
<file path=[Content_Types].xml><?xml version="1.0" encoding="utf-8"?>
<Types xmlns="http://schemas.openxmlformats.org/package/2006/content-type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mc:AlternateContent xmlns:mc="http://schemas.openxmlformats.org/markup-compatibility/2006">
    <mc:Choice Requires="x15">
      <x15ac:absPath xmlns:x15ac="http://schemas.microsoft.com/office/spreadsheetml/2010/11/ac" url="Z:\VACUNACION PAI 2026\INFORMES 2026\SEPTIEMBRE 2026\"/>
    </mc:Choice>
  </mc:AlternateContent>
  <xr:revisionPtr revIDLastSave="0" documentId="13_ncr:1_{DAF27BEF-1ECD-44CC-B38B-50F494439584}" xr6:coauthVersionLast="47" xr6:coauthVersionMax="47" xr10:uidLastSave="{00000000-0000-0000-0000-000000000000}"/>
  <bookViews>
    <workbookView xWindow="-120" yWindow="-120" windowWidth="29040" windowHeight="15840" activeTab="9" xr2:uid="{00000000-000D-0000-FFFF-FFFF00000000}"/>
  </bookViews>
  <sheets>
    <sheet name="CLASF. PERDIDAS" sheetId="2" r:id="rId1"/>
    <sheet name="Enero" sheetId="1" r:id="rId2"/>
    <sheet name="Febrero" sheetId="3" r:id="rId3"/>
    <sheet name="Marzo" sheetId="4" r:id="rId4"/>
    <sheet name="Abril" sheetId="5" r:id="rId5"/>
    <sheet name="Mayo" sheetId="6" r:id="rId6"/>
    <sheet name="Junio" sheetId="7" r:id="rId7"/>
    <sheet name="Julio" sheetId="8" r:id="rId8"/>
    <sheet name="Agosto" sheetId="9" r:id="rId9"/>
    <sheet name="Septiembre" sheetId="10" r:id="rId10"/>
    <sheet name="Octubre" sheetId="11" r:id="rId11"/>
    <sheet name="Noviembre" sheetId="12" r:id="rId12"/>
    <sheet name="Diciembre" sheetId="13" r:id="rId13"/>
  </sheets>
  <externalReferences>
    <externalReference r:id="rId14"/>
  </externalReferences>
  <calcPr calcId="181029"/>
</workbook>
</file>

<file path=xl/calcChain.xml><?xml version="1.0" encoding="utf-8"?>
<calcChain xmlns="http://schemas.openxmlformats.org/spreadsheetml/2006/main">
  <c r="AQ381" i="13" l="1"/>
  <c r="K381" i="13" s="1"/>
  <c r="Y381" i="13"/>
  <c r="N381" i="13"/>
  <c r="J381" i="13"/>
  <c r="L381" i="13" s="1"/>
  <c r="A381" i="13"/>
  <c r="AQ380" i="13"/>
  <c r="K380" i="13" s="1"/>
  <c r="Y380" i="13"/>
  <c r="N380" i="13"/>
  <c r="J380" i="13"/>
  <c r="AQ379" i="13"/>
  <c r="Y379" i="13"/>
  <c r="N379" i="13"/>
  <c r="K379" i="13"/>
  <c r="J379" i="13"/>
  <c r="L379" i="13" s="1"/>
  <c r="AQ378" i="13"/>
  <c r="K378" i="13" s="1"/>
  <c r="L378" i="13" s="1"/>
  <c r="Y378" i="13"/>
  <c r="N378" i="13"/>
  <c r="J378" i="13"/>
  <c r="A378" i="13"/>
  <c r="A379" i="13" s="1"/>
  <c r="AQ377" i="13"/>
  <c r="Y377" i="13"/>
  <c r="N377" i="13"/>
  <c r="L377" i="13"/>
  <c r="K377" i="13"/>
  <c r="J377" i="13"/>
  <c r="AO371" i="13"/>
  <c r="K371" i="13" s="1"/>
  <c r="AD371" i="13"/>
  <c r="S371" i="13"/>
  <c r="R371" i="13"/>
  <c r="J371" i="13"/>
  <c r="L371" i="13" s="1"/>
  <c r="AD370" i="13"/>
  <c r="AO370" i="13" s="1"/>
  <c r="K370" i="13" s="1"/>
  <c r="L370" i="13" s="1"/>
  <c r="S370" i="13"/>
  <c r="R370" i="13"/>
  <c r="J370" i="13"/>
  <c r="AO369" i="13"/>
  <c r="K369" i="13" s="1"/>
  <c r="AD369" i="13"/>
  <c r="S369" i="13"/>
  <c r="R369" i="13"/>
  <c r="J369" i="13"/>
  <c r="AD368" i="13"/>
  <c r="AO368" i="13" s="1"/>
  <c r="K368" i="13" s="1"/>
  <c r="S368" i="13"/>
  <c r="R368" i="13"/>
  <c r="J368" i="13"/>
  <c r="L368" i="13" s="1"/>
  <c r="AD367" i="13"/>
  <c r="AO367" i="13" s="1"/>
  <c r="K367" i="13" s="1"/>
  <c r="L367" i="13" s="1"/>
  <c r="S367" i="13"/>
  <c r="R367" i="13"/>
  <c r="J367" i="13"/>
  <c r="AO366" i="13"/>
  <c r="K366" i="13" s="1"/>
  <c r="AD366" i="13"/>
  <c r="S366" i="13"/>
  <c r="R366" i="13"/>
  <c r="J366" i="13"/>
  <c r="AD365" i="13"/>
  <c r="AO365" i="13" s="1"/>
  <c r="K365" i="13" s="1"/>
  <c r="S365" i="13"/>
  <c r="R365" i="13"/>
  <c r="J365" i="13"/>
  <c r="L365" i="13" s="1"/>
  <c r="T364" i="13"/>
  <c r="N364" i="13"/>
  <c r="S363" i="13"/>
  <c r="R363" i="13"/>
  <c r="S362" i="13"/>
  <c r="R362" i="13"/>
  <c r="S361" i="13"/>
  <c r="R361" i="13"/>
  <c r="S359" i="13"/>
  <c r="R359" i="13"/>
  <c r="AD358" i="13"/>
  <c r="AO358" i="13" s="1"/>
  <c r="K358" i="13" s="1"/>
  <c r="L358" i="13" s="1"/>
  <c r="Y358" i="13"/>
  <c r="S358" i="13"/>
  <c r="R358" i="13"/>
  <c r="J358" i="13"/>
  <c r="T357" i="13"/>
  <c r="N357" i="13"/>
  <c r="S356" i="13"/>
  <c r="R356" i="13"/>
  <c r="S355" i="13"/>
  <c r="R355" i="13"/>
  <c r="S354" i="13"/>
  <c r="R354" i="13"/>
  <c r="S352" i="13"/>
  <c r="R352" i="13"/>
  <c r="AD351" i="13"/>
  <c r="AO351" i="13" s="1"/>
  <c r="K351" i="13" s="1"/>
  <c r="Y351" i="13"/>
  <c r="S351" i="13"/>
  <c r="R351" i="13"/>
  <c r="J351" i="13"/>
  <c r="L351" i="13" s="1"/>
  <c r="T350" i="13"/>
  <c r="N350" i="13"/>
  <c r="S349" i="13"/>
  <c r="R349" i="13"/>
  <c r="S348" i="13"/>
  <c r="R348" i="13"/>
  <c r="S347" i="13"/>
  <c r="R347" i="13"/>
  <c r="S345" i="13"/>
  <c r="R345" i="13"/>
  <c r="AD344" i="13"/>
  <c r="AO344" i="13" s="1"/>
  <c r="K344" i="13" s="1"/>
  <c r="Y344" i="13"/>
  <c r="S344" i="13"/>
  <c r="R344" i="13"/>
  <c r="J344" i="13"/>
  <c r="L344" i="13" s="1"/>
  <c r="T343" i="13"/>
  <c r="N343" i="13"/>
  <c r="S342" i="13"/>
  <c r="R342" i="13"/>
  <c r="S341" i="13"/>
  <c r="R341" i="13"/>
  <c r="S340" i="13"/>
  <c r="R340" i="13"/>
  <c r="S338" i="13"/>
  <c r="R338" i="13"/>
  <c r="AO337" i="13"/>
  <c r="K337" i="13" s="1"/>
  <c r="L337" i="13" s="1"/>
  <c r="AD337" i="13"/>
  <c r="Y337" i="13"/>
  <c r="S337" i="13"/>
  <c r="R337" i="13"/>
  <c r="J337" i="13"/>
  <c r="T336" i="13"/>
  <c r="N336" i="13"/>
  <c r="S335" i="13"/>
  <c r="R335" i="13"/>
  <c r="S334" i="13"/>
  <c r="R334" i="13"/>
  <c r="S333" i="13"/>
  <c r="R333" i="13"/>
  <c r="S331" i="13"/>
  <c r="R331" i="13"/>
  <c r="AD330" i="13"/>
  <c r="AO330" i="13" s="1"/>
  <c r="K330" i="13" s="1"/>
  <c r="Y330" i="13"/>
  <c r="S330" i="13"/>
  <c r="R330" i="13"/>
  <c r="J330" i="13"/>
  <c r="T329" i="13"/>
  <c r="N329" i="13"/>
  <c r="S328" i="13"/>
  <c r="R328" i="13"/>
  <c r="S327" i="13"/>
  <c r="R327" i="13"/>
  <c r="S326" i="13"/>
  <c r="R326" i="13"/>
  <c r="S324" i="13"/>
  <c r="R324" i="13"/>
  <c r="AD323" i="13"/>
  <c r="AO323" i="13" s="1"/>
  <c r="K323" i="13" s="1"/>
  <c r="L323" i="13" s="1"/>
  <c r="Y323" i="13"/>
  <c r="S323" i="13"/>
  <c r="R323" i="13"/>
  <c r="J323" i="13"/>
  <c r="T322" i="13"/>
  <c r="N322" i="13"/>
  <c r="S321" i="13"/>
  <c r="R321" i="13"/>
  <c r="S320" i="13"/>
  <c r="R320" i="13"/>
  <c r="S319" i="13"/>
  <c r="R319" i="13"/>
  <c r="S317" i="13"/>
  <c r="R317" i="13"/>
  <c r="AD316" i="13"/>
  <c r="AO316" i="13" s="1"/>
  <c r="K316" i="13" s="1"/>
  <c r="Y316" i="13"/>
  <c r="S316" i="13"/>
  <c r="R316" i="13"/>
  <c r="J316" i="13"/>
  <c r="T315" i="13"/>
  <c r="N315" i="13"/>
  <c r="S314" i="13"/>
  <c r="R314" i="13"/>
  <c r="S313" i="13"/>
  <c r="R313" i="13"/>
  <c r="S312" i="13"/>
  <c r="R312" i="13"/>
  <c r="S310" i="13"/>
  <c r="R310" i="13"/>
  <c r="AD309" i="13"/>
  <c r="AO309" i="13" s="1"/>
  <c r="K309" i="13" s="1"/>
  <c r="L309" i="13" s="1"/>
  <c r="Y309" i="13"/>
  <c r="S309" i="13"/>
  <c r="R309" i="13"/>
  <c r="J309" i="13"/>
  <c r="A309" i="13"/>
  <c r="A316" i="13" s="1"/>
  <c r="A323" i="13" s="1"/>
  <c r="A330" i="13" s="1"/>
  <c r="A337" i="13" s="1"/>
  <c r="A344" i="13" s="1"/>
  <c r="A351" i="13" s="1"/>
  <c r="A358" i="13" s="1"/>
  <c r="A365" i="13" s="1"/>
  <c r="A366" i="13" s="1"/>
  <c r="A367" i="13" s="1"/>
  <c r="A368" i="13" s="1"/>
  <c r="A369" i="13" s="1"/>
  <c r="A370" i="13" s="1"/>
  <c r="A371" i="13" s="1"/>
  <c r="T308" i="13"/>
  <c r="N308" i="13"/>
  <c r="S307" i="13"/>
  <c r="R307" i="13"/>
  <c r="S306" i="13"/>
  <c r="R306" i="13"/>
  <c r="S304" i="13"/>
  <c r="R304" i="13"/>
  <c r="S303" i="13"/>
  <c r="R303" i="13"/>
  <c r="AO302" i="13"/>
  <c r="K302" i="13" s="1"/>
  <c r="AD302" i="13"/>
  <c r="Y302" i="13"/>
  <c r="S302" i="13"/>
  <c r="R302" i="13"/>
  <c r="J302" i="13"/>
  <c r="A302" i="13"/>
  <c r="T301" i="13"/>
  <c r="N301" i="13"/>
  <c r="S300" i="13"/>
  <c r="R300" i="13"/>
  <c r="S299" i="13"/>
  <c r="R299" i="13"/>
  <c r="S297" i="13"/>
  <c r="R297" i="13"/>
  <c r="S296" i="13"/>
  <c r="R296" i="13"/>
  <c r="AO295" i="13"/>
  <c r="K295" i="13" s="1"/>
  <c r="AD295" i="13"/>
  <c r="Y295" i="13"/>
  <c r="S295" i="13"/>
  <c r="R295" i="13"/>
  <c r="J295" i="13"/>
  <c r="T293" i="13"/>
  <c r="N293" i="13"/>
  <c r="S292" i="13"/>
  <c r="R292" i="13"/>
  <c r="S291" i="13"/>
  <c r="R291" i="13"/>
  <c r="S290" i="13"/>
  <c r="R290" i="13"/>
  <c r="S289" i="13"/>
  <c r="R289" i="13"/>
  <c r="AO288" i="13"/>
  <c r="K288" i="13" s="1"/>
  <c r="AD288" i="13"/>
  <c r="Y288" i="13"/>
  <c r="S288" i="13"/>
  <c r="R288" i="13"/>
  <c r="J288" i="13"/>
  <c r="T287" i="13"/>
  <c r="N287" i="13"/>
  <c r="S286" i="13"/>
  <c r="R286" i="13"/>
  <c r="S285" i="13"/>
  <c r="R285" i="13"/>
  <c r="S284" i="13"/>
  <c r="R284" i="13"/>
  <c r="S283" i="13"/>
  <c r="R283" i="13"/>
  <c r="AO282" i="13"/>
  <c r="K282" i="13" s="1"/>
  <c r="AD282" i="13"/>
  <c r="Y282" i="13"/>
  <c r="S282" i="13"/>
  <c r="R282" i="13"/>
  <c r="J282" i="13"/>
  <c r="T281" i="13"/>
  <c r="N281" i="13"/>
  <c r="S280" i="13"/>
  <c r="R280" i="13"/>
  <c r="S279" i="13"/>
  <c r="R279" i="13"/>
  <c r="S278" i="13"/>
  <c r="R278" i="13"/>
  <c r="S277" i="13"/>
  <c r="R277" i="13"/>
  <c r="AO276" i="13"/>
  <c r="K276" i="13" s="1"/>
  <c r="L276" i="13" s="1"/>
  <c r="AD276" i="13"/>
  <c r="Y276" i="13"/>
  <c r="S276" i="13"/>
  <c r="R276" i="13"/>
  <c r="J276" i="13"/>
  <c r="T275" i="13"/>
  <c r="N275" i="13"/>
  <c r="S274" i="13"/>
  <c r="R274" i="13"/>
  <c r="S273" i="13"/>
  <c r="R273" i="13"/>
  <c r="S272" i="13"/>
  <c r="R272" i="13"/>
  <c r="S271" i="13"/>
  <c r="R271" i="13"/>
  <c r="AD270" i="13"/>
  <c r="AO270" i="13" s="1"/>
  <c r="K270" i="13" s="1"/>
  <c r="L270" i="13" s="1"/>
  <c r="Y270" i="13"/>
  <c r="S270" i="13"/>
  <c r="R270" i="13"/>
  <c r="J270" i="13"/>
  <c r="T269" i="13"/>
  <c r="N269" i="13"/>
  <c r="S268" i="13"/>
  <c r="R268" i="13"/>
  <c r="S267" i="13"/>
  <c r="R267" i="13"/>
  <c r="S266" i="13"/>
  <c r="R266" i="13"/>
  <c r="S265" i="13"/>
  <c r="R265" i="13"/>
  <c r="AD264" i="13"/>
  <c r="AO264" i="13" s="1"/>
  <c r="K264" i="13" s="1"/>
  <c r="L264" i="13" s="1"/>
  <c r="Y264" i="13"/>
  <c r="S264" i="13"/>
  <c r="R264" i="13"/>
  <c r="J264" i="13"/>
  <c r="T263" i="13"/>
  <c r="N263" i="13"/>
  <c r="S262" i="13"/>
  <c r="R262" i="13"/>
  <c r="S261" i="13"/>
  <c r="R261" i="13"/>
  <c r="S260" i="13"/>
  <c r="R260" i="13"/>
  <c r="S259" i="13"/>
  <c r="R259" i="13"/>
  <c r="AD258" i="13"/>
  <c r="AO258" i="13" s="1"/>
  <c r="K258" i="13" s="1"/>
  <c r="L258" i="13" s="1"/>
  <c r="Y258" i="13"/>
  <c r="S258" i="13"/>
  <c r="R258" i="13"/>
  <c r="J258" i="13"/>
  <c r="T257" i="13"/>
  <c r="N257" i="13"/>
  <c r="S256" i="13"/>
  <c r="R256" i="13"/>
  <c r="S255" i="13"/>
  <c r="R255" i="13"/>
  <c r="S254" i="13"/>
  <c r="R254" i="13"/>
  <c r="S253" i="13"/>
  <c r="R253" i="13"/>
  <c r="AO252" i="13"/>
  <c r="K252" i="13" s="1"/>
  <c r="AD252" i="13"/>
  <c r="Y252" i="13"/>
  <c r="S252" i="13"/>
  <c r="R252" i="13"/>
  <c r="J252" i="13"/>
  <c r="L252" i="13" s="1"/>
  <c r="T251" i="13"/>
  <c r="N251" i="13"/>
  <c r="S250" i="13"/>
  <c r="R250" i="13"/>
  <c r="S249" i="13"/>
  <c r="R249" i="13"/>
  <c r="S248" i="13"/>
  <c r="R248" i="13"/>
  <c r="S247" i="13"/>
  <c r="R247" i="13"/>
  <c r="AO246" i="13"/>
  <c r="K246" i="13" s="1"/>
  <c r="AD246" i="13"/>
  <c r="Y246" i="13"/>
  <c r="S246" i="13"/>
  <c r="R246" i="13"/>
  <c r="J246" i="13"/>
  <c r="L246" i="13" s="1"/>
  <c r="T245" i="13"/>
  <c r="N245" i="13"/>
  <c r="S244" i="13"/>
  <c r="R244" i="13"/>
  <c r="S243" i="13"/>
  <c r="R243" i="13"/>
  <c r="S242" i="13"/>
  <c r="R242" i="13"/>
  <c r="S241" i="13"/>
  <c r="R241" i="13"/>
  <c r="AO240" i="13"/>
  <c r="K240" i="13" s="1"/>
  <c r="AD240" i="13"/>
  <c r="Y240" i="13"/>
  <c r="S240" i="13"/>
  <c r="R240" i="13"/>
  <c r="J240" i="13"/>
  <c r="L240" i="13" s="1"/>
  <c r="T239" i="13"/>
  <c r="N239" i="13"/>
  <c r="S238" i="13"/>
  <c r="R238" i="13"/>
  <c r="S237" i="13"/>
  <c r="R237" i="13"/>
  <c r="S236" i="13"/>
  <c r="R236" i="13"/>
  <c r="S235" i="13"/>
  <c r="R235" i="13"/>
  <c r="AO234" i="13"/>
  <c r="AD234" i="13"/>
  <c r="Y234" i="13"/>
  <c r="S234" i="13"/>
  <c r="R234" i="13"/>
  <c r="K234" i="13"/>
  <c r="J234" i="13"/>
  <c r="L234" i="13" s="1"/>
  <c r="T233" i="13"/>
  <c r="N233" i="13"/>
  <c r="S232" i="13"/>
  <c r="R232" i="13"/>
  <c r="S231" i="13"/>
  <c r="R231" i="13"/>
  <c r="S230" i="13"/>
  <c r="R230" i="13"/>
  <c r="S229" i="13"/>
  <c r="R229" i="13"/>
  <c r="AO228" i="13"/>
  <c r="K228" i="13" s="1"/>
  <c r="AD228" i="13"/>
  <c r="Y228" i="13"/>
  <c r="S228" i="13"/>
  <c r="R228" i="13"/>
  <c r="J228" i="13"/>
  <c r="A228" i="13"/>
  <c r="A234" i="13" s="1"/>
  <c r="A240" i="13" s="1"/>
  <c r="A246" i="13" s="1"/>
  <c r="A252" i="13" s="1"/>
  <c r="A258" i="13" s="1"/>
  <c r="A264" i="13" s="1"/>
  <c r="A270" i="13" s="1"/>
  <c r="A276" i="13" s="1"/>
  <c r="A282" i="13" s="1"/>
  <c r="A288" i="13" s="1"/>
  <c r="T227" i="13"/>
  <c r="N227" i="13"/>
  <c r="S226" i="13"/>
  <c r="R226" i="13"/>
  <c r="S225" i="13"/>
  <c r="R225" i="13"/>
  <c r="S224" i="13"/>
  <c r="R224" i="13"/>
  <c r="S223" i="13"/>
  <c r="R223" i="13"/>
  <c r="AO222" i="13"/>
  <c r="K222" i="13" s="1"/>
  <c r="AD222" i="13"/>
  <c r="Y222" i="13"/>
  <c r="S222" i="13"/>
  <c r="R222" i="13"/>
  <c r="J222" i="13"/>
  <c r="T220" i="13"/>
  <c r="N220" i="13"/>
  <c r="S219" i="13"/>
  <c r="R219" i="13"/>
  <c r="S218" i="13"/>
  <c r="R218" i="13"/>
  <c r="S217" i="13"/>
  <c r="R217" i="13"/>
  <c r="S216" i="13"/>
  <c r="R216" i="13"/>
  <c r="AD215" i="13"/>
  <c r="AO215" i="13" s="1"/>
  <c r="K215" i="13" s="1"/>
  <c r="L215" i="13" s="1"/>
  <c r="Y215" i="13"/>
  <c r="S215" i="13"/>
  <c r="R215" i="13"/>
  <c r="J215" i="13"/>
  <c r="T214" i="13"/>
  <c r="N214" i="13"/>
  <c r="S213" i="13"/>
  <c r="R213" i="13"/>
  <c r="S212" i="13"/>
  <c r="R212" i="13"/>
  <c r="S211" i="13"/>
  <c r="R211" i="13"/>
  <c r="S210" i="13"/>
  <c r="R210" i="13"/>
  <c r="AO209" i="13"/>
  <c r="K209" i="13" s="1"/>
  <c r="AD209" i="13"/>
  <c r="Y209" i="13"/>
  <c r="S209" i="13"/>
  <c r="R209" i="13"/>
  <c r="J209" i="13"/>
  <c r="T208" i="13"/>
  <c r="N208" i="13"/>
  <c r="S207" i="13"/>
  <c r="R207" i="13"/>
  <c r="S206" i="13"/>
  <c r="R206" i="13"/>
  <c r="S205" i="13"/>
  <c r="R205" i="13"/>
  <c r="S204" i="13"/>
  <c r="R204" i="13"/>
  <c r="AD203" i="13"/>
  <c r="AO203" i="13" s="1"/>
  <c r="K203" i="13" s="1"/>
  <c r="Y203" i="13"/>
  <c r="S203" i="13"/>
  <c r="R203" i="13"/>
  <c r="J203" i="13"/>
  <c r="L203" i="13" s="1"/>
  <c r="T202" i="13"/>
  <c r="N202" i="13"/>
  <c r="S201" i="13"/>
  <c r="R201" i="13"/>
  <c r="S200" i="13"/>
  <c r="R200" i="13"/>
  <c r="S199" i="13"/>
  <c r="R199" i="13"/>
  <c r="S198" i="13"/>
  <c r="R198" i="13"/>
  <c r="AD197" i="13"/>
  <c r="AO197" i="13" s="1"/>
  <c r="K197" i="13" s="1"/>
  <c r="Y197" i="13"/>
  <c r="S197" i="13"/>
  <c r="R197" i="13"/>
  <c r="J197" i="13"/>
  <c r="L197" i="13" s="1"/>
  <c r="T196" i="13"/>
  <c r="N196" i="13"/>
  <c r="S195" i="13"/>
  <c r="R195" i="13"/>
  <c r="S194" i="13"/>
  <c r="R194" i="13"/>
  <c r="S193" i="13"/>
  <c r="R193" i="13"/>
  <c r="S192" i="13"/>
  <c r="R192" i="13"/>
  <c r="AD191" i="13"/>
  <c r="AO191" i="13" s="1"/>
  <c r="K191" i="13" s="1"/>
  <c r="L191" i="13" s="1"/>
  <c r="Y191" i="13"/>
  <c r="S191" i="13"/>
  <c r="R191" i="13"/>
  <c r="J191" i="13"/>
  <c r="T190" i="13"/>
  <c r="N190" i="13"/>
  <c r="S189" i="13"/>
  <c r="R189" i="13"/>
  <c r="S188" i="13"/>
  <c r="R188" i="13"/>
  <c r="S187" i="13"/>
  <c r="R187" i="13"/>
  <c r="S186" i="13"/>
  <c r="R186" i="13"/>
  <c r="AD185" i="13"/>
  <c r="AO185" i="13" s="1"/>
  <c r="K185" i="13" s="1"/>
  <c r="Y185" i="13"/>
  <c r="S185" i="13"/>
  <c r="R185" i="13"/>
  <c r="J185" i="13"/>
  <c r="L185" i="13" s="1"/>
  <c r="T184" i="13"/>
  <c r="N184" i="13"/>
  <c r="S183" i="13"/>
  <c r="R183" i="13"/>
  <c r="S182" i="13"/>
  <c r="R182" i="13"/>
  <c r="S181" i="13"/>
  <c r="R181" i="13"/>
  <c r="S180" i="13"/>
  <c r="R180" i="13"/>
  <c r="AD179" i="13"/>
  <c r="AO179" i="13" s="1"/>
  <c r="K179" i="13" s="1"/>
  <c r="L179" i="13" s="1"/>
  <c r="Y179" i="13"/>
  <c r="S179" i="13"/>
  <c r="R179" i="13"/>
  <c r="J179" i="13"/>
  <c r="T178" i="13"/>
  <c r="N178" i="13"/>
  <c r="S177" i="13"/>
  <c r="R177" i="13"/>
  <c r="S176" i="13"/>
  <c r="R176" i="13"/>
  <c r="S175" i="13"/>
  <c r="R175" i="13"/>
  <c r="S174" i="13"/>
  <c r="R174" i="13"/>
  <c r="AO173" i="13"/>
  <c r="K173" i="13" s="1"/>
  <c r="AD173" i="13"/>
  <c r="Y173" i="13"/>
  <c r="S173" i="13"/>
  <c r="R173" i="13"/>
  <c r="J173" i="13"/>
  <c r="L173" i="13" s="1"/>
  <c r="T172" i="13"/>
  <c r="N172" i="13"/>
  <c r="S171" i="13"/>
  <c r="R171" i="13"/>
  <c r="S170" i="13"/>
  <c r="R170" i="13"/>
  <c r="S169" i="13"/>
  <c r="R169" i="13"/>
  <c r="S168" i="13"/>
  <c r="R168" i="13"/>
  <c r="AO167" i="13"/>
  <c r="AD167" i="13"/>
  <c r="Y167" i="13"/>
  <c r="S167" i="13"/>
  <c r="R167" i="13"/>
  <c r="K167" i="13"/>
  <c r="J167" i="13"/>
  <c r="L167" i="13" s="1"/>
  <c r="T166" i="13"/>
  <c r="N166" i="13"/>
  <c r="S165" i="13"/>
  <c r="R165" i="13"/>
  <c r="S164" i="13"/>
  <c r="R164" i="13"/>
  <c r="S163" i="13"/>
  <c r="R163" i="13"/>
  <c r="S162" i="13"/>
  <c r="R162" i="13"/>
  <c r="AD161" i="13"/>
  <c r="AO161" i="13" s="1"/>
  <c r="K161" i="13" s="1"/>
  <c r="Y161" i="13"/>
  <c r="S161" i="13"/>
  <c r="R161" i="13"/>
  <c r="J161" i="13"/>
  <c r="L161" i="13" s="1"/>
  <c r="T160" i="13"/>
  <c r="N160" i="13"/>
  <c r="S159" i="13"/>
  <c r="R159" i="13"/>
  <c r="D159" i="13"/>
  <c r="S158" i="13"/>
  <c r="R158" i="13"/>
  <c r="S157" i="13"/>
  <c r="R157" i="13"/>
  <c r="S156" i="13"/>
  <c r="R156" i="13"/>
  <c r="AD155" i="13"/>
  <c r="AO155" i="13" s="1"/>
  <c r="K155" i="13" s="1"/>
  <c r="Y155" i="13"/>
  <c r="S155" i="13"/>
  <c r="R155" i="13"/>
  <c r="J155" i="13"/>
  <c r="L155" i="13" s="1"/>
  <c r="T154" i="13"/>
  <c r="N154" i="13"/>
  <c r="S153" i="13"/>
  <c r="R153" i="13"/>
  <c r="D153" i="13"/>
  <c r="S152" i="13"/>
  <c r="R152" i="13"/>
  <c r="S151" i="13"/>
  <c r="R151" i="13"/>
  <c r="S150" i="13"/>
  <c r="R150" i="13"/>
  <c r="AO149" i="13"/>
  <c r="AD149" i="13"/>
  <c r="Y149" i="13"/>
  <c r="S149" i="13"/>
  <c r="R149" i="13"/>
  <c r="K149" i="13"/>
  <c r="J149" i="13"/>
  <c r="L149" i="13" s="1"/>
  <c r="T148" i="13"/>
  <c r="N148" i="13"/>
  <c r="S147" i="13"/>
  <c r="R147" i="13"/>
  <c r="S146" i="13"/>
  <c r="R146" i="13"/>
  <c r="S145" i="13"/>
  <c r="R145" i="13"/>
  <c r="S144" i="13"/>
  <c r="R144" i="13"/>
  <c r="AO143" i="13"/>
  <c r="K143" i="13" s="1"/>
  <c r="AD143" i="13"/>
  <c r="Y143" i="13"/>
  <c r="S143" i="13"/>
  <c r="R143" i="13"/>
  <c r="J143" i="13"/>
  <c r="L143" i="13" s="1"/>
  <c r="T142" i="13"/>
  <c r="N142" i="13"/>
  <c r="S141" i="13"/>
  <c r="R141" i="13"/>
  <c r="S140" i="13"/>
  <c r="R140" i="13"/>
  <c r="S139" i="13"/>
  <c r="R139" i="13"/>
  <c r="S138" i="13"/>
  <c r="R138" i="13"/>
  <c r="AD137" i="13"/>
  <c r="AO137" i="13" s="1"/>
  <c r="K137" i="13" s="1"/>
  <c r="L137" i="13" s="1"/>
  <c r="Y137" i="13"/>
  <c r="S137" i="13"/>
  <c r="R137" i="13"/>
  <c r="J137" i="13"/>
  <c r="T136" i="13"/>
  <c r="N136" i="13"/>
  <c r="S135" i="13"/>
  <c r="R135" i="13"/>
  <c r="S134" i="13"/>
  <c r="R134" i="13"/>
  <c r="S133" i="13"/>
  <c r="R133" i="13"/>
  <c r="S132" i="13"/>
  <c r="R132" i="13"/>
  <c r="AO131" i="13"/>
  <c r="K131" i="13" s="1"/>
  <c r="L131" i="13" s="1"/>
  <c r="AD131" i="13"/>
  <c r="Y131" i="13"/>
  <c r="S131" i="13"/>
  <c r="R131" i="13"/>
  <c r="J131" i="13"/>
  <c r="T130" i="13"/>
  <c r="N130" i="13"/>
  <c r="S129" i="13"/>
  <c r="R129" i="13"/>
  <c r="S128" i="13"/>
  <c r="R128" i="13"/>
  <c r="S127" i="13"/>
  <c r="R127" i="13"/>
  <c r="S126" i="13"/>
  <c r="R126" i="13"/>
  <c r="AO125" i="13"/>
  <c r="K125" i="13" s="1"/>
  <c r="AD125" i="13"/>
  <c r="Y125" i="13"/>
  <c r="S125" i="13"/>
  <c r="R125" i="13"/>
  <c r="J125" i="13"/>
  <c r="L125" i="13" s="1"/>
  <c r="T124" i="13"/>
  <c r="N124" i="13"/>
  <c r="S123" i="13"/>
  <c r="R123" i="13"/>
  <c r="S122" i="13"/>
  <c r="R122" i="13"/>
  <c r="S121" i="13"/>
  <c r="R121" i="13"/>
  <c r="S120" i="13"/>
  <c r="R120" i="13"/>
  <c r="AO119" i="13"/>
  <c r="K119" i="13" s="1"/>
  <c r="L119" i="13" s="1"/>
  <c r="AD119" i="13"/>
  <c r="Y119" i="13"/>
  <c r="S119" i="13"/>
  <c r="R119" i="13"/>
  <c r="J119" i="13"/>
  <c r="T118" i="13"/>
  <c r="N118" i="13"/>
  <c r="S117" i="13"/>
  <c r="R117" i="13"/>
  <c r="S116" i="13"/>
  <c r="R116" i="13"/>
  <c r="S115" i="13"/>
  <c r="R115" i="13"/>
  <c r="S114" i="13"/>
  <c r="R114" i="13"/>
  <c r="AD113" i="13"/>
  <c r="AO113" i="13" s="1"/>
  <c r="K113" i="13" s="1"/>
  <c r="L113" i="13" s="1"/>
  <c r="Y113" i="13"/>
  <c r="S113" i="13"/>
  <c r="R113" i="13"/>
  <c r="J113" i="13"/>
  <c r="T112" i="13"/>
  <c r="N112" i="13"/>
  <c r="S111" i="13"/>
  <c r="R111" i="13"/>
  <c r="S110" i="13"/>
  <c r="R110" i="13"/>
  <c r="S109" i="13"/>
  <c r="R109" i="13"/>
  <c r="S108" i="13"/>
  <c r="R108" i="13"/>
  <c r="AD107" i="13"/>
  <c r="AO107" i="13" s="1"/>
  <c r="K107" i="13" s="1"/>
  <c r="L107" i="13" s="1"/>
  <c r="Y107" i="13"/>
  <c r="S107" i="13"/>
  <c r="R107" i="13"/>
  <c r="J107" i="13"/>
  <c r="T106" i="13"/>
  <c r="N106" i="13"/>
  <c r="S105" i="13"/>
  <c r="R105" i="13"/>
  <c r="S104" i="13"/>
  <c r="R104" i="13"/>
  <c r="S103" i="13"/>
  <c r="R103" i="13"/>
  <c r="S102" i="13"/>
  <c r="R102" i="13"/>
  <c r="AO101" i="13"/>
  <c r="AD101" i="13"/>
  <c r="Y101" i="13"/>
  <c r="S101" i="13"/>
  <c r="R101" i="13"/>
  <c r="K101" i="13"/>
  <c r="J101" i="13"/>
  <c r="L101" i="13" s="1"/>
  <c r="T100" i="13"/>
  <c r="N100" i="13"/>
  <c r="S99" i="13"/>
  <c r="R99" i="13"/>
  <c r="S98" i="13"/>
  <c r="R98" i="13"/>
  <c r="S97" i="13"/>
  <c r="R97" i="13"/>
  <c r="S96" i="13"/>
  <c r="R96" i="13"/>
  <c r="AD95" i="13"/>
  <c r="AO95" i="13" s="1"/>
  <c r="K95" i="13" s="1"/>
  <c r="Y95" i="13"/>
  <c r="S95" i="13"/>
  <c r="R95" i="13"/>
  <c r="J95" i="13"/>
  <c r="L95" i="13" s="1"/>
  <c r="T94" i="13"/>
  <c r="N94" i="13"/>
  <c r="S93" i="13"/>
  <c r="R93" i="13"/>
  <c r="S92" i="13"/>
  <c r="R92" i="13"/>
  <c r="S91" i="13"/>
  <c r="R91" i="13"/>
  <c r="S90" i="13"/>
  <c r="R90" i="13"/>
  <c r="AD89" i="13"/>
  <c r="AO89" i="13" s="1"/>
  <c r="K89" i="13" s="1"/>
  <c r="Y89" i="13"/>
  <c r="S89" i="13"/>
  <c r="R89" i="13"/>
  <c r="J89" i="13"/>
  <c r="L89" i="13" s="1"/>
  <c r="T88" i="13"/>
  <c r="N88" i="13"/>
  <c r="S87" i="13"/>
  <c r="R87" i="13"/>
  <c r="S86" i="13"/>
  <c r="R86" i="13"/>
  <c r="S85" i="13"/>
  <c r="R85" i="13"/>
  <c r="S84" i="13"/>
  <c r="R84" i="13"/>
  <c r="AD83" i="13"/>
  <c r="AO83" i="13" s="1"/>
  <c r="K83" i="13" s="1"/>
  <c r="Y83" i="13"/>
  <c r="S83" i="13"/>
  <c r="R83" i="13"/>
  <c r="J83" i="13"/>
  <c r="L83" i="13" s="1"/>
  <c r="T82" i="13"/>
  <c r="N82" i="13"/>
  <c r="S81" i="13"/>
  <c r="R81" i="13"/>
  <c r="S80" i="13"/>
  <c r="R80" i="13"/>
  <c r="S79" i="13"/>
  <c r="R79" i="13"/>
  <c r="S78" i="13"/>
  <c r="R78" i="13"/>
  <c r="AO77" i="13"/>
  <c r="K77" i="13" s="1"/>
  <c r="AD77" i="13"/>
  <c r="Y77" i="13"/>
  <c r="S77" i="13"/>
  <c r="R77" i="13"/>
  <c r="J77" i="13"/>
  <c r="L77" i="13" s="1"/>
  <c r="T76" i="13"/>
  <c r="N76" i="13"/>
  <c r="S75" i="13"/>
  <c r="R75" i="13"/>
  <c r="S74" i="13"/>
  <c r="R74" i="13"/>
  <c r="S73" i="13"/>
  <c r="R73" i="13"/>
  <c r="S72" i="13"/>
  <c r="R72" i="13"/>
  <c r="AO71" i="13"/>
  <c r="K71" i="13" s="1"/>
  <c r="AD71" i="13"/>
  <c r="Y71" i="13"/>
  <c r="S71" i="13"/>
  <c r="R71" i="13"/>
  <c r="J71" i="13"/>
  <c r="L71" i="13" s="1"/>
  <c r="T70" i="13"/>
  <c r="N70" i="13"/>
  <c r="S69" i="13"/>
  <c r="R69" i="13"/>
  <c r="S68" i="13"/>
  <c r="R68" i="13"/>
  <c r="S67" i="13"/>
  <c r="R67" i="13"/>
  <c r="S66" i="13"/>
  <c r="R66" i="13"/>
  <c r="AD65" i="13"/>
  <c r="AO65" i="13" s="1"/>
  <c r="K65" i="13" s="1"/>
  <c r="Y65" i="13"/>
  <c r="S65" i="13"/>
  <c r="R65" i="13"/>
  <c r="J65" i="13"/>
  <c r="L65" i="13" s="1"/>
  <c r="T64" i="13"/>
  <c r="N64" i="13"/>
  <c r="S63" i="13"/>
  <c r="R63" i="13"/>
  <c r="S62" i="13"/>
  <c r="R62" i="13"/>
  <c r="S61" i="13"/>
  <c r="R61" i="13"/>
  <c r="S60" i="13"/>
  <c r="R60" i="13"/>
  <c r="AD59" i="13"/>
  <c r="AO59" i="13" s="1"/>
  <c r="K59" i="13" s="1"/>
  <c r="Y59" i="13"/>
  <c r="S59" i="13"/>
  <c r="R59" i="13"/>
  <c r="J59" i="13"/>
  <c r="T58" i="13"/>
  <c r="N58" i="13"/>
  <c r="S57" i="13"/>
  <c r="R57" i="13"/>
  <c r="S56" i="13"/>
  <c r="R56" i="13"/>
  <c r="S55" i="13"/>
  <c r="R55" i="13"/>
  <c r="S54" i="13"/>
  <c r="R54" i="13"/>
  <c r="AO53" i="13"/>
  <c r="K53" i="13" s="1"/>
  <c r="L53" i="13" s="1"/>
  <c r="AD53" i="13"/>
  <c r="Y53" i="13"/>
  <c r="S53" i="13"/>
  <c r="R53" i="13"/>
  <c r="J53" i="13"/>
  <c r="T52" i="13"/>
  <c r="N52" i="13"/>
  <c r="S51" i="13"/>
  <c r="R51" i="13"/>
  <c r="S50" i="13"/>
  <c r="R50" i="13"/>
  <c r="S49" i="13"/>
  <c r="R49" i="13"/>
  <c r="S48" i="13"/>
  <c r="R48" i="13"/>
  <c r="AD47" i="13"/>
  <c r="AO47" i="13" s="1"/>
  <c r="K47" i="13" s="1"/>
  <c r="L47" i="13" s="1"/>
  <c r="Y47" i="13"/>
  <c r="S47" i="13"/>
  <c r="R47" i="13"/>
  <c r="J47" i="13"/>
  <c r="T46" i="13"/>
  <c r="N46" i="13"/>
  <c r="AD41" i="13"/>
  <c r="AO41" i="13" s="1"/>
  <c r="K41" i="13" s="1"/>
  <c r="Y41" i="13"/>
  <c r="J41" i="13"/>
  <c r="L41" i="13" s="1"/>
  <c r="T40" i="13"/>
  <c r="N40" i="13"/>
  <c r="S39" i="13"/>
  <c r="R39" i="13"/>
  <c r="S38" i="13"/>
  <c r="R38" i="13"/>
  <c r="S37" i="13"/>
  <c r="R37" i="13"/>
  <c r="S36" i="13"/>
  <c r="R36" i="13"/>
  <c r="AD35" i="13"/>
  <c r="AO35" i="13" s="1"/>
  <c r="K35" i="13" s="1"/>
  <c r="L35" i="13" s="1"/>
  <c r="Y35" i="13"/>
  <c r="S35" i="13"/>
  <c r="R35" i="13"/>
  <c r="J35" i="13"/>
  <c r="T34" i="13"/>
  <c r="N34" i="13"/>
  <c r="S33" i="13"/>
  <c r="R33" i="13"/>
  <c r="S32" i="13"/>
  <c r="R32" i="13"/>
  <c r="S31" i="13"/>
  <c r="R31" i="13"/>
  <c r="S30" i="13"/>
  <c r="R30" i="13"/>
  <c r="AO29" i="13"/>
  <c r="K29" i="13" s="1"/>
  <c r="L29" i="13" s="1"/>
  <c r="AD29" i="13"/>
  <c r="Y29" i="13"/>
  <c r="S29" i="13"/>
  <c r="R29" i="13"/>
  <c r="J29" i="13"/>
  <c r="T28" i="13"/>
  <c r="N28" i="13"/>
  <c r="S27" i="13"/>
  <c r="R27" i="13"/>
  <c r="S26" i="13"/>
  <c r="R26" i="13"/>
  <c r="S25" i="13"/>
  <c r="R25" i="13"/>
  <c r="S24" i="13"/>
  <c r="R24" i="13"/>
  <c r="AD23" i="13"/>
  <c r="AO23" i="13" s="1"/>
  <c r="K23" i="13" s="1"/>
  <c r="L23" i="13" s="1"/>
  <c r="Y23" i="13"/>
  <c r="S23" i="13"/>
  <c r="R23" i="13"/>
  <c r="J23" i="13"/>
  <c r="T22" i="13"/>
  <c r="N22" i="13"/>
  <c r="S21" i="13"/>
  <c r="R21" i="13"/>
  <c r="S20" i="13"/>
  <c r="R20" i="13"/>
  <c r="S19" i="13"/>
  <c r="R19" i="13"/>
  <c r="S18" i="13"/>
  <c r="R18" i="13"/>
  <c r="AO17" i="13"/>
  <c r="AD17" i="13"/>
  <c r="Y17" i="13"/>
  <c r="S17" i="13"/>
  <c r="R17" i="13"/>
  <c r="K17" i="13"/>
  <c r="J17" i="13"/>
  <c r="L17" i="13" s="1"/>
  <c r="T16" i="13"/>
  <c r="N16" i="13"/>
  <c r="S15" i="13"/>
  <c r="R15" i="13"/>
  <c r="S14" i="13"/>
  <c r="R14" i="13"/>
  <c r="S13" i="13"/>
  <c r="R13" i="13"/>
  <c r="S12" i="13"/>
  <c r="R12" i="13"/>
  <c r="AO11" i="13"/>
  <c r="K11" i="13" s="1"/>
  <c r="AD11" i="13"/>
  <c r="Y11" i="13"/>
  <c r="S11" i="13"/>
  <c r="R11" i="13"/>
  <c r="J11" i="13"/>
  <c r="L11" i="13" s="1"/>
  <c r="A11" i="13"/>
  <c r="A17" i="13" s="1"/>
  <c r="A23" i="13" s="1"/>
  <c r="A29" i="13" s="1"/>
  <c r="A35" i="13" s="1"/>
  <c r="A41" i="13" s="1"/>
  <c r="A47" i="13" s="1"/>
  <c r="A53" i="13" s="1"/>
  <c r="A59" i="13" s="1"/>
  <c r="A65" i="13" s="1"/>
  <c r="A71" i="13" s="1"/>
  <c r="A77" i="13" s="1"/>
  <c r="A83" i="13" s="1"/>
  <c r="A89" i="13" s="1"/>
  <c r="A95" i="13" s="1"/>
  <c r="A101" i="13" s="1"/>
  <c r="A107" i="13" s="1"/>
  <c r="A113" i="13" s="1"/>
  <c r="A119" i="13" s="1"/>
  <c r="A125" i="13" s="1"/>
  <c r="A131" i="13" s="1"/>
  <c r="A137" i="13" s="1"/>
  <c r="A143" i="13" s="1"/>
  <c r="A149" i="13" s="1"/>
  <c r="A155" i="13" s="1"/>
  <c r="A161" i="13" s="1"/>
  <c r="A167" i="13" s="1"/>
  <c r="A173" i="13" s="1"/>
  <c r="A179" i="13" s="1"/>
  <c r="A185" i="13" s="1"/>
  <c r="A191" i="13" s="1"/>
  <c r="A197" i="13" s="1"/>
  <c r="A203" i="13" s="1"/>
  <c r="A209" i="13" s="1"/>
  <c r="A215" i="13" s="1"/>
  <c r="T10" i="13"/>
  <c r="N10" i="13"/>
  <c r="S9" i="13"/>
  <c r="R9" i="13"/>
  <c r="S8" i="13"/>
  <c r="R8" i="13"/>
  <c r="S7" i="13"/>
  <c r="R7" i="13"/>
  <c r="S6" i="13"/>
  <c r="R6" i="13"/>
  <c r="AD5" i="13"/>
  <c r="AO5" i="13" s="1"/>
  <c r="K5" i="13" s="1"/>
  <c r="L5" i="13" s="1"/>
  <c r="Y5" i="13"/>
  <c r="S5" i="13"/>
  <c r="R5" i="13"/>
  <c r="J5" i="13"/>
  <c r="AQ381" i="12"/>
  <c r="K381" i="12" s="1"/>
  <c r="L381" i="12" s="1"/>
  <c r="Y381" i="12"/>
  <c r="N381" i="12"/>
  <c r="J381" i="12"/>
  <c r="A381" i="12"/>
  <c r="AQ380" i="12"/>
  <c r="K380" i="12" s="1"/>
  <c r="L380" i="12" s="1"/>
  <c r="Y380" i="12"/>
  <c r="N380" i="12"/>
  <c r="J380" i="12"/>
  <c r="AQ379" i="12"/>
  <c r="K379" i="12" s="1"/>
  <c r="L379" i="12" s="1"/>
  <c r="Y379" i="12"/>
  <c r="N379" i="12"/>
  <c r="J379" i="12"/>
  <c r="AQ378" i="12"/>
  <c r="Y378" i="12"/>
  <c r="N378" i="12"/>
  <c r="K378" i="12"/>
  <c r="J378" i="12"/>
  <c r="L378" i="12" s="1"/>
  <c r="A378" i="12"/>
  <c r="A379" i="12" s="1"/>
  <c r="AQ377" i="12"/>
  <c r="Y377" i="12"/>
  <c r="N377" i="12"/>
  <c r="K377" i="12"/>
  <c r="J377" i="12"/>
  <c r="L377" i="12" s="1"/>
  <c r="AD371" i="12"/>
  <c r="AO371" i="12" s="1"/>
  <c r="K371" i="12" s="1"/>
  <c r="L371" i="12" s="1"/>
  <c r="S371" i="12"/>
  <c r="R371" i="12"/>
  <c r="J371" i="12"/>
  <c r="AO370" i="12"/>
  <c r="K370" i="12" s="1"/>
  <c r="AD370" i="12"/>
  <c r="S370" i="12"/>
  <c r="R370" i="12"/>
  <c r="J370" i="12"/>
  <c r="L370" i="12" s="1"/>
  <c r="AD369" i="12"/>
  <c r="AO369" i="12" s="1"/>
  <c r="K369" i="12" s="1"/>
  <c r="S369" i="12"/>
  <c r="R369" i="12"/>
  <c r="J369" i="12"/>
  <c r="L369" i="12" s="1"/>
  <c r="AO368" i="12"/>
  <c r="K368" i="12" s="1"/>
  <c r="L368" i="12" s="1"/>
  <c r="AD368" i="12"/>
  <c r="S368" i="12"/>
  <c r="R368" i="12"/>
  <c r="J368" i="12"/>
  <c r="AO367" i="12"/>
  <c r="K367" i="12" s="1"/>
  <c r="AD367" i="12"/>
  <c r="S367" i="12"/>
  <c r="R367" i="12"/>
  <c r="J367" i="12"/>
  <c r="L367" i="12" s="1"/>
  <c r="AD366" i="12"/>
  <c r="AO366" i="12" s="1"/>
  <c r="K366" i="12" s="1"/>
  <c r="L366" i="12" s="1"/>
  <c r="S366" i="12"/>
  <c r="R366" i="12"/>
  <c r="J366" i="12"/>
  <c r="AO365" i="12"/>
  <c r="K365" i="12" s="1"/>
  <c r="L365" i="12" s="1"/>
  <c r="AD365" i="12"/>
  <c r="S365" i="12"/>
  <c r="R365" i="12"/>
  <c r="J365" i="12"/>
  <c r="T364" i="12"/>
  <c r="N364" i="12"/>
  <c r="S363" i="12"/>
  <c r="R363" i="12"/>
  <c r="S362" i="12"/>
  <c r="R362" i="12"/>
  <c r="S361" i="12"/>
  <c r="R361" i="12"/>
  <c r="S359" i="12"/>
  <c r="R359" i="12"/>
  <c r="AO358" i="12"/>
  <c r="K358" i="12" s="1"/>
  <c r="AD358" i="12"/>
  <c r="Y358" i="12"/>
  <c r="S358" i="12"/>
  <c r="R358" i="12"/>
  <c r="J358" i="12"/>
  <c r="T357" i="12"/>
  <c r="N357" i="12"/>
  <c r="S356" i="12"/>
  <c r="R356" i="12"/>
  <c r="S355" i="12"/>
  <c r="R355" i="12"/>
  <c r="S354" i="12"/>
  <c r="R354" i="12"/>
  <c r="S352" i="12"/>
  <c r="R352" i="12"/>
  <c r="AO351" i="12"/>
  <c r="AD351" i="12"/>
  <c r="Y351" i="12"/>
  <c r="S351" i="12"/>
  <c r="R351" i="12"/>
  <c r="K351" i="12"/>
  <c r="J351" i="12"/>
  <c r="L351" i="12" s="1"/>
  <c r="T350" i="12"/>
  <c r="N350" i="12"/>
  <c r="S349" i="12"/>
  <c r="R349" i="12"/>
  <c r="S348" i="12"/>
  <c r="R348" i="12"/>
  <c r="S347" i="12"/>
  <c r="R347" i="12"/>
  <c r="S345" i="12"/>
  <c r="R345" i="12"/>
  <c r="AD344" i="12"/>
  <c r="AO344" i="12" s="1"/>
  <c r="K344" i="12" s="1"/>
  <c r="L344" i="12" s="1"/>
  <c r="Y344" i="12"/>
  <c r="S344" i="12"/>
  <c r="R344" i="12"/>
  <c r="J344" i="12"/>
  <c r="T343" i="12"/>
  <c r="N343" i="12"/>
  <c r="S342" i="12"/>
  <c r="R342" i="12"/>
  <c r="S341" i="12"/>
  <c r="R341" i="12"/>
  <c r="S340" i="12"/>
  <c r="R340" i="12"/>
  <c r="S338" i="12"/>
  <c r="R338" i="12"/>
  <c r="AD337" i="12"/>
  <c r="AO337" i="12" s="1"/>
  <c r="K337" i="12" s="1"/>
  <c r="L337" i="12" s="1"/>
  <c r="Y337" i="12"/>
  <c r="S337" i="12"/>
  <c r="R337" i="12"/>
  <c r="J337" i="12"/>
  <c r="T336" i="12"/>
  <c r="N336" i="12"/>
  <c r="S335" i="12"/>
  <c r="R335" i="12"/>
  <c r="S334" i="12"/>
  <c r="R334" i="12"/>
  <c r="S333" i="12"/>
  <c r="R333" i="12"/>
  <c r="S331" i="12"/>
  <c r="R331" i="12"/>
  <c r="AD330" i="12"/>
  <c r="AO330" i="12" s="1"/>
  <c r="K330" i="12" s="1"/>
  <c r="L330" i="12" s="1"/>
  <c r="Y330" i="12"/>
  <c r="S330" i="12"/>
  <c r="R330" i="12"/>
  <c r="J330" i="12"/>
  <c r="T329" i="12"/>
  <c r="N329" i="12"/>
  <c r="S328" i="12"/>
  <c r="R328" i="12"/>
  <c r="S327" i="12"/>
  <c r="R327" i="12"/>
  <c r="S326" i="12"/>
  <c r="R326" i="12"/>
  <c r="S324" i="12"/>
  <c r="R324" i="12"/>
  <c r="AO323" i="12"/>
  <c r="K323" i="12" s="1"/>
  <c r="AD323" i="12"/>
  <c r="Y323" i="12"/>
  <c r="S323" i="12"/>
  <c r="R323" i="12"/>
  <c r="J323" i="12"/>
  <c r="L323" i="12" s="1"/>
  <c r="T322" i="12"/>
  <c r="N322" i="12"/>
  <c r="S321" i="12"/>
  <c r="R321" i="12"/>
  <c r="S320" i="12"/>
  <c r="R320" i="12"/>
  <c r="S319" i="12"/>
  <c r="R319" i="12"/>
  <c r="S317" i="12"/>
  <c r="R317" i="12"/>
  <c r="AO316" i="12"/>
  <c r="AD316" i="12"/>
  <c r="Y316" i="12"/>
  <c r="S316" i="12"/>
  <c r="R316" i="12"/>
  <c r="K316" i="12"/>
  <c r="L316" i="12" s="1"/>
  <c r="J316" i="12"/>
  <c r="A316" i="12"/>
  <c r="A323" i="12" s="1"/>
  <c r="A330" i="12" s="1"/>
  <c r="A337" i="12" s="1"/>
  <c r="A344" i="12" s="1"/>
  <c r="A351" i="12" s="1"/>
  <c r="A358" i="12" s="1"/>
  <c r="A365" i="12" s="1"/>
  <c r="A366" i="12" s="1"/>
  <c r="A367" i="12" s="1"/>
  <c r="A368" i="12" s="1"/>
  <c r="A369" i="12" s="1"/>
  <c r="A370" i="12" s="1"/>
  <c r="A371" i="12" s="1"/>
  <c r="T315" i="12"/>
  <c r="N315" i="12"/>
  <c r="S314" i="12"/>
  <c r="R314" i="12"/>
  <c r="S313" i="12"/>
  <c r="R313" i="12"/>
  <c r="S312" i="12"/>
  <c r="R312" i="12"/>
  <c r="S310" i="12"/>
  <c r="R310" i="12"/>
  <c r="AD309" i="12"/>
  <c r="AO309" i="12" s="1"/>
  <c r="K309" i="12" s="1"/>
  <c r="Y309" i="12"/>
  <c r="S309" i="12"/>
  <c r="R309" i="12"/>
  <c r="J309" i="12"/>
  <c r="A309" i="12"/>
  <c r="T308" i="12"/>
  <c r="N308" i="12"/>
  <c r="S307" i="12"/>
  <c r="R307" i="12"/>
  <c r="S306" i="12"/>
  <c r="R306" i="12"/>
  <c r="S304" i="12"/>
  <c r="R304" i="12"/>
  <c r="S303" i="12"/>
  <c r="R303" i="12"/>
  <c r="AD302" i="12"/>
  <c r="AO302" i="12" s="1"/>
  <c r="K302" i="12" s="1"/>
  <c r="L302" i="12" s="1"/>
  <c r="Y302" i="12"/>
  <c r="S302" i="12"/>
  <c r="R302" i="12"/>
  <c r="J302" i="12"/>
  <c r="A302" i="12"/>
  <c r="T301" i="12"/>
  <c r="N301" i="12"/>
  <c r="S300" i="12"/>
  <c r="R300" i="12"/>
  <c r="S299" i="12"/>
  <c r="R299" i="12"/>
  <c r="S297" i="12"/>
  <c r="R297" i="12"/>
  <c r="S296" i="12"/>
  <c r="R296" i="12"/>
  <c r="AD295" i="12"/>
  <c r="AO295" i="12" s="1"/>
  <c r="K295" i="12" s="1"/>
  <c r="L295" i="12" s="1"/>
  <c r="Y295" i="12"/>
  <c r="S295" i="12"/>
  <c r="R295" i="12"/>
  <c r="J295" i="12"/>
  <c r="T293" i="12"/>
  <c r="N293" i="12"/>
  <c r="S292" i="12"/>
  <c r="R292" i="12"/>
  <c r="S291" i="12"/>
  <c r="R291" i="12"/>
  <c r="S290" i="12"/>
  <c r="R290" i="12"/>
  <c r="S289" i="12"/>
  <c r="R289" i="12"/>
  <c r="AO288" i="12"/>
  <c r="AD288" i="12"/>
  <c r="Y288" i="12"/>
  <c r="S288" i="12"/>
  <c r="R288" i="12"/>
  <c r="L288" i="12"/>
  <c r="K288" i="12"/>
  <c r="J288" i="12"/>
  <c r="T287" i="12"/>
  <c r="N287" i="12"/>
  <c r="S286" i="12"/>
  <c r="R286" i="12"/>
  <c r="S285" i="12"/>
  <c r="R285" i="12"/>
  <c r="S284" i="12"/>
  <c r="R284" i="12"/>
  <c r="S283" i="12"/>
  <c r="R283" i="12"/>
  <c r="AD282" i="12"/>
  <c r="AO282" i="12" s="1"/>
  <c r="K282" i="12" s="1"/>
  <c r="Y282" i="12"/>
  <c r="S282" i="12"/>
  <c r="R282" i="12"/>
  <c r="J282" i="12"/>
  <c r="T281" i="12"/>
  <c r="N281" i="12"/>
  <c r="S280" i="12"/>
  <c r="R280" i="12"/>
  <c r="S279" i="12"/>
  <c r="R279" i="12"/>
  <c r="S278" i="12"/>
  <c r="R278" i="12"/>
  <c r="S277" i="12"/>
  <c r="R277" i="12"/>
  <c r="AD276" i="12"/>
  <c r="AO276" i="12" s="1"/>
  <c r="K276" i="12" s="1"/>
  <c r="Y276" i="12"/>
  <c r="S276" i="12"/>
  <c r="R276" i="12"/>
  <c r="J276" i="12"/>
  <c r="T275" i="12"/>
  <c r="N275" i="12"/>
  <c r="S274" i="12"/>
  <c r="R274" i="12"/>
  <c r="S273" i="12"/>
  <c r="R273" i="12"/>
  <c r="S272" i="12"/>
  <c r="R272" i="12"/>
  <c r="S271" i="12"/>
  <c r="R271" i="12"/>
  <c r="AD270" i="12"/>
  <c r="AO270" i="12" s="1"/>
  <c r="K270" i="12" s="1"/>
  <c r="Y270" i="12"/>
  <c r="S270" i="12"/>
  <c r="R270" i="12"/>
  <c r="J270" i="12"/>
  <c r="L270" i="12" s="1"/>
  <c r="T269" i="12"/>
  <c r="N269" i="12"/>
  <c r="S268" i="12"/>
  <c r="R268" i="12"/>
  <c r="S267" i="12"/>
  <c r="R267" i="12"/>
  <c r="S266" i="12"/>
  <c r="R266" i="12"/>
  <c r="S265" i="12"/>
  <c r="R265" i="12"/>
  <c r="AO264" i="12"/>
  <c r="K264" i="12" s="1"/>
  <c r="L264" i="12" s="1"/>
  <c r="AD264" i="12"/>
  <c r="Y264" i="12"/>
  <c r="S264" i="12"/>
  <c r="R264" i="12"/>
  <c r="J264" i="12"/>
  <c r="T263" i="12"/>
  <c r="N263" i="12"/>
  <c r="S262" i="12"/>
  <c r="R262" i="12"/>
  <c r="S261" i="12"/>
  <c r="R261" i="12"/>
  <c r="S260" i="12"/>
  <c r="R260" i="12"/>
  <c r="S259" i="12"/>
  <c r="R259" i="12"/>
  <c r="AD258" i="12"/>
  <c r="AO258" i="12" s="1"/>
  <c r="K258" i="12" s="1"/>
  <c r="Y258" i="12"/>
  <c r="S258" i="12"/>
  <c r="R258" i="12"/>
  <c r="J258" i="12"/>
  <c r="L258" i="12" s="1"/>
  <c r="T257" i="12"/>
  <c r="N257" i="12"/>
  <c r="S256" i="12"/>
  <c r="R256" i="12"/>
  <c r="S255" i="12"/>
  <c r="R255" i="12"/>
  <c r="S254" i="12"/>
  <c r="R254" i="12"/>
  <c r="S253" i="12"/>
  <c r="R253" i="12"/>
  <c r="AO252" i="12"/>
  <c r="AD252" i="12"/>
  <c r="Y252" i="12"/>
  <c r="S252" i="12"/>
  <c r="R252" i="12"/>
  <c r="L252" i="12"/>
  <c r="K252" i="12"/>
  <c r="J252" i="12"/>
  <c r="T251" i="12"/>
  <c r="N251" i="12"/>
  <c r="S250" i="12"/>
  <c r="R250" i="12"/>
  <c r="S249" i="12"/>
  <c r="R249" i="12"/>
  <c r="S248" i="12"/>
  <c r="R248" i="12"/>
  <c r="S247" i="12"/>
  <c r="R247" i="12"/>
  <c r="AD246" i="12"/>
  <c r="AO246" i="12" s="1"/>
  <c r="K246" i="12" s="1"/>
  <c r="L246" i="12" s="1"/>
  <c r="Y246" i="12"/>
  <c r="S246" i="12"/>
  <c r="R246" i="12"/>
  <c r="J246" i="12"/>
  <c r="T245" i="12"/>
  <c r="N245" i="12"/>
  <c r="S244" i="12"/>
  <c r="R244" i="12"/>
  <c r="S243" i="12"/>
  <c r="R243" i="12"/>
  <c r="S242" i="12"/>
  <c r="R242" i="12"/>
  <c r="S241" i="12"/>
  <c r="R241" i="12"/>
  <c r="AD240" i="12"/>
  <c r="AO240" i="12" s="1"/>
  <c r="K240" i="12" s="1"/>
  <c r="L240" i="12" s="1"/>
  <c r="Y240" i="12"/>
  <c r="S240" i="12"/>
  <c r="R240" i="12"/>
  <c r="J240" i="12"/>
  <c r="T239" i="12"/>
  <c r="N239" i="12"/>
  <c r="S238" i="12"/>
  <c r="R238" i="12"/>
  <c r="S237" i="12"/>
  <c r="R237" i="12"/>
  <c r="S236" i="12"/>
  <c r="R236" i="12"/>
  <c r="S235" i="12"/>
  <c r="R235" i="12"/>
  <c r="AO234" i="12"/>
  <c r="K234" i="12" s="1"/>
  <c r="L234" i="12" s="1"/>
  <c r="AD234" i="12"/>
  <c r="Y234" i="12"/>
  <c r="S234" i="12"/>
  <c r="R234" i="12"/>
  <c r="J234" i="12"/>
  <c r="A234" i="12"/>
  <c r="A240" i="12" s="1"/>
  <c r="A246" i="12" s="1"/>
  <c r="A252" i="12" s="1"/>
  <c r="A258" i="12" s="1"/>
  <c r="A264" i="12" s="1"/>
  <c r="A270" i="12" s="1"/>
  <c r="A276" i="12" s="1"/>
  <c r="A282" i="12" s="1"/>
  <c r="A288" i="12" s="1"/>
  <c r="T233" i="12"/>
  <c r="N233" i="12"/>
  <c r="S232" i="12"/>
  <c r="R232" i="12"/>
  <c r="S231" i="12"/>
  <c r="R231" i="12"/>
  <c r="S230" i="12"/>
  <c r="R230" i="12"/>
  <c r="S229" i="12"/>
  <c r="R229" i="12"/>
  <c r="AD228" i="12"/>
  <c r="AO228" i="12" s="1"/>
  <c r="K228" i="12" s="1"/>
  <c r="L228" i="12" s="1"/>
  <c r="Y228" i="12"/>
  <c r="S228" i="12"/>
  <c r="R228" i="12"/>
  <c r="J228" i="12"/>
  <c r="A228" i="12"/>
  <c r="T227" i="12"/>
  <c r="N227" i="12"/>
  <c r="S226" i="12"/>
  <c r="R226" i="12"/>
  <c r="S225" i="12"/>
  <c r="R225" i="12"/>
  <c r="S224" i="12"/>
  <c r="R224" i="12"/>
  <c r="S223" i="12"/>
  <c r="R223" i="12"/>
  <c r="AD222" i="12"/>
  <c r="AO222" i="12" s="1"/>
  <c r="K222" i="12" s="1"/>
  <c r="L222" i="12" s="1"/>
  <c r="Y222" i="12"/>
  <c r="S222" i="12"/>
  <c r="R222" i="12"/>
  <c r="J222" i="12"/>
  <c r="T220" i="12"/>
  <c r="N220" i="12"/>
  <c r="S219" i="12"/>
  <c r="R219" i="12"/>
  <c r="S218" i="12"/>
  <c r="R218" i="12"/>
  <c r="S217" i="12"/>
  <c r="R217" i="12"/>
  <c r="S216" i="12"/>
  <c r="R216" i="12"/>
  <c r="AD215" i="12"/>
  <c r="AO215" i="12" s="1"/>
  <c r="K215" i="12" s="1"/>
  <c r="Y215" i="12"/>
  <c r="S215" i="12"/>
  <c r="R215" i="12"/>
  <c r="J215" i="12"/>
  <c r="L215" i="12" s="1"/>
  <c r="T214" i="12"/>
  <c r="N214" i="12"/>
  <c r="S213" i="12"/>
  <c r="R213" i="12"/>
  <c r="S212" i="12"/>
  <c r="R212" i="12"/>
  <c r="S211" i="12"/>
  <c r="R211" i="12"/>
  <c r="S210" i="12"/>
  <c r="R210" i="12"/>
  <c r="AO209" i="12"/>
  <c r="AD209" i="12"/>
  <c r="Y209" i="12"/>
  <c r="S209" i="12"/>
  <c r="R209" i="12"/>
  <c r="L209" i="12"/>
  <c r="K209" i="12"/>
  <c r="J209" i="12"/>
  <c r="T208" i="12"/>
  <c r="N208" i="12"/>
  <c r="S207" i="12"/>
  <c r="R207" i="12"/>
  <c r="S206" i="12"/>
  <c r="R206" i="12"/>
  <c r="S205" i="12"/>
  <c r="R205" i="12"/>
  <c r="S204" i="12"/>
  <c r="R204" i="12"/>
  <c r="AO203" i="12"/>
  <c r="K203" i="12" s="1"/>
  <c r="AD203" i="12"/>
  <c r="Y203" i="12"/>
  <c r="S203" i="12"/>
  <c r="R203" i="12"/>
  <c r="J203" i="12"/>
  <c r="L203" i="12" s="1"/>
  <c r="T202" i="12"/>
  <c r="N202" i="12"/>
  <c r="S201" i="12"/>
  <c r="R201" i="12"/>
  <c r="S200" i="12"/>
  <c r="R200" i="12"/>
  <c r="S199" i="12"/>
  <c r="R199" i="12"/>
  <c r="S198" i="12"/>
  <c r="R198" i="12"/>
  <c r="AD197" i="12"/>
  <c r="AO197" i="12" s="1"/>
  <c r="K197" i="12" s="1"/>
  <c r="Y197" i="12"/>
  <c r="S197" i="12"/>
  <c r="R197" i="12"/>
  <c r="J197" i="12"/>
  <c r="L197" i="12" s="1"/>
  <c r="T196" i="12"/>
  <c r="N196" i="12"/>
  <c r="S195" i="12"/>
  <c r="R195" i="12"/>
  <c r="S194" i="12"/>
  <c r="R194" i="12"/>
  <c r="S193" i="12"/>
  <c r="R193" i="12"/>
  <c r="S192" i="12"/>
  <c r="R192" i="12"/>
  <c r="AD191" i="12"/>
  <c r="AO191" i="12" s="1"/>
  <c r="K191" i="12" s="1"/>
  <c r="Y191" i="12"/>
  <c r="S191" i="12"/>
  <c r="R191" i="12"/>
  <c r="J191" i="12"/>
  <c r="L191" i="12" s="1"/>
  <c r="T190" i="12"/>
  <c r="N190" i="12"/>
  <c r="S189" i="12"/>
  <c r="R189" i="12"/>
  <c r="S188" i="12"/>
  <c r="R188" i="12"/>
  <c r="S187" i="12"/>
  <c r="R187" i="12"/>
  <c r="S186" i="12"/>
  <c r="R186" i="12"/>
  <c r="AO185" i="12"/>
  <c r="AD185" i="12"/>
  <c r="Y185" i="12"/>
  <c r="S185" i="12"/>
  <c r="R185" i="12"/>
  <c r="K185" i="12"/>
  <c r="J185" i="12"/>
  <c r="L185" i="12" s="1"/>
  <c r="T184" i="12"/>
  <c r="N184" i="12"/>
  <c r="S183" i="12"/>
  <c r="R183" i="12"/>
  <c r="S182" i="12"/>
  <c r="R182" i="12"/>
  <c r="S181" i="12"/>
  <c r="R181" i="12"/>
  <c r="S180" i="12"/>
  <c r="R180" i="12"/>
  <c r="AD179" i="12"/>
  <c r="AO179" i="12" s="1"/>
  <c r="K179" i="12" s="1"/>
  <c r="L179" i="12" s="1"/>
  <c r="Y179" i="12"/>
  <c r="S179" i="12"/>
  <c r="R179" i="12"/>
  <c r="J179" i="12"/>
  <c r="T178" i="12"/>
  <c r="N178" i="12"/>
  <c r="S177" i="12"/>
  <c r="R177" i="12"/>
  <c r="S176" i="12"/>
  <c r="R176" i="12"/>
  <c r="S175" i="12"/>
  <c r="R175" i="12"/>
  <c r="S174" i="12"/>
  <c r="R174" i="12"/>
  <c r="AD173" i="12"/>
  <c r="AO173" i="12" s="1"/>
  <c r="K173" i="12" s="1"/>
  <c r="Y173" i="12"/>
  <c r="S173" i="12"/>
  <c r="R173" i="12"/>
  <c r="J173" i="12"/>
  <c r="L173" i="12" s="1"/>
  <c r="T172" i="12"/>
  <c r="N172" i="12"/>
  <c r="S171" i="12"/>
  <c r="R171" i="12"/>
  <c r="S170" i="12"/>
  <c r="R170" i="12"/>
  <c r="S169" i="12"/>
  <c r="R169" i="12"/>
  <c r="S168" i="12"/>
  <c r="R168" i="12"/>
  <c r="AD167" i="12"/>
  <c r="AO167" i="12" s="1"/>
  <c r="K167" i="12" s="1"/>
  <c r="L167" i="12" s="1"/>
  <c r="Y167" i="12"/>
  <c r="S167" i="12"/>
  <c r="R167" i="12"/>
  <c r="J167" i="12"/>
  <c r="T166" i="12"/>
  <c r="N166" i="12"/>
  <c r="S165" i="12"/>
  <c r="R165" i="12"/>
  <c r="S164" i="12"/>
  <c r="R164" i="12"/>
  <c r="S163" i="12"/>
  <c r="R163" i="12"/>
  <c r="S162" i="12"/>
  <c r="R162" i="12"/>
  <c r="AO161" i="12"/>
  <c r="K161" i="12" s="1"/>
  <c r="L161" i="12" s="1"/>
  <c r="AD161" i="12"/>
  <c r="Y161" i="12"/>
  <c r="S161" i="12"/>
  <c r="R161" i="12"/>
  <c r="J161" i="12"/>
  <c r="T160" i="12"/>
  <c r="N160" i="12"/>
  <c r="S159" i="12"/>
  <c r="R159" i="12"/>
  <c r="D159" i="12"/>
  <c r="S158" i="12"/>
  <c r="R158" i="12"/>
  <c r="S157" i="12"/>
  <c r="R157" i="12"/>
  <c r="S156" i="12"/>
  <c r="R156" i="12"/>
  <c r="AD155" i="12"/>
  <c r="AO155" i="12" s="1"/>
  <c r="K155" i="12" s="1"/>
  <c r="L155" i="12" s="1"/>
  <c r="Y155" i="12"/>
  <c r="S155" i="12"/>
  <c r="R155" i="12"/>
  <c r="J155" i="12"/>
  <c r="T154" i="12"/>
  <c r="N154" i="12"/>
  <c r="S153" i="12"/>
  <c r="R153" i="12"/>
  <c r="D153" i="12"/>
  <c r="S152" i="12"/>
  <c r="R152" i="12"/>
  <c r="S151" i="12"/>
  <c r="R151" i="12"/>
  <c r="S150" i="12"/>
  <c r="R150" i="12"/>
  <c r="AO149" i="12"/>
  <c r="K149" i="12" s="1"/>
  <c r="L149" i="12" s="1"/>
  <c r="AD149" i="12"/>
  <c r="Y149" i="12"/>
  <c r="S149" i="12"/>
  <c r="R149" i="12"/>
  <c r="J149" i="12"/>
  <c r="T148" i="12"/>
  <c r="N148" i="12"/>
  <c r="S147" i="12"/>
  <c r="R147" i="12"/>
  <c r="S146" i="12"/>
  <c r="R146" i="12"/>
  <c r="S145" i="12"/>
  <c r="R145" i="12"/>
  <c r="S144" i="12"/>
  <c r="R144" i="12"/>
  <c r="AD143" i="12"/>
  <c r="AO143" i="12" s="1"/>
  <c r="K143" i="12" s="1"/>
  <c r="L143" i="12" s="1"/>
  <c r="Y143" i="12"/>
  <c r="S143" i="12"/>
  <c r="R143" i="12"/>
  <c r="J143" i="12"/>
  <c r="T142" i="12"/>
  <c r="N142" i="12"/>
  <c r="S141" i="12"/>
  <c r="R141" i="12"/>
  <c r="S140" i="12"/>
  <c r="R140" i="12"/>
  <c r="S139" i="12"/>
  <c r="R139" i="12"/>
  <c r="S138" i="12"/>
  <c r="R138" i="12"/>
  <c r="AO137" i="12"/>
  <c r="AD137" i="12"/>
  <c r="Y137" i="12"/>
  <c r="S137" i="12"/>
  <c r="R137" i="12"/>
  <c r="K137" i="12"/>
  <c r="J137" i="12"/>
  <c r="L137" i="12" s="1"/>
  <c r="T136" i="12"/>
  <c r="N136" i="12"/>
  <c r="S135" i="12"/>
  <c r="R135" i="12"/>
  <c r="S134" i="12"/>
  <c r="R134" i="12"/>
  <c r="S133" i="12"/>
  <c r="R133" i="12"/>
  <c r="S132" i="12"/>
  <c r="R132" i="12"/>
  <c r="AD131" i="12"/>
  <c r="AO131" i="12" s="1"/>
  <c r="K131" i="12" s="1"/>
  <c r="L131" i="12" s="1"/>
  <c r="Y131" i="12"/>
  <c r="S131" i="12"/>
  <c r="R131" i="12"/>
  <c r="J131" i="12"/>
  <c r="T130" i="12"/>
  <c r="N130" i="12"/>
  <c r="S129" i="12"/>
  <c r="R129" i="12"/>
  <c r="S128" i="12"/>
  <c r="R128" i="12"/>
  <c r="S127" i="12"/>
  <c r="R127" i="12"/>
  <c r="S126" i="12"/>
  <c r="R126" i="12"/>
  <c r="AD125" i="12"/>
  <c r="AO125" i="12" s="1"/>
  <c r="K125" i="12" s="1"/>
  <c r="Y125" i="12"/>
  <c r="S125" i="12"/>
  <c r="R125" i="12"/>
  <c r="J125" i="12"/>
  <c r="L125" i="12" s="1"/>
  <c r="T124" i="12"/>
  <c r="N124" i="12"/>
  <c r="S123" i="12"/>
  <c r="R123" i="12"/>
  <c r="S122" i="12"/>
  <c r="R122" i="12"/>
  <c r="S121" i="12"/>
  <c r="R121" i="12"/>
  <c r="S120" i="12"/>
  <c r="R120" i="12"/>
  <c r="AD119" i="12"/>
  <c r="AO119" i="12" s="1"/>
  <c r="K119" i="12" s="1"/>
  <c r="Y119" i="12"/>
  <c r="S119" i="12"/>
  <c r="R119" i="12"/>
  <c r="J119" i="12"/>
  <c r="L119" i="12" s="1"/>
  <c r="T118" i="12"/>
  <c r="N118" i="12"/>
  <c r="S117" i="12"/>
  <c r="R117" i="12"/>
  <c r="S116" i="12"/>
  <c r="R116" i="12"/>
  <c r="S115" i="12"/>
  <c r="R115" i="12"/>
  <c r="S114" i="12"/>
  <c r="R114" i="12"/>
  <c r="AD113" i="12"/>
  <c r="AO113" i="12" s="1"/>
  <c r="K113" i="12" s="1"/>
  <c r="Y113" i="12"/>
  <c r="S113" i="12"/>
  <c r="R113" i="12"/>
  <c r="J113" i="12"/>
  <c r="L113" i="12" s="1"/>
  <c r="T112" i="12"/>
  <c r="N112" i="12"/>
  <c r="S111" i="12"/>
  <c r="R111" i="12"/>
  <c r="S110" i="12"/>
  <c r="R110" i="12"/>
  <c r="S109" i="12"/>
  <c r="R109" i="12"/>
  <c r="S108" i="12"/>
  <c r="R108" i="12"/>
  <c r="AO107" i="12"/>
  <c r="AD107" i="12"/>
  <c r="Y107" i="12"/>
  <c r="S107" i="12"/>
  <c r="R107" i="12"/>
  <c r="K107" i="12"/>
  <c r="J107" i="12"/>
  <c r="L107" i="12" s="1"/>
  <c r="T106" i="12"/>
  <c r="N106" i="12"/>
  <c r="S105" i="12"/>
  <c r="R105" i="12"/>
  <c r="S104" i="12"/>
  <c r="R104" i="12"/>
  <c r="S103" i="12"/>
  <c r="R103" i="12"/>
  <c r="S102" i="12"/>
  <c r="R102" i="12"/>
  <c r="AD101" i="12"/>
  <c r="AO101" i="12" s="1"/>
  <c r="K101" i="12" s="1"/>
  <c r="L101" i="12" s="1"/>
  <c r="Y101" i="12"/>
  <c r="S101" i="12"/>
  <c r="R101" i="12"/>
  <c r="J101" i="12"/>
  <c r="T100" i="12"/>
  <c r="N100" i="12"/>
  <c r="S99" i="12"/>
  <c r="R99" i="12"/>
  <c r="S98" i="12"/>
  <c r="R98" i="12"/>
  <c r="S97" i="12"/>
  <c r="R97" i="12"/>
  <c r="S96" i="12"/>
  <c r="R96" i="12"/>
  <c r="AD95" i="12"/>
  <c r="AO95" i="12" s="1"/>
  <c r="K95" i="12" s="1"/>
  <c r="Y95" i="12"/>
  <c r="S95" i="12"/>
  <c r="R95" i="12"/>
  <c r="J95" i="12"/>
  <c r="L95" i="12" s="1"/>
  <c r="T94" i="12"/>
  <c r="N94" i="12"/>
  <c r="S93" i="12"/>
  <c r="R93" i="12"/>
  <c r="S92" i="12"/>
  <c r="R92" i="12"/>
  <c r="S91" i="12"/>
  <c r="R91" i="12"/>
  <c r="S90" i="12"/>
  <c r="R90" i="12"/>
  <c r="AO89" i="12"/>
  <c r="K89" i="12" s="1"/>
  <c r="AD89" i="12"/>
  <c r="Y89" i="12"/>
  <c r="S89" i="12"/>
  <c r="R89" i="12"/>
  <c r="J89" i="12"/>
  <c r="L89" i="12" s="1"/>
  <c r="T88" i="12"/>
  <c r="N88" i="12"/>
  <c r="S87" i="12"/>
  <c r="R87" i="12"/>
  <c r="S86" i="12"/>
  <c r="R86" i="12"/>
  <c r="S85" i="12"/>
  <c r="R85" i="12"/>
  <c r="S84" i="12"/>
  <c r="R84" i="12"/>
  <c r="AO83" i="12"/>
  <c r="K83" i="12" s="1"/>
  <c r="AD83" i="12"/>
  <c r="Y83" i="12"/>
  <c r="S83" i="12"/>
  <c r="R83" i="12"/>
  <c r="J83" i="12"/>
  <c r="L83" i="12" s="1"/>
  <c r="T82" i="12"/>
  <c r="N82" i="12"/>
  <c r="S81" i="12"/>
  <c r="R81" i="12"/>
  <c r="S80" i="12"/>
  <c r="R80" i="12"/>
  <c r="S79" i="12"/>
  <c r="R79" i="12"/>
  <c r="S78" i="12"/>
  <c r="R78" i="12"/>
  <c r="AD77" i="12"/>
  <c r="AO77" i="12" s="1"/>
  <c r="K77" i="12" s="1"/>
  <c r="L77" i="12" s="1"/>
  <c r="Y77" i="12"/>
  <c r="S77" i="12"/>
  <c r="R77" i="12"/>
  <c r="J77" i="12"/>
  <c r="T76" i="12"/>
  <c r="N76" i="12"/>
  <c r="S75" i="12"/>
  <c r="R75" i="12"/>
  <c r="S74" i="12"/>
  <c r="R74" i="12"/>
  <c r="S73" i="12"/>
  <c r="R73" i="12"/>
  <c r="S72" i="12"/>
  <c r="R72" i="12"/>
  <c r="AD71" i="12"/>
  <c r="AO71" i="12" s="1"/>
  <c r="K71" i="12" s="1"/>
  <c r="Y71" i="12"/>
  <c r="S71" i="12"/>
  <c r="R71" i="12"/>
  <c r="L71" i="12"/>
  <c r="J71" i="12"/>
  <c r="T70" i="12"/>
  <c r="N70" i="12"/>
  <c r="S69" i="12"/>
  <c r="R69" i="12"/>
  <c r="S68" i="12"/>
  <c r="R68" i="12"/>
  <c r="S67" i="12"/>
  <c r="R67" i="12"/>
  <c r="S66" i="12"/>
  <c r="R66" i="12"/>
  <c r="AD65" i="12"/>
  <c r="AO65" i="12" s="1"/>
  <c r="K65" i="12" s="1"/>
  <c r="L65" i="12" s="1"/>
  <c r="Y65" i="12"/>
  <c r="S65" i="12"/>
  <c r="R65" i="12"/>
  <c r="J65" i="12"/>
  <c r="T64" i="12"/>
  <c r="N64" i="12"/>
  <c r="S63" i="12"/>
  <c r="R63" i="12"/>
  <c r="S62" i="12"/>
  <c r="R62" i="12"/>
  <c r="S61" i="12"/>
  <c r="R61" i="12"/>
  <c r="S60" i="12"/>
  <c r="R60" i="12"/>
  <c r="AD59" i="12"/>
  <c r="AO59" i="12" s="1"/>
  <c r="K59" i="12" s="1"/>
  <c r="Y59" i="12"/>
  <c r="S59" i="12"/>
  <c r="R59" i="12"/>
  <c r="J59" i="12"/>
  <c r="T58" i="12"/>
  <c r="N58" i="12"/>
  <c r="S57" i="12"/>
  <c r="R57" i="12"/>
  <c r="S56" i="12"/>
  <c r="R56" i="12"/>
  <c r="S55" i="12"/>
  <c r="R55" i="12"/>
  <c r="S54" i="12"/>
  <c r="R54" i="12"/>
  <c r="AO53" i="12"/>
  <c r="AD53" i="12"/>
  <c r="Y53" i="12"/>
  <c r="S53" i="12"/>
  <c r="R53" i="12"/>
  <c r="K53" i="12"/>
  <c r="J53" i="12"/>
  <c r="L53" i="12" s="1"/>
  <c r="T52" i="12"/>
  <c r="N52" i="12"/>
  <c r="S51" i="12"/>
  <c r="R51" i="12"/>
  <c r="S50" i="12"/>
  <c r="R50" i="12"/>
  <c r="S49" i="12"/>
  <c r="R49" i="12"/>
  <c r="S48" i="12"/>
  <c r="R48" i="12"/>
  <c r="AD47" i="12"/>
  <c r="AO47" i="12" s="1"/>
  <c r="K47" i="12" s="1"/>
  <c r="Y47" i="12"/>
  <c r="S47" i="12"/>
  <c r="R47" i="12"/>
  <c r="J47" i="12"/>
  <c r="T46" i="12"/>
  <c r="N46" i="12"/>
  <c r="AO41" i="12"/>
  <c r="AD41" i="12"/>
  <c r="Y41" i="12"/>
  <c r="K41" i="12"/>
  <c r="L41" i="12" s="1"/>
  <c r="J41" i="12"/>
  <c r="T40" i="12"/>
  <c r="N40" i="12"/>
  <c r="S39" i="12"/>
  <c r="R39" i="12"/>
  <c r="S38" i="12"/>
  <c r="R38" i="12"/>
  <c r="S37" i="12"/>
  <c r="R37" i="12"/>
  <c r="S36" i="12"/>
  <c r="R36" i="12"/>
  <c r="AD35" i="12"/>
  <c r="AO35" i="12" s="1"/>
  <c r="K35" i="12" s="1"/>
  <c r="Y35" i="12"/>
  <c r="S35" i="12"/>
  <c r="R35" i="12"/>
  <c r="J35" i="12"/>
  <c r="L35" i="12" s="1"/>
  <c r="T34" i="12"/>
  <c r="N34" i="12"/>
  <c r="S33" i="12"/>
  <c r="R33" i="12"/>
  <c r="S32" i="12"/>
  <c r="R32" i="12"/>
  <c r="S31" i="12"/>
  <c r="R31" i="12"/>
  <c r="S30" i="12"/>
  <c r="R30" i="12"/>
  <c r="AD29" i="12"/>
  <c r="AO29" i="12" s="1"/>
  <c r="K29" i="12" s="1"/>
  <c r="Y29" i="12"/>
  <c r="S29" i="12"/>
  <c r="R29" i="12"/>
  <c r="J29" i="12"/>
  <c r="L29" i="12" s="1"/>
  <c r="T28" i="12"/>
  <c r="N28" i="12"/>
  <c r="S27" i="12"/>
  <c r="R27" i="12"/>
  <c r="S26" i="12"/>
  <c r="R26" i="12"/>
  <c r="S25" i="12"/>
  <c r="R25" i="12"/>
  <c r="S24" i="12"/>
  <c r="R24" i="12"/>
  <c r="AO23" i="12"/>
  <c r="K23" i="12" s="1"/>
  <c r="L23" i="12" s="1"/>
  <c r="AD23" i="12"/>
  <c r="Y23" i="12"/>
  <c r="S23" i="12"/>
  <c r="R23" i="12"/>
  <c r="J23" i="12"/>
  <c r="A23" i="12"/>
  <c r="A29" i="12" s="1"/>
  <c r="A35" i="12" s="1"/>
  <c r="A41" i="12" s="1"/>
  <c r="A47" i="12" s="1"/>
  <c r="A53" i="12" s="1"/>
  <c r="A59" i="12" s="1"/>
  <c r="A65" i="12" s="1"/>
  <c r="A71" i="12" s="1"/>
  <c r="A77" i="12" s="1"/>
  <c r="A83" i="12" s="1"/>
  <c r="A89" i="12" s="1"/>
  <c r="A95" i="12" s="1"/>
  <c r="A101" i="12" s="1"/>
  <c r="A107" i="12" s="1"/>
  <c r="A113" i="12" s="1"/>
  <c r="A119" i="12" s="1"/>
  <c r="A125" i="12" s="1"/>
  <c r="A131" i="12" s="1"/>
  <c r="A137" i="12" s="1"/>
  <c r="A143" i="12" s="1"/>
  <c r="A149" i="12" s="1"/>
  <c r="A155" i="12" s="1"/>
  <c r="A161" i="12" s="1"/>
  <c r="A167" i="12" s="1"/>
  <c r="A173" i="12" s="1"/>
  <c r="A179" i="12" s="1"/>
  <c r="A185" i="12" s="1"/>
  <c r="A191" i="12" s="1"/>
  <c r="A197" i="12" s="1"/>
  <c r="A203" i="12" s="1"/>
  <c r="A209" i="12" s="1"/>
  <c r="A215" i="12" s="1"/>
  <c r="T22" i="12"/>
  <c r="N22" i="12"/>
  <c r="S21" i="12"/>
  <c r="R21" i="12"/>
  <c r="S20" i="12"/>
  <c r="R20" i="12"/>
  <c r="S19" i="12"/>
  <c r="R19" i="12"/>
  <c r="S18" i="12"/>
  <c r="R18" i="12"/>
  <c r="AO17" i="12"/>
  <c r="K17" i="12" s="1"/>
  <c r="L17" i="12" s="1"/>
  <c r="AD17" i="12"/>
  <c r="Y17" i="12"/>
  <c r="S17" i="12"/>
  <c r="R17" i="12"/>
  <c r="J17" i="12"/>
  <c r="A17" i="12"/>
  <c r="T16" i="12"/>
  <c r="N16" i="12"/>
  <c r="S15" i="12"/>
  <c r="R15" i="12"/>
  <c r="S14" i="12"/>
  <c r="R14" i="12"/>
  <c r="S13" i="12"/>
  <c r="R13" i="12"/>
  <c r="S12" i="12"/>
  <c r="R12" i="12"/>
  <c r="AD11" i="12"/>
  <c r="AO11" i="12" s="1"/>
  <c r="K11" i="12" s="1"/>
  <c r="L11" i="12" s="1"/>
  <c r="Y11" i="12"/>
  <c r="S11" i="12"/>
  <c r="R11" i="12"/>
  <c r="J11" i="12"/>
  <c r="A11" i="12"/>
  <c r="T10" i="12"/>
  <c r="N10" i="12"/>
  <c r="S9" i="12"/>
  <c r="R9" i="12"/>
  <c r="S8" i="12"/>
  <c r="R8" i="12"/>
  <c r="S7" i="12"/>
  <c r="R7" i="12"/>
  <c r="S6" i="12"/>
  <c r="R6" i="12"/>
  <c r="AO5" i="12"/>
  <c r="AD5" i="12"/>
  <c r="Y5" i="12"/>
  <c r="S5" i="12"/>
  <c r="R5" i="12"/>
  <c r="K5" i="12"/>
  <c r="J5" i="12"/>
  <c r="L5" i="12" s="1"/>
  <c r="AQ381" i="11"/>
  <c r="K381" i="11" s="1"/>
  <c r="Y381" i="11"/>
  <c r="N381" i="11"/>
  <c r="J381" i="11"/>
  <c r="L381" i="11" s="1"/>
  <c r="A381" i="11"/>
  <c r="AQ380" i="11"/>
  <c r="Y380" i="11"/>
  <c r="N380" i="11"/>
  <c r="K380" i="11"/>
  <c r="J380" i="11"/>
  <c r="L380" i="11" s="1"/>
  <c r="AQ379" i="11"/>
  <c r="K379" i="11" s="1"/>
  <c r="Y379" i="11"/>
  <c r="N379" i="11"/>
  <c r="J379" i="11"/>
  <c r="AQ378" i="11"/>
  <c r="K378" i="11" s="1"/>
  <c r="Y378" i="11"/>
  <c r="N378" i="11"/>
  <c r="J378" i="11"/>
  <c r="A378" i="11"/>
  <c r="A379" i="11" s="1"/>
  <c r="AQ377" i="11"/>
  <c r="K377" i="11" s="1"/>
  <c r="L377" i="11" s="1"/>
  <c r="Y377" i="11"/>
  <c r="N377" i="11"/>
  <c r="J377" i="11"/>
  <c r="AD371" i="11"/>
  <c r="AO371" i="11" s="1"/>
  <c r="K371" i="11" s="1"/>
  <c r="S371" i="11"/>
  <c r="R371" i="11"/>
  <c r="J371" i="11"/>
  <c r="L371" i="11" s="1"/>
  <c r="AO370" i="11"/>
  <c r="K370" i="11" s="1"/>
  <c r="AD370" i="11"/>
  <c r="S370" i="11"/>
  <c r="R370" i="11"/>
  <c r="J370" i="11"/>
  <c r="AO369" i="11"/>
  <c r="AD369" i="11"/>
  <c r="S369" i="11"/>
  <c r="R369" i="11"/>
  <c r="K369" i="11"/>
  <c r="J369" i="11"/>
  <c r="L369" i="11" s="1"/>
  <c r="AD368" i="11"/>
  <c r="AO368" i="11" s="1"/>
  <c r="K368" i="11" s="1"/>
  <c r="S368" i="11"/>
  <c r="R368" i="11"/>
  <c r="L368" i="11"/>
  <c r="J368" i="11"/>
  <c r="AD367" i="11"/>
  <c r="AO367" i="11" s="1"/>
  <c r="K367" i="11" s="1"/>
  <c r="L367" i="11" s="1"/>
  <c r="S367" i="11"/>
  <c r="R367" i="11"/>
  <c r="J367" i="11"/>
  <c r="AD366" i="11"/>
  <c r="AO366" i="11" s="1"/>
  <c r="K366" i="11" s="1"/>
  <c r="S366" i="11"/>
  <c r="R366" i="11"/>
  <c r="J366" i="11"/>
  <c r="AO365" i="11"/>
  <c r="K365" i="11" s="1"/>
  <c r="AD365" i="11"/>
  <c r="S365" i="11"/>
  <c r="R365" i="11"/>
  <c r="J365" i="11"/>
  <c r="L365" i="11" s="1"/>
  <c r="T364" i="11"/>
  <c r="N364" i="11"/>
  <c r="S363" i="11"/>
  <c r="R363" i="11"/>
  <c r="S362" i="11"/>
  <c r="R362" i="11"/>
  <c r="S361" i="11"/>
  <c r="R361" i="11"/>
  <c r="S359" i="11"/>
  <c r="R359" i="11"/>
  <c r="AO358" i="11"/>
  <c r="K358" i="11" s="1"/>
  <c r="L358" i="11" s="1"/>
  <c r="AD358" i="11"/>
  <c r="Y358" i="11"/>
  <c r="S358" i="11"/>
  <c r="R358" i="11"/>
  <c r="J358" i="11"/>
  <c r="T357" i="11"/>
  <c r="N357" i="11"/>
  <c r="S356" i="11"/>
  <c r="R356" i="11"/>
  <c r="S355" i="11"/>
  <c r="R355" i="11"/>
  <c r="S354" i="11"/>
  <c r="R354" i="11"/>
  <c r="S352" i="11"/>
  <c r="R352" i="11"/>
  <c r="AO351" i="11"/>
  <c r="AD351" i="11"/>
  <c r="Y351" i="11"/>
  <c r="S351" i="11"/>
  <c r="R351" i="11"/>
  <c r="K351" i="11"/>
  <c r="J351" i="11"/>
  <c r="L351" i="11" s="1"/>
  <c r="T350" i="11"/>
  <c r="N350" i="11"/>
  <c r="S349" i="11"/>
  <c r="R349" i="11"/>
  <c r="S348" i="11"/>
  <c r="R348" i="11"/>
  <c r="S347" i="11"/>
  <c r="R347" i="11"/>
  <c r="S345" i="11"/>
  <c r="R345" i="11"/>
  <c r="AO344" i="11"/>
  <c r="K344" i="11" s="1"/>
  <c r="AD344" i="11"/>
  <c r="Y344" i="11"/>
  <c r="S344" i="11"/>
  <c r="R344" i="11"/>
  <c r="J344" i="11"/>
  <c r="L344" i="11" s="1"/>
  <c r="T343" i="11"/>
  <c r="N343" i="11"/>
  <c r="S342" i="11"/>
  <c r="R342" i="11"/>
  <c r="S341" i="11"/>
  <c r="R341" i="11"/>
  <c r="S340" i="11"/>
  <c r="R340" i="11"/>
  <c r="S338" i="11"/>
  <c r="R338" i="11"/>
  <c r="AO337" i="11"/>
  <c r="AD337" i="11"/>
  <c r="Y337" i="11"/>
  <c r="S337" i="11"/>
  <c r="R337" i="11"/>
  <c r="L337" i="11"/>
  <c r="K337" i="11"/>
  <c r="J337" i="11"/>
  <c r="T336" i="11"/>
  <c r="N336" i="11"/>
  <c r="S335" i="11"/>
  <c r="R335" i="11"/>
  <c r="S334" i="11"/>
  <c r="R334" i="11"/>
  <c r="S333" i="11"/>
  <c r="R333" i="11"/>
  <c r="S331" i="11"/>
  <c r="R331" i="11"/>
  <c r="AD330" i="11"/>
  <c r="AO330" i="11" s="1"/>
  <c r="K330" i="11" s="1"/>
  <c r="Y330" i="11"/>
  <c r="S330" i="11"/>
  <c r="R330" i="11"/>
  <c r="J330" i="11"/>
  <c r="L330" i="11" s="1"/>
  <c r="T329" i="11"/>
  <c r="N329" i="11"/>
  <c r="S328" i="11"/>
  <c r="R328" i="11"/>
  <c r="S327" i="11"/>
  <c r="R327" i="11"/>
  <c r="S326" i="11"/>
  <c r="R326" i="11"/>
  <c r="S324" i="11"/>
  <c r="R324" i="11"/>
  <c r="AD323" i="11"/>
  <c r="AO323" i="11" s="1"/>
  <c r="K323" i="11" s="1"/>
  <c r="L323" i="11" s="1"/>
  <c r="Y323" i="11"/>
  <c r="S323" i="11"/>
  <c r="R323" i="11"/>
  <c r="J323" i="11"/>
  <c r="T322" i="11"/>
  <c r="N322" i="11"/>
  <c r="S321" i="11"/>
  <c r="R321" i="11"/>
  <c r="S320" i="11"/>
  <c r="R320" i="11"/>
  <c r="S319" i="11"/>
  <c r="R319" i="11"/>
  <c r="S317" i="11"/>
  <c r="R317" i="11"/>
  <c r="AO316" i="11"/>
  <c r="AD316" i="11"/>
  <c r="Y316" i="11"/>
  <c r="S316" i="11"/>
  <c r="R316" i="11"/>
  <c r="K316" i="11"/>
  <c r="L316" i="11" s="1"/>
  <c r="J316" i="11"/>
  <c r="T315" i="11"/>
  <c r="N315" i="11"/>
  <c r="S314" i="11"/>
  <c r="R314" i="11"/>
  <c r="S313" i="11"/>
  <c r="R313" i="11"/>
  <c r="S312" i="11"/>
  <c r="R312" i="11"/>
  <c r="S310" i="11"/>
  <c r="R310" i="11"/>
  <c r="AD309" i="11"/>
  <c r="AO309" i="11" s="1"/>
  <c r="K309" i="11" s="1"/>
  <c r="L309" i="11" s="1"/>
  <c r="Y309" i="11"/>
  <c r="S309" i="11"/>
  <c r="R309" i="11"/>
  <c r="J309" i="11"/>
  <c r="A309" i="11"/>
  <c r="A316" i="11" s="1"/>
  <c r="A323" i="11" s="1"/>
  <c r="A330" i="11" s="1"/>
  <c r="A337" i="11" s="1"/>
  <c r="A344" i="11" s="1"/>
  <c r="A351" i="11" s="1"/>
  <c r="A358" i="11" s="1"/>
  <c r="A365" i="11" s="1"/>
  <c r="A366" i="11" s="1"/>
  <c r="A367" i="11" s="1"/>
  <c r="A368" i="11" s="1"/>
  <c r="A369" i="11" s="1"/>
  <c r="A370" i="11" s="1"/>
  <c r="A371" i="11" s="1"/>
  <c r="T308" i="11"/>
  <c r="N308" i="11"/>
  <c r="S307" i="11"/>
  <c r="R307" i="11"/>
  <c r="S306" i="11"/>
  <c r="R306" i="11"/>
  <c r="S304" i="11"/>
  <c r="R304" i="11"/>
  <c r="S303" i="11"/>
  <c r="R303" i="11"/>
  <c r="AD302" i="11"/>
  <c r="AO302" i="11" s="1"/>
  <c r="K302" i="11" s="1"/>
  <c r="Y302" i="11"/>
  <c r="S302" i="11"/>
  <c r="R302" i="11"/>
  <c r="J302" i="11"/>
  <c r="A302" i="11"/>
  <c r="T301" i="11"/>
  <c r="N301" i="11"/>
  <c r="S300" i="11"/>
  <c r="R300" i="11"/>
  <c r="S299" i="11"/>
  <c r="R299" i="11"/>
  <c r="S297" i="11"/>
  <c r="R297" i="11"/>
  <c r="S296" i="11"/>
  <c r="R296" i="11"/>
  <c r="AO295" i="11"/>
  <c r="AD295" i="11"/>
  <c r="Y295" i="11"/>
  <c r="S295" i="11"/>
  <c r="R295" i="11"/>
  <c r="K295" i="11"/>
  <c r="L295" i="11" s="1"/>
  <c r="J295" i="11"/>
  <c r="T293" i="11"/>
  <c r="N293" i="11"/>
  <c r="S292" i="11"/>
  <c r="R292" i="11"/>
  <c r="S291" i="11"/>
  <c r="R291" i="11"/>
  <c r="S290" i="11"/>
  <c r="R290" i="11"/>
  <c r="S289" i="11"/>
  <c r="R289" i="11"/>
  <c r="AD288" i="11"/>
  <c r="AO288" i="11" s="1"/>
  <c r="K288" i="11" s="1"/>
  <c r="Y288" i="11"/>
  <c r="S288" i="11"/>
  <c r="R288" i="11"/>
  <c r="J288" i="11"/>
  <c r="T287" i="11"/>
  <c r="N287" i="11"/>
  <c r="S286" i="11"/>
  <c r="R286" i="11"/>
  <c r="S285" i="11"/>
  <c r="R285" i="11"/>
  <c r="S284" i="11"/>
  <c r="R284" i="11"/>
  <c r="S283" i="11"/>
  <c r="R283" i="11"/>
  <c r="AO282" i="11"/>
  <c r="AD282" i="11"/>
  <c r="Y282" i="11"/>
  <c r="S282" i="11"/>
  <c r="R282" i="11"/>
  <c r="K282" i="11"/>
  <c r="J282" i="11"/>
  <c r="L282" i="11" s="1"/>
  <c r="T281" i="11"/>
  <c r="N281" i="11"/>
  <c r="S280" i="11"/>
  <c r="R280" i="11"/>
  <c r="S279" i="11"/>
  <c r="R279" i="11"/>
  <c r="S278" i="11"/>
  <c r="R278" i="11"/>
  <c r="S277" i="11"/>
  <c r="R277" i="11"/>
  <c r="AD276" i="11"/>
  <c r="AO276" i="11" s="1"/>
  <c r="K276" i="11" s="1"/>
  <c r="L276" i="11" s="1"/>
  <c r="Y276" i="11"/>
  <c r="S276" i="11"/>
  <c r="R276" i="11"/>
  <c r="J276" i="11"/>
  <c r="T275" i="11"/>
  <c r="N275" i="11"/>
  <c r="S274" i="11"/>
  <c r="R274" i="11"/>
  <c r="S273" i="11"/>
  <c r="R273" i="11"/>
  <c r="S272" i="11"/>
  <c r="R272" i="11"/>
  <c r="S271" i="11"/>
  <c r="R271" i="11"/>
  <c r="AO270" i="11"/>
  <c r="K270" i="11" s="1"/>
  <c r="AD270" i="11"/>
  <c r="Y270" i="11"/>
  <c r="S270" i="11"/>
  <c r="R270" i="11"/>
  <c r="J270" i="11"/>
  <c r="T269" i="11"/>
  <c r="N269" i="11"/>
  <c r="S268" i="11"/>
  <c r="R268" i="11"/>
  <c r="S267" i="11"/>
  <c r="R267" i="11"/>
  <c r="S266" i="11"/>
  <c r="R266" i="11"/>
  <c r="S265" i="11"/>
  <c r="R265" i="11"/>
  <c r="AO264" i="11"/>
  <c r="AD264" i="11"/>
  <c r="Y264" i="11"/>
  <c r="S264" i="11"/>
  <c r="R264" i="11"/>
  <c r="L264" i="11"/>
  <c r="K264" i="11"/>
  <c r="J264" i="11"/>
  <c r="T263" i="11"/>
  <c r="N263" i="11"/>
  <c r="S262" i="11"/>
  <c r="R262" i="11"/>
  <c r="S261" i="11"/>
  <c r="R261" i="11"/>
  <c r="S260" i="11"/>
  <c r="R260" i="11"/>
  <c r="S259" i="11"/>
  <c r="R259" i="11"/>
  <c r="AD258" i="11"/>
  <c r="AO258" i="11" s="1"/>
  <c r="K258" i="11" s="1"/>
  <c r="L258" i="11" s="1"/>
  <c r="Y258" i="11"/>
  <c r="S258" i="11"/>
  <c r="R258" i="11"/>
  <c r="J258" i="11"/>
  <c r="T257" i="11"/>
  <c r="N257" i="11"/>
  <c r="S256" i="11"/>
  <c r="R256" i="11"/>
  <c r="S255" i="11"/>
  <c r="R255" i="11"/>
  <c r="S254" i="11"/>
  <c r="R254" i="11"/>
  <c r="S253" i="11"/>
  <c r="R253" i="11"/>
  <c r="AD252" i="11"/>
  <c r="AO252" i="11" s="1"/>
  <c r="K252" i="11" s="1"/>
  <c r="Y252" i="11"/>
  <c r="S252" i="11"/>
  <c r="R252" i="11"/>
  <c r="J252" i="11"/>
  <c r="T251" i="11"/>
  <c r="N251" i="11"/>
  <c r="S250" i="11"/>
  <c r="R250" i="11"/>
  <c r="S249" i="11"/>
  <c r="R249" i="11"/>
  <c r="S248" i="11"/>
  <c r="R248" i="11"/>
  <c r="S247" i="11"/>
  <c r="R247" i="11"/>
  <c r="AO246" i="11"/>
  <c r="AD246" i="11"/>
  <c r="Y246" i="11"/>
  <c r="S246" i="11"/>
  <c r="R246" i="11"/>
  <c r="K246" i="11"/>
  <c r="L246" i="11" s="1"/>
  <c r="J246" i="11"/>
  <c r="T245" i="11"/>
  <c r="N245" i="11"/>
  <c r="S244" i="11"/>
  <c r="R244" i="11"/>
  <c r="S243" i="11"/>
  <c r="R243" i="11"/>
  <c r="S242" i="11"/>
  <c r="R242" i="11"/>
  <c r="S241" i="11"/>
  <c r="R241" i="11"/>
  <c r="AD240" i="11"/>
  <c r="AO240" i="11" s="1"/>
  <c r="K240" i="11" s="1"/>
  <c r="Y240" i="11"/>
  <c r="S240" i="11"/>
  <c r="R240" i="11"/>
  <c r="J240" i="11"/>
  <c r="A240" i="11"/>
  <c r="A246" i="11" s="1"/>
  <c r="A252" i="11" s="1"/>
  <c r="A258" i="11" s="1"/>
  <c r="A264" i="11" s="1"/>
  <c r="A270" i="11" s="1"/>
  <c r="A276" i="11" s="1"/>
  <c r="A282" i="11" s="1"/>
  <c r="A288" i="11" s="1"/>
  <c r="T239" i="11"/>
  <c r="N239" i="11"/>
  <c r="S238" i="11"/>
  <c r="R238" i="11"/>
  <c r="S237" i="11"/>
  <c r="R237" i="11"/>
  <c r="S236" i="11"/>
  <c r="R236" i="11"/>
  <c r="S235" i="11"/>
  <c r="R235" i="11"/>
  <c r="AD234" i="11"/>
  <c r="AO234" i="11" s="1"/>
  <c r="K234" i="11" s="1"/>
  <c r="L234" i="11" s="1"/>
  <c r="Y234" i="11"/>
  <c r="S234" i="11"/>
  <c r="R234" i="11"/>
  <c r="J234" i="11"/>
  <c r="T233" i="11"/>
  <c r="N233" i="11"/>
  <c r="S232" i="11"/>
  <c r="R232" i="11"/>
  <c r="S231" i="11"/>
  <c r="R231" i="11"/>
  <c r="S230" i="11"/>
  <c r="R230" i="11"/>
  <c r="S229" i="11"/>
  <c r="R229" i="11"/>
  <c r="AO228" i="11"/>
  <c r="K228" i="11" s="1"/>
  <c r="AD228" i="11"/>
  <c r="Y228" i="11"/>
  <c r="S228" i="11"/>
  <c r="R228" i="11"/>
  <c r="J228" i="11"/>
  <c r="A228" i="11"/>
  <c r="A234" i="11" s="1"/>
  <c r="T227" i="11"/>
  <c r="N227" i="11"/>
  <c r="S226" i="11"/>
  <c r="R226" i="11"/>
  <c r="S225" i="11"/>
  <c r="R225" i="11"/>
  <c r="S224" i="11"/>
  <c r="R224" i="11"/>
  <c r="S223" i="11"/>
  <c r="R223" i="11"/>
  <c r="AO222" i="11"/>
  <c r="AD222" i="11"/>
  <c r="Y222" i="11"/>
  <c r="S222" i="11"/>
  <c r="R222" i="11"/>
  <c r="L222" i="11"/>
  <c r="K222" i="11"/>
  <c r="J222" i="11"/>
  <c r="T220" i="11"/>
  <c r="N220" i="11"/>
  <c r="S219" i="11"/>
  <c r="R219" i="11"/>
  <c r="S218" i="11"/>
  <c r="R218" i="11"/>
  <c r="S217" i="11"/>
  <c r="R217" i="11"/>
  <c r="S216" i="11"/>
  <c r="R216" i="11"/>
  <c r="AD215" i="11"/>
  <c r="AO215" i="11" s="1"/>
  <c r="Y215" i="11"/>
  <c r="S215" i="11"/>
  <c r="R215" i="11"/>
  <c r="K215" i="11"/>
  <c r="L215" i="11" s="1"/>
  <c r="J215" i="11"/>
  <c r="T214" i="11"/>
  <c r="N214" i="11"/>
  <c r="S213" i="11"/>
  <c r="R213" i="11"/>
  <c r="S212" i="11"/>
  <c r="R212" i="11"/>
  <c r="S211" i="11"/>
  <c r="R211" i="11"/>
  <c r="S210" i="11"/>
  <c r="R210" i="11"/>
  <c r="AD209" i="11"/>
  <c r="AO209" i="11" s="1"/>
  <c r="K209" i="11" s="1"/>
  <c r="Y209" i="11"/>
  <c r="S209" i="11"/>
  <c r="R209" i="11"/>
  <c r="J209" i="11"/>
  <c r="L209" i="11" s="1"/>
  <c r="T208" i="11"/>
  <c r="N208" i="11"/>
  <c r="S207" i="11"/>
  <c r="R207" i="11"/>
  <c r="S206" i="11"/>
  <c r="R206" i="11"/>
  <c r="S205" i="11"/>
  <c r="R205" i="11"/>
  <c r="S204" i="11"/>
  <c r="R204" i="11"/>
  <c r="AO203" i="11"/>
  <c r="AD203" i="11"/>
  <c r="Y203" i="11"/>
  <c r="S203" i="11"/>
  <c r="R203" i="11"/>
  <c r="L203" i="11"/>
  <c r="K203" i="11"/>
  <c r="J203" i="11"/>
  <c r="T202" i="11"/>
  <c r="N202" i="11"/>
  <c r="S201" i="11"/>
  <c r="R201" i="11"/>
  <c r="S200" i="11"/>
  <c r="R200" i="11"/>
  <c r="S199" i="11"/>
  <c r="R199" i="11"/>
  <c r="S198" i="11"/>
  <c r="R198" i="11"/>
  <c r="AO197" i="11"/>
  <c r="AD197" i="11"/>
  <c r="Y197" i="11"/>
  <c r="S197" i="11"/>
  <c r="R197" i="11"/>
  <c r="K197" i="11"/>
  <c r="J197" i="11"/>
  <c r="L197" i="11" s="1"/>
  <c r="T196" i="11"/>
  <c r="N196" i="11"/>
  <c r="S195" i="11"/>
  <c r="R195" i="11"/>
  <c r="S194" i="11"/>
  <c r="R194" i="11"/>
  <c r="S193" i="11"/>
  <c r="R193" i="11"/>
  <c r="S192" i="11"/>
  <c r="R192" i="11"/>
  <c r="AD191" i="11"/>
  <c r="AO191" i="11" s="1"/>
  <c r="K191" i="11" s="1"/>
  <c r="Y191" i="11"/>
  <c r="S191" i="11"/>
  <c r="R191" i="11"/>
  <c r="J191" i="11"/>
  <c r="T190" i="11"/>
  <c r="N190" i="11"/>
  <c r="S189" i="11"/>
  <c r="R189" i="11"/>
  <c r="S188" i="11"/>
  <c r="R188" i="11"/>
  <c r="S187" i="11"/>
  <c r="R187" i="11"/>
  <c r="S186" i="11"/>
  <c r="R186" i="11"/>
  <c r="AD185" i="11"/>
  <c r="AO185" i="11" s="1"/>
  <c r="K185" i="11" s="1"/>
  <c r="L185" i="11" s="1"/>
  <c r="Y185" i="11"/>
  <c r="S185" i="11"/>
  <c r="R185" i="11"/>
  <c r="J185" i="11"/>
  <c r="T184" i="11"/>
  <c r="N184" i="11"/>
  <c r="S183" i="11"/>
  <c r="R183" i="11"/>
  <c r="S182" i="11"/>
  <c r="R182" i="11"/>
  <c r="S181" i="11"/>
  <c r="R181" i="11"/>
  <c r="S180" i="11"/>
  <c r="R180" i="11"/>
  <c r="AD179" i="11"/>
  <c r="AO179" i="11" s="1"/>
  <c r="K179" i="11" s="1"/>
  <c r="Y179" i="11"/>
  <c r="S179" i="11"/>
  <c r="R179" i="11"/>
  <c r="J179" i="11"/>
  <c r="L179" i="11" s="1"/>
  <c r="T178" i="11"/>
  <c r="N178" i="11"/>
  <c r="S177" i="11"/>
  <c r="R177" i="11"/>
  <c r="S176" i="11"/>
  <c r="R176" i="11"/>
  <c r="S175" i="11"/>
  <c r="R175" i="11"/>
  <c r="S174" i="11"/>
  <c r="R174" i="11"/>
  <c r="AO173" i="11"/>
  <c r="AD173" i="11"/>
  <c r="Y173" i="11"/>
  <c r="S173" i="11"/>
  <c r="R173" i="11"/>
  <c r="K173" i="11"/>
  <c r="J173" i="11"/>
  <c r="T172" i="11"/>
  <c r="N172" i="11"/>
  <c r="S171" i="11"/>
  <c r="R171" i="11"/>
  <c r="S170" i="11"/>
  <c r="R170" i="11"/>
  <c r="S169" i="11"/>
  <c r="R169" i="11"/>
  <c r="S168" i="11"/>
  <c r="R168" i="11"/>
  <c r="AO167" i="11"/>
  <c r="K167" i="11" s="1"/>
  <c r="AD167" i="11"/>
  <c r="Y167" i="11"/>
  <c r="S167" i="11"/>
  <c r="R167" i="11"/>
  <c r="J167" i="11"/>
  <c r="T166" i="11"/>
  <c r="N166" i="11"/>
  <c r="S165" i="11"/>
  <c r="R165" i="11"/>
  <c r="S164" i="11"/>
  <c r="R164" i="11"/>
  <c r="S163" i="11"/>
  <c r="R163" i="11"/>
  <c r="S162" i="11"/>
  <c r="R162" i="11"/>
  <c r="AO161" i="11"/>
  <c r="AD161" i="11"/>
  <c r="Y161" i="11"/>
  <c r="S161" i="11"/>
  <c r="R161" i="11"/>
  <c r="L161" i="11"/>
  <c r="K161" i="11"/>
  <c r="J161" i="11"/>
  <c r="T160" i="11"/>
  <c r="N160" i="11"/>
  <c r="S159" i="11"/>
  <c r="R159" i="11"/>
  <c r="D159" i="11"/>
  <c r="S158" i="11"/>
  <c r="R158" i="11"/>
  <c r="S157" i="11"/>
  <c r="R157" i="11"/>
  <c r="S156" i="11"/>
  <c r="R156" i="11"/>
  <c r="AD155" i="11"/>
  <c r="AO155" i="11" s="1"/>
  <c r="K155" i="11" s="1"/>
  <c r="Y155" i="11"/>
  <c r="S155" i="11"/>
  <c r="R155" i="11"/>
  <c r="J155" i="11"/>
  <c r="T154" i="11"/>
  <c r="N154" i="11"/>
  <c r="S153" i="11"/>
  <c r="R153" i="11"/>
  <c r="D153" i="11"/>
  <c r="S152" i="11"/>
  <c r="R152" i="11"/>
  <c r="S151" i="11"/>
  <c r="R151" i="11"/>
  <c r="S150" i="11"/>
  <c r="R150" i="11"/>
  <c r="AD149" i="11"/>
  <c r="AO149" i="11" s="1"/>
  <c r="K149" i="11" s="1"/>
  <c r="L149" i="11" s="1"/>
  <c r="Y149" i="11"/>
  <c r="S149" i="11"/>
  <c r="R149" i="11"/>
  <c r="J149" i="11"/>
  <c r="T148" i="11"/>
  <c r="N148" i="11"/>
  <c r="S147" i="11"/>
  <c r="R147" i="11"/>
  <c r="S146" i="11"/>
  <c r="R146" i="11"/>
  <c r="S145" i="11"/>
  <c r="R145" i="11"/>
  <c r="S144" i="11"/>
  <c r="R144" i="11"/>
  <c r="AO143" i="11"/>
  <c r="K143" i="11" s="1"/>
  <c r="AD143" i="11"/>
  <c r="Y143" i="11"/>
  <c r="S143" i="11"/>
  <c r="R143" i="11"/>
  <c r="J143" i="11"/>
  <c r="L143" i="11" s="1"/>
  <c r="T142" i="11"/>
  <c r="N142" i="11"/>
  <c r="S141" i="11"/>
  <c r="R141" i="11"/>
  <c r="S140" i="11"/>
  <c r="R140" i="11"/>
  <c r="S139" i="11"/>
  <c r="R139" i="11"/>
  <c r="S138" i="11"/>
  <c r="R138" i="11"/>
  <c r="AO137" i="11"/>
  <c r="AD137" i="11"/>
  <c r="Y137" i="11"/>
  <c r="S137" i="11"/>
  <c r="R137" i="11"/>
  <c r="K137" i="11"/>
  <c r="J137" i="11"/>
  <c r="L137" i="11" s="1"/>
  <c r="T136" i="11"/>
  <c r="N136" i="11"/>
  <c r="S135" i="11"/>
  <c r="R135" i="11"/>
  <c r="S134" i="11"/>
  <c r="R134" i="11"/>
  <c r="S133" i="11"/>
  <c r="R133" i="11"/>
  <c r="S132" i="11"/>
  <c r="R132" i="11"/>
  <c r="AD131" i="11"/>
  <c r="AO131" i="11" s="1"/>
  <c r="K131" i="11" s="1"/>
  <c r="Y131" i="11"/>
  <c r="S131" i="11"/>
  <c r="R131" i="11"/>
  <c r="J131" i="11"/>
  <c r="L131" i="11" s="1"/>
  <c r="T130" i="11"/>
  <c r="N130" i="11"/>
  <c r="S129" i="11"/>
  <c r="R129" i="11"/>
  <c r="S128" i="11"/>
  <c r="R128" i="11"/>
  <c r="S127" i="11"/>
  <c r="R127" i="11"/>
  <c r="S126" i="11"/>
  <c r="R126" i="11"/>
  <c r="AO125" i="11"/>
  <c r="AD125" i="11"/>
  <c r="Y125" i="11"/>
  <c r="S125" i="11"/>
  <c r="R125" i="11"/>
  <c r="K125" i="11"/>
  <c r="J125" i="11"/>
  <c r="L125" i="11" s="1"/>
  <c r="T124" i="11"/>
  <c r="N124" i="11"/>
  <c r="S123" i="11"/>
  <c r="R123" i="11"/>
  <c r="S122" i="11"/>
  <c r="R122" i="11"/>
  <c r="S121" i="11"/>
  <c r="R121" i="11"/>
  <c r="S120" i="11"/>
  <c r="R120" i="11"/>
  <c r="AO119" i="11"/>
  <c r="K119" i="11" s="1"/>
  <c r="L119" i="11" s="1"/>
  <c r="AD119" i="11"/>
  <c r="Y119" i="11"/>
  <c r="S119" i="11"/>
  <c r="R119" i="11"/>
  <c r="J119" i="11"/>
  <c r="T118" i="11"/>
  <c r="N118" i="11"/>
  <c r="S117" i="11"/>
  <c r="R117" i="11"/>
  <c r="S116" i="11"/>
  <c r="R116" i="11"/>
  <c r="S115" i="11"/>
  <c r="R115" i="11"/>
  <c r="S114" i="11"/>
  <c r="R114" i="11"/>
  <c r="AO113" i="11"/>
  <c r="K113" i="11" s="1"/>
  <c r="AD113" i="11"/>
  <c r="Y113" i="11"/>
  <c r="S113" i="11"/>
  <c r="R113" i="11"/>
  <c r="J113" i="11"/>
  <c r="T112" i="11"/>
  <c r="N112" i="11"/>
  <c r="S111" i="11"/>
  <c r="R111" i="11"/>
  <c r="S110" i="11"/>
  <c r="R110" i="11"/>
  <c r="S109" i="11"/>
  <c r="R109" i="11"/>
  <c r="S108" i="11"/>
  <c r="R108" i="11"/>
  <c r="AD107" i="11"/>
  <c r="AO107" i="11" s="1"/>
  <c r="K107" i="11" s="1"/>
  <c r="L107" i="11" s="1"/>
  <c r="Y107" i="11"/>
  <c r="S107" i="11"/>
  <c r="R107" i="11"/>
  <c r="J107" i="11"/>
  <c r="T106" i="11"/>
  <c r="N106" i="11"/>
  <c r="S105" i="11"/>
  <c r="R105" i="11"/>
  <c r="S104" i="11"/>
  <c r="R104" i="11"/>
  <c r="S103" i="11"/>
  <c r="R103" i="11"/>
  <c r="S102" i="11"/>
  <c r="R102" i="11"/>
  <c r="AO101" i="11"/>
  <c r="AD101" i="11"/>
  <c r="Y101" i="11"/>
  <c r="S101" i="11"/>
  <c r="R101" i="11"/>
  <c r="L101" i="11"/>
  <c r="K101" i="11"/>
  <c r="J101" i="11"/>
  <c r="T100" i="11"/>
  <c r="N100" i="11"/>
  <c r="S99" i="11"/>
  <c r="R99" i="11"/>
  <c r="S98" i="11"/>
  <c r="R98" i="11"/>
  <c r="S97" i="11"/>
  <c r="R97" i="11"/>
  <c r="S96" i="11"/>
  <c r="R96" i="11"/>
  <c r="AD95" i="11"/>
  <c r="AO95" i="11" s="1"/>
  <c r="K95" i="11" s="1"/>
  <c r="Y95" i="11"/>
  <c r="S95" i="11"/>
  <c r="R95" i="11"/>
  <c r="J95" i="11"/>
  <c r="L95" i="11" s="1"/>
  <c r="T94" i="11"/>
  <c r="N94" i="11"/>
  <c r="S93" i="11"/>
  <c r="R93" i="11"/>
  <c r="S92" i="11"/>
  <c r="R92" i="11"/>
  <c r="S91" i="11"/>
  <c r="R91" i="11"/>
  <c r="S90" i="11"/>
  <c r="R90" i="11"/>
  <c r="AO89" i="11"/>
  <c r="AD89" i="11"/>
  <c r="Y89" i="11"/>
  <c r="S89" i="11"/>
  <c r="R89" i="11"/>
  <c r="K89" i="11"/>
  <c r="L89" i="11" s="1"/>
  <c r="J89" i="11"/>
  <c r="T88" i="11"/>
  <c r="N88" i="11"/>
  <c r="S87" i="11"/>
  <c r="R87" i="11"/>
  <c r="S86" i="11"/>
  <c r="R86" i="11"/>
  <c r="S85" i="11"/>
  <c r="R85" i="11"/>
  <c r="S84" i="11"/>
  <c r="R84" i="11"/>
  <c r="AD83" i="11"/>
  <c r="AO83" i="11" s="1"/>
  <c r="K83" i="11" s="1"/>
  <c r="Y83" i="11"/>
  <c r="S83" i="11"/>
  <c r="R83" i="11"/>
  <c r="J83" i="11"/>
  <c r="T82" i="11"/>
  <c r="N82" i="11"/>
  <c r="S81" i="11"/>
  <c r="R81" i="11"/>
  <c r="S80" i="11"/>
  <c r="R80" i="11"/>
  <c r="S79" i="11"/>
  <c r="R79" i="11"/>
  <c r="S78" i="11"/>
  <c r="R78" i="11"/>
  <c r="AO77" i="11"/>
  <c r="K77" i="11" s="1"/>
  <c r="AD77" i="11"/>
  <c r="Y77" i="11"/>
  <c r="S77" i="11"/>
  <c r="R77" i="11"/>
  <c r="J77" i="11"/>
  <c r="T76" i="11"/>
  <c r="N76" i="11"/>
  <c r="S75" i="11"/>
  <c r="R75" i="11"/>
  <c r="S74" i="11"/>
  <c r="R74" i="11"/>
  <c r="S73" i="11"/>
  <c r="R73" i="11"/>
  <c r="S72" i="11"/>
  <c r="R72" i="11"/>
  <c r="AO71" i="11"/>
  <c r="AD71" i="11"/>
  <c r="Y71" i="11"/>
  <c r="S71" i="11"/>
  <c r="R71" i="11"/>
  <c r="L71" i="11"/>
  <c r="K71" i="11"/>
  <c r="J71" i="11"/>
  <c r="T70" i="11"/>
  <c r="N70" i="11"/>
  <c r="S69" i="11"/>
  <c r="R69" i="11"/>
  <c r="S68" i="11"/>
  <c r="R68" i="11"/>
  <c r="S67" i="11"/>
  <c r="R67" i="11"/>
  <c r="S66" i="11"/>
  <c r="R66" i="11"/>
  <c r="AO65" i="11"/>
  <c r="K65" i="11" s="1"/>
  <c r="AD65" i="11"/>
  <c r="Y65" i="11"/>
  <c r="S65" i="11"/>
  <c r="R65" i="11"/>
  <c r="J65" i="11"/>
  <c r="T64" i="11"/>
  <c r="N64" i="11"/>
  <c r="S63" i="11"/>
  <c r="R63" i="11"/>
  <c r="S62" i="11"/>
  <c r="R62" i="11"/>
  <c r="S61" i="11"/>
  <c r="R61" i="11"/>
  <c r="S60" i="11"/>
  <c r="R60" i="11"/>
  <c r="AO59" i="11"/>
  <c r="AD59" i="11"/>
  <c r="Y59" i="11"/>
  <c r="S59" i="11"/>
  <c r="R59" i="11"/>
  <c r="K59" i="11"/>
  <c r="J59" i="11"/>
  <c r="L59" i="11" s="1"/>
  <c r="T58" i="11"/>
  <c r="N58" i="11"/>
  <c r="S57" i="11"/>
  <c r="R57" i="11"/>
  <c r="S56" i="11"/>
  <c r="R56" i="11"/>
  <c r="S55" i="11"/>
  <c r="R55" i="11"/>
  <c r="S54" i="11"/>
  <c r="R54" i="11"/>
  <c r="AD53" i="11"/>
  <c r="AO53" i="11" s="1"/>
  <c r="K53" i="11" s="1"/>
  <c r="L53" i="11" s="1"/>
  <c r="Y53" i="11"/>
  <c r="S53" i="11"/>
  <c r="R53" i="11"/>
  <c r="J53" i="11"/>
  <c r="T52" i="11"/>
  <c r="N52" i="11"/>
  <c r="S51" i="11"/>
  <c r="R51" i="11"/>
  <c r="S50" i="11"/>
  <c r="R50" i="11"/>
  <c r="S49" i="11"/>
  <c r="R49" i="11"/>
  <c r="S48" i="11"/>
  <c r="R48" i="11"/>
  <c r="AD47" i="11"/>
  <c r="AO47" i="11" s="1"/>
  <c r="K47" i="11" s="1"/>
  <c r="Y47" i="11"/>
  <c r="S47" i="11"/>
  <c r="R47" i="11"/>
  <c r="J47" i="11"/>
  <c r="T46" i="11"/>
  <c r="N46" i="11"/>
  <c r="AD41" i="11"/>
  <c r="AO41" i="11" s="1"/>
  <c r="K41" i="11" s="1"/>
  <c r="L41" i="11" s="1"/>
  <c r="Y41" i="11"/>
  <c r="J41" i="11"/>
  <c r="T40" i="11"/>
  <c r="N40" i="11"/>
  <c r="S39" i="11"/>
  <c r="R39" i="11"/>
  <c r="S38" i="11"/>
  <c r="R38" i="11"/>
  <c r="S37" i="11"/>
  <c r="R37" i="11"/>
  <c r="S36" i="11"/>
  <c r="R36" i="11"/>
  <c r="AO35" i="11"/>
  <c r="AD35" i="11"/>
  <c r="Y35" i="11"/>
  <c r="S35" i="11"/>
  <c r="R35" i="11"/>
  <c r="K35" i="11"/>
  <c r="J35" i="11"/>
  <c r="T34" i="11"/>
  <c r="N34" i="11"/>
  <c r="S33" i="11"/>
  <c r="R33" i="11"/>
  <c r="S32" i="11"/>
  <c r="R32" i="11"/>
  <c r="S31" i="11"/>
  <c r="R31" i="11"/>
  <c r="S30" i="11"/>
  <c r="R30" i="11"/>
  <c r="AD29" i="11"/>
  <c r="AO29" i="11" s="1"/>
  <c r="K29" i="11" s="1"/>
  <c r="L29" i="11" s="1"/>
  <c r="Y29" i="11"/>
  <c r="S29" i="11"/>
  <c r="R29" i="11"/>
  <c r="J29" i="11"/>
  <c r="T28" i="11"/>
  <c r="N28" i="11"/>
  <c r="S27" i="11"/>
  <c r="R27" i="11"/>
  <c r="S26" i="11"/>
  <c r="R26" i="11"/>
  <c r="S25" i="11"/>
  <c r="R25" i="11"/>
  <c r="S24" i="11"/>
  <c r="R24" i="11"/>
  <c r="AO23" i="11"/>
  <c r="K23" i="11" s="1"/>
  <c r="L23" i="11" s="1"/>
  <c r="AD23" i="11"/>
  <c r="Y23" i="11"/>
  <c r="S23" i="11"/>
  <c r="R23" i="11"/>
  <c r="J23" i="11"/>
  <c r="T22" i="11"/>
  <c r="N22" i="11"/>
  <c r="S21" i="11"/>
  <c r="R21" i="11"/>
  <c r="S20" i="11"/>
  <c r="R20" i="11"/>
  <c r="S19" i="11"/>
  <c r="R19" i="11"/>
  <c r="S18" i="11"/>
  <c r="R18" i="11"/>
  <c r="AD17" i="11"/>
  <c r="AO17" i="11" s="1"/>
  <c r="K17" i="11" s="1"/>
  <c r="L17" i="11" s="1"/>
  <c r="Y17" i="11"/>
  <c r="S17" i="11"/>
  <c r="R17" i="11"/>
  <c r="J17" i="11"/>
  <c r="T16" i="11"/>
  <c r="N16" i="11"/>
  <c r="S15" i="11"/>
  <c r="R15" i="11"/>
  <c r="S14" i="11"/>
  <c r="R14" i="11"/>
  <c r="S13" i="11"/>
  <c r="R13" i="11"/>
  <c r="S12" i="11"/>
  <c r="R12" i="11"/>
  <c r="AO11" i="11"/>
  <c r="K11" i="11" s="1"/>
  <c r="AD11" i="11"/>
  <c r="Y11" i="11"/>
  <c r="S11" i="11"/>
  <c r="R11" i="11"/>
  <c r="J11" i="11"/>
  <c r="A11" i="11"/>
  <c r="A17" i="11" s="1"/>
  <c r="A23" i="11" s="1"/>
  <c r="A29" i="11" s="1"/>
  <c r="A35" i="11" s="1"/>
  <c r="A41" i="11" s="1"/>
  <c r="A47" i="11" s="1"/>
  <c r="A53" i="11" s="1"/>
  <c r="A59" i="11" s="1"/>
  <c r="A65" i="11" s="1"/>
  <c r="A71" i="11" s="1"/>
  <c r="A77" i="11" s="1"/>
  <c r="A83" i="11" s="1"/>
  <c r="A89" i="11" s="1"/>
  <c r="A95" i="11" s="1"/>
  <c r="A101" i="11" s="1"/>
  <c r="A107" i="11" s="1"/>
  <c r="A113" i="11" s="1"/>
  <c r="A119" i="11" s="1"/>
  <c r="A125" i="11" s="1"/>
  <c r="A131" i="11" s="1"/>
  <c r="A137" i="11" s="1"/>
  <c r="A143" i="11" s="1"/>
  <c r="A149" i="11" s="1"/>
  <c r="A155" i="11" s="1"/>
  <c r="A161" i="11" s="1"/>
  <c r="A167" i="11" s="1"/>
  <c r="A173" i="11" s="1"/>
  <c r="A179" i="11" s="1"/>
  <c r="A185" i="11" s="1"/>
  <c r="A191" i="11" s="1"/>
  <c r="A197" i="11" s="1"/>
  <c r="A203" i="11" s="1"/>
  <c r="A209" i="11" s="1"/>
  <c r="A215" i="11" s="1"/>
  <c r="T10" i="11"/>
  <c r="N10" i="11"/>
  <c r="S9" i="11"/>
  <c r="R9" i="11"/>
  <c r="S8" i="11"/>
  <c r="R8" i="11"/>
  <c r="S7" i="11"/>
  <c r="R7" i="11"/>
  <c r="S6" i="11"/>
  <c r="R6" i="11"/>
  <c r="AO5" i="11"/>
  <c r="AD5" i="11"/>
  <c r="Y5" i="11"/>
  <c r="S5" i="11"/>
  <c r="R5" i="11"/>
  <c r="K5" i="11"/>
  <c r="J5" i="11"/>
  <c r="L5" i="11" s="1"/>
  <c r="AQ381" i="10"/>
  <c r="Y381" i="10"/>
  <c r="N381" i="10"/>
  <c r="K381" i="10"/>
  <c r="L381" i="10" s="1"/>
  <c r="J381" i="10"/>
  <c r="A381" i="10"/>
  <c r="AQ380" i="10"/>
  <c r="Y380" i="10"/>
  <c r="N380" i="10"/>
  <c r="K380" i="10"/>
  <c r="J380" i="10"/>
  <c r="L380" i="10" s="1"/>
  <c r="AQ379" i="10"/>
  <c r="Y379" i="10"/>
  <c r="N379" i="10"/>
  <c r="K379" i="10"/>
  <c r="L379" i="10" s="1"/>
  <c r="J379" i="10"/>
  <c r="A379" i="10"/>
  <c r="AQ378" i="10"/>
  <c r="K378" i="10" s="1"/>
  <c r="Y378" i="10"/>
  <c r="N378" i="10"/>
  <c r="J378" i="10"/>
  <c r="A378" i="10"/>
  <c r="AQ377" i="10"/>
  <c r="K377" i="10" s="1"/>
  <c r="Y377" i="10"/>
  <c r="N377" i="10"/>
  <c r="J377" i="10"/>
  <c r="AO371" i="10"/>
  <c r="AD371" i="10"/>
  <c r="S371" i="10"/>
  <c r="R371" i="10"/>
  <c r="K371" i="10"/>
  <c r="J371" i="10"/>
  <c r="L371" i="10" s="1"/>
  <c r="AO370" i="10"/>
  <c r="AD370" i="10"/>
  <c r="S370" i="10"/>
  <c r="R370" i="10"/>
  <c r="K370" i="10"/>
  <c r="J370" i="10"/>
  <c r="L370" i="10" s="1"/>
  <c r="AD369" i="10"/>
  <c r="AO369" i="10" s="1"/>
  <c r="K369" i="10" s="1"/>
  <c r="L369" i="10" s="1"/>
  <c r="S369" i="10"/>
  <c r="R369" i="10"/>
  <c r="J369" i="10"/>
  <c r="AO368" i="10"/>
  <c r="K368" i="10" s="1"/>
  <c r="AD368" i="10"/>
  <c r="S368" i="10"/>
  <c r="R368" i="10"/>
  <c r="J368" i="10"/>
  <c r="AD367" i="10"/>
  <c r="AO367" i="10" s="1"/>
  <c r="K367" i="10" s="1"/>
  <c r="S367" i="10"/>
  <c r="R367" i="10"/>
  <c r="J367" i="10"/>
  <c r="AD366" i="10"/>
  <c r="AO366" i="10" s="1"/>
  <c r="K366" i="10" s="1"/>
  <c r="S366" i="10"/>
  <c r="R366" i="10"/>
  <c r="J366" i="10"/>
  <c r="AO365" i="10"/>
  <c r="AD365" i="10"/>
  <c r="S365" i="10"/>
  <c r="R365" i="10"/>
  <c r="K365" i="10"/>
  <c r="J365" i="10"/>
  <c r="L365" i="10" s="1"/>
  <c r="T364" i="10"/>
  <c r="N364" i="10"/>
  <c r="S363" i="10"/>
  <c r="R363" i="10"/>
  <c r="S362" i="10"/>
  <c r="R362" i="10"/>
  <c r="S361" i="10"/>
  <c r="R361" i="10"/>
  <c r="S359" i="10"/>
  <c r="R359" i="10"/>
  <c r="AO358" i="10"/>
  <c r="K358" i="10" s="1"/>
  <c r="AD358" i="10"/>
  <c r="Y358" i="10"/>
  <c r="S358" i="10"/>
  <c r="R358" i="10"/>
  <c r="J358" i="10"/>
  <c r="T357" i="10"/>
  <c r="N357" i="10"/>
  <c r="S356" i="10"/>
  <c r="R356" i="10"/>
  <c r="S355" i="10"/>
  <c r="R355" i="10"/>
  <c r="S354" i="10"/>
  <c r="R354" i="10"/>
  <c r="S352" i="10"/>
  <c r="R352" i="10"/>
  <c r="AD351" i="10"/>
  <c r="AO351" i="10" s="1"/>
  <c r="K351" i="10" s="1"/>
  <c r="L351" i="10" s="1"/>
  <c r="Y351" i="10"/>
  <c r="S351" i="10"/>
  <c r="R351" i="10"/>
  <c r="J351" i="10"/>
  <c r="T350" i="10"/>
  <c r="N350" i="10"/>
  <c r="S349" i="10"/>
  <c r="R349" i="10"/>
  <c r="S348" i="10"/>
  <c r="R348" i="10"/>
  <c r="S347" i="10"/>
  <c r="R347" i="10"/>
  <c r="S345" i="10"/>
  <c r="R345" i="10"/>
  <c r="AO344" i="10"/>
  <c r="K344" i="10" s="1"/>
  <c r="L344" i="10" s="1"/>
  <c r="AD344" i="10"/>
  <c r="Y344" i="10"/>
  <c r="S344" i="10"/>
  <c r="R344" i="10"/>
  <c r="J344" i="10"/>
  <c r="T343" i="10"/>
  <c r="N343" i="10"/>
  <c r="S342" i="10"/>
  <c r="R342" i="10"/>
  <c r="S341" i="10"/>
  <c r="R341" i="10"/>
  <c r="S340" i="10"/>
  <c r="R340" i="10"/>
  <c r="S338" i="10"/>
  <c r="R338" i="10"/>
  <c r="AD337" i="10"/>
  <c r="AO337" i="10" s="1"/>
  <c r="K337" i="10" s="1"/>
  <c r="Y337" i="10"/>
  <c r="S337" i="10"/>
  <c r="R337" i="10"/>
  <c r="J337" i="10"/>
  <c r="L337" i="10" s="1"/>
  <c r="T336" i="10"/>
  <c r="N336" i="10"/>
  <c r="S335" i="10"/>
  <c r="R335" i="10"/>
  <c r="S334" i="10"/>
  <c r="R334" i="10"/>
  <c r="S333" i="10"/>
  <c r="R333" i="10"/>
  <c r="S331" i="10"/>
  <c r="R331" i="10"/>
  <c r="AO330" i="10"/>
  <c r="AD330" i="10"/>
  <c r="Y330" i="10"/>
  <c r="S330" i="10"/>
  <c r="R330" i="10"/>
  <c r="K330" i="10"/>
  <c r="J330" i="10"/>
  <c r="L330" i="10" s="1"/>
  <c r="T329" i="10"/>
  <c r="N329" i="10"/>
  <c r="S328" i="10"/>
  <c r="R328" i="10"/>
  <c r="S327" i="10"/>
  <c r="R327" i="10"/>
  <c r="S326" i="10"/>
  <c r="R326" i="10"/>
  <c r="S324" i="10"/>
  <c r="R324" i="10"/>
  <c r="AD323" i="10"/>
  <c r="AO323" i="10" s="1"/>
  <c r="K323" i="10" s="1"/>
  <c r="Y323" i="10"/>
  <c r="S323" i="10"/>
  <c r="R323" i="10"/>
  <c r="J323" i="10"/>
  <c r="L323" i="10" s="1"/>
  <c r="A323" i="10"/>
  <c r="A330" i="10" s="1"/>
  <c r="A337" i="10" s="1"/>
  <c r="A344" i="10" s="1"/>
  <c r="A351" i="10" s="1"/>
  <c r="A358" i="10" s="1"/>
  <c r="A365" i="10" s="1"/>
  <c r="A366" i="10" s="1"/>
  <c r="A367" i="10" s="1"/>
  <c r="A368" i="10" s="1"/>
  <c r="A369" i="10" s="1"/>
  <c r="A370" i="10" s="1"/>
  <c r="A371" i="10" s="1"/>
  <c r="T322" i="10"/>
  <c r="N322" i="10"/>
  <c r="S321" i="10"/>
  <c r="R321" i="10"/>
  <c r="S320" i="10"/>
  <c r="R320" i="10"/>
  <c r="S319" i="10"/>
  <c r="R319" i="10"/>
  <c r="S317" i="10"/>
  <c r="R317" i="10"/>
  <c r="AO316" i="10"/>
  <c r="K316" i="10" s="1"/>
  <c r="AD316" i="10"/>
  <c r="Y316" i="10"/>
  <c r="S316" i="10"/>
  <c r="R316" i="10"/>
  <c r="L316" i="10"/>
  <c r="J316" i="10"/>
  <c r="T315" i="10"/>
  <c r="N315" i="10"/>
  <c r="S314" i="10"/>
  <c r="R314" i="10"/>
  <c r="S313" i="10"/>
  <c r="R313" i="10"/>
  <c r="S312" i="10"/>
  <c r="R312" i="10"/>
  <c r="S310" i="10"/>
  <c r="R310" i="10"/>
  <c r="AO309" i="10"/>
  <c r="K309" i="10" s="1"/>
  <c r="L309" i="10" s="1"/>
  <c r="AD309" i="10"/>
  <c r="Y309" i="10"/>
  <c r="S309" i="10"/>
  <c r="R309" i="10"/>
  <c r="J309" i="10"/>
  <c r="T308" i="10"/>
  <c r="N308" i="10"/>
  <c r="S307" i="10"/>
  <c r="R307" i="10"/>
  <c r="S306" i="10"/>
  <c r="R306" i="10"/>
  <c r="S304" i="10"/>
  <c r="R304" i="10"/>
  <c r="S303" i="10"/>
  <c r="R303" i="10"/>
  <c r="AD302" i="10"/>
  <c r="AO302" i="10" s="1"/>
  <c r="K302" i="10" s="1"/>
  <c r="L302" i="10" s="1"/>
  <c r="Y302" i="10"/>
  <c r="S302" i="10"/>
  <c r="R302" i="10"/>
  <c r="J302" i="10"/>
  <c r="A302" i="10"/>
  <c r="A309" i="10" s="1"/>
  <c r="A316" i="10" s="1"/>
  <c r="T301" i="10"/>
  <c r="N301" i="10"/>
  <c r="S300" i="10"/>
  <c r="R300" i="10"/>
  <c r="S299" i="10"/>
  <c r="R299" i="10"/>
  <c r="S297" i="10"/>
  <c r="R297" i="10"/>
  <c r="S296" i="10"/>
  <c r="R296" i="10"/>
  <c r="AD295" i="10"/>
  <c r="AO295" i="10" s="1"/>
  <c r="K295" i="10" s="1"/>
  <c r="Y295" i="10"/>
  <c r="S295" i="10"/>
  <c r="R295" i="10"/>
  <c r="J295" i="10"/>
  <c r="L295" i="10" s="1"/>
  <c r="T293" i="10"/>
  <c r="N293" i="10"/>
  <c r="S292" i="10"/>
  <c r="R292" i="10"/>
  <c r="S291" i="10"/>
  <c r="R291" i="10"/>
  <c r="S290" i="10"/>
  <c r="R290" i="10"/>
  <c r="S289" i="10"/>
  <c r="R289" i="10"/>
  <c r="AO288" i="10"/>
  <c r="AD288" i="10"/>
  <c r="Y288" i="10"/>
  <c r="S288" i="10"/>
  <c r="R288" i="10"/>
  <c r="K288" i="10"/>
  <c r="J288" i="10"/>
  <c r="L288" i="10" s="1"/>
  <c r="T287" i="10"/>
  <c r="N287" i="10"/>
  <c r="S286" i="10"/>
  <c r="R286" i="10"/>
  <c r="S285" i="10"/>
  <c r="R285" i="10"/>
  <c r="S284" i="10"/>
  <c r="R284" i="10"/>
  <c r="S283" i="10"/>
  <c r="R283" i="10"/>
  <c r="AO282" i="10"/>
  <c r="K282" i="10" s="1"/>
  <c r="L282" i="10" s="1"/>
  <c r="AD282" i="10"/>
  <c r="Y282" i="10"/>
  <c r="S282" i="10"/>
  <c r="R282" i="10"/>
  <c r="J282" i="10"/>
  <c r="T281" i="10"/>
  <c r="N281" i="10"/>
  <c r="S280" i="10"/>
  <c r="R280" i="10"/>
  <c r="S279" i="10"/>
  <c r="R279" i="10"/>
  <c r="S278" i="10"/>
  <c r="R278" i="10"/>
  <c r="S277" i="10"/>
  <c r="R277" i="10"/>
  <c r="AO276" i="10"/>
  <c r="K276" i="10" s="1"/>
  <c r="AD276" i="10"/>
  <c r="Y276" i="10"/>
  <c r="S276" i="10"/>
  <c r="R276" i="10"/>
  <c r="J276" i="10"/>
  <c r="T275" i="10"/>
  <c r="N275" i="10"/>
  <c r="S274" i="10"/>
  <c r="R274" i="10"/>
  <c r="S273" i="10"/>
  <c r="R273" i="10"/>
  <c r="S272" i="10"/>
  <c r="R272" i="10"/>
  <c r="S271" i="10"/>
  <c r="R271" i="10"/>
  <c r="AD270" i="10"/>
  <c r="AO270" i="10" s="1"/>
  <c r="K270" i="10" s="1"/>
  <c r="Y270" i="10"/>
  <c r="S270" i="10"/>
  <c r="R270" i="10"/>
  <c r="J270" i="10"/>
  <c r="T269" i="10"/>
  <c r="N269" i="10"/>
  <c r="S268" i="10"/>
  <c r="R268" i="10"/>
  <c r="S267" i="10"/>
  <c r="R267" i="10"/>
  <c r="S266" i="10"/>
  <c r="R266" i="10"/>
  <c r="S265" i="10"/>
  <c r="R265" i="10"/>
  <c r="AD264" i="10"/>
  <c r="AO264" i="10" s="1"/>
  <c r="K264" i="10" s="1"/>
  <c r="Y264" i="10"/>
  <c r="S264" i="10"/>
  <c r="R264" i="10"/>
  <c r="J264" i="10"/>
  <c r="T263" i="10"/>
  <c r="N263" i="10"/>
  <c r="S262" i="10"/>
  <c r="R262" i="10"/>
  <c r="S261" i="10"/>
  <c r="R261" i="10"/>
  <c r="S260" i="10"/>
  <c r="R260" i="10"/>
  <c r="S259" i="10"/>
  <c r="R259" i="10"/>
  <c r="AO258" i="10"/>
  <c r="AD258" i="10"/>
  <c r="Y258" i="10"/>
  <c r="S258" i="10"/>
  <c r="R258" i="10"/>
  <c r="K258" i="10"/>
  <c r="J258" i="10"/>
  <c r="L258" i="10" s="1"/>
  <c r="T257" i="10"/>
  <c r="N257" i="10"/>
  <c r="S256" i="10"/>
  <c r="R256" i="10"/>
  <c r="S255" i="10"/>
  <c r="R255" i="10"/>
  <c r="S254" i="10"/>
  <c r="R254" i="10"/>
  <c r="S253" i="10"/>
  <c r="R253" i="10"/>
  <c r="AD252" i="10"/>
  <c r="AO252" i="10" s="1"/>
  <c r="K252" i="10" s="1"/>
  <c r="Y252" i="10"/>
  <c r="S252" i="10"/>
  <c r="R252" i="10"/>
  <c r="J252" i="10"/>
  <c r="L252" i="10" s="1"/>
  <c r="T251" i="10"/>
  <c r="N251" i="10"/>
  <c r="S250" i="10"/>
  <c r="R250" i="10"/>
  <c r="S249" i="10"/>
  <c r="R249" i="10"/>
  <c r="S248" i="10"/>
  <c r="R248" i="10"/>
  <c r="S247" i="10"/>
  <c r="R247" i="10"/>
  <c r="AD246" i="10"/>
  <c r="AO246" i="10" s="1"/>
  <c r="K246" i="10" s="1"/>
  <c r="Y246" i="10"/>
  <c r="S246" i="10"/>
  <c r="R246" i="10"/>
  <c r="J246" i="10"/>
  <c r="T245" i="10"/>
  <c r="N245" i="10"/>
  <c r="S244" i="10"/>
  <c r="R244" i="10"/>
  <c r="S243" i="10"/>
  <c r="R243" i="10"/>
  <c r="S242" i="10"/>
  <c r="R242" i="10"/>
  <c r="S241" i="10"/>
  <c r="R241" i="10"/>
  <c r="AD240" i="10"/>
  <c r="AO240" i="10" s="1"/>
  <c r="K240" i="10" s="1"/>
  <c r="Y240" i="10"/>
  <c r="S240" i="10"/>
  <c r="R240" i="10"/>
  <c r="J240" i="10"/>
  <c r="T239" i="10"/>
  <c r="N239" i="10"/>
  <c r="S238" i="10"/>
  <c r="R238" i="10"/>
  <c r="S237" i="10"/>
  <c r="R237" i="10"/>
  <c r="S236" i="10"/>
  <c r="R236" i="10"/>
  <c r="S235" i="10"/>
  <c r="R235" i="10"/>
  <c r="AD234" i="10"/>
  <c r="AO234" i="10" s="1"/>
  <c r="K234" i="10" s="1"/>
  <c r="L234" i="10" s="1"/>
  <c r="Y234" i="10"/>
  <c r="S234" i="10"/>
  <c r="R234" i="10"/>
  <c r="J234" i="10"/>
  <c r="T233" i="10"/>
  <c r="N233" i="10"/>
  <c r="S232" i="10"/>
  <c r="R232" i="10"/>
  <c r="S231" i="10"/>
  <c r="R231" i="10"/>
  <c r="S230" i="10"/>
  <c r="R230" i="10"/>
  <c r="S229" i="10"/>
  <c r="R229" i="10"/>
  <c r="AO228" i="10"/>
  <c r="AD228" i="10"/>
  <c r="Y228" i="10"/>
  <c r="S228" i="10"/>
  <c r="R228" i="10"/>
  <c r="K228" i="10"/>
  <c r="J228" i="10"/>
  <c r="L228" i="10" s="1"/>
  <c r="A228" i="10"/>
  <c r="A234" i="10" s="1"/>
  <c r="A240" i="10" s="1"/>
  <c r="A246" i="10" s="1"/>
  <c r="A252" i="10" s="1"/>
  <c r="A258" i="10" s="1"/>
  <c r="A264" i="10" s="1"/>
  <c r="A270" i="10" s="1"/>
  <c r="A276" i="10" s="1"/>
  <c r="A282" i="10" s="1"/>
  <c r="A288" i="10" s="1"/>
  <c r="T227" i="10"/>
  <c r="N227" i="10"/>
  <c r="S226" i="10"/>
  <c r="R226" i="10"/>
  <c r="S225" i="10"/>
  <c r="R225" i="10"/>
  <c r="S224" i="10"/>
  <c r="R224" i="10"/>
  <c r="S223" i="10"/>
  <c r="R223" i="10"/>
  <c r="AD222" i="10"/>
  <c r="AO222" i="10" s="1"/>
  <c r="K222" i="10" s="1"/>
  <c r="Y222" i="10"/>
  <c r="S222" i="10"/>
  <c r="R222" i="10" s="1"/>
  <c r="J222" i="10"/>
  <c r="T220" i="10"/>
  <c r="N220" i="10"/>
  <c r="S219" i="10"/>
  <c r="R219" i="10"/>
  <c r="S218" i="10"/>
  <c r="R218" i="10"/>
  <c r="S217" i="10"/>
  <c r="R217" i="10"/>
  <c r="S216" i="10"/>
  <c r="R216" i="10"/>
  <c r="AO215" i="10"/>
  <c r="AD215" i="10"/>
  <c r="Y215" i="10"/>
  <c r="S215" i="10"/>
  <c r="R215" i="10"/>
  <c r="L215" i="10"/>
  <c r="K215" i="10"/>
  <c r="J215" i="10"/>
  <c r="T214" i="10"/>
  <c r="N214" i="10"/>
  <c r="S213" i="10"/>
  <c r="R213" i="10"/>
  <c r="S212" i="10"/>
  <c r="R212" i="10"/>
  <c r="S211" i="10"/>
  <c r="R211" i="10"/>
  <c r="S210" i="10"/>
  <c r="R210" i="10"/>
  <c r="AO209" i="10"/>
  <c r="AD209" i="10"/>
  <c r="Y209" i="10"/>
  <c r="S209" i="10"/>
  <c r="R209" i="10"/>
  <c r="K209" i="10"/>
  <c r="J209" i="10"/>
  <c r="L209" i="10" s="1"/>
  <c r="T208" i="10"/>
  <c r="N208" i="10"/>
  <c r="S207" i="10"/>
  <c r="R207" i="10"/>
  <c r="S206" i="10"/>
  <c r="R206" i="10"/>
  <c r="S205" i="10"/>
  <c r="R205" i="10"/>
  <c r="S204" i="10"/>
  <c r="R204" i="10"/>
  <c r="AD203" i="10"/>
  <c r="AO203" i="10" s="1"/>
  <c r="K203" i="10" s="1"/>
  <c r="Y203" i="10"/>
  <c r="S203" i="10"/>
  <c r="R203" i="10"/>
  <c r="J203" i="10"/>
  <c r="L203" i="10" s="1"/>
  <c r="T202" i="10"/>
  <c r="N202" i="10"/>
  <c r="S201" i="10"/>
  <c r="R201" i="10"/>
  <c r="S200" i="10"/>
  <c r="R200" i="10"/>
  <c r="S199" i="10"/>
  <c r="R199" i="10"/>
  <c r="S198" i="10"/>
  <c r="R198" i="10"/>
  <c r="AO197" i="10"/>
  <c r="AD197" i="10"/>
  <c r="Y197" i="10"/>
  <c r="S197" i="10"/>
  <c r="R197" i="10"/>
  <c r="K197" i="10"/>
  <c r="J197" i="10"/>
  <c r="L197" i="10" s="1"/>
  <c r="T196" i="10"/>
  <c r="N196" i="10"/>
  <c r="S195" i="10"/>
  <c r="R195" i="10"/>
  <c r="S194" i="10"/>
  <c r="R194" i="10"/>
  <c r="S193" i="10"/>
  <c r="R193" i="10"/>
  <c r="S192" i="10"/>
  <c r="R192" i="10"/>
  <c r="AD191" i="10"/>
  <c r="AO191" i="10" s="1"/>
  <c r="K191" i="10" s="1"/>
  <c r="Y191" i="10"/>
  <c r="S191" i="10"/>
  <c r="R191" i="10"/>
  <c r="J191" i="10"/>
  <c r="L191" i="10" s="1"/>
  <c r="T190" i="10"/>
  <c r="N190" i="10"/>
  <c r="S189" i="10"/>
  <c r="R189" i="10"/>
  <c r="S188" i="10"/>
  <c r="R188" i="10"/>
  <c r="S187" i="10"/>
  <c r="R187" i="10"/>
  <c r="S186" i="10"/>
  <c r="R186" i="10"/>
  <c r="AO185" i="10"/>
  <c r="K185" i="10" s="1"/>
  <c r="AD185" i="10"/>
  <c r="Y185" i="10"/>
  <c r="S185" i="10"/>
  <c r="R185" i="10"/>
  <c r="J185" i="10"/>
  <c r="L185" i="10" s="1"/>
  <c r="T184" i="10"/>
  <c r="N184" i="10"/>
  <c r="S183" i="10"/>
  <c r="R183" i="10"/>
  <c r="S182" i="10"/>
  <c r="R182" i="10"/>
  <c r="S181" i="10"/>
  <c r="R181" i="10"/>
  <c r="S180" i="10"/>
  <c r="R180" i="10"/>
  <c r="AO179" i="10"/>
  <c r="AD179" i="10"/>
  <c r="Y179" i="10"/>
  <c r="S179" i="10"/>
  <c r="R179" i="10"/>
  <c r="K179" i="10"/>
  <c r="J179" i="10"/>
  <c r="L179" i="10" s="1"/>
  <c r="T178" i="10"/>
  <c r="N178" i="10"/>
  <c r="S177" i="10"/>
  <c r="R177" i="10"/>
  <c r="S176" i="10"/>
  <c r="R176" i="10"/>
  <c r="S175" i="10"/>
  <c r="R175" i="10"/>
  <c r="S174" i="10"/>
  <c r="R174" i="10"/>
  <c r="AD173" i="10"/>
  <c r="AO173" i="10" s="1"/>
  <c r="K173" i="10" s="1"/>
  <c r="Y173" i="10"/>
  <c r="S173" i="10"/>
  <c r="R173" i="10"/>
  <c r="J173" i="10"/>
  <c r="L173" i="10" s="1"/>
  <c r="T172" i="10"/>
  <c r="N172" i="10"/>
  <c r="S171" i="10"/>
  <c r="R171" i="10"/>
  <c r="S170" i="10"/>
  <c r="R170" i="10"/>
  <c r="S169" i="10"/>
  <c r="R169" i="10"/>
  <c r="S168" i="10"/>
  <c r="R168" i="10"/>
  <c r="AO167" i="10"/>
  <c r="K167" i="10" s="1"/>
  <c r="AD167" i="10"/>
  <c r="Y167" i="10"/>
  <c r="S167" i="10"/>
  <c r="R167" i="10"/>
  <c r="L167" i="10"/>
  <c r="J167" i="10"/>
  <c r="T166" i="10"/>
  <c r="N166" i="10"/>
  <c r="S165" i="10"/>
  <c r="R165" i="10"/>
  <c r="S164" i="10"/>
  <c r="R164" i="10"/>
  <c r="S163" i="10"/>
  <c r="R163" i="10"/>
  <c r="S162" i="10"/>
  <c r="R162" i="10"/>
  <c r="AD161" i="10"/>
  <c r="AO161" i="10" s="1"/>
  <c r="K161" i="10" s="1"/>
  <c r="Y161" i="10"/>
  <c r="S161" i="10"/>
  <c r="R161" i="10"/>
  <c r="J161" i="10"/>
  <c r="T160" i="10"/>
  <c r="N160" i="10"/>
  <c r="S159" i="10"/>
  <c r="R159" i="10"/>
  <c r="D159" i="10"/>
  <c r="S158" i="10"/>
  <c r="R158" i="10"/>
  <c r="S157" i="10"/>
  <c r="R157" i="10"/>
  <c r="S156" i="10"/>
  <c r="R156" i="10"/>
  <c r="AD155" i="10"/>
  <c r="AO155" i="10" s="1"/>
  <c r="K155" i="10" s="1"/>
  <c r="Y155" i="10"/>
  <c r="S155" i="10"/>
  <c r="R155" i="10"/>
  <c r="J155" i="10"/>
  <c r="L155" i="10" s="1"/>
  <c r="T154" i="10"/>
  <c r="N154" i="10"/>
  <c r="S153" i="10"/>
  <c r="R153" i="10"/>
  <c r="D153" i="10"/>
  <c r="S152" i="10"/>
  <c r="R152" i="10"/>
  <c r="S151" i="10"/>
  <c r="R151" i="10"/>
  <c r="S150" i="10"/>
  <c r="R150" i="10"/>
  <c r="AD149" i="10"/>
  <c r="AO149" i="10" s="1"/>
  <c r="K149" i="10" s="1"/>
  <c r="Y149" i="10"/>
  <c r="S149" i="10"/>
  <c r="R149" i="10"/>
  <c r="J149" i="10"/>
  <c r="T148" i="10"/>
  <c r="N148" i="10"/>
  <c r="S147" i="10"/>
  <c r="R147" i="10"/>
  <c r="S146" i="10"/>
  <c r="R146" i="10"/>
  <c r="S145" i="10"/>
  <c r="R145" i="10"/>
  <c r="S144" i="10"/>
  <c r="R144" i="10"/>
  <c r="AO143" i="10"/>
  <c r="AD143" i="10"/>
  <c r="Y143" i="10"/>
  <c r="S143" i="10"/>
  <c r="R143" i="10"/>
  <c r="K143" i="10"/>
  <c r="J143" i="10"/>
  <c r="T142" i="10"/>
  <c r="N142" i="10"/>
  <c r="S141" i="10"/>
  <c r="R141" i="10"/>
  <c r="S140" i="10"/>
  <c r="R140" i="10"/>
  <c r="S139" i="10"/>
  <c r="R139" i="10"/>
  <c r="S138" i="10"/>
  <c r="R138" i="10"/>
  <c r="AO137" i="10"/>
  <c r="K137" i="10" s="1"/>
  <c r="AD137" i="10"/>
  <c r="Y137" i="10"/>
  <c r="S137" i="10"/>
  <c r="R137" i="10"/>
  <c r="J137" i="10"/>
  <c r="T136" i="10"/>
  <c r="N136" i="10"/>
  <c r="S135" i="10"/>
  <c r="R135" i="10"/>
  <c r="S134" i="10"/>
  <c r="R134" i="10"/>
  <c r="S133" i="10"/>
  <c r="R133" i="10"/>
  <c r="S132" i="10"/>
  <c r="R132" i="10"/>
  <c r="AD131" i="10"/>
  <c r="AO131" i="10" s="1"/>
  <c r="K131" i="10" s="1"/>
  <c r="Y131" i="10"/>
  <c r="S131" i="10"/>
  <c r="R131" i="10"/>
  <c r="J131" i="10"/>
  <c r="L131" i="10" s="1"/>
  <c r="T130" i="10"/>
  <c r="N130" i="10"/>
  <c r="S129" i="10"/>
  <c r="R129" i="10"/>
  <c r="S128" i="10"/>
  <c r="R128" i="10"/>
  <c r="S127" i="10"/>
  <c r="R127" i="10"/>
  <c r="S126" i="10"/>
  <c r="R126" i="10"/>
  <c r="AD125" i="10"/>
  <c r="AO125" i="10" s="1"/>
  <c r="K125" i="10" s="1"/>
  <c r="Y125" i="10"/>
  <c r="S125" i="10"/>
  <c r="R125" i="10"/>
  <c r="J125" i="10"/>
  <c r="L125" i="10" s="1"/>
  <c r="T124" i="10"/>
  <c r="N124" i="10"/>
  <c r="S123" i="10"/>
  <c r="R123" i="10"/>
  <c r="S122" i="10"/>
  <c r="R122" i="10"/>
  <c r="S121" i="10"/>
  <c r="R121" i="10"/>
  <c r="S120" i="10"/>
  <c r="R120" i="10"/>
  <c r="AD119" i="10"/>
  <c r="AO119" i="10" s="1"/>
  <c r="K119" i="10" s="1"/>
  <c r="Y119" i="10"/>
  <c r="S119" i="10"/>
  <c r="R119" i="10"/>
  <c r="J119" i="10"/>
  <c r="T118" i="10"/>
  <c r="N118" i="10"/>
  <c r="S117" i="10"/>
  <c r="R117" i="10"/>
  <c r="S116" i="10"/>
  <c r="R116" i="10"/>
  <c r="S115" i="10"/>
  <c r="R115" i="10"/>
  <c r="S114" i="10"/>
  <c r="R114" i="10"/>
  <c r="AO113" i="10"/>
  <c r="K113" i="10" s="1"/>
  <c r="AD113" i="10"/>
  <c r="Y113" i="10"/>
  <c r="S113" i="10"/>
  <c r="R113" i="10"/>
  <c r="J113" i="10"/>
  <c r="T112" i="10"/>
  <c r="N112" i="10"/>
  <c r="S111" i="10"/>
  <c r="R111" i="10"/>
  <c r="S110" i="10"/>
  <c r="R110" i="10"/>
  <c r="S109" i="10"/>
  <c r="R109" i="10"/>
  <c r="S108" i="10"/>
  <c r="R108" i="10"/>
  <c r="AO107" i="10"/>
  <c r="K107" i="10" s="1"/>
  <c r="AD107" i="10"/>
  <c r="Y107" i="10"/>
  <c r="S107" i="10"/>
  <c r="R107" i="10"/>
  <c r="J107" i="10"/>
  <c r="T106" i="10"/>
  <c r="N106" i="10"/>
  <c r="S105" i="10"/>
  <c r="R105" i="10"/>
  <c r="S104" i="10"/>
  <c r="R104" i="10"/>
  <c r="S103" i="10"/>
  <c r="R103" i="10"/>
  <c r="S102" i="10"/>
  <c r="R102" i="10"/>
  <c r="AD101" i="10"/>
  <c r="AO101" i="10" s="1"/>
  <c r="K101" i="10" s="1"/>
  <c r="Y101" i="10"/>
  <c r="S101" i="10"/>
  <c r="R101" i="10"/>
  <c r="J101" i="10"/>
  <c r="T100" i="10"/>
  <c r="N100" i="10"/>
  <c r="S99" i="10"/>
  <c r="R99" i="10"/>
  <c r="S98" i="10"/>
  <c r="R98" i="10"/>
  <c r="S97" i="10"/>
  <c r="R97" i="10"/>
  <c r="S96" i="10"/>
  <c r="R96" i="10"/>
  <c r="AD95" i="10"/>
  <c r="AO95" i="10" s="1"/>
  <c r="K95" i="10" s="1"/>
  <c r="Y95" i="10"/>
  <c r="S95" i="10"/>
  <c r="R95" i="10"/>
  <c r="J95" i="10"/>
  <c r="T94" i="10"/>
  <c r="N94" i="10"/>
  <c r="S93" i="10"/>
  <c r="R93" i="10"/>
  <c r="S92" i="10"/>
  <c r="R92" i="10"/>
  <c r="S91" i="10"/>
  <c r="R91" i="10"/>
  <c r="S90" i="10"/>
  <c r="R90" i="10"/>
  <c r="AD89" i="10"/>
  <c r="AO89" i="10" s="1"/>
  <c r="K89" i="10" s="1"/>
  <c r="Y89" i="10"/>
  <c r="S89" i="10"/>
  <c r="R89" i="10"/>
  <c r="J89" i="10"/>
  <c r="T88" i="10"/>
  <c r="N88" i="10"/>
  <c r="S87" i="10"/>
  <c r="R87" i="10"/>
  <c r="S86" i="10"/>
  <c r="R86" i="10"/>
  <c r="S85" i="10"/>
  <c r="R85" i="10"/>
  <c r="S84" i="10"/>
  <c r="R84" i="10"/>
  <c r="AO83" i="10"/>
  <c r="AD83" i="10"/>
  <c r="Y83" i="10"/>
  <c r="S83" i="10"/>
  <c r="R83" i="10"/>
  <c r="K83" i="10"/>
  <c r="J83" i="10"/>
  <c r="L83" i="10" s="1"/>
  <c r="T82" i="10"/>
  <c r="N82" i="10"/>
  <c r="S81" i="10"/>
  <c r="R81" i="10"/>
  <c r="S80" i="10"/>
  <c r="R80" i="10"/>
  <c r="S79" i="10"/>
  <c r="R79" i="10"/>
  <c r="S78" i="10"/>
  <c r="R78" i="10"/>
  <c r="AO77" i="10"/>
  <c r="AD77" i="10"/>
  <c r="Y77" i="10"/>
  <c r="S77" i="10"/>
  <c r="R77" i="10"/>
  <c r="K77" i="10"/>
  <c r="J77" i="10"/>
  <c r="L77" i="10" s="1"/>
  <c r="T76" i="10"/>
  <c r="N76" i="10"/>
  <c r="S75" i="10"/>
  <c r="R75" i="10"/>
  <c r="S74" i="10"/>
  <c r="R74" i="10"/>
  <c r="S73" i="10"/>
  <c r="R73" i="10"/>
  <c r="S72" i="10"/>
  <c r="R72" i="10"/>
  <c r="AO71" i="10"/>
  <c r="AD71" i="10"/>
  <c r="Y71" i="10"/>
  <c r="S71" i="10"/>
  <c r="R71" i="10"/>
  <c r="K71" i="10"/>
  <c r="J71" i="10"/>
  <c r="L71" i="10" s="1"/>
  <c r="T70" i="10"/>
  <c r="N70" i="10"/>
  <c r="S69" i="10"/>
  <c r="R69" i="10"/>
  <c r="S68" i="10"/>
  <c r="R68" i="10"/>
  <c r="S67" i="10"/>
  <c r="R67" i="10"/>
  <c r="S66" i="10"/>
  <c r="R66" i="10"/>
  <c r="AD65" i="10"/>
  <c r="AO65" i="10" s="1"/>
  <c r="K65" i="10" s="1"/>
  <c r="Y65" i="10"/>
  <c r="S65" i="10"/>
  <c r="R65" i="10"/>
  <c r="J65" i="10"/>
  <c r="L65" i="10" s="1"/>
  <c r="T64" i="10"/>
  <c r="N64" i="10"/>
  <c r="S63" i="10"/>
  <c r="R63" i="10"/>
  <c r="S62" i="10"/>
  <c r="R62" i="10"/>
  <c r="S61" i="10"/>
  <c r="R61" i="10"/>
  <c r="S60" i="10"/>
  <c r="R60" i="10"/>
  <c r="AD59" i="10"/>
  <c r="AO59" i="10" s="1"/>
  <c r="K59" i="10" s="1"/>
  <c r="Y59" i="10"/>
  <c r="S59" i="10"/>
  <c r="R59" i="10"/>
  <c r="J59" i="10"/>
  <c r="L59" i="10" s="1"/>
  <c r="T58" i="10"/>
  <c r="N58" i="10"/>
  <c r="S57" i="10"/>
  <c r="R57" i="10"/>
  <c r="S56" i="10"/>
  <c r="R56" i="10"/>
  <c r="S55" i="10"/>
  <c r="R55" i="10"/>
  <c r="S54" i="10"/>
  <c r="R54" i="10"/>
  <c r="AD53" i="10"/>
  <c r="AO53" i="10" s="1"/>
  <c r="K53" i="10" s="1"/>
  <c r="Y53" i="10"/>
  <c r="S53" i="10"/>
  <c r="R53" i="10"/>
  <c r="J53" i="10"/>
  <c r="T52" i="10"/>
  <c r="N52" i="10"/>
  <c r="S51" i="10"/>
  <c r="R51" i="10"/>
  <c r="S50" i="10"/>
  <c r="R50" i="10"/>
  <c r="S49" i="10"/>
  <c r="R49" i="10"/>
  <c r="S48" i="10"/>
  <c r="R48" i="10"/>
  <c r="AO47" i="10"/>
  <c r="K47" i="10" s="1"/>
  <c r="AD47" i="10"/>
  <c r="Y47" i="10"/>
  <c r="S47" i="10"/>
  <c r="R47" i="10"/>
  <c r="J47" i="10"/>
  <c r="T46" i="10"/>
  <c r="N46" i="10"/>
  <c r="AD41" i="10"/>
  <c r="AO41" i="10" s="1"/>
  <c r="K41" i="10" s="1"/>
  <c r="L41" i="10" s="1"/>
  <c r="Y41" i="10"/>
  <c r="J41" i="10"/>
  <c r="T40" i="10"/>
  <c r="N40" i="10"/>
  <c r="S39" i="10"/>
  <c r="R39" i="10"/>
  <c r="S38" i="10"/>
  <c r="R38" i="10"/>
  <c r="S37" i="10"/>
  <c r="R37" i="10"/>
  <c r="S36" i="10"/>
  <c r="R36" i="10"/>
  <c r="AO35" i="10"/>
  <c r="K35" i="10" s="1"/>
  <c r="AD35" i="10"/>
  <c r="Y35" i="10"/>
  <c r="S35" i="10"/>
  <c r="R35" i="10"/>
  <c r="J35" i="10"/>
  <c r="T34" i="10"/>
  <c r="N34" i="10"/>
  <c r="S33" i="10"/>
  <c r="R33" i="10"/>
  <c r="S32" i="10"/>
  <c r="R32" i="10"/>
  <c r="S31" i="10"/>
  <c r="R31" i="10"/>
  <c r="S30" i="10"/>
  <c r="R30" i="10"/>
  <c r="AD29" i="10"/>
  <c r="AO29" i="10" s="1"/>
  <c r="K29" i="10" s="1"/>
  <c r="Y29" i="10"/>
  <c r="S29" i="10"/>
  <c r="R29" i="10"/>
  <c r="J29" i="10"/>
  <c r="T28" i="10"/>
  <c r="N28" i="10"/>
  <c r="S27" i="10"/>
  <c r="R27" i="10"/>
  <c r="S26" i="10"/>
  <c r="R26" i="10"/>
  <c r="S25" i="10"/>
  <c r="R25" i="10"/>
  <c r="S24" i="10"/>
  <c r="R24" i="10"/>
  <c r="AO23" i="10"/>
  <c r="K23" i="10" s="1"/>
  <c r="AD23" i="10"/>
  <c r="Y23" i="10"/>
  <c r="S23" i="10"/>
  <c r="R23" i="10"/>
  <c r="J23" i="10"/>
  <c r="L23" i="10" s="1"/>
  <c r="T22" i="10"/>
  <c r="N22" i="10"/>
  <c r="S21" i="10"/>
  <c r="R21" i="10"/>
  <c r="S20" i="10"/>
  <c r="R20" i="10"/>
  <c r="S19" i="10"/>
  <c r="R19" i="10"/>
  <c r="S18" i="10"/>
  <c r="R18" i="10"/>
  <c r="AD17" i="10"/>
  <c r="AO17" i="10" s="1"/>
  <c r="K17" i="10" s="1"/>
  <c r="Y17" i="10"/>
  <c r="S17" i="10"/>
  <c r="R17" i="10"/>
  <c r="J17" i="10"/>
  <c r="A17" i="10"/>
  <c r="A23" i="10" s="1"/>
  <c r="A29" i="10" s="1"/>
  <c r="A35" i="10" s="1"/>
  <c r="A41" i="10" s="1"/>
  <c r="A47" i="10" s="1"/>
  <c r="A53" i="10" s="1"/>
  <c r="A59" i="10" s="1"/>
  <c r="A65" i="10" s="1"/>
  <c r="A71" i="10" s="1"/>
  <c r="A77" i="10" s="1"/>
  <c r="A83" i="10" s="1"/>
  <c r="A89" i="10" s="1"/>
  <c r="A95" i="10" s="1"/>
  <c r="A101" i="10" s="1"/>
  <c r="A107" i="10" s="1"/>
  <c r="A113" i="10" s="1"/>
  <c r="A119" i="10" s="1"/>
  <c r="A125" i="10" s="1"/>
  <c r="A131" i="10" s="1"/>
  <c r="A137" i="10" s="1"/>
  <c r="A143" i="10" s="1"/>
  <c r="A149" i="10" s="1"/>
  <c r="A155" i="10" s="1"/>
  <c r="A161" i="10" s="1"/>
  <c r="A167" i="10" s="1"/>
  <c r="A173" i="10" s="1"/>
  <c r="A179" i="10" s="1"/>
  <c r="A185" i="10" s="1"/>
  <c r="A191" i="10" s="1"/>
  <c r="A197" i="10" s="1"/>
  <c r="A203" i="10" s="1"/>
  <c r="A209" i="10" s="1"/>
  <c r="A215" i="10" s="1"/>
  <c r="T16" i="10"/>
  <c r="N16" i="10"/>
  <c r="S15" i="10"/>
  <c r="R15" i="10"/>
  <c r="S14" i="10"/>
  <c r="R14" i="10"/>
  <c r="S13" i="10"/>
  <c r="R13" i="10"/>
  <c r="S12" i="10"/>
  <c r="R12" i="10"/>
  <c r="AD11" i="10"/>
  <c r="AO11" i="10" s="1"/>
  <c r="K11" i="10" s="1"/>
  <c r="Y11" i="10"/>
  <c r="S11" i="10"/>
  <c r="R11" i="10"/>
  <c r="J11" i="10"/>
  <c r="A11" i="10"/>
  <c r="T10" i="10"/>
  <c r="N10" i="10"/>
  <c r="S9" i="10"/>
  <c r="R9" i="10"/>
  <c r="S8" i="10"/>
  <c r="R8" i="10"/>
  <c r="S7" i="10"/>
  <c r="R7" i="10"/>
  <c r="S6" i="10"/>
  <c r="R6" i="10"/>
  <c r="AO5" i="10"/>
  <c r="K5" i="10" s="1"/>
  <c r="AD5" i="10"/>
  <c r="Y5" i="10"/>
  <c r="S5" i="10"/>
  <c r="R5" i="10"/>
  <c r="J5" i="10"/>
  <c r="AQ381" i="9"/>
  <c r="Y381" i="9"/>
  <c r="N381" i="9"/>
  <c r="K381" i="9"/>
  <c r="J381" i="9"/>
  <c r="L381" i="9" s="1"/>
  <c r="A381" i="9"/>
  <c r="AQ380" i="9"/>
  <c r="Y380" i="9"/>
  <c r="N380" i="9"/>
  <c r="K380" i="9"/>
  <c r="J380" i="9"/>
  <c r="L380" i="9" s="1"/>
  <c r="AQ379" i="9"/>
  <c r="Y379" i="9"/>
  <c r="N379" i="9"/>
  <c r="K379" i="9"/>
  <c r="J379" i="9"/>
  <c r="A379" i="9"/>
  <c r="AQ378" i="9"/>
  <c r="K378" i="9" s="1"/>
  <c r="Y378" i="9"/>
  <c r="N378" i="9"/>
  <c r="J378" i="9"/>
  <c r="A378" i="9"/>
  <c r="AQ377" i="9"/>
  <c r="K377" i="9" s="1"/>
  <c r="Y377" i="9"/>
  <c r="N377" i="9"/>
  <c r="J377" i="9"/>
  <c r="AO371" i="9"/>
  <c r="K371" i="9" s="1"/>
  <c r="L371" i="9" s="1"/>
  <c r="AD371" i="9"/>
  <c r="S371" i="9"/>
  <c r="R371" i="9"/>
  <c r="J371" i="9"/>
  <c r="AD370" i="9"/>
  <c r="AO370" i="9" s="1"/>
  <c r="K370" i="9" s="1"/>
  <c r="S370" i="9"/>
  <c r="R370" i="9"/>
  <c r="L370" i="9"/>
  <c r="J370" i="9"/>
  <c r="AD369" i="9"/>
  <c r="AO369" i="9" s="1"/>
  <c r="K369" i="9" s="1"/>
  <c r="S369" i="9"/>
  <c r="R369" i="9"/>
  <c r="L369" i="9"/>
  <c r="J369" i="9"/>
  <c r="AD368" i="9"/>
  <c r="AO368" i="9" s="1"/>
  <c r="K368" i="9" s="1"/>
  <c r="S368" i="9"/>
  <c r="R368" i="9"/>
  <c r="J368" i="9"/>
  <c r="L368" i="9" s="1"/>
  <c r="AO367" i="9"/>
  <c r="AD367" i="9"/>
  <c r="S367" i="9"/>
  <c r="R367" i="9"/>
  <c r="K367" i="9"/>
  <c r="J367" i="9"/>
  <c r="L367" i="9" s="1"/>
  <c r="AO366" i="9"/>
  <c r="K366" i="9" s="1"/>
  <c r="L366" i="9" s="1"/>
  <c r="AD366" i="9"/>
  <c r="S366" i="9"/>
  <c r="R366" i="9"/>
  <c r="J366" i="9"/>
  <c r="AD365" i="9"/>
  <c r="AO365" i="9" s="1"/>
  <c r="S365" i="9"/>
  <c r="R365" i="9"/>
  <c r="K365" i="9"/>
  <c r="J365" i="9"/>
  <c r="L365" i="9" s="1"/>
  <c r="T364" i="9"/>
  <c r="N364" i="9"/>
  <c r="S363" i="9"/>
  <c r="R363" i="9"/>
  <c r="S362" i="9"/>
  <c r="R362" i="9"/>
  <c r="S361" i="9"/>
  <c r="R361" i="9"/>
  <c r="S359" i="9"/>
  <c r="R359" i="9"/>
  <c r="AD358" i="9"/>
  <c r="AO358" i="9" s="1"/>
  <c r="K358" i="9" s="1"/>
  <c r="Y358" i="9"/>
  <c r="S358" i="9"/>
  <c r="R358" i="9"/>
  <c r="J358" i="9"/>
  <c r="T357" i="9"/>
  <c r="N357" i="9"/>
  <c r="S356" i="9"/>
  <c r="R356" i="9"/>
  <c r="S355" i="9"/>
  <c r="R355" i="9"/>
  <c r="S354" i="9"/>
  <c r="R354" i="9"/>
  <c r="S352" i="9"/>
  <c r="R352" i="9"/>
  <c r="AD351" i="9"/>
  <c r="AO351" i="9" s="1"/>
  <c r="K351" i="9" s="1"/>
  <c r="Y351" i="9"/>
  <c r="S351" i="9"/>
  <c r="R351" i="9"/>
  <c r="L351" i="9"/>
  <c r="J351" i="9"/>
  <c r="T350" i="9"/>
  <c r="N350" i="9"/>
  <c r="S349" i="9"/>
  <c r="R349" i="9"/>
  <c r="S348" i="9"/>
  <c r="R348" i="9"/>
  <c r="S347" i="9"/>
  <c r="R347" i="9"/>
  <c r="S345" i="9"/>
  <c r="R345" i="9"/>
  <c r="AD344" i="9"/>
  <c r="AO344" i="9" s="1"/>
  <c r="K344" i="9" s="1"/>
  <c r="Y344" i="9"/>
  <c r="S344" i="9"/>
  <c r="R344" i="9"/>
  <c r="J344" i="9"/>
  <c r="T343" i="9"/>
  <c r="N343" i="9"/>
  <c r="S342" i="9"/>
  <c r="R342" i="9"/>
  <c r="S341" i="9"/>
  <c r="R341" i="9"/>
  <c r="S340" i="9"/>
  <c r="R340" i="9"/>
  <c r="S338" i="9"/>
  <c r="R338" i="9"/>
  <c r="AD337" i="9"/>
  <c r="AO337" i="9" s="1"/>
  <c r="K337" i="9" s="1"/>
  <c r="L337" i="9" s="1"/>
  <c r="Y337" i="9"/>
  <c r="S337" i="9"/>
  <c r="R337" i="9"/>
  <c r="J337" i="9"/>
  <c r="T336" i="9"/>
  <c r="N336" i="9"/>
  <c r="S335" i="9"/>
  <c r="R335" i="9"/>
  <c r="S334" i="9"/>
  <c r="R334" i="9"/>
  <c r="S333" i="9"/>
  <c r="R333" i="9"/>
  <c r="S331" i="9"/>
  <c r="R331" i="9"/>
  <c r="AO330" i="9"/>
  <c r="AD330" i="9"/>
  <c r="Y330" i="9"/>
  <c r="S330" i="9"/>
  <c r="R330" i="9"/>
  <c r="K330" i="9"/>
  <c r="J330" i="9"/>
  <c r="T329" i="9"/>
  <c r="N329" i="9"/>
  <c r="S328" i="9"/>
  <c r="R328" i="9"/>
  <c r="S327" i="9"/>
  <c r="R327" i="9"/>
  <c r="S326" i="9"/>
  <c r="R326" i="9"/>
  <c r="S324" i="9"/>
  <c r="R324" i="9"/>
  <c r="AD323" i="9"/>
  <c r="AO323" i="9" s="1"/>
  <c r="K323" i="9" s="1"/>
  <c r="L323" i="9" s="1"/>
  <c r="Y323" i="9"/>
  <c r="S323" i="9"/>
  <c r="R323" i="9"/>
  <c r="J323" i="9"/>
  <c r="T322" i="9"/>
  <c r="N322" i="9"/>
  <c r="S321" i="9"/>
  <c r="R321" i="9"/>
  <c r="S320" i="9"/>
  <c r="R320" i="9"/>
  <c r="S319" i="9"/>
  <c r="R319" i="9"/>
  <c r="S317" i="9"/>
  <c r="R317" i="9"/>
  <c r="AO316" i="9"/>
  <c r="AD316" i="9"/>
  <c r="Y316" i="9"/>
  <c r="S316" i="9"/>
  <c r="R316" i="9"/>
  <c r="L316" i="9"/>
  <c r="K316" i="9"/>
  <c r="J316" i="9"/>
  <c r="T315" i="9"/>
  <c r="N315" i="9"/>
  <c r="S314" i="9"/>
  <c r="R314" i="9"/>
  <c r="S313" i="9"/>
  <c r="R313" i="9"/>
  <c r="S312" i="9"/>
  <c r="R312" i="9"/>
  <c r="S310" i="9"/>
  <c r="R310" i="9"/>
  <c r="AO309" i="9"/>
  <c r="K309" i="9" s="1"/>
  <c r="AD309" i="9"/>
  <c r="Y309" i="9"/>
  <c r="S309" i="9"/>
  <c r="R309" i="9"/>
  <c r="L309" i="9"/>
  <c r="J309" i="9"/>
  <c r="T308" i="9"/>
  <c r="N308" i="9"/>
  <c r="S307" i="9"/>
  <c r="R307" i="9"/>
  <c r="S306" i="9"/>
  <c r="R306" i="9"/>
  <c r="S304" i="9"/>
  <c r="R304" i="9"/>
  <c r="S303" i="9"/>
  <c r="R303" i="9"/>
  <c r="AO302" i="9"/>
  <c r="K302" i="9" s="1"/>
  <c r="AD302" i="9"/>
  <c r="Y302" i="9"/>
  <c r="S302" i="9"/>
  <c r="R302" i="9"/>
  <c r="J302" i="9"/>
  <c r="A302" i="9"/>
  <c r="A309" i="9" s="1"/>
  <c r="A316" i="9" s="1"/>
  <c r="A323" i="9" s="1"/>
  <c r="A330" i="9" s="1"/>
  <c r="A337" i="9" s="1"/>
  <c r="A344" i="9" s="1"/>
  <c r="A351" i="9" s="1"/>
  <c r="A358" i="9" s="1"/>
  <c r="A365" i="9" s="1"/>
  <c r="A366" i="9" s="1"/>
  <c r="A367" i="9" s="1"/>
  <c r="A368" i="9" s="1"/>
  <c r="A369" i="9" s="1"/>
  <c r="A370" i="9" s="1"/>
  <c r="A371" i="9" s="1"/>
  <c r="T301" i="9"/>
  <c r="N301" i="9"/>
  <c r="S300" i="9"/>
  <c r="R300" i="9"/>
  <c r="S299" i="9"/>
  <c r="R299" i="9"/>
  <c r="S297" i="9"/>
  <c r="R297" i="9"/>
  <c r="S296" i="9"/>
  <c r="R296" i="9"/>
  <c r="AD295" i="9"/>
  <c r="AO295" i="9" s="1"/>
  <c r="Y295" i="9"/>
  <c r="S295" i="9"/>
  <c r="R295" i="9"/>
  <c r="K295" i="9"/>
  <c r="L295" i="9" s="1"/>
  <c r="J295" i="9"/>
  <c r="T293" i="9"/>
  <c r="N293" i="9"/>
  <c r="S292" i="9"/>
  <c r="R292" i="9"/>
  <c r="S291" i="9"/>
  <c r="R291" i="9"/>
  <c r="S290" i="9"/>
  <c r="R290" i="9"/>
  <c r="S289" i="9"/>
  <c r="R289" i="9"/>
  <c r="AD288" i="9"/>
  <c r="AO288" i="9" s="1"/>
  <c r="Y288" i="9"/>
  <c r="S288" i="9"/>
  <c r="R288" i="9"/>
  <c r="K288" i="9"/>
  <c r="J288" i="9"/>
  <c r="T287" i="9"/>
  <c r="N287" i="9"/>
  <c r="S286" i="9"/>
  <c r="R286" i="9"/>
  <c r="S285" i="9"/>
  <c r="R285" i="9"/>
  <c r="S284" i="9"/>
  <c r="R284" i="9"/>
  <c r="S283" i="9"/>
  <c r="R283" i="9"/>
  <c r="AO282" i="9"/>
  <c r="K282" i="9" s="1"/>
  <c r="AD282" i="9"/>
  <c r="Y282" i="9"/>
  <c r="S282" i="9"/>
  <c r="R282" i="9"/>
  <c r="J282" i="9"/>
  <c r="T281" i="9"/>
  <c r="N281" i="9"/>
  <c r="S280" i="9"/>
  <c r="R280" i="9"/>
  <c r="S279" i="9"/>
  <c r="R279" i="9"/>
  <c r="S278" i="9"/>
  <c r="R278" i="9"/>
  <c r="S277" i="9"/>
  <c r="R277" i="9"/>
  <c r="AD276" i="9"/>
  <c r="AO276" i="9" s="1"/>
  <c r="K276" i="9" s="1"/>
  <c r="Y276" i="9"/>
  <c r="S276" i="9"/>
  <c r="R276" i="9"/>
  <c r="J276" i="9"/>
  <c r="T275" i="9"/>
  <c r="N275" i="9"/>
  <c r="S274" i="9"/>
  <c r="R274" i="9"/>
  <c r="S273" i="9"/>
  <c r="R273" i="9"/>
  <c r="S272" i="9"/>
  <c r="R272" i="9"/>
  <c r="S271" i="9"/>
  <c r="R271" i="9"/>
  <c r="AD270" i="9"/>
  <c r="AO270" i="9" s="1"/>
  <c r="K270" i="9" s="1"/>
  <c r="Y270" i="9"/>
  <c r="S270" i="9"/>
  <c r="R270" i="9"/>
  <c r="J270" i="9"/>
  <c r="T269" i="9"/>
  <c r="N269" i="9"/>
  <c r="S268" i="9"/>
  <c r="R268" i="9"/>
  <c r="S267" i="9"/>
  <c r="R267" i="9"/>
  <c r="S266" i="9"/>
  <c r="R266" i="9"/>
  <c r="S265" i="9"/>
  <c r="R265" i="9"/>
  <c r="AD264" i="9"/>
  <c r="AO264" i="9" s="1"/>
  <c r="K264" i="9" s="1"/>
  <c r="L264" i="9" s="1"/>
  <c r="Y264" i="9"/>
  <c r="S264" i="9"/>
  <c r="R264" i="9"/>
  <c r="J264" i="9"/>
  <c r="T263" i="9"/>
  <c r="N263" i="9"/>
  <c r="S262" i="9"/>
  <c r="R262" i="9"/>
  <c r="S261" i="9"/>
  <c r="R261" i="9"/>
  <c r="S260" i="9"/>
  <c r="R260" i="9"/>
  <c r="S259" i="9"/>
  <c r="R259" i="9"/>
  <c r="AO258" i="9"/>
  <c r="K258" i="9" s="1"/>
  <c r="L258" i="9" s="1"/>
  <c r="AD258" i="9"/>
  <c r="Y258" i="9"/>
  <c r="S258" i="9"/>
  <c r="R258" i="9"/>
  <c r="J258" i="9"/>
  <c r="T257" i="9"/>
  <c r="N257" i="9"/>
  <c r="S256" i="9"/>
  <c r="R256" i="9"/>
  <c r="S255" i="9"/>
  <c r="R255" i="9"/>
  <c r="S254" i="9"/>
  <c r="R254" i="9"/>
  <c r="S253" i="9"/>
  <c r="R253" i="9"/>
  <c r="AO252" i="9"/>
  <c r="K252" i="9" s="1"/>
  <c r="AD252" i="9"/>
  <c r="Y252" i="9"/>
  <c r="S252" i="9"/>
  <c r="R252" i="9"/>
  <c r="L252" i="9"/>
  <c r="J252" i="9"/>
  <c r="T251" i="9"/>
  <c r="N251" i="9"/>
  <c r="S250" i="9"/>
  <c r="R250" i="9"/>
  <c r="S249" i="9"/>
  <c r="R249" i="9"/>
  <c r="S248" i="9"/>
  <c r="R248" i="9"/>
  <c r="S247" i="9"/>
  <c r="R247" i="9"/>
  <c r="AO246" i="9"/>
  <c r="AD246" i="9"/>
  <c r="Y246" i="9"/>
  <c r="S246" i="9"/>
  <c r="R246" i="9"/>
  <c r="K246" i="9"/>
  <c r="J246" i="9"/>
  <c r="T245" i="9"/>
  <c r="N245" i="9"/>
  <c r="S244" i="9"/>
  <c r="R244" i="9"/>
  <c r="S243" i="9"/>
  <c r="R243" i="9"/>
  <c r="S242" i="9"/>
  <c r="R242" i="9"/>
  <c r="S241" i="9"/>
  <c r="R241" i="9"/>
  <c r="AD240" i="9"/>
  <c r="AO240" i="9" s="1"/>
  <c r="Y240" i="9"/>
  <c r="S240" i="9"/>
  <c r="R240" i="9"/>
  <c r="K240" i="9"/>
  <c r="J240" i="9"/>
  <c r="L240" i="9" s="1"/>
  <c r="T239" i="9"/>
  <c r="N239" i="9"/>
  <c r="S238" i="9"/>
  <c r="R238" i="9"/>
  <c r="S237" i="9"/>
  <c r="R237" i="9"/>
  <c r="S236" i="9"/>
  <c r="R236" i="9"/>
  <c r="S235" i="9"/>
  <c r="R235" i="9"/>
  <c r="AO234" i="9"/>
  <c r="AD234" i="9"/>
  <c r="Y234" i="9"/>
  <c r="S234" i="9"/>
  <c r="R234" i="9"/>
  <c r="K234" i="9"/>
  <c r="L234" i="9" s="1"/>
  <c r="J234" i="9"/>
  <c r="A234" i="9"/>
  <c r="A240" i="9" s="1"/>
  <c r="A246" i="9" s="1"/>
  <c r="A252" i="9" s="1"/>
  <c r="A258" i="9" s="1"/>
  <c r="A264" i="9" s="1"/>
  <c r="A270" i="9" s="1"/>
  <c r="A276" i="9" s="1"/>
  <c r="A282" i="9" s="1"/>
  <c r="A288" i="9" s="1"/>
  <c r="T233" i="9"/>
  <c r="N233" i="9"/>
  <c r="S232" i="9"/>
  <c r="R232" i="9"/>
  <c r="S231" i="9"/>
  <c r="R231" i="9"/>
  <c r="S230" i="9"/>
  <c r="R230" i="9"/>
  <c r="S229" i="9"/>
  <c r="R229" i="9"/>
  <c r="AD228" i="9"/>
  <c r="AO228" i="9" s="1"/>
  <c r="K228" i="9" s="1"/>
  <c r="L228" i="9" s="1"/>
  <c r="Y228" i="9"/>
  <c r="S228" i="9"/>
  <c r="R228" i="9"/>
  <c r="J228" i="9"/>
  <c r="A228" i="9"/>
  <c r="T227" i="9"/>
  <c r="N227" i="9"/>
  <c r="S226" i="9"/>
  <c r="R226" i="9"/>
  <c r="S225" i="9"/>
  <c r="R225" i="9"/>
  <c r="S224" i="9"/>
  <c r="R224" i="9"/>
  <c r="S223" i="9"/>
  <c r="R223" i="9"/>
  <c r="AO222" i="9"/>
  <c r="K222" i="9" s="1"/>
  <c r="L222" i="9" s="1"/>
  <c r="AD222" i="9"/>
  <c r="Y222" i="9"/>
  <c r="S222" i="9"/>
  <c r="R222" i="9"/>
  <c r="J222" i="9"/>
  <c r="T220" i="9"/>
  <c r="N220" i="9"/>
  <c r="S219" i="9"/>
  <c r="R219" i="9"/>
  <c r="S218" i="9"/>
  <c r="R218" i="9"/>
  <c r="S217" i="9"/>
  <c r="R217" i="9"/>
  <c r="S216" i="9"/>
  <c r="R216" i="9"/>
  <c r="AD215" i="9"/>
  <c r="AO215" i="9" s="1"/>
  <c r="K215" i="9" s="1"/>
  <c r="Y215" i="9"/>
  <c r="S215" i="9"/>
  <c r="R215" i="9"/>
  <c r="J215" i="9"/>
  <c r="T214" i="9"/>
  <c r="N214" i="9"/>
  <c r="S213" i="9"/>
  <c r="R213" i="9"/>
  <c r="S212" i="9"/>
  <c r="R212" i="9"/>
  <c r="S211" i="9"/>
  <c r="R211" i="9"/>
  <c r="S210" i="9"/>
  <c r="R210" i="9"/>
  <c r="AD209" i="9"/>
  <c r="AO209" i="9" s="1"/>
  <c r="Y209" i="9"/>
  <c r="S209" i="9"/>
  <c r="R209" i="9"/>
  <c r="K209" i="9"/>
  <c r="J209" i="9"/>
  <c r="T208" i="9"/>
  <c r="N208" i="9"/>
  <c r="S207" i="9"/>
  <c r="R207" i="9"/>
  <c r="S206" i="9"/>
  <c r="R206" i="9"/>
  <c r="S205" i="9"/>
  <c r="R205" i="9"/>
  <c r="S204" i="9"/>
  <c r="R204" i="9"/>
  <c r="AD203" i="9"/>
  <c r="AO203" i="9" s="1"/>
  <c r="K203" i="9" s="1"/>
  <c r="Y203" i="9"/>
  <c r="S203" i="9"/>
  <c r="R203" i="9"/>
  <c r="L203" i="9"/>
  <c r="J203" i="9"/>
  <c r="T202" i="9"/>
  <c r="N202" i="9"/>
  <c r="S201" i="9"/>
  <c r="R201" i="9"/>
  <c r="S200" i="9"/>
  <c r="R200" i="9"/>
  <c r="S199" i="9"/>
  <c r="R199" i="9"/>
  <c r="S198" i="9"/>
  <c r="R198" i="9"/>
  <c r="AO197" i="9"/>
  <c r="AD197" i="9"/>
  <c r="Y197" i="9"/>
  <c r="S197" i="9"/>
  <c r="R197" i="9"/>
  <c r="K197" i="9"/>
  <c r="J197" i="9"/>
  <c r="L197" i="9" s="1"/>
  <c r="T196" i="9"/>
  <c r="N196" i="9"/>
  <c r="S195" i="9"/>
  <c r="R195" i="9"/>
  <c r="S194" i="9"/>
  <c r="R194" i="9"/>
  <c r="S193" i="9"/>
  <c r="R193" i="9"/>
  <c r="S192" i="9"/>
  <c r="R192" i="9"/>
  <c r="AD191" i="9"/>
  <c r="AO191" i="9" s="1"/>
  <c r="K191" i="9" s="1"/>
  <c r="L191" i="9" s="1"/>
  <c r="Y191" i="9"/>
  <c r="S191" i="9"/>
  <c r="R191" i="9"/>
  <c r="J191" i="9"/>
  <c r="T190" i="9"/>
  <c r="N190" i="9"/>
  <c r="S189" i="9"/>
  <c r="R189" i="9"/>
  <c r="S188" i="9"/>
  <c r="R188" i="9"/>
  <c r="S187" i="9"/>
  <c r="R187" i="9"/>
  <c r="S186" i="9"/>
  <c r="R186" i="9"/>
  <c r="AD185" i="9"/>
  <c r="AO185" i="9" s="1"/>
  <c r="K185" i="9" s="1"/>
  <c r="Y185" i="9"/>
  <c r="S185" i="9"/>
  <c r="R185" i="9"/>
  <c r="J185" i="9"/>
  <c r="T184" i="9"/>
  <c r="N184" i="9"/>
  <c r="S183" i="9"/>
  <c r="R183" i="9"/>
  <c r="S182" i="9"/>
  <c r="R182" i="9"/>
  <c r="S181" i="9"/>
  <c r="R181" i="9"/>
  <c r="S180" i="9"/>
  <c r="R180" i="9"/>
  <c r="AO179" i="9"/>
  <c r="AD179" i="9"/>
  <c r="Y179" i="9"/>
  <c r="S179" i="9"/>
  <c r="R179" i="9"/>
  <c r="K179" i="9"/>
  <c r="L179" i="9" s="1"/>
  <c r="J179" i="9"/>
  <c r="T178" i="9"/>
  <c r="N178" i="9"/>
  <c r="S177" i="9"/>
  <c r="R177" i="9"/>
  <c r="S176" i="9"/>
  <c r="R176" i="9"/>
  <c r="S175" i="9"/>
  <c r="R175" i="9"/>
  <c r="S174" i="9"/>
  <c r="R174" i="9"/>
  <c r="AO173" i="9"/>
  <c r="AD173" i="9"/>
  <c r="Y173" i="9"/>
  <c r="S173" i="9"/>
  <c r="R173" i="9"/>
  <c r="K173" i="9"/>
  <c r="J173" i="9"/>
  <c r="L173" i="9" s="1"/>
  <c r="T172" i="9"/>
  <c r="N172" i="9"/>
  <c r="S171" i="9"/>
  <c r="R171" i="9"/>
  <c r="S170" i="9"/>
  <c r="R170" i="9"/>
  <c r="S169" i="9"/>
  <c r="R169" i="9"/>
  <c r="S168" i="9"/>
  <c r="R168" i="9"/>
  <c r="AD167" i="9"/>
  <c r="AO167" i="9" s="1"/>
  <c r="Y167" i="9"/>
  <c r="S167" i="9"/>
  <c r="R167" i="9"/>
  <c r="K167" i="9"/>
  <c r="J167" i="9"/>
  <c r="L167" i="9" s="1"/>
  <c r="T166" i="9"/>
  <c r="N166" i="9"/>
  <c r="S165" i="9"/>
  <c r="R165" i="9"/>
  <c r="S164" i="9"/>
  <c r="R164" i="9"/>
  <c r="S163" i="9"/>
  <c r="R163" i="9"/>
  <c r="S162" i="9"/>
  <c r="R162" i="9"/>
  <c r="AO161" i="9"/>
  <c r="AD161" i="9"/>
  <c r="Y161" i="9"/>
  <c r="S161" i="9"/>
  <c r="R161" i="9"/>
  <c r="K161" i="9"/>
  <c r="J161" i="9"/>
  <c r="T160" i="9"/>
  <c r="N160" i="9"/>
  <c r="S159" i="9"/>
  <c r="R159" i="9"/>
  <c r="D159" i="9"/>
  <c r="S158" i="9"/>
  <c r="R158" i="9"/>
  <c r="S157" i="9"/>
  <c r="R157" i="9"/>
  <c r="S156" i="9"/>
  <c r="R156" i="9"/>
  <c r="AD155" i="9"/>
  <c r="AO155" i="9" s="1"/>
  <c r="K155" i="9" s="1"/>
  <c r="Y155" i="9"/>
  <c r="S155" i="9"/>
  <c r="R155" i="9"/>
  <c r="J155" i="9"/>
  <c r="T154" i="9"/>
  <c r="N154" i="9"/>
  <c r="S153" i="9"/>
  <c r="R153" i="9"/>
  <c r="D153" i="9"/>
  <c r="S152" i="9"/>
  <c r="R152" i="9"/>
  <c r="S151" i="9"/>
  <c r="R151" i="9"/>
  <c r="S150" i="9"/>
  <c r="R150" i="9"/>
  <c r="AD149" i="9"/>
  <c r="AO149" i="9" s="1"/>
  <c r="K149" i="9" s="1"/>
  <c r="Y149" i="9"/>
  <c r="S149" i="9"/>
  <c r="R149" i="9"/>
  <c r="J149" i="9"/>
  <c r="T148" i="9"/>
  <c r="N148" i="9"/>
  <c r="S147" i="9"/>
  <c r="R147" i="9"/>
  <c r="S146" i="9"/>
  <c r="R146" i="9"/>
  <c r="S145" i="9"/>
  <c r="R145" i="9"/>
  <c r="S144" i="9"/>
  <c r="R144" i="9"/>
  <c r="AO143" i="9"/>
  <c r="K143" i="9" s="1"/>
  <c r="AD143" i="9"/>
  <c r="Y143" i="9"/>
  <c r="S143" i="9"/>
  <c r="R143" i="9"/>
  <c r="J143" i="9"/>
  <c r="T142" i="9"/>
  <c r="N142" i="9"/>
  <c r="S141" i="9"/>
  <c r="R141" i="9"/>
  <c r="S140" i="9"/>
  <c r="R140" i="9"/>
  <c r="S139" i="9"/>
  <c r="R139" i="9"/>
  <c r="S138" i="9"/>
  <c r="R138" i="9"/>
  <c r="AD137" i="9"/>
  <c r="AO137" i="9" s="1"/>
  <c r="K137" i="9" s="1"/>
  <c r="Y137" i="9"/>
  <c r="S137" i="9"/>
  <c r="R137" i="9" s="1"/>
  <c r="J137" i="9"/>
  <c r="T136" i="9"/>
  <c r="N136" i="9"/>
  <c r="S135" i="9"/>
  <c r="R135" i="9"/>
  <c r="S134" i="9"/>
  <c r="R134" i="9"/>
  <c r="S133" i="9"/>
  <c r="R133" i="9"/>
  <c r="S132" i="9"/>
  <c r="R132" i="9"/>
  <c r="AD131" i="9"/>
  <c r="AO131" i="9" s="1"/>
  <c r="K131" i="9" s="1"/>
  <c r="Y131" i="9"/>
  <c r="S131" i="9"/>
  <c r="R131" i="9"/>
  <c r="J131" i="9"/>
  <c r="T130" i="9"/>
  <c r="N130" i="9"/>
  <c r="S129" i="9"/>
  <c r="R129" i="9"/>
  <c r="S128" i="9"/>
  <c r="R128" i="9"/>
  <c r="S127" i="9"/>
  <c r="R127" i="9"/>
  <c r="S126" i="9"/>
  <c r="R126" i="9"/>
  <c r="AO125" i="9"/>
  <c r="K125" i="9" s="1"/>
  <c r="AD125" i="9"/>
  <c r="Y125" i="9"/>
  <c r="S125" i="9"/>
  <c r="R125" i="9"/>
  <c r="J125" i="9"/>
  <c r="T124" i="9"/>
  <c r="N124" i="9"/>
  <c r="S123" i="9"/>
  <c r="R123" i="9"/>
  <c r="S122" i="9"/>
  <c r="R122" i="9"/>
  <c r="S121" i="9"/>
  <c r="R121" i="9"/>
  <c r="S120" i="9"/>
  <c r="R120" i="9"/>
  <c r="AD119" i="9"/>
  <c r="AO119" i="9" s="1"/>
  <c r="K119" i="9" s="1"/>
  <c r="L119" i="9" s="1"/>
  <c r="Y119" i="9"/>
  <c r="S119" i="9"/>
  <c r="R119" i="9"/>
  <c r="J119" i="9"/>
  <c r="T118" i="9"/>
  <c r="N118" i="9"/>
  <c r="S117" i="9"/>
  <c r="R117" i="9"/>
  <c r="S116" i="9"/>
  <c r="R116" i="9"/>
  <c r="S115" i="9"/>
  <c r="R115" i="9"/>
  <c r="S114" i="9"/>
  <c r="R114" i="9"/>
  <c r="AD113" i="9"/>
  <c r="AO113" i="9" s="1"/>
  <c r="K113" i="9" s="1"/>
  <c r="Y113" i="9"/>
  <c r="S113" i="9"/>
  <c r="R113" i="9"/>
  <c r="J113" i="9"/>
  <c r="T112" i="9"/>
  <c r="N112" i="9"/>
  <c r="S111" i="9"/>
  <c r="R111" i="9"/>
  <c r="S110" i="9"/>
  <c r="R110" i="9"/>
  <c r="S109" i="9"/>
  <c r="R109" i="9"/>
  <c r="S108" i="9"/>
  <c r="R108" i="9"/>
  <c r="AD107" i="9"/>
  <c r="AO107" i="9" s="1"/>
  <c r="K107" i="9" s="1"/>
  <c r="Y107" i="9"/>
  <c r="S107" i="9"/>
  <c r="R107" i="9"/>
  <c r="J107" i="9"/>
  <c r="L107" i="9" s="1"/>
  <c r="T106" i="9"/>
  <c r="N106" i="9"/>
  <c r="S105" i="9"/>
  <c r="R105" i="9"/>
  <c r="S104" i="9"/>
  <c r="R104" i="9"/>
  <c r="S103" i="9"/>
  <c r="R103" i="9"/>
  <c r="S102" i="9"/>
  <c r="R102" i="9"/>
  <c r="AO101" i="9"/>
  <c r="AD101" i="9"/>
  <c r="Y101" i="9"/>
  <c r="S101" i="9"/>
  <c r="R101" i="9"/>
  <c r="L101" i="9"/>
  <c r="K101" i="9"/>
  <c r="J101" i="9"/>
  <c r="T100" i="9"/>
  <c r="N100" i="9"/>
  <c r="S99" i="9"/>
  <c r="R99" i="9"/>
  <c r="S98" i="9"/>
  <c r="R98" i="9"/>
  <c r="S97" i="9"/>
  <c r="R97" i="9"/>
  <c r="S96" i="9"/>
  <c r="R96" i="9"/>
  <c r="AD95" i="9"/>
  <c r="AO95" i="9" s="1"/>
  <c r="Y95" i="9"/>
  <c r="S95" i="9"/>
  <c r="R95" i="9"/>
  <c r="K95" i="9"/>
  <c r="L95" i="9" s="1"/>
  <c r="J95" i="9"/>
  <c r="T94" i="9"/>
  <c r="N94" i="9"/>
  <c r="S93" i="9"/>
  <c r="R93" i="9"/>
  <c r="S92" i="9"/>
  <c r="R92" i="9"/>
  <c r="S91" i="9"/>
  <c r="R91" i="9"/>
  <c r="S90" i="9"/>
  <c r="R90" i="9"/>
  <c r="AD89" i="9"/>
  <c r="AO89" i="9" s="1"/>
  <c r="K89" i="9" s="1"/>
  <c r="Y89" i="9"/>
  <c r="S89" i="9"/>
  <c r="R89" i="9"/>
  <c r="J89" i="9"/>
  <c r="T88" i="9"/>
  <c r="N88" i="9"/>
  <c r="S87" i="9"/>
  <c r="R87" i="9"/>
  <c r="S86" i="9"/>
  <c r="R86" i="9"/>
  <c r="S85" i="9"/>
  <c r="R85" i="9"/>
  <c r="S84" i="9"/>
  <c r="R84" i="9"/>
  <c r="AD83" i="9"/>
  <c r="AO83" i="9" s="1"/>
  <c r="K83" i="9" s="1"/>
  <c r="Y83" i="9"/>
  <c r="S83" i="9"/>
  <c r="R83" i="9"/>
  <c r="J83" i="9"/>
  <c r="T82" i="9"/>
  <c r="N82" i="9"/>
  <c r="S81" i="9"/>
  <c r="R81" i="9"/>
  <c r="S80" i="9"/>
  <c r="R80" i="9"/>
  <c r="S79" i="9"/>
  <c r="R79" i="9"/>
  <c r="S78" i="9"/>
  <c r="R78" i="9"/>
  <c r="AO77" i="9"/>
  <c r="K77" i="9" s="1"/>
  <c r="AD77" i="9"/>
  <c r="Y77" i="9"/>
  <c r="S77" i="9"/>
  <c r="R77" i="9"/>
  <c r="J77" i="9"/>
  <c r="T76" i="9"/>
  <c r="N76" i="9"/>
  <c r="S75" i="9"/>
  <c r="R75" i="9"/>
  <c r="S74" i="9"/>
  <c r="R74" i="9"/>
  <c r="S73" i="9"/>
  <c r="R73" i="9"/>
  <c r="S72" i="9"/>
  <c r="R72" i="9"/>
  <c r="AO71" i="9"/>
  <c r="K71" i="9" s="1"/>
  <c r="L71" i="9" s="1"/>
  <c r="AD71" i="9"/>
  <c r="Y71" i="9"/>
  <c r="S71" i="9"/>
  <c r="R71" i="9"/>
  <c r="J71" i="9"/>
  <c r="T70" i="9"/>
  <c r="N70" i="9"/>
  <c r="S69" i="9"/>
  <c r="R69" i="9"/>
  <c r="S68" i="9"/>
  <c r="R68" i="9"/>
  <c r="S67" i="9"/>
  <c r="R67" i="9"/>
  <c r="S66" i="9"/>
  <c r="R66" i="9"/>
  <c r="AD65" i="9"/>
  <c r="AO65" i="9" s="1"/>
  <c r="K65" i="9" s="1"/>
  <c r="Y65" i="9"/>
  <c r="S65" i="9"/>
  <c r="R65" i="9"/>
  <c r="J65" i="9"/>
  <c r="L65" i="9" s="1"/>
  <c r="T64" i="9"/>
  <c r="N64" i="9"/>
  <c r="S63" i="9"/>
  <c r="R63" i="9"/>
  <c r="S62" i="9"/>
  <c r="R62" i="9"/>
  <c r="S61" i="9"/>
  <c r="R61" i="9"/>
  <c r="S60" i="9"/>
  <c r="R60" i="9"/>
  <c r="AD59" i="9"/>
  <c r="AO59" i="9" s="1"/>
  <c r="K59" i="9" s="1"/>
  <c r="Y59" i="9"/>
  <c r="S59" i="9"/>
  <c r="R59" i="9"/>
  <c r="L59" i="9"/>
  <c r="J59" i="9"/>
  <c r="T58" i="9"/>
  <c r="N58" i="9"/>
  <c r="S57" i="9"/>
  <c r="R57" i="9"/>
  <c r="S56" i="9"/>
  <c r="R56" i="9"/>
  <c r="S55" i="9"/>
  <c r="R55" i="9"/>
  <c r="S54" i="9"/>
  <c r="R54" i="9"/>
  <c r="AO53" i="9"/>
  <c r="K53" i="9" s="1"/>
  <c r="L53" i="9" s="1"/>
  <c r="AD53" i="9"/>
  <c r="Y53" i="9"/>
  <c r="S53" i="9"/>
  <c r="R53" i="9"/>
  <c r="J53" i="9"/>
  <c r="T52" i="9"/>
  <c r="N52" i="9"/>
  <c r="S51" i="9"/>
  <c r="R51" i="9"/>
  <c r="S50" i="9"/>
  <c r="R50" i="9"/>
  <c r="S49" i="9"/>
  <c r="R49" i="9"/>
  <c r="S48" i="9"/>
  <c r="R48" i="9"/>
  <c r="AD47" i="9"/>
  <c r="AO47" i="9" s="1"/>
  <c r="K47" i="9" s="1"/>
  <c r="Y47" i="9"/>
  <c r="S47" i="9"/>
  <c r="R47" i="9"/>
  <c r="J47" i="9"/>
  <c r="T46" i="9"/>
  <c r="N46" i="9"/>
  <c r="AO41" i="9"/>
  <c r="K41" i="9" s="1"/>
  <c r="AD41" i="9"/>
  <c r="Y41" i="9"/>
  <c r="J41" i="9"/>
  <c r="L41" i="9" s="1"/>
  <c r="T40" i="9"/>
  <c r="N40" i="9"/>
  <c r="S39" i="9"/>
  <c r="R39" i="9"/>
  <c r="S38" i="9"/>
  <c r="R38" i="9"/>
  <c r="S37" i="9"/>
  <c r="R37" i="9"/>
  <c r="S36" i="9"/>
  <c r="R36" i="9"/>
  <c r="AD35" i="9"/>
  <c r="AO35" i="9" s="1"/>
  <c r="K35" i="9" s="1"/>
  <c r="Y35" i="9"/>
  <c r="S35" i="9"/>
  <c r="R35" i="9"/>
  <c r="J35" i="9"/>
  <c r="T34" i="9"/>
  <c r="N34" i="9"/>
  <c r="S33" i="9"/>
  <c r="R33" i="9"/>
  <c r="S32" i="9"/>
  <c r="R32" i="9"/>
  <c r="S31" i="9"/>
  <c r="R31" i="9"/>
  <c r="S30" i="9"/>
  <c r="R30" i="9"/>
  <c r="AO29" i="9"/>
  <c r="K29" i="9" s="1"/>
  <c r="AD29" i="9"/>
  <c r="Y29" i="9"/>
  <c r="S29" i="9"/>
  <c r="R29" i="9" s="1"/>
  <c r="J29" i="9"/>
  <c r="T28" i="9"/>
  <c r="N28" i="9"/>
  <c r="S27" i="9"/>
  <c r="R27" i="9"/>
  <c r="S26" i="9"/>
  <c r="R26" i="9"/>
  <c r="S25" i="9"/>
  <c r="R25" i="9"/>
  <c r="S24" i="9"/>
  <c r="R24" i="9"/>
  <c r="AO23" i="9"/>
  <c r="AD23" i="9"/>
  <c r="Y23" i="9"/>
  <c r="S23" i="9"/>
  <c r="R23" i="9"/>
  <c r="K23" i="9"/>
  <c r="J23" i="9"/>
  <c r="L23" i="9" s="1"/>
  <c r="T22" i="9"/>
  <c r="N22" i="9"/>
  <c r="S21" i="9"/>
  <c r="R21" i="9"/>
  <c r="S20" i="9"/>
  <c r="R20" i="9"/>
  <c r="S19" i="9"/>
  <c r="R19" i="9"/>
  <c r="S18" i="9"/>
  <c r="R18" i="9"/>
  <c r="AD17" i="9"/>
  <c r="AO17" i="9" s="1"/>
  <c r="K17" i="9" s="1"/>
  <c r="Y17" i="9"/>
  <c r="S17" i="9"/>
  <c r="R17" i="9"/>
  <c r="J17" i="9"/>
  <c r="T16" i="9"/>
  <c r="N16" i="9"/>
  <c r="S15" i="9"/>
  <c r="R15" i="9"/>
  <c r="S14" i="9"/>
  <c r="R14" i="9"/>
  <c r="S13" i="9"/>
  <c r="R13" i="9"/>
  <c r="S12" i="9"/>
  <c r="R12" i="9"/>
  <c r="AD11" i="9"/>
  <c r="AO11" i="9" s="1"/>
  <c r="Y11" i="9"/>
  <c r="S11" i="9"/>
  <c r="R11" i="9"/>
  <c r="L11" i="9"/>
  <c r="K11" i="9"/>
  <c r="J11" i="9"/>
  <c r="A11" i="9"/>
  <c r="A17" i="9" s="1"/>
  <c r="A23" i="9" s="1"/>
  <c r="A29" i="9" s="1"/>
  <c r="A35" i="9" s="1"/>
  <c r="A41" i="9" s="1"/>
  <c r="A47" i="9" s="1"/>
  <c r="A53" i="9" s="1"/>
  <c r="A59" i="9" s="1"/>
  <c r="A65" i="9" s="1"/>
  <c r="A71" i="9" s="1"/>
  <c r="A77" i="9" s="1"/>
  <c r="A83" i="9" s="1"/>
  <c r="A89" i="9" s="1"/>
  <c r="A95" i="9" s="1"/>
  <c r="A101" i="9" s="1"/>
  <c r="A107" i="9" s="1"/>
  <c r="A113" i="9" s="1"/>
  <c r="A119" i="9" s="1"/>
  <c r="A125" i="9" s="1"/>
  <c r="A131" i="9" s="1"/>
  <c r="A137" i="9" s="1"/>
  <c r="A143" i="9" s="1"/>
  <c r="A149" i="9" s="1"/>
  <c r="A155" i="9" s="1"/>
  <c r="A161" i="9" s="1"/>
  <c r="A167" i="9" s="1"/>
  <c r="A173" i="9" s="1"/>
  <c r="A179" i="9" s="1"/>
  <c r="A185" i="9" s="1"/>
  <c r="A191" i="9" s="1"/>
  <c r="A197" i="9" s="1"/>
  <c r="A203" i="9" s="1"/>
  <c r="A209" i="9" s="1"/>
  <c r="A215" i="9" s="1"/>
  <c r="T10" i="9"/>
  <c r="N10" i="9"/>
  <c r="S9" i="9"/>
  <c r="R9" i="9"/>
  <c r="S8" i="9"/>
  <c r="R8" i="9"/>
  <c r="S7" i="9"/>
  <c r="R7" i="9"/>
  <c r="S6" i="9"/>
  <c r="R6" i="9"/>
  <c r="AD5" i="9"/>
  <c r="AO5" i="9" s="1"/>
  <c r="K5" i="9" s="1"/>
  <c r="Y5" i="9"/>
  <c r="S5" i="9"/>
  <c r="R5" i="9"/>
  <c r="J5" i="9"/>
  <c r="AQ381" i="8"/>
  <c r="Y381" i="8"/>
  <c r="N381" i="8"/>
  <c r="L381" i="8"/>
  <c r="K381" i="8"/>
  <c r="J381" i="8"/>
  <c r="A381" i="8"/>
  <c r="AQ380" i="8"/>
  <c r="Y380" i="8"/>
  <c r="N380" i="8"/>
  <c r="K380" i="8"/>
  <c r="J380" i="8"/>
  <c r="L380" i="8" s="1"/>
  <c r="AQ379" i="8"/>
  <c r="Y379" i="8"/>
  <c r="N379" i="8"/>
  <c r="K379" i="8"/>
  <c r="J379" i="8"/>
  <c r="A379" i="8"/>
  <c r="AQ378" i="8"/>
  <c r="K378" i="8" s="1"/>
  <c r="Y378" i="8"/>
  <c r="N378" i="8"/>
  <c r="J378" i="8"/>
  <c r="A378" i="8"/>
  <c r="AQ377" i="8"/>
  <c r="Y377" i="8"/>
  <c r="N377" i="8"/>
  <c r="K377" i="8"/>
  <c r="L377" i="8" s="1"/>
  <c r="J377" i="8"/>
  <c r="AD371" i="8"/>
  <c r="AO371" i="8" s="1"/>
  <c r="K371" i="8" s="1"/>
  <c r="L371" i="8" s="1"/>
  <c r="S371" i="8"/>
  <c r="R371" i="8"/>
  <c r="J371" i="8"/>
  <c r="AD370" i="8"/>
  <c r="AO370" i="8" s="1"/>
  <c r="K370" i="8" s="1"/>
  <c r="S370" i="8"/>
  <c r="R370" i="8"/>
  <c r="J370" i="8"/>
  <c r="L370" i="8" s="1"/>
  <c r="AD369" i="8"/>
  <c r="AO369" i="8" s="1"/>
  <c r="K369" i="8" s="1"/>
  <c r="S369" i="8"/>
  <c r="R369" i="8"/>
  <c r="L369" i="8"/>
  <c r="J369" i="8"/>
  <c r="AD368" i="8"/>
  <c r="AO368" i="8" s="1"/>
  <c r="K368" i="8" s="1"/>
  <c r="S368" i="8"/>
  <c r="R368" i="8"/>
  <c r="J368" i="8"/>
  <c r="AO367" i="8"/>
  <c r="K367" i="8" s="1"/>
  <c r="AD367" i="8"/>
  <c r="S367" i="8"/>
  <c r="R367" i="8"/>
  <c r="L367" i="8"/>
  <c r="J367" i="8"/>
  <c r="AD366" i="8"/>
  <c r="AO366" i="8" s="1"/>
  <c r="S366" i="8"/>
  <c r="R366" i="8"/>
  <c r="K366" i="8"/>
  <c r="L366" i="8" s="1"/>
  <c r="J366" i="8"/>
  <c r="AD365" i="8"/>
  <c r="AO365" i="8" s="1"/>
  <c r="K365" i="8" s="1"/>
  <c r="S365" i="8"/>
  <c r="R365" i="8"/>
  <c r="J365" i="8"/>
  <c r="L365" i="8" s="1"/>
  <c r="T364" i="8"/>
  <c r="N364" i="8"/>
  <c r="S363" i="8"/>
  <c r="R363" i="8"/>
  <c r="S362" i="8"/>
  <c r="R362" i="8"/>
  <c r="S361" i="8"/>
  <c r="R361" i="8"/>
  <c r="S359" i="8"/>
  <c r="R359" i="8"/>
  <c r="AD358" i="8"/>
  <c r="AO358" i="8" s="1"/>
  <c r="K358" i="8" s="1"/>
  <c r="Y358" i="8"/>
  <c r="S358" i="8"/>
  <c r="R358" i="8"/>
  <c r="J358" i="8"/>
  <c r="T357" i="8"/>
  <c r="N357" i="8"/>
  <c r="S356" i="8"/>
  <c r="R356" i="8"/>
  <c r="S355" i="8"/>
  <c r="R355" i="8"/>
  <c r="S354" i="8"/>
  <c r="R354" i="8"/>
  <c r="S352" i="8"/>
  <c r="R352" i="8"/>
  <c r="AO351" i="8"/>
  <c r="AD351" i="8"/>
  <c r="Y351" i="8"/>
  <c r="S351" i="8"/>
  <c r="R351" i="8"/>
  <c r="K351" i="8"/>
  <c r="L351" i="8" s="1"/>
  <c r="J351" i="8"/>
  <c r="T350" i="8"/>
  <c r="N350" i="8"/>
  <c r="S349" i="8"/>
  <c r="R349" i="8"/>
  <c r="S348" i="8"/>
  <c r="R348" i="8"/>
  <c r="S347" i="8"/>
  <c r="R347" i="8"/>
  <c r="S345" i="8"/>
  <c r="R345" i="8"/>
  <c r="AD344" i="8"/>
  <c r="AO344" i="8" s="1"/>
  <c r="K344" i="8" s="1"/>
  <c r="Y344" i="8"/>
  <c r="S344" i="8"/>
  <c r="R344" i="8"/>
  <c r="J344" i="8"/>
  <c r="T343" i="8"/>
  <c r="N343" i="8"/>
  <c r="S342" i="8"/>
  <c r="R342" i="8"/>
  <c r="S341" i="8"/>
  <c r="R341" i="8"/>
  <c r="S340" i="8"/>
  <c r="R340" i="8"/>
  <c r="S338" i="8"/>
  <c r="R338" i="8"/>
  <c r="AO337" i="8"/>
  <c r="AD337" i="8"/>
  <c r="Y337" i="8"/>
  <c r="S337" i="8"/>
  <c r="R337" i="8"/>
  <c r="L337" i="8"/>
  <c r="K337" i="8"/>
  <c r="J337" i="8"/>
  <c r="T336" i="8"/>
  <c r="N336" i="8"/>
  <c r="S335" i="8"/>
  <c r="R335" i="8"/>
  <c r="S334" i="8"/>
  <c r="R334" i="8"/>
  <c r="S333" i="8"/>
  <c r="R333" i="8"/>
  <c r="S331" i="8"/>
  <c r="R331" i="8"/>
  <c r="AD330" i="8"/>
  <c r="AO330" i="8" s="1"/>
  <c r="K330" i="8" s="1"/>
  <c r="Y330" i="8"/>
  <c r="S330" i="8"/>
  <c r="R330" i="8"/>
  <c r="J330" i="8"/>
  <c r="T329" i="8"/>
  <c r="N329" i="8"/>
  <c r="S328" i="8"/>
  <c r="R328" i="8"/>
  <c r="S327" i="8"/>
  <c r="R327" i="8"/>
  <c r="S326" i="8"/>
  <c r="R326" i="8"/>
  <c r="S324" i="8"/>
  <c r="R324" i="8"/>
  <c r="AD323" i="8"/>
  <c r="AO323" i="8" s="1"/>
  <c r="Y323" i="8"/>
  <c r="S323" i="8"/>
  <c r="R323" i="8"/>
  <c r="K323" i="8"/>
  <c r="J323" i="8"/>
  <c r="A323" i="8"/>
  <c r="A330" i="8" s="1"/>
  <c r="A337" i="8" s="1"/>
  <c r="A344" i="8" s="1"/>
  <c r="A351" i="8" s="1"/>
  <c r="A358" i="8" s="1"/>
  <c r="A365" i="8" s="1"/>
  <c r="A366" i="8" s="1"/>
  <c r="A367" i="8" s="1"/>
  <c r="A368" i="8" s="1"/>
  <c r="A369" i="8" s="1"/>
  <c r="A370" i="8" s="1"/>
  <c r="A371" i="8" s="1"/>
  <c r="T322" i="8"/>
  <c r="N322" i="8"/>
  <c r="S321" i="8"/>
  <c r="R321" i="8"/>
  <c r="S320" i="8"/>
  <c r="R320" i="8"/>
  <c r="S319" i="8"/>
  <c r="R319" i="8"/>
  <c r="S317" i="8"/>
  <c r="R317" i="8"/>
  <c r="AD316" i="8"/>
  <c r="AO316" i="8" s="1"/>
  <c r="K316" i="8" s="1"/>
  <c r="Y316" i="8"/>
  <c r="S316" i="8"/>
  <c r="R316" i="8"/>
  <c r="J316" i="8"/>
  <c r="T315" i="8"/>
  <c r="N315" i="8"/>
  <c r="S314" i="8"/>
  <c r="R314" i="8"/>
  <c r="S313" i="8"/>
  <c r="R313" i="8"/>
  <c r="S312" i="8"/>
  <c r="R312" i="8"/>
  <c r="S310" i="8"/>
  <c r="R310" i="8"/>
  <c r="AD309" i="8"/>
  <c r="AO309" i="8" s="1"/>
  <c r="K309" i="8" s="1"/>
  <c r="L309" i="8" s="1"/>
  <c r="Y309" i="8"/>
  <c r="S309" i="8"/>
  <c r="R309" i="8"/>
  <c r="J309" i="8"/>
  <c r="A309" i="8"/>
  <c r="A316" i="8" s="1"/>
  <c r="T308" i="8"/>
  <c r="N308" i="8"/>
  <c r="S307" i="8"/>
  <c r="R307" i="8"/>
  <c r="S306" i="8"/>
  <c r="R306" i="8"/>
  <c r="S304" i="8"/>
  <c r="R304" i="8"/>
  <c r="S303" i="8"/>
  <c r="R303" i="8"/>
  <c r="AO302" i="8"/>
  <c r="AD302" i="8"/>
  <c r="Y302" i="8"/>
  <c r="S302" i="8"/>
  <c r="R302" i="8"/>
  <c r="K302" i="8"/>
  <c r="J302" i="8"/>
  <c r="L302" i="8" s="1"/>
  <c r="A302" i="8"/>
  <c r="T301" i="8"/>
  <c r="N301" i="8"/>
  <c r="S300" i="8"/>
  <c r="R300" i="8"/>
  <c r="S299" i="8"/>
  <c r="R299" i="8"/>
  <c r="S297" i="8"/>
  <c r="R297" i="8"/>
  <c r="S296" i="8"/>
  <c r="R296" i="8"/>
  <c r="AO295" i="8"/>
  <c r="K295" i="8" s="1"/>
  <c r="AD295" i="8"/>
  <c r="Y295" i="8"/>
  <c r="S295" i="8"/>
  <c r="R295" i="8"/>
  <c r="J295" i="8"/>
  <c r="T293" i="8"/>
  <c r="N293" i="8"/>
  <c r="S292" i="8"/>
  <c r="R292" i="8"/>
  <c r="S291" i="8"/>
  <c r="R291" i="8"/>
  <c r="S290" i="8"/>
  <c r="R290" i="8"/>
  <c r="S289" i="8"/>
  <c r="R289" i="8"/>
  <c r="AD288" i="8"/>
  <c r="AO288" i="8" s="1"/>
  <c r="K288" i="8" s="1"/>
  <c r="Y288" i="8"/>
  <c r="S288" i="8"/>
  <c r="R288" i="8"/>
  <c r="J288" i="8"/>
  <c r="T287" i="8"/>
  <c r="N287" i="8"/>
  <c r="S286" i="8"/>
  <c r="R286" i="8"/>
  <c r="S285" i="8"/>
  <c r="R285" i="8"/>
  <c r="S284" i="8"/>
  <c r="R284" i="8"/>
  <c r="S283" i="8"/>
  <c r="R283" i="8"/>
  <c r="AO282" i="8"/>
  <c r="AD282" i="8"/>
  <c r="Y282" i="8"/>
  <c r="S282" i="8"/>
  <c r="R282" i="8" s="1"/>
  <c r="K282" i="8"/>
  <c r="J282" i="8"/>
  <c r="L282" i="8" s="1"/>
  <c r="T281" i="8"/>
  <c r="N281" i="8"/>
  <c r="S280" i="8"/>
  <c r="R280" i="8"/>
  <c r="S279" i="8"/>
  <c r="R279" i="8"/>
  <c r="S278" i="8"/>
  <c r="R278" i="8"/>
  <c r="S277" i="8"/>
  <c r="R277" i="8"/>
  <c r="AO276" i="8"/>
  <c r="K276" i="8" s="1"/>
  <c r="AD276" i="8"/>
  <c r="Y276" i="8"/>
  <c r="S276" i="8"/>
  <c r="R276" i="8"/>
  <c r="J276" i="8"/>
  <c r="L276" i="8" s="1"/>
  <c r="T275" i="8"/>
  <c r="N275" i="8"/>
  <c r="S274" i="8"/>
  <c r="R274" i="8"/>
  <c r="S273" i="8"/>
  <c r="R273" i="8"/>
  <c r="S272" i="8"/>
  <c r="R272" i="8"/>
  <c r="S271" i="8"/>
  <c r="R271" i="8"/>
  <c r="AO270" i="8"/>
  <c r="K270" i="8" s="1"/>
  <c r="AD270" i="8"/>
  <c r="Y270" i="8"/>
  <c r="S270" i="8"/>
  <c r="R270" i="8"/>
  <c r="J270" i="8"/>
  <c r="T269" i="8"/>
  <c r="N269" i="8"/>
  <c r="S268" i="8"/>
  <c r="R268" i="8"/>
  <c r="S267" i="8"/>
  <c r="R267" i="8"/>
  <c r="S266" i="8"/>
  <c r="R266" i="8"/>
  <c r="S265" i="8"/>
  <c r="R265" i="8"/>
  <c r="AD264" i="8"/>
  <c r="AO264" i="8" s="1"/>
  <c r="K264" i="8" s="1"/>
  <c r="Y264" i="8"/>
  <c r="S264" i="8"/>
  <c r="R264" i="8"/>
  <c r="J264" i="8"/>
  <c r="T263" i="8"/>
  <c r="N263" i="8"/>
  <c r="S262" i="8"/>
  <c r="R262" i="8"/>
  <c r="S261" i="8"/>
  <c r="R261" i="8"/>
  <c r="S260" i="8"/>
  <c r="R260" i="8"/>
  <c r="S259" i="8"/>
  <c r="R259" i="8"/>
  <c r="AO258" i="8"/>
  <c r="AD258" i="8"/>
  <c r="Y258" i="8"/>
  <c r="S258" i="8"/>
  <c r="R258" i="8"/>
  <c r="K258" i="8"/>
  <c r="J258" i="8"/>
  <c r="T257" i="8"/>
  <c r="N257" i="8"/>
  <c r="S256" i="8"/>
  <c r="R256" i="8"/>
  <c r="S255" i="8"/>
  <c r="R255" i="8"/>
  <c r="S254" i="8"/>
  <c r="R254" i="8"/>
  <c r="S253" i="8"/>
  <c r="R253" i="8"/>
  <c r="AD252" i="8"/>
  <c r="AO252" i="8" s="1"/>
  <c r="Y252" i="8"/>
  <c r="S252" i="8"/>
  <c r="R252" i="8"/>
  <c r="K252" i="8"/>
  <c r="J252" i="8"/>
  <c r="L252" i="8" s="1"/>
  <c r="T251" i="8"/>
  <c r="N251" i="8"/>
  <c r="S250" i="8"/>
  <c r="R250" i="8"/>
  <c r="S249" i="8"/>
  <c r="R249" i="8"/>
  <c r="S248" i="8"/>
  <c r="R248" i="8"/>
  <c r="S247" i="8"/>
  <c r="R247" i="8"/>
  <c r="AO246" i="8"/>
  <c r="K246" i="8" s="1"/>
  <c r="AD246" i="8"/>
  <c r="Y246" i="8"/>
  <c r="S246" i="8"/>
  <c r="R246" i="8"/>
  <c r="J246" i="8"/>
  <c r="A246" i="8"/>
  <c r="A252" i="8" s="1"/>
  <c r="A258" i="8" s="1"/>
  <c r="A264" i="8" s="1"/>
  <c r="A270" i="8" s="1"/>
  <c r="A276" i="8" s="1"/>
  <c r="A282" i="8" s="1"/>
  <c r="A288" i="8" s="1"/>
  <c r="T245" i="8"/>
  <c r="N245" i="8"/>
  <c r="S244" i="8"/>
  <c r="R244" i="8"/>
  <c r="S243" i="8"/>
  <c r="R243" i="8"/>
  <c r="S242" i="8"/>
  <c r="R242" i="8"/>
  <c r="S241" i="8"/>
  <c r="R241" i="8"/>
  <c r="AD240" i="8"/>
  <c r="AO240" i="8" s="1"/>
  <c r="K240" i="8" s="1"/>
  <c r="Y240" i="8"/>
  <c r="S240" i="8"/>
  <c r="R240" i="8"/>
  <c r="J240" i="8"/>
  <c r="T239" i="8"/>
  <c r="N239" i="8"/>
  <c r="S238" i="8"/>
  <c r="R238" i="8"/>
  <c r="S237" i="8"/>
  <c r="R237" i="8"/>
  <c r="S236" i="8"/>
  <c r="R236" i="8"/>
  <c r="S235" i="8"/>
  <c r="R235" i="8"/>
  <c r="AO234" i="8"/>
  <c r="K234" i="8" s="1"/>
  <c r="AD234" i="8"/>
  <c r="Y234" i="8"/>
  <c r="S234" i="8"/>
  <c r="R234" i="8"/>
  <c r="J234" i="8"/>
  <c r="T233" i="8"/>
  <c r="N233" i="8"/>
  <c r="S232" i="8"/>
  <c r="R232" i="8"/>
  <c r="S231" i="8"/>
  <c r="R231" i="8"/>
  <c r="S230" i="8"/>
  <c r="R230" i="8"/>
  <c r="S229" i="8"/>
  <c r="R229" i="8"/>
  <c r="AD228" i="8"/>
  <c r="AO228" i="8" s="1"/>
  <c r="K228" i="8" s="1"/>
  <c r="Y228" i="8"/>
  <c r="S228" i="8"/>
  <c r="R228" i="8"/>
  <c r="J228" i="8"/>
  <c r="L228" i="8" s="1"/>
  <c r="A228" i="8"/>
  <c r="A234" i="8" s="1"/>
  <c r="A240" i="8" s="1"/>
  <c r="T227" i="8"/>
  <c r="N227" i="8"/>
  <c r="S226" i="8"/>
  <c r="R226" i="8"/>
  <c r="S225" i="8"/>
  <c r="R225" i="8"/>
  <c r="S224" i="8"/>
  <c r="R224" i="8"/>
  <c r="S223" i="8"/>
  <c r="R223" i="8"/>
  <c r="AO222" i="8"/>
  <c r="K222" i="8" s="1"/>
  <c r="AD222" i="8"/>
  <c r="Y222" i="8"/>
  <c r="S222" i="8"/>
  <c r="R222" i="8"/>
  <c r="J222" i="8"/>
  <c r="L222" i="8" s="1"/>
  <c r="T220" i="8"/>
  <c r="N220" i="8"/>
  <c r="S219" i="8"/>
  <c r="R219" i="8"/>
  <c r="S218" i="8"/>
  <c r="R218" i="8"/>
  <c r="S217" i="8"/>
  <c r="R217" i="8"/>
  <c r="S216" i="8"/>
  <c r="R216" i="8"/>
  <c r="AO215" i="8"/>
  <c r="AD215" i="8"/>
  <c r="Y215" i="8"/>
  <c r="S215" i="8"/>
  <c r="R215" i="8"/>
  <c r="K215" i="8"/>
  <c r="J215" i="8"/>
  <c r="T214" i="8"/>
  <c r="N214" i="8"/>
  <c r="S213" i="8"/>
  <c r="R213" i="8"/>
  <c r="S212" i="8"/>
  <c r="R212" i="8"/>
  <c r="S211" i="8"/>
  <c r="R211" i="8"/>
  <c r="S210" i="8"/>
  <c r="R210" i="8"/>
  <c r="AD209" i="8"/>
  <c r="AO209" i="8" s="1"/>
  <c r="Y209" i="8"/>
  <c r="S209" i="8"/>
  <c r="R209" i="8"/>
  <c r="K209" i="8"/>
  <c r="J209" i="8"/>
  <c r="T208" i="8"/>
  <c r="N208" i="8"/>
  <c r="S207" i="8"/>
  <c r="R207" i="8"/>
  <c r="S206" i="8"/>
  <c r="R206" i="8"/>
  <c r="S205" i="8"/>
  <c r="R205" i="8"/>
  <c r="S204" i="8"/>
  <c r="R204" i="8"/>
  <c r="AD203" i="8"/>
  <c r="AO203" i="8" s="1"/>
  <c r="Y203" i="8"/>
  <c r="S203" i="8"/>
  <c r="R203" i="8"/>
  <c r="K203" i="8"/>
  <c r="J203" i="8"/>
  <c r="T202" i="8"/>
  <c r="N202" i="8"/>
  <c r="S201" i="8"/>
  <c r="R201" i="8"/>
  <c r="S200" i="8"/>
  <c r="R200" i="8"/>
  <c r="S199" i="8"/>
  <c r="R199" i="8"/>
  <c r="S198" i="8"/>
  <c r="R198" i="8"/>
  <c r="AD197" i="8"/>
  <c r="AO197" i="8" s="1"/>
  <c r="K197" i="8" s="1"/>
  <c r="L197" i="8" s="1"/>
  <c r="Y197" i="8"/>
  <c r="S197" i="8"/>
  <c r="R197" i="8"/>
  <c r="J197" i="8"/>
  <c r="T196" i="8"/>
  <c r="N196" i="8"/>
  <c r="S195" i="8"/>
  <c r="R195" i="8"/>
  <c r="S194" i="8"/>
  <c r="R194" i="8"/>
  <c r="S193" i="8"/>
  <c r="R193" i="8"/>
  <c r="S192" i="8"/>
  <c r="R192" i="8"/>
  <c r="AO191" i="8"/>
  <c r="K191" i="8" s="1"/>
  <c r="AD191" i="8"/>
  <c r="Y191" i="8"/>
  <c r="S191" i="8"/>
  <c r="R191" i="8"/>
  <c r="J191" i="8"/>
  <c r="L191" i="8" s="1"/>
  <c r="T190" i="8"/>
  <c r="N190" i="8"/>
  <c r="S189" i="8"/>
  <c r="R189" i="8"/>
  <c r="S188" i="8"/>
  <c r="R188" i="8"/>
  <c r="S187" i="8"/>
  <c r="R187" i="8"/>
  <c r="S186" i="8"/>
  <c r="R186" i="8"/>
  <c r="AO185" i="8"/>
  <c r="K185" i="8" s="1"/>
  <c r="AD185" i="8"/>
  <c r="Y185" i="8"/>
  <c r="S185" i="8"/>
  <c r="R185" i="8"/>
  <c r="J185" i="8"/>
  <c r="T184" i="8"/>
  <c r="N184" i="8"/>
  <c r="S183" i="8"/>
  <c r="R183" i="8"/>
  <c r="S182" i="8"/>
  <c r="R182" i="8"/>
  <c r="S181" i="8"/>
  <c r="R181" i="8"/>
  <c r="S180" i="8"/>
  <c r="R180" i="8"/>
  <c r="AO179" i="8"/>
  <c r="K179" i="8" s="1"/>
  <c r="AD179" i="8"/>
  <c r="Y179" i="8"/>
  <c r="S179" i="8"/>
  <c r="R179" i="8"/>
  <c r="J179" i="8"/>
  <c r="L179" i="8" s="1"/>
  <c r="T178" i="8"/>
  <c r="N178" i="8"/>
  <c r="S177" i="8"/>
  <c r="R177" i="8"/>
  <c r="S176" i="8"/>
  <c r="R176" i="8"/>
  <c r="S175" i="8"/>
  <c r="R175" i="8"/>
  <c r="S174" i="8"/>
  <c r="R174" i="8"/>
  <c r="AO173" i="8"/>
  <c r="K173" i="8" s="1"/>
  <c r="AD173" i="8"/>
  <c r="Y173" i="8"/>
  <c r="S173" i="8"/>
  <c r="R173" i="8"/>
  <c r="J173" i="8"/>
  <c r="L173" i="8" s="1"/>
  <c r="T172" i="8"/>
  <c r="N172" i="8"/>
  <c r="S171" i="8"/>
  <c r="R171" i="8"/>
  <c r="S170" i="8"/>
  <c r="R170" i="8"/>
  <c r="S169" i="8"/>
  <c r="R169" i="8"/>
  <c r="S168" i="8"/>
  <c r="R168" i="8"/>
  <c r="AO167" i="8"/>
  <c r="K167" i="8" s="1"/>
  <c r="AD167" i="8"/>
  <c r="Y167" i="8"/>
  <c r="S167" i="8"/>
  <c r="R167" i="8"/>
  <c r="J167" i="8"/>
  <c r="L167" i="8" s="1"/>
  <c r="T166" i="8"/>
  <c r="N166" i="8"/>
  <c r="S165" i="8"/>
  <c r="R165" i="8"/>
  <c r="S164" i="8"/>
  <c r="R164" i="8"/>
  <c r="S163" i="8"/>
  <c r="R163" i="8"/>
  <c r="S162" i="8"/>
  <c r="R162" i="8"/>
  <c r="AD161" i="8"/>
  <c r="AO161" i="8" s="1"/>
  <c r="K161" i="8" s="1"/>
  <c r="Y161" i="8"/>
  <c r="S161" i="8"/>
  <c r="R161" i="8"/>
  <c r="J161" i="8"/>
  <c r="T160" i="8"/>
  <c r="N160" i="8"/>
  <c r="S159" i="8"/>
  <c r="R159" i="8"/>
  <c r="D159" i="8"/>
  <c r="S158" i="8"/>
  <c r="R158" i="8"/>
  <c r="S157" i="8"/>
  <c r="R157" i="8"/>
  <c r="S156" i="8"/>
  <c r="R156" i="8"/>
  <c r="AO155" i="8"/>
  <c r="K155" i="8" s="1"/>
  <c r="AD155" i="8"/>
  <c r="Y155" i="8"/>
  <c r="S155" i="8"/>
  <c r="R155" i="8"/>
  <c r="J155" i="8"/>
  <c r="T154" i="8"/>
  <c r="N154" i="8"/>
  <c r="S153" i="8"/>
  <c r="R153" i="8"/>
  <c r="D153" i="8"/>
  <c r="S152" i="8"/>
  <c r="R152" i="8"/>
  <c r="S151" i="8"/>
  <c r="R151" i="8"/>
  <c r="S150" i="8"/>
  <c r="R150" i="8"/>
  <c r="AO149" i="8"/>
  <c r="K149" i="8" s="1"/>
  <c r="AD149" i="8"/>
  <c r="Y149" i="8"/>
  <c r="S149" i="8"/>
  <c r="R149" i="8"/>
  <c r="J149" i="8"/>
  <c r="T148" i="8"/>
  <c r="N148" i="8"/>
  <c r="S147" i="8"/>
  <c r="R147" i="8"/>
  <c r="S146" i="8"/>
  <c r="R146" i="8"/>
  <c r="S145" i="8"/>
  <c r="R145" i="8"/>
  <c r="S144" i="8"/>
  <c r="R144" i="8"/>
  <c r="AO143" i="8"/>
  <c r="AD143" i="8"/>
  <c r="Y143" i="8"/>
  <c r="S143" i="8"/>
  <c r="R143" i="8"/>
  <c r="K143" i="8"/>
  <c r="J143" i="8"/>
  <c r="L143" i="8" s="1"/>
  <c r="T142" i="8"/>
  <c r="N142" i="8"/>
  <c r="S141" i="8"/>
  <c r="R141" i="8"/>
  <c r="S140" i="8"/>
  <c r="R140" i="8"/>
  <c r="S139" i="8"/>
  <c r="R139" i="8"/>
  <c r="S138" i="8"/>
  <c r="R138" i="8"/>
  <c r="AO137" i="8"/>
  <c r="AD137" i="8"/>
  <c r="Y137" i="8"/>
  <c r="S137" i="8"/>
  <c r="R137" i="8"/>
  <c r="K137" i="8"/>
  <c r="J137" i="8"/>
  <c r="T136" i="8"/>
  <c r="N136" i="8"/>
  <c r="S135" i="8"/>
  <c r="R135" i="8"/>
  <c r="S134" i="8"/>
  <c r="R134" i="8"/>
  <c r="S133" i="8"/>
  <c r="R133" i="8"/>
  <c r="S132" i="8"/>
  <c r="R132" i="8"/>
  <c r="AD131" i="8"/>
  <c r="AO131" i="8" s="1"/>
  <c r="K131" i="8" s="1"/>
  <c r="L131" i="8" s="1"/>
  <c r="Y131" i="8"/>
  <c r="S131" i="8"/>
  <c r="R131" i="8"/>
  <c r="J131" i="8"/>
  <c r="T130" i="8"/>
  <c r="N130" i="8"/>
  <c r="S129" i="8"/>
  <c r="R129" i="8"/>
  <c r="S128" i="8"/>
  <c r="R128" i="8"/>
  <c r="S127" i="8"/>
  <c r="R127" i="8"/>
  <c r="S126" i="8"/>
  <c r="R126" i="8"/>
  <c r="AO125" i="8"/>
  <c r="AD125" i="8"/>
  <c r="Y125" i="8"/>
  <c r="S125" i="8"/>
  <c r="R125" i="8"/>
  <c r="K125" i="8"/>
  <c r="L125" i="8" s="1"/>
  <c r="J125" i="8"/>
  <c r="T124" i="8"/>
  <c r="N124" i="8"/>
  <c r="S123" i="8"/>
  <c r="R123" i="8"/>
  <c r="S122" i="8"/>
  <c r="R122" i="8"/>
  <c r="S121" i="8"/>
  <c r="R121" i="8"/>
  <c r="S120" i="8"/>
  <c r="R120" i="8"/>
  <c r="AO119" i="8"/>
  <c r="K119" i="8" s="1"/>
  <c r="AD119" i="8"/>
  <c r="Y119" i="8"/>
  <c r="S119" i="8"/>
  <c r="R119" i="8"/>
  <c r="J119" i="8"/>
  <c r="T118" i="8"/>
  <c r="N118" i="8"/>
  <c r="S117" i="8"/>
  <c r="R117" i="8"/>
  <c r="S116" i="8"/>
  <c r="R116" i="8"/>
  <c r="S115" i="8"/>
  <c r="R115" i="8"/>
  <c r="S114" i="8"/>
  <c r="R114" i="8"/>
  <c r="AD113" i="8"/>
  <c r="AO113" i="8" s="1"/>
  <c r="K113" i="8" s="1"/>
  <c r="Y113" i="8"/>
  <c r="S113" i="8"/>
  <c r="R113" i="8"/>
  <c r="J113" i="8"/>
  <c r="T112" i="8"/>
  <c r="N112" i="8"/>
  <c r="S111" i="8"/>
  <c r="R111" i="8"/>
  <c r="S110" i="8"/>
  <c r="R110" i="8"/>
  <c r="S109" i="8"/>
  <c r="R109" i="8"/>
  <c r="S108" i="8"/>
  <c r="R108" i="8"/>
  <c r="AD107" i="8"/>
  <c r="AO107" i="8" s="1"/>
  <c r="K107" i="8" s="1"/>
  <c r="Y107" i="8"/>
  <c r="S107" i="8"/>
  <c r="R107" i="8"/>
  <c r="J107" i="8"/>
  <c r="L107" i="8" s="1"/>
  <c r="T106" i="8"/>
  <c r="N106" i="8"/>
  <c r="S105" i="8"/>
  <c r="R105" i="8"/>
  <c r="S104" i="8"/>
  <c r="R104" i="8"/>
  <c r="S103" i="8"/>
  <c r="R103" i="8"/>
  <c r="S102" i="8"/>
  <c r="R102" i="8"/>
  <c r="AD101" i="8"/>
  <c r="AO101" i="8" s="1"/>
  <c r="K101" i="8" s="1"/>
  <c r="Y101" i="8"/>
  <c r="S101" i="8"/>
  <c r="R101" i="8"/>
  <c r="J101" i="8"/>
  <c r="L101" i="8" s="1"/>
  <c r="T100" i="8"/>
  <c r="N100" i="8"/>
  <c r="S99" i="8"/>
  <c r="R99" i="8"/>
  <c r="S98" i="8"/>
  <c r="R98" i="8"/>
  <c r="S97" i="8"/>
  <c r="R97" i="8"/>
  <c r="S96" i="8"/>
  <c r="R96" i="8"/>
  <c r="AO95" i="8"/>
  <c r="AD95" i="8"/>
  <c r="Y95" i="8"/>
  <c r="S95" i="8"/>
  <c r="R95" i="8"/>
  <c r="K95" i="8"/>
  <c r="J95" i="8"/>
  <c r="L95" i="8" s="1"/>
  <c r="T94" i="8"/>
  <c r="N94" i="8"/>
  <c r="S93" i="8"/>
  <c r="R93" i="8"/>
  <c r="S92" i="8"/>
  <c r="R92" i="8"/>
  <c r="S91" i="8"/>
  <c r="R91" i="8"/>
  <c r="S90" i="8"/>
  <c r="R90" i="8"/>
  <c r="AD89" i="8"/>
  <c r="AO89" i="8" s="1"/>
  <c r="Y89" i="8"/>
  <c r="S89" i="8"/>
  <c r="R89" i="8"/>
  <c r="K89" i="8"/>
  <c r="J89" i="8"/>
  <c r="T88" i="8"/>
  <c r="N88" i="8"/>
  <c r="S87" i="8"/>
  <c r="R87" i="8"/>
  <c r="S86" i="8"/>
  <c r="R86" i="8"/>
  <c r="S85" i="8"/>
  <c r="R85" i="8"/>
  <c r="S84" i="8"/>
  <c r="R84" i="8"/>
  <c r="AD83" i="8"/>
  <c r="AO83" i="8" s="1"/>
  <c r="Y83" i="8"/>
  <c r="S83" i="8"/>
  <c r="R83" i="8"/>
  <c r="K83" i="8"/>
  <c r="L83" i="8" s="1"/>
  <c r="J83" i="8"/>
  <c r="T82" i="8"/>
  <c r="N82" i="8"/>
  <c r="S81" i="8"/>
  <c r="R81" i="8"/>
  <c r="S80" i="8"/>
  <c r="R80" i="8"/>
  <c r="S79" i="8"/>
  <c r="R79" i="8"/>
  <c r="S78" i="8"/>
  <c r="R78" i="8"/>
  <c r="AO77" i="8"/>
  <c r="K77" i="8" s="1"/>
  <c r="AD77" i="8"/>
  <c r="Y77" i="8"/>
  <c r="S77" i="8"/>
  <c r="R77" i="8"/>
  <c r="J77" i="8"/>
  <c r="L77" i="8" s="1"/>
  <c r="T76" i="8"/>
  <c r="N76" i="8"/>
  <c r="S75" i="8"/>
  <c r="R75" i="8"/>
  <c r="S74" i="8"/>
  <c r="R74" i="8"/>
  <c r="S73" i="8"/>
  <c r="R73" i="8"/>
  <c r="S72" i="8"/>
  <c r="R72" i="8"/>
  <c r="AO71" i="8"/>
  <c r="K71" i="8" s="1"/>
  <c r="AD71" i="8"/>
  <c r="Y71" i="8"/>
  <c r="S71" i="8"/>
  <c r="R71" i="8"/>
  <c r="L71" i="8"/>
  <c r="J71" i="8"/>
  <c r="T70" i="8"/>
  <c r="N70" i="8"/>
  <c r="S69" i="8"/>
  <c r="R69" i="8"/>
  <c r="S68" i="8"/>
  <c r="R68" i="8"/>
  <c r="S67" i="8"/>
  <c r="R67" i="8"/>
  <c r="S66" i="8"/>
  <c r="R66" i="8"/>
  <c r="AO65" i="8"/>
  <c r="AD65" i="8"/>
  <c r="Y65" i="8"/>
  <c r="S65" i="8"/>
  <c r="R65" i="8"/>
  <c r="K65" i="8"/>
  <c r="J65" i="8"/>
  <c r="T64" i="8"/>
  <c r="N64" i="8"/>
  <c r="S63" i="8"/>
  <c r="R63" i="8"/>
  <c r="S62" i="8"/>
  <c r="R62" i="8"/>
  <c r="S61" i="8"/>
  <c r="R61" i="8"/>
  <c r="S60" i="8"/>
  <c r="R60" i="8"/>
  <c r="AD59" i="8"/>
  <c r="AO59" i="8" s="1"/>
  <c r="K59" i="8" s="1"/>
  <c r="Y59" i="8"/>
  <c r="S59" i="8"/>
  <c r="R59" i="8"/>
  <c r="J59" i="8"/>
  <c r="T58" i="8"/>
  <c r="N58" i="8"/>
  <c r="S57" i="8"/>
  <c r="R57" i="8"/>
  <c r="S56" i="8"/>
  <c r="R56" i="8"/>
  <c r="S55" i="8"/>
  <c r="R55" i="8"/>
  <c r="S54" i="8"/>
  <c r="R54" i="8"/>
  <c r="AD53" i="8"/>
  <c r="AO53" i="8" s="1"/>
  <c r="K53" i="8" s="1"/>
  <c r="Y53" i="8"/>
  <c r="S53" i="8"/>
  <c r="R53" i="8"/>
  <c r="J53" i="8"/>
  <c r="T52" i="8"/>
  <c r="N52" i="8"/>
  <c r="S51" i="8"/>
  <c r="R51" i="8"/>
  <c r="S50" i="8"/>
  <c r="R50" i="8"/>
  <c r="S49" i="8"/>
  <c r="R49" i="8"/>
  <c r="S48" i="8"/>
  <c r="R48" i="8"/>
  <c r="AD47" i="8"/>
  <c r="AO47" i="8" s="1"/>
  <c r="K47" i="8" s="1"/>
  <c r="Y47" i="8"/>
  <c r="S47" i="8"/>
  <c r="R47" i="8"/>
  <c r="J47" i="8"/>
  <c r="T46" i="8"/>
  <c r="N46" i="8"/>
  <c r="AO41" i="8"/>
  <c r="AD41" i="8"/>
  <c r="Y41" i="8"/>
  <c r="K41" i="8"/>
  <c r="J41" i="8"/>
  <c r="L41" i="8" s="1"/>
  <c r="T40" i="8"/>
  <c r="N40" i="8"/>
  <c r="S39" i="8"/>
  <c r="R39" i="8"/>
  <c r="S38" i="8"/>
  <c r="R38" i="8"/>
  <c r="S37" i="8"/>
  <c r="R37" i="8"/>
  <c r="S36" i="8"/>
  <c r="R36" i="8"/>
  <c r="AO35" i="8"/>
  <c r="K35" i="8" s="1"/>
  <c r="AD35" i="8"/>
  <c r="Y35" i="8"/>
  <c r="S35" i="8"/>
  <c r="R35" i="8"/>
  <c r="J35" i="8"/>
  <c r="L35" i="8" s="1"/>
  <c r="T34" i="8"/>
  <c r="N34" i="8"/>
  <c r="S33" i="8"/>
  <c r="R33" i="8"/>
  <c r="S32" i="8"/>
  <c r="R32" i="8"/>
  <c r="S31" i="8"/>
  <c r="R31" i="8"/>
  <c r="S30" i="8"/>
  <c r="R30" i="8"/>
  <c r="AD29" i="8"/>
  <c r="AO29" i="8" s="1"/>
  <c r="K29" i="8" s="1"/>
  <c r="Y29" i="8"/>
  <c r="S29" i="8"/>
  <c r="R29" i="8"/>
  <c r="J29" i="8"/>
  <c r="L29" i="8" s="1"/>
  <c r="T28" i="8"/>
  <c r="N28" i="8"/>
  <c r="S27" i="8"/>
  <c r="R27" i="8"/>
  <c r="S26" i="8"/>
  <c r="R26" i="8"/>
  <c r="S25" i="8"/>
  <c r="R25" i="8"/>
  <c r="S24" i="8"/>
  <c r="R24" i="8"/>
  <c r="AD23" i="8"/>
  <c r="AO23" i="8" s="1"/>
  <c r="Y23" i="8"/>
  <c r="S23" i="8"/>
  <c r="R23" i="8"/>
  <c r="K23" i="8"/>
  <c r="J23" i="8"/>
  <c r="T22" i="8"/>
  <c r="N22" i="8"/>
  <c r="S21" i="8"/>
  <c r="R21" i="8"/>
  <c r="S20" i="8"/>
  <c r="R20" i="8"/>
  <c r="S19" i="8"/>
  <c r="R19" i="8"/>
  <c r="S18" i="8"/>
  <c r="R18" i="8"/>
  <c r="AO17" i="8"/>
  <c r="AD17" i="8"/>
  <c r="Y17" i="8"/>
  <c r="S17" i="8"/>
  <c r="R17" i="8"/>
  <c r="K17" i="8"/>
  <c r="J17" i="8"/>
  <c r="L17" i="8" s="1"/>
  <c r="T16" i="8"/>
  <c r="N16" i="8"/>
  <c r="S15" i="8"/>
  <c r="R15" i="8"/>
  <c r="S14" i="8"/>
  <c r="R14" i="8"/>
  <c r="S13" i="8"/>
  <c r="R13" i="8"/>
  <c r="S12" i="8"/>
  <c r="R12" i="8"/>
  <c r="AD11" i="8"/>
  <c r="AO11" i="8" s="1"/>
  <c r="K11" i="8" s="1"/>
  <c r="Y11" i="8"/>
  <c r="S11" i="8"/>
  <c r="R11" i="8"/>
  <c r="L11" i="8"/>
  <c r="J11" i="8"/>
  <c r="A11" i="8"/>
  <c r="A17" i="8" s="1"/>
  <c r="A23" i="8" s="1"/>
  <c r="A29" i="8" s="1"/>
  <c r="A35" i="8" s="1"/>
  <c r="A41" i="8" s="1"/>
  <c r="A47" i="8" s="1"/>
  <c r="A53" i="8" s="1"/>
  <c r="A59" i="8" s="1"/>
  <c r="A65" i="8" s="1"/>
  <c r="A71" i="8" s="1"/>
  <c r="A77" i="8" s="1"/>
  <c r="A83" i="8" s="1"/>
  <c r="A89" i="8" s="1"/>
  <c r="A95" i="8" s="1"/>
  <c r="A101" i="8" s="1"/>
  <c r="A107" i="8" s="1"/>
  <c r="A113" i="8" s="1"/>
  <c r="A119" i="8" s="1"/>
  <c r="A125" i="8" s="1"/>
  <c r="A131" i="8" s="1"/>
  <c r="A137" i="8" s="1"/>
  <c r="A143" i="8" s="1"/>
  <c r="A149" i="8" s="1"/>
  <c r="A155" i="8" s="1"/>
  <c r="A161" i="8" s="1"/>
  <c r="A167" i="8" s="1"/>
  <c r="A173" i="8" s="1"/>
  <c r="A179" i="8" s="1"/>
  <c r="A185" i="8" s="1"/>
  <c r="A191" i="8" s="1"/>
  <c r="A197" i="8" s="1"/>
  <c r="A203" i="8" s="1"/>
  <c r="A209" i="8" s="1"/>
  <c r="A215" i="8" s="1"/>
  <c r="T10" i="8"/>
  <c r="N10" i="8"/>
  <c r="S9" i="8"/>
  <c r="R9" i="8"/>
  <c r="S8" i="8"/>
  <c r="R8" i="8"/>
  <c r="S7" i="8"/>
  <c r="R7" i="8"/>
  <c r="S6" i="8"/>
  <c r="R6" i="8"/>
  <c r="AO5" i="8"/>
  <c r="K5" i="8" s="1"/>
  <c r="AD5" i="8"/>
  <c r="Y5" i="8"/>
  <c r="S5" i="8"/>
  <c r="R5" i="8"/>
  <c r="L5" i="8"/>
  <c r="J5" i="8"/>
  <c r="AQ381" i="6"/>
  <c r="Y381" i="6"/>
  <c r="N381" i="6"/>
  <c r="L381" i="6"/>
  <c r="K381" i="6"/>
  <c r="J381" i="6"/>
  <c r="A381" i="6"/>
  <c r="AQ380" i="6"/>
  <c r="Y380" i="6"/>
  <c r="N380" i="6"/>
  <c r="K380" i="6"/>
  <c r="J380" i="6"/>
  <c r="AQ379" i="6"/>
  <c r="Y379" i="6"/>
  <c r="N379" i="6"/>
  <c r="L379" i="6"/>
  <c r="K379" i="6"/>
  <c r="J379" i="6"/>
  <c r="AQ378" i="6"/>
  <c r="Y378" i="6"/>
  <c r="N378" i="6"/>
  <c r="K378" i="6"/>
  <c r="J378" i="6"/>
  <c r="L378" i="6" s="1"/>
  <c r="A378" i="6"/>
  <c r="A379" i="6" s="1"/>
  <c r="AQ377" i="6"/>
  <c r="Y377" i="6"/>
  <c r="N377" i="6"/>
  <c r="L377" i="6"/>
  <c r="K377" i="6"/>
  <c r="J377" i="6"/>
  <c r="AD371" i="6"/>
  <c r="AO371" i="6" s="1"/>
  <c r="K371" i="6" s="1"/>
  <c r="S371" i="6"/>
  <c r="R371" i="6"/>
  <c r="J371" i="6"/>
  <c r="L371" i="6" s="1"/>
  <c r="AO370" i="6"/>
  <c r="K370" i="6" s="1"/>
  <c r="L370" i="6" s="1"/>
  <c r="AD370" i="6"/>
  <c r="S370" i="6"/>
  <c r="R370" i="6"/>
  <c r="J370" i="6"/>
  <c r="AO369" i="6"/>
  <c r="AD369" i="6"/>
  <c r="S369" i="6"/>
  <c r="R369" i="6"/>
  <c r="L369" i="6"/>
  <c r="K369" i="6"/>
  <c r="J369" i="6"/>
  <c r="AD368" i="6"/>
  <c r="AO368" i="6" s="1"/>
  <c r="K368" i="6" s="1"/>
  <c r="S368" i="6"/>
  <c r="R368" i="6"/>
  <c r="J368" i="6"/>
  <c r="L368" i="6" s="1"/>
  <c r="AD367" i="6"/>
  <c r="AO367" i="6" s="1"/>
  <c r="K367" i="6" s="1"/>
  <c r="S367" i="6"/>
  <c r="R367" i="6"/>
  <c r="J367" i="6"/>
  <c r="L367" i="6" s="1"/>
  <c r="AD366" i="6"/>
  <c r="AO366" i="6" s="1"/>
  <c r="K366" i="6" s="1"/>
  <c r="S366" i="6"/>
  <c r="R366" i="6"/>
  <c r="L366" i="6"/>
  <c r="J366" i="6"/>
  <c r="AD365" i="6"/>
  <c r="AO365" i="6" s="1"/>
  <c r="K365" i="6" s="1"/>
  <c r="S365" i="6"/>
  <c r="R365" i="6"/>
  <c r="J365" i="6"/>
  <c r="L365" i="6" s="1"/>
  <c r="T364" i="6"/>
  <c r="N364" i="6"/>
  <c r="S363" i="6"/>
  <c r="R363" i="6"/>
  <c r="S362" i="6"/>
  <c r="R362" i="6"/>
  <c r="S361" i="6"/>
  <c r="R361" i="6"/>
  <c r="S359" i="6"/>
  <c r="R359" i="6"/>
  <c r="AO358" i="6"/>
  <c r="AD358" i="6"/>
  <c r="Y358" i="6"/>
  <c r="S358" i="6"/>
  <c r="R358" i="6"/>
  <c r="K358" i="6"/>
  <c r="J358" i="6"/>
  <c r="T357" i="6"/>
  <c r="N357" i="6"/>
  <c r="S356" i="6"/>
  <c r="R356" i="6"/>
  <c r="S355" i="6"/>
  <c r="R355" i="6"/>
  <c r="S354" i="6"/>
  <c r="R354" i="6"/>
  <c r="S352" i="6"/>
  <c r="R352" i="6"/>
  <c r="AO351" i="6"/>
  <c r="K351" i="6" s="1"/>
  <c r="AD351" i="6"/>
  <c r="Y351" i="6"/>
  <c r="S351" i="6"/>
  <c r="R351" i="6"/>
  <c r="L351" i="6"/>
  <c r="J351" i="6"/>
  <c r="T350" i="6"/>
  <c r="N350" i="6"/>
  <c r="S349" i="6"/>
  <c r="R349" i="6"/>
  <c r="S348" i="6"/>
  <c r="R348" i="6"/>
  <c r="S347" i="6"/>
  <c r="R347" i="6"/>
  <c r="S345" i="6"/>
  <c r="R345" i="6"/>
  <c r="AO344" i="6"/>
  <c r="AD344" i="6"/>
  <c r="Y344" i="6"/>
  <c r="S344" i="6"/>
  <c r="R344" i="6"/>
  <c r="K344" i="6"/>
  <c r="J344" i="6"/>
  <c r="L344" i="6" s="1"/>
  <c r="T343" i="6"/>
  <c r="N343" i="6"/>
  <c r="S342" i="6"/>
  <c r="R342" i="6"/>
  <c r="S341" i="6"/>
  <c r="R341" i="6"/>
  <c r="S340" i="6"/>
  <c r="R340" i="6"/>
  <c r="S338" i="6"/>
  <c r="R338" i="6"/>
  <c r="AD337" i="6"/>
  <c r="AO337" i="6" s="1"/>
  <c r="K337" i="6" s="1"/>
  <c r="Y337" i="6"/>
  <c r="S337" i="6"/>
  <c r="R337" i="6"/>
  <c r="J337" i="6"/>
  <c r="L337" i="6" s="1"/>
  <c r="T336" i="6"/>
  <c r="N336" i="6"/>
  <c r="S335" i="6"/>
  <c r="R335" i="6"/>
  <c r="S334" i="6"/>
  <c r="R334" i="6"/>
  <c r="S333" i="6"/>
  <c r="R333" i="6"/>
  <c r="S331" i="6"/>
  <c r="R331" i="6"/>
  <c r="AO330" i="6"/>
  <c r="AD330" i="6"/>
  <c r="Y330" i="6"/>
  <c r="S330" i="6"/>
  <c r="R330" i="6"/>
  <c r="K330" i="6"/>
  <c r="L330" i="6" s="1"/>
  <c r="J330" i="6"/>
  <c r="T329" i="6"/>
  <c r="N329" i="6"/>
  <c r="S328" i="6"/>
  <c r="R328" i="6"/>
  <c r="S327" i="6"/>
  <c r="R327" i="6"/>
  <c r="S326" i="6"/>
  <c r="R326" i="6"/>
  <c r="S324" i="6"/>
  <c r="R324" i="6"/>
  <c r="AD323" i="6"/>
  <c r="AO323" i="6" s="1"/>
  <c r="K323" i="6" s="1"/>
  <c r="Y323" i="6"/>
  <c r="S323" i="6"/>
  <c r="R323" i="6"/>
  <c r="J323" i="6"/>
  <c r="T322" i="6"/>
  <c r="N322" i="6"/>
  <c r="S321" i="6"/>
  <c r="R321" i="6"/>
  <c r="S320" i="6"/>
  <c r="R320" i="6"/>
  <c r="S319" i="6"/>
  <c r="R319" i="6"/>
  <c r="S317" i="6"/>
  <c r="R317" i="6"/>
  <c r="AD316" i="6"/>
  <c r="AO316" i="6" s="1"/>
  <c r="K316" i="6" s="1"/>
  <c r="Y316" i="6"/>
  <c r="S316" i="6"/>
  <c r="R316" i="6"/>
  <c r="J316" i="6"/>
  <c r="T315" i="6"/>
  <c r="N315" i="6"/>
  <c r="S314" i="6"/>
  <c r="R314" i="6"/>
  <c r="S313" i="6"/>
  <c r="R313" i="6"/>
  <c r="S312" i="6"/>
  <c r="R312" i="6"/>
  <c r="S310" i="6"/>
  <c r="R310" i="6"/>
  <c r="AD309" i="6"/>
  <c r="AO309" i="6" s="1"/>
  <c r="K309" i="6" s="1"/>
  <c r="Y309" i="6"/>
  <c r="S309" i="6"/>
  <c r="R309" i="6"/>
  <c r="J309" i="6"/>
  <c r="L309" i="6" s="1"/>
  <c r="T308" i="6"/>
  <c r="N308" i="6"/>
  <c r="S307" i="6"/>
  <c r="R307" i="6"/>
  <c r="S306" i="6"/>
  <c r="R306" i="6"/>
  <c r="S304" i="6"/>
  <c r="R304" i="6"/>
  <c r="S303" i="6"/>
  <c r="R303" i="6"/>
  <c r="AO302" i="6"/>
  <c r="K302" i="6" s="1"/>
  <c r="AD302" i="6"/>
  <c r="Y302" i="6"/>
  <c r="S302" i="6"/>
  <c r="R302" i="6"/>
  <c r="J302" i="6"/>
  <c r="L302" i="6" s="1"/>
  <c r="A302" i="6"/>
  <c r="A309" i="6" s="1"/>
  <c r="A316" i="6" s="1"/>
  <c r="A323" i="6" s="1"/>
  <c r="A330" i="6" s="1"/>
  <c r="A337" i="6" s="1"/>
  <c r="A344" i="6" s="1"/>
  <c r="A351" i="6" s="1"/>
  <c r="A358" i="6" s="1"/>
  <c r="A365" i="6" s="1"/>
  <c r="A366" i="6" s="1"/>
  <c r="A367" i="6" s="1"/>
  <c r="A368" i="6" s="1"/>
  <c r="A369" i="6" s="1"/>
  <c r="A370" i="6" s="1"/>
  <c r="A371" i="6" s="1"/>
  <c r="T301" i="6"/>
  <c r="N301" i="6"/>
  <c r="S300" i="6"/>
  <c r="R300" i="6"/>
  <c r="S299" i="6"/>
  <c r="R299" i="6"/>
  <c r="S297" i="6"/>
  <c r="R297" i="6"/>
  <c r="S296" i="6"/>
  <c r="R296" i="6"/>
  <c r="AO295" i="6"/>
  <c r="K295" i="6" s="1"/>
  <c r="L295" i="6" s="1"/>
  <c r="AD295" i="6"/>
  <c r="Y295" i="6"/>
  <c r="S295" i="6"/>
  <c r="R295" i="6"/>
  <c r="J295" i="6"/>
  <c r="T293" i="6"/>
  <c r="N293" i="6"/>
  <c r="S292" i="6"/>
  <c r="R292" i="6"/>
  <c r="S291" i="6"/>
  <c r="R291" i="6"/>
  <c r="S290" i="6"/>
  <c r="R290" i="6"/>
  <c r="S289" i="6"/>
  <c r="R289" i="6"/>
  <c r="AD288" i="6"/>
  <c r="AO288" i="6" s="1"/>
  <c r="K288" i="6" s="1"/>
  <c r="Y288" i="6"/>
  <c r="S288" i="6"/>
  <c r="R288" i="6"/>
  <c r="J288" i="6"/>
  <c r="T287" i="6"/>
  <c r="N287" i="6"/>
  <c r="S286" i="6"/>
  <c r="R286" i="6"/>
  <c r="S285" i="6"/>
  <c r="R285" i="6"/>
  <c r="S284" i="6"/>
  <c r="R284" i="6"/>
  <c r="S283" i="6"/>
  <c r="R283" i="6"/>
  <c r="AD282" i="6"/>
  <c r="AO282" i="6" s="1"/>
  <c r="Y282" i="6"/>
  <c r="S282" i="6"/>
  <c r="R282" i="6"/>
  <c r="L282" i="6"/>
  <c r="K282" i="6"/>
  <c r="J282" i="6"/>
  <c r="T281" i="6"/>
  <c r="N281" i="6"/>
  <c r="S280" i="6"/>
  <c r="R280" i="6"/>
  <c r="S279" i="6"/>
  <c r="R279" i="6"/>
  <c r="S278" i="6"/>
  <c r="R278" i="6"/>
  <c r="S277" i="6"/>
  <c r="R277" i="6"/>
  <c r="AO276" i="6"/>
  <c r="AD276" i="6"/>
  <c r="Y276" i="6"/>
  <c r="S276" i="6"/>
  <c r="R276" i="6"/>
  <c r="L276" i="6"/>
  <c r="K276" i="6"/>
  <c r="J276" i="6"/>
  <c r="T275" i="6"/>
  <c r="N275" i="6"/>
  <c r="S274" i="6"/>
  <c r="R274" i="6"/>
  <c r="S273" i="6"/>
  <c r="R273" i="6"/>
  <c r="S272" i="6"/>
  <c r="R272" i="6"/>
  <c r="S271" i="6"/>
  <c r="R271" i="6"/>
  <c r="AO270" i="6"/>
  <c r="K270" i="6" s="1"/>
  <c r="AD270" i="6"/>
  <c r="Y270" i="6"/>
  <c r="S270" i="6"/>
  <c r="R270" i="6"/>
  <c r="J270" i="6"/>
  <c r="T269" i="6"/>
  <c r="N269" i="6"/>
  <c r="S268" i="6"/>
  <c r="R268" i="6"/>
  <c r="S267" i="6"/>
  <c r="R267" i="6"/>
  <c r="S266" i="6"/>
  <c r="R266" i="6"/>
  <c r="S265" i="6"/>
  <c r="R265" i="6"/>
  <c r="AO264" i="6"/>
  <c r="K264" i="6" s="1"/>
  <c r="AD264" i="6"/>
  <c r="Y264" i="6"/>
  <c r="S264" i="6"/>
  <c r="R264" i="6"/>
  <c r="J264" i="6"/>
  <c r="T263" i="6"/>
  <c r="N263" i="6"/>
  <c r="S262" i="6"/>
  <c r="R262" i="6"/>
  <c r="S261" i="6"/>
  <c r="R261" i="6"/>
  <c r="S260" i="6"/>
  <c r="R260" i="6"/>
  <c r="S259" i="6"/>
  <c r="R259" i="6"/>
  <c r="AO258" i="6"/>
  <c r="K258" i="6" s="1"/>
  <c r="L258" i="6" s="1"/>
  <c r="AD258" i="6"/>
  <c r="Y258" i="6"/>
  <c r="S258" i="6"/>
  <c r="R258" i="6"/>
  <c r="J258" i="6"/>
  <c r="T257" i="6"/>
  <c r="N257" i="6"/>
  <c r="S256" i="6"/>
  <c r="R256" i="6"/>
  <c r="S255" i="6"/>
  <c r="R255" i="6"/>
  <c r="S254" i="6"/>
  <c r="R254" i="6"/>
  <c r="S253" i="6"/>
  <c r="R253" i="6"/>
  <c r="AO252" i="6"/>
  <c r="K252" i="6" s="1"/>
  <c r="L252" i="6" s="1"/>
  <c r="AD252" i="6"/>
  <c r="Y252" i="6"/>
  <c r="S252" i="6"/>
  <c r="R252" i="6"/>
  <c r="J252" i="6"/>
  <c r="T251" i="6"/>
  <c r="N251" i="6"/>
  <c r="S250" i="6"/>
  <c r="R250" i="6"/>
  <c r="S249" i="6"/>
  <c r="R249" i="6"/>
  <c r="S248" i="6"/>
  <c r="R248" i="6"/>
  <c r="S247" i="6"/>
  <c r="R247" i="6"/>
  <c r="AD246" i="6"/>
  <c r="AO246" i="6" s="1"/>
  <c r="K246" i="6" s="1"/>
  <c r="Y246" i="6"/>
  <c r="S246" i="6"/>
  <c r="R246" i="6"/>
  <c r="J246" i="6"/>
  <c r="L246" i="6" s="1"/>
  <c r="A246" i="6"/>
  <c r="A252" i="6" s="1"/>
  <c r="A258" i="6" s="1"/>
  <c r="A264" i="6" s="1"/>
  <c r="A270" i="6" s="1"/>
  <c r="A276" i="6" s="1"/>
  <c r="A282" i="6" s="1"/>
  <c r="A288" i="6" s="1"/>
  <c r="T245" i="6"/>
  <c r="N245" i="6"/>
  <c r="S244" i="6"/>
  <c r="R244" i="6"/>
  <c r="S243" i="6"/>
  <c r="R243" i="6"/>
  <c r="S242" i="6"/>
  <c r="R242" i="6"/>
  <c r="S241" i="6"/>
  <c r="R241" i="6"/>
  <c r="AD240" i="6"/>
  <c r="AO240" i="6" s="1"/>
  <c r="Y240" i="6"/>
  <c r="S240" i="6"/>
  <c r="R240" i="6"/>
  <c r="K240" i="6"/>
  <c r="L240" i="6" s="1"/>
  <c r="J240" i="6"/>
  <c r="T239" i="6"/>
  <c r="N239" i="6"/>
  <c r="S238" i="6"/>
  <c r="R238" i="6"/>
  <c r="S237" i="6"/>
  <c r="R237" i="6"/>
  <c r="S236" i="6"/>
  <c r="R236" i="6"/>
  <c r="S235" i="6"/>
  <c r="R235" i="6"/>
  <c r="AD234" i="6"/>
  <c r="AO234" i="6" s="1"/>
  <c r="K234" i="6" s="1"/>
  <c r="Y234" i="6"/>
  <c r="S234" i="6"/>
  <c r="R234" i="6"/>
  <c r="J234" i="6"/>
  <c r="L234" i="6" s="1"/>
  <c r="A234" i="6"/>
  <c r="A240" i="6" s="1"/>
  <c r="T233" i="6"/>
  <c r="N233" i="6"/>
  <c r="S232" i="6"/>
  <c r="R232" i="6"/>
  <c r="S231" i="6"/>
  <c r="R231" i="6"/>
  <c r="S230" i="6"/>
  <c r="R230" i="6"/>
  <c r="S229" i="6"/>
  <c r="R229" i="6"/>
  <c r="AD228" i="6"/>
  <c r="AO228" i="6" s="1"/>
  <c r="Y228" i="6"/>
  <c r="S228" i="6"/>
  <c r="R228" i="6"/>
  <c r="K228" i="6"/>
  <c r="J228" i="6"/>
  <c r="L228" i="6" s="1"/>
  <c r="A228" i="6"/>
  <c r="T227" i="6"/>
  <c r="N227" i="6"/>
  <c r="S226" i="6"/>
  <c r="R226" i="6"/>
  <c r="S225" i="6"/>
  <c r="R225" i="6"/>
  <c r="S224" i="6"/>
  <c r="R224" i="6"/>
  <c r="S223" i="6"/>
  <c r="R223" i="6"/>
  <c r="AD222" i="6"/>
  <c r="AO222" i="6" s="1"/>
  <c r="K222" i="6" s="1"/>
  <c r="Y222" i="6"/>
  <c r="S222" i="6"/>
  <c r="R222" i="6"/>
  <c r="J222" i="6"/>
  <c r="T220" i="6"/>
  <c r="N220" i="6"/>
  <c r="S219" i="6"/>
  <c r="R219" i="6"/>
  <c r="S218" i="6"/>
  <c r="R218" i="6"/>
  <c r="S217" i="6"/>
  <c r="R217" i="6"/>
  <c r="S216" i="6"/>
  <c r="R216" i="6"/>
  <c r="AO215" i="6"/>
  <c r="K215" i="6" s="1"/>
  <c r="L215" i="6" s="1"/>
  <c r="AD215" i="6"/>
  <c r="Y215" i="6"/>
  <c r="S215" i="6"/>
  <c r="R215" i="6"/>
  <c r="J215" i="6"/>
  <c r="T214" i="6"/>
  <c r="N214" i="6"/>
  <c r="S213" i="6"/>
  <c r="R213" i="6"/>
  <c r="S212" i="6"/>
  <c r="R212" i="6"/>
  <c r="S211" i="6"/>
  <c r="R211" i="6"/>
  <c r="S210" i="6"/>
  <c r="R210" i="6"/>
  <c r="AO209" i="6"/>
  <c r="AD209" i="6"/>
  <c r="Y209" i="6"/>
  <c r="S209" i="6"/>
  <c r="R209" i="6"/>
  <c r="K209" i="6"/>
  <c r="L209" i="6" s="1"/>
  <c r="J209" i="6"/>
  <c r="T208" i="6"/>
  <c r="N208" i="6"/>
  <c r="S207" i="6"/>
  <c r="R207" i="6"/>
  <c r="S206" i="6"/>
  <c r="R206" i="6"/>
  <c r="S205" i="6"/>
  <c r="R205" i="6"/>
  <c r="S204" i="6"/>
  <c r="R204" i="6"/>
  <c r="AO203" i="6"/>
  <c r="K203" i="6" s="1"/>
  <c r="AD203" i="6"/>
  <c r="Y203" i="6"/>
  <c r="S203" i="6"/>
  <c r="R203" i="6"/>
  <c r="J203" i="6"/>
  <c r="T202" i="6"/>
  <c r="N202" i="6"/>
  <c r="S201" i="6"/>
  <c r="R201" i="6"/>
  <c r="S200" i="6"/>
  <c r="R200" i="6"/>
  <c r="S199" i="6"/>
  <c r="R199" i="6"/>
  <c r="S198" i="6"/>
  <c r="R198" i="6"/>
  <c r="AD197" i="6"/>
  <c r="AO197" i="6" s="1"/>
  <c r="K197" i="6" s="1"/>
  <c r="Y197" i="6"/>
  <c r="S197" i="6"/>
  <c r="R197" i="6"/>
  <c r="J197" i="6"/>
  <c r="T196" i="6"/>
  <c r="N196" i="6"/>
  <c r="S195" i="6"/>
  <c r="R195" i="6"/>
  <c r="S194" i="6"/>
  <c r="R194" i="6"/>
  <c r="S193" i="6"/>
  <c r="R193" i="6"/>
  <c r="S192" i="6"/>
  <c r="R192" i="6"/>
  <c r="AD191" i="6"/>
  <c r="AO191" i="6" s="1"/>
  <c r="K191" i="6" s="1"/>
  <c r="Y191" i="6"/>
  <c r="S191" i="6"/>
  <c r="R191" i="6"/>
  <c r="J191" i="6"/>
  <c r="T190" i="6"/>
  <c r="N190" i="6"/>
  <c r="S189" i="6"/>
  <c r="R189" i="6"/>
  <c r="S188" i="6"/>
  <c r="R188" i="6"/>
  <c r="S187" i="6"/>
  <c r="R187" i="6"/>
  <c r="S186" i="6"/>
  <c r="R186" i="6"/>
  <c r="AD185" i="6"/>
  <c r="AO185" i="6" s="1"/>
  <c r="K185" i="6" s="1"/>
  <c r="Y185" i="6"/>
  <c r="S185" i="6"/>
  <c r="R185" i="6"/>
  <c r="J185" i="6"/>
  <c r="T184" i="6"/>
  <c r="N184" i="6"/>
  <c r="S183" i="6"/>
  <c r="R183" i="6"/>
  <c r="S182" i="6"/>
  <c r="R182" i="6"/>
  <c r="S181" i="6"/>
  <c r="R181" i="6"/>
  <c r="S180" i="6"/>
  <c r="R180" i="6"/>
  <c r="AO179" i="6"/>
  <c r="AD179" i="6"/>
  <c r="Y179" i="6"/>
  <c r="S179" i="6"/>
  <c r="R179" i="6"/>
  <c r="K179" i="6"/>
  <c r="J179" i="6"/>
  <c r="L179" i="6" s="1"/>
  <c r="T178" i="6"/>
  <c r="N178" i="6"/>
  <c r="S177" i="6"/>
  <c r="R177" i="6"/>
  <c r="S176" i="6"/>
  <c r="R176" i="6"/>
  <c r="S175" i="6"/>
  <c r="R175" i="6"/>
  <c r="S174" i="6"/>
  <c r="R174" i="6"/>
  <c r="AD173" i="6"/>
  <c r="AO173" i="6" s="1"/>
  <c r="K173" i="6" s="1"/>
  <c r="L173" i="6" s="1"/>
  <c r="Y173" i="6"/>
  <c r="S173" i="6"/>
  <c r="R173" i="6"/>
  <c r="J173" i="6"/>
  <c r="T172" i="6"/>
  <c r="N172" i="6"/>
  <c r="S171" i="6"/>
  <c r="R171" i="6"/>
  <c r="S170" i="6"/>
  <c r="R170" i="6"/>
  <c r="S169" i="6"/>
  <c r="R169" i="6"/>
  <c r="S168" i="6"/>
  <c r="R168" i="6"/>
  <c r="AO167" i="6"/>
  <c r="K167" i="6" s="1"/>
  <c r="L167" i="6" s="1"/>
  <c r="AD167" i="6"/>
  <c r="Y167" i="6"/>
  <c r="S167" i="6"/>
  <c r="R167" i="6"/>
  <c r="J167" i="6"/>
  <c r="T166" i="6"/>
  <c r="N166" i="6"/>
  <c r="S165" i="6"/>
  <c r="R165" i="6"/>
  <c r="S164" i="6"/>
  <c r="R164" i="6"/>
  <c r="S163" i="6"/>
  <c r="R163" i="6"/>
  <c r="S162" i="6"/>
  <c r="R162" i="6"/>
  <c r="AO161" i="6"/>
  <c r="AD161" i="6"/>
  <c r="Y161" i="6"/>
  <c r="S161" i="6"/>
  <c r="R161" i="6"/>
  <c r="K161" i="6"/>
  <c r="L161" i="6" s="1"/>
  <c r="J161" i="6"/>
  <c r="T160" i="6"/>
  <c r="N160" i="6"/>
  <c r="S159" i="6"/>
  <c r="R159" i="6"/>
  <c r="D159" i="6"/>
  <c r="S158" i="6"/>
  <c r="R158" i="6"/>
  <c r="S157" i="6"/>
  <c r="R157" i="6"/>
  <c r="S156" i="6"/>
  <c r="R156" i="6"/>
  <c r="AD155" i="6"/>
  <c r="AO155" i="6" s="1"/>
  <c r="K155" i="6" s="1"/>
  <c r="Y155" i="6"/>
  <c r="S155" i="6"/>
  <c r="R155" i="6"/>
  <c r="J155" i="6"/>
  <c r="L155" i="6" s="1"/>
  <c r="T154" i="6"/>
  <c r="N154" i="6"/>
  <c r="S153" i="6"/>
  <c r="R153" i="6"/>
  <c r="D153" i="6"/>
  <c r="S152" i="6"/>
  <c r="R152" i="6"/>
  <c r="S151" i="6"/>
  <c r="R151" i="6"/>
  <c r="S150" i="6"/>
  <c r="R150" i="6"/>
  <c r="AO149" i="6"/>
  <c r="AD149" i="6"/>
  <c r="Y149" i="6"/>
  <c r="S149" i="6"/>
  <c r="R149" i="6"/>
  <c r="K149" i="6"/>
  <c r="L149" i="6" s="1"/>
  <c r="J149" i="6"/>
  <c r="T148" i="6"/>
  <c r="N148" i="6"/>
  <c r="S147" i="6"/>
  <c r="R147" i="6"/>
  <c r="S146" i="6"/>
  <c r="R146" i="6"/>
  <c r="S145" i="6"/>
  <c r="R145" i="6"/>
  <c r="S144" i="6"/>
  <c r="R144" i="6"/>
  <c r="AD143" i="6"/>
  <c r="AO143" i="6" s="1"/>
  <c r="K143" i="6" s="1"/>
  <c r="Y143" i="6"/>
  <c r="S143" i="6"/>
  <c r="R143" i="6"/>
  <c r="J143" i="6"/>
  <c r="T142" i="6"/>
  <c r="N142" i="6"/>
  <c r="S141" i="6"/>
  <c r="R141" i="6"/>
  <c r="S140" i="6"/>
  <c r="R140" i="6"/>
  <c r="S139" i="6"/>
  <c r="R139" i="6"/>
  <c r="S138" i="6"/>
  <c r="R138" i="6"/>
  <c r="AD137" i="6"/>
  <c r="AO137" i="6" s="1"/>
  <c r="K137" i="6" s="1"/>
  <c r="Y137" i="6"/>
  <c r="S137" i="6"/>
  <c r="R137" i="6"/>
  <c r="J137" i="6"/>
  <c r="L137" i="6" s="1"/>
  <c r="T136" i="6"/>
  <c r="N136" i="6"/>
  <c r="S135" i="6"/>
  <c r="R135" i="6"/>
  <c r="S134" i="6"/>
  <c r="R134" i="6"/>
  <c r="S133" i="6"/>
  <c r="R133" i="6"/>
  <c r="S132" i="6"/>
  <c r="R132" i="6"/>
  <c r="AD131" i="6"/>
  <c r="AO131" i="6" s="1"/>
  <c r="K131" i="6" s="1"/>
  <c r="Y131" i="6"/>
  <c r="S131" i="6"/>
  <c r="R131" i="6"/>
  <c r="J131" i="6"/>
  <c r="T130" i="6"/>
  <c r="N130" i="6"/>
  <c r="S129" i="6"/>
  <c r="R129" i="6"/>
  <c r="S128" i="6"/>
  <c r="R128" i="6"/>
  <c r="S127" i="6"/>
  <c r="R127" i="6"/>
  <c r="S126" i="6"/>
  <c r="R126" i="6"/>
  <c r="AD125" i="6"/>
  <c r="AO125" i="6" s="1"/>
  <c r="K125" i="6" s="1"/>
  <c r="Y125" i="6"/>
  <c r="S125" i="6"/>
  <c r="R125" i="6"/>
  <c r="J125" i="6"/>
  <c r="T124" i="6"/>
  <c r="N124" i="6"/>
  <c r="S123" i="6"/>
  <c r="R123" i="6"/>
  <c r="S122" i="6"/>
  <c r="R122" i="6"/>
  <c r="S121" i="6"/>
  <c r="R121" i="6"/>
  <c r="S120" i="6"/>
  <c r="R120" i="6"/>
  <c r="AO119" i="6"/>
  <c r="AD119" i="6"/>
  <c r="Y119" i="6"/>
  <c r="S119" i="6"/>
  <c r="R119" i="6"/>
  <c r="K119" i="6"/>
  <c r="J119" i="6"/>
  <c r="T118" i="6"/>
  <c r="N118" i="6"/>
  <c r="S117" i="6"/>
  <c r="R117" i="6"/>
  <c r="S116" i="6"/>
  <c r="R116" i="6"/>
  <c r="S115" i="6"/>
  <c r="R115" i="6"/>
  <c r="S114" i="6"/>
  <c r="R114" i="6"/>
  <c r="AD113" i="6"/>
  <c r="AO113" i="6" s="1"/>
  <c r="K113" i="6" s="1"/>
  <c r="L113" i="6" s="1"/>
  <c r="Y113" i="6"/>
  <c r="S113" i="6"/>
  <c r="R113" i="6"/>
  <c r="J113" i="6"/>
  <c r="T112" i="6"/>
  <c r="N112" i="6"/>
  <c r="S111" i="6"/>
  <c r="R111" i="6"/>
  <c r="S110" i="6"/>
  <c r="R110" i="6"/>
  <c r="S109" i="6"/>
  <c r="R109" i="6"/>
  <c r="S108" i="6"/>
  <c r="R108" i="6"/>
  <c r="AO107" i="6"/>
  <c r="K107" i="6" s="1"/>
  <c r="L107" i="6" s="1"/>
  <c r="AD107" i="6"/>
  <c r="Y107" i="6"/>
  <c r="S107" i="6"/>
  <c r="R107" i="6"/>
  <c r="J107" i="6"/>
  <c r="T106" i="6"/>
  <c r="N106" i="6"/>
  <c r="S105" i="6"/>
  <c r="R105" i="6"/>
  <c r="S104" i="6"/>
  <c r="R104" i="6"/>
  <c r="S103" i="6"/>
  <c r="R103" i="6"/>
  <c r="S102" i="6"/>
  <c r="R102" i="6"/>
  <c r="AO101" i="6"/>
  <c r="AD101" i="6"/>
  <c r="Y101" i="6"/>
  <c r="S101" i="6"/>
  <c r="R101" i="6"/>
  <c r="K101" i="6"/>
  <c r="L101" i="6" s="1"/>
  <c r="J101" i="6"/>
  <c r="T100" i="6"/>
  <c r="N100" i="6"/>
  <c r="S99" i="6"/>
  <c r="R99" i="6"/>
  <c r="S98" i="6"/>
  <c r="R98" i="6"/>
  <c r="S97" i="6"/>
  <c r="R97" i="6"/>
  <c r="S96" i="6"/>
  <c r="R96" i="6"/>
  <c r="AD95" i="6"/>
  <c r="AO95" i="6" s="1"/>
  <c r="K95" i="6" s="1"/>
  <c r="Y95" i="6"/>
  <c r="S95" i="6"/>
  <c r="R95" i="6"/>
  <c r="J95" i="6"/>
  <c r="T94" i="6"/>
  <c r="N94" i="6"/>
  <c r="S93" i="6"/>
  <c r="R93" i="6"/>
  <c r="S92" i="6"/>
  <c r="R92" i="6"/>
  <c r="S91" i="6"/>
  <c r="R91" i="6"/>
  <c r="S90" i="6"/>
  <c r="R90" i="6"/>
  <c r="AD89" i="6"/>
  <c r="AO89" i="6" s="1"/>
  <c r="K89" i="6" s="1"/>
  <c r="Y89" i="6"/>
  <c r="S89" i="6"/>
  <c r="R89" i="6"/>
  <c r="J89" i="6"/>
  <c r="L89" i="6" s="1"/>
  <c r="T88" i="6"/>
  <c r="N88" i="6"/>
  <c r="S87" i="6"/>
  <c r="R87" i="6"/>
  <c r="S86" i="6"/>
  <c r="R86" i="6"/>
  <c r="S85" i="6"/>
  <c r="R85" i="6"/>
  <c r="S84" i="6"/>
  <c r="R84" i="6"/>
  <c r="AD83" i="6"/>
  <c r="AO83" i="6" s="1"/>
  <c r="K83" i="6" s="1"/>
  <c r="Y83" i="6"/>
  <c r="S83" i="6"/>
  <c r="R83" i="6"/>
  <c r="J83" i="6"/>
  <c r="L83" i="6" s="1"/>
  <c r="T82" i="6"/>
  <c r="N82" i="6"/>
  <c r="S81" i="6"/>
  <c r="R81" i="6"/>
  <c r="S80" i="6"/>
  <c r="R80" i="6"/>
  <c r="S79" i="6"/>
  <c r="R79" i="6"/>
  <c r="S78" i="6"/>
  <c r="R78" i="6"/>
  <c r="AD77" i="6"/>
  <c r="AO77" i="6" s="1"/>
  <c r="K77" i="6" s="1"/>
  <c r="Y77" i="6"/>
  <c r="S77" i="6"/>
  <c r="R77" i="6"/>
  <c r="J77" i="6"/>
  <c r="L77" i="6" s="1"/>
  <c r="T76" i="6"/>
  <c r="N76" i="6"/>
  <c r="S75" i="6"/>
  <c r="R75" i="6"/>
  <c r="S74" i="6"/>
  <c r="R74" i="6"/>
  <c r="S73" i="6"/>
  <c r="R73" i="6"/>
  <c r="S72" i="6"/>
  <c r="R72" i="6"/>
  <c r="AO71" i="6"/>
  <c r="AD71" i="6"/>
  <c r="Y71" i="6"/>
  <c r="S71" i="6"/>
  <c r="R71" i="6"/>
  <c r="K71" i="6"/>
  <c r="J71" i="6"/>
  <c r="T70" i="6"/>
  <c r="N70" i="6"/>
  <c r="S69" i="6"/>
  <c r="R69" i="6"/>
  <c r="S68" i="6"/>
  <c r="R68" i="6"/>
  <c r="S67" i="6"/>
  <c r="R67" i="6"/>
  <c r="S66" i="6"/>
  <c r="R66" i="6"/>
  <c r="AD65" i="6"/>
  <c r="AO65" i="6" s="1"/>
  <c r="K65" i="6" s="1"/>
  <c r="Y65" i="6"/>
  <c r="S65" i="6"/>
  <c r="R65" i="6"/>
  <c r="L65" i="6"/>
  <c r="J65" i="6"/>
  <c r="T64" i="6"/>
  <c r="N64" i="6"/>
  <c r="S63" i="6"/>
  <c r="R63" i="6"/>
  <c r="S62" i="6"/>
  <c r="R62" i="6"/>
  <c r="S61" i="6"/>
  <c r="R61" i="6"/>
  <c r="S60" i="6"/>
  <c r="R60" i="6"/>
  <c r="AO59" i="6"/>
  <c r="K59" i="6" s="1"/>
  <c r="L59" i="6" s="1"/>
  <c r="AD59" i="6"/>
  <c r="Y59" i="6"/>
  <c r="S59" i="6"/>
  <c r="R59" i="6"/>
  <c r="J59" i="6"/>
  <c r="T58" i="6"/>
  <c r="N58" i="6"/>
  <c r="S57" i="6"/>
  <c r="R57" i="6"/>
  <c r="S56" i="6"/>
  <c r="R56" i="6"/>
  <c r="S55" i="6"/>
  <c r="R55" i="6"/>
  <c r="S54" i="6"/>
  <c r="R54" i="6"/>
  <c r="AO53" i="6"/>
  <c r="AD53" i="6"/>
  <c r="Y53" i="6"/>
  <c r="S53" i="6"/>
  <c r="R53" i="6"/>
  <c r="K53" i="6"/>
  <c r="L53" i="6" s="1"/>
  <c r="J53" i="6"/>
  <c r="T52" i="6"/>
  <c r="N52" i="6"/>
  <c r="S51" i="6"/>
  <c r="R51" i="6"/>
  <c r="S50" i="6"/>
  <c r="R50" i="6"/>
  <c r="S49" i="6"/>
  <c r="R49" i="6"/>
  <c r="S48" i="6"/>
  <c r="R48" i="6"/>
  <c r="AD47" i="6"/>
  <c r="AO47" i="6" s="1"/>
  <c r="K47" i="6" s="1"/>
  <c r="Y47" i="6"/>
  <c r="S47" i="6"/>
  <c r="R47" i="6"/>
  <c r="J47" i="6"/>
  <c r="T46" i="6"/>
  <c r="N46" i="6"/>
  <c r="AD41" i="6"/>
  <c r="AO41" i="6" s="1"/>
  <c r="K41" i="6" s="1"/>
  <c r="Y41" i="6"/>
  <c r="J41" i="6"/>
  <c r="L41" i="6" s="1"/>
  <c r="T40" i="6"/>
  <c r="N40" i="6"/>
  <c r="S39" i="6"/>
  <c r="R39" i="6"/>
  <c r="S38" i="6"/>
  <c r="R38" i="6"/>
  <c r="S37" i="6"/>
  <c r="R37" i="6"/>
  <c r="S36" i="6"/>
  <c r="R36" i="6"/>
  <c r="AD35" i="6"/>
  <c r="AO35" i="6" s="1"/>
  <c r="K35" i="6" s="1"/>
  <c r="Y35" i="6"/>
  <c r="S35" i="6"/>
  <c r="R35" i="6"/>
  <c r="J35" i="6"/>
  <c r="L35" i="6" s="1"/>
  <c r="T34" i="6"/>
  <c r="N34" i="6"/>
  <c r="S33" i="6"/>
  <c r="R33" i="6"/>
  <c r="S32" i="6"/>
  <c r="R32" i="6"/>
  <c r="S31" i="6"/>
  <c r="R31" i="6"/>
  <c r="S30" i="6"/>
  <c r="R30" i="6"/>
  <c r="AO29" i="6"/>
  <c r="AD29" i="6"/>
  <c r="Y29" i="6"/>
  <c r="S29" i="6"/>
  <c r="R29" i="6"/>
  <c r="K29" i="6"/>
  <c r="J29" i="6"/>
  <c r="L29" i="6" s="1"/>
  <c r="T28" i="6"/>
  <c r="N28" i="6"/>
  <c r="S27" i="6"/>
  <c r="R27" i="6"/>
  <c r="S26" i="6"/>
  <c r="R26" i="6"/>
  <c r="S25" i="6"/>
  <c r="R25" i="6"/>
  <c r="S24" i="6"/>
  <c r="R24" i="6"/>
  <c r="AD23" i="6"/>
  <c r="AO23" i="6" s="1"/>
  <c r="K23" i="6" s="1"/>
  <c r="Y23" i="6"/>
  <c r="S23" i="6"/>
  <c r="R23" i="6"/>
  <c r="L23" i="6"/>
  <c r="J23" i="6"/>
  <c r="T22" i="6"/>
  <c r="N22" i="6"/>
  <c r="S21" i="6"/>
  <c r="R21" i="6"/>
  <c r="S20" i="6"/>
  <c r="R20" i="6"/>
  <c r="S19" i="6"/>
  <c r="R19" i="6"/>
  <c r="S18" i="6"/>
  <c r="R18" i="6"/>
  <c r="AO17" i="6"/>
  <c r="K17" i="6" s="1"/>
  <c r="L17" i="6" s="1"/>
  <c r="AD17" i="6"/>
  <c r="Y17" i="6"/>
  <c r="S17" i="6"/>
  <c r="R17" i="6"/>
  <c r="J17" i="6"/>
  <c r="T16" i="6"/>
  <c r="N16" i="6"/>
  <c r="S15" i="6"/>
  <c r="R15" i="6"/>
  <c r="S14" i="6"/>
  <c r="R14" i="6"/>
  <c r="S13" i="6"/>
  <c r="R13" i="6"/>
  <c r="S12" i="6"/>
  <c r="R12" i="6"/>
  <c r="AO11" i="6"/>
  <c r="AD11" i="6"/>
  <c r="Y11" i="6"/>
  <c r="S11" i="6"/>
  <c r="R11" i="6"/>
  <c r="L11" i="6"/>
  <c r="K11" i="6"/>
  <c r="J11" i="6"/>
  <c r="A11" i="6"/>
  <c r="A17" i="6" s="1"/>
  <c r="A23" i="6" s="1"/>
  <c r="A29" i="6" s="1"/>
  <c r="A35" i="6" s="1"/>
  <c r="A41" i="6" s="1"/>
  <c r="A47" i="6" s="1"/>
  <c r="A53" i="6" s="1"/>
  <c r="A59" i="6" s="1"/>
  <c r="A65" i="6" s="1"/>
  <c r="A71" i="6" s="1"/>
  <c r="A77" i="6" s="1"/>
  <c r="A83" i="6" s="1"/>
  <c r="A89" i="6" s="1"/>
  <c r="A95" i="6" s="1"/>
  <c r="A101" i="6" s="1"/>
  <c r="A107" i="6" s="1"/>
  <c r="A113" i="6" s="1"/>
  <c r="A119" i="6" s="1"/>
  <c r="A125" i="6" s="1"/>
  <c r="A131" i="6" s="1"/>
  <c r="A137" i="6" s="1"/>
  <c r="A143" i="6" s="1"/>
  <c r="A149" i="6" s="1"/>
  <c r="A155" i="6" s="1"/>
  <c r="A161" i="6" s="1"/>
  <c r="A167" i="6" s="1"/>
  <c r="A173" i="6" s="1"/>
  <c r="A179" i="6" s="1"/>
  <c r="A185" i="6" s="1"/>
  <c r="A191" i="6" s="1"/>
  <c r="A197" i="6" s="1"/>
  <c r="A203" i="6" s="1"/>
  <c r="A209" i="6" s="1"/>
  <c r="A215" i="6" s="1"/>
  <c r="T10" i="6"/>
  <c r="N10" i="6"/>
  <c r="S9" i="6"/>
  <c r="R9" i="6"/>
  <c r="S8" i="6"/>
  <c r="R8" i="6"/>
  <c r="S7" i="6"/>
  <c r="R7" i="6"/>
  <c r="S6" i="6"/>
  <c r="R6" i="6"/>
  <c r="AD5" i="6"/>
  <c r="AO5" i="6" s="1"/>
  <c r="K5" i="6" s="1"/>
  <c r="Y5" i="6"/>
  <c r="S5" i="6"/>
  <c r="R5" i="6"/>
  <c r="J5" i="6"/>
  <c r="AQ381" i="5"/>
  <c r="Y381" i="5"/>
  <c r="N381" i="5"/>
  <c r="K381" i="5"/>
  <c r="J381" i="5"/>
  <c r="L381" i="5" s="1"/>
  <c r="A381" i="5"/>
  <c r="AQ380" i="5"/>
  <c r="Y380" i="5"/>
  <c r="N380" i="5"/>
  <c r="K380" i="5"/>
  <c r="L380" i="5" s="1"/>
  <c r="J380" i="5"/>
  <c r="AQ379" i="5"/>
  <c r="Y379" i="5"/>
  <c r="N379" i="5"/>
  <c r="L379" i="5"/>
  <c r="K379" i="5"/>
  <c r="J379" i="5"/>
  <c r="A379" i="5"/>
  <c r="AQ378" i="5"/>
  <c r="K378" i="5" s="1"/>
  <c r="Y378" i="5"/>
  <c r="N378" i="5"/>
  <c r="J378" i="5"/>
  <c r="L378" i="5" s="1"/>
  <c r="A378" i="5"/>
  <c r="AQ377" i="5"/>
  <c r="K377" i="5" s="1"/>
  <c r="Y377" i="5"/>
  <c r="N377" i="5"/>
  <c r="L377" i="5"/>
  <c r="J377" i="5"/>
  <c r="AO371" i="5"/>
  <c r="AD371" i="5"/>
  <c r="S371" i="5"/>
  <c r="R371" i="5"/>
  <c r="L371" i="5"/>
  <c r="K371" i="5"/>
  <c r="J371" i="5"/>
  <c r="AO370" i="5"/>
  <c r="K370" i="5" s="1"/>
  <c r="L370" i="5" s="1"/>
  <c r="AD370" i="5"/>
  <c r="S370" i="5"/>
  <c r="R370" i="5"/>
  <c r="J370" i="5"/>
  <c r="AD369" i="5"/>
  <c r="AO369" i="5" s="1"/>
  <c r="K369" i="5" s="1"/>
  <c r="S369" i="5"/>
  <c r="R369" i="5"/>
  <c r="J369" i="5"/>
  <c r="L369" i="5" s="1"/>
  <c r="AD368" i="5"/>
  <c r="AO368" i="5" s="1"/>
  <c r="K368" i="5" s="1"/>
  <c r="S368" i="5"/>
  <c r="R368" i="5"/>
  <c r="J368" i="5"/>
  <c r="L368" i="5" s="1"/>
  <c r="AD367" i="5"/>
  <c r="AO367" i="5" s="1"/>
  <c r="K367" i="5" s="1"/>
  <c r="S367" i="5"/>
  <c r="R367" i="5"/>
  <c r="J367" i="5"/>
  <c r="L367" i="5" s="1"/>
  <c r="AD366" i="5"/>
  <c r="AO366" i="5" s="1"/>
  <c r="K366" i="5" s="1"/>
  <c r="S366" i="5"/>
  <c r="R366" i="5"/>
  <c r="J366" i="5"/>
  <c r="AO365" i="5"/>
  <c r="K365" i="5" s="1"/>
  <c r="AD365" i="5"/>
  <c r="S365" i="5"/>
  <c r="R365" i="5"/>
  <c r="J365" i="5"/>
  <c r="L365" i="5" s="1"/>
  <c r="T364" i="5"/>
  <c r="N364" i="5"/>
  <c r="S363" i="5"/>
  <c r="R363" i="5"/>
  <c r="S362" i="5"/>
  <c r="R362" i="5"/>
  <c r="S361" i="5"/>
  <c r="R361" i="5"/>
  <c r="S359" i="5"/>
  <c r="R359" i="5"/>
  <c r="AD358" i="5"/>
  <c r="AO358" i="5" s="1"/>
  <c r="K358" i="5" s="1"/>
  <c r="Y358" i="5"/>
  <c r="S358" i="5"/>
  <c r="R358" i="5"/>
  <c r="J358" i="5"/>
  <c r="L358" i="5" s="1"/>
  <c r="T357" i="5"/>
  <c r="N357" i="5"/>
  <c r="S356" i="5"/>
  <c r="R356" i="5"/>
  <c r="S355" i="5"/>
  <c r="R355" i="5"/>
  <c r="S354" i="5"/>
  <c r="R354" i="5"/>
  <c r="S352" i="5"/>
  <c r="R352" i="5"/>
  <c r="AD351" i="5"/>
  <c r="AO351" i="5" s="1"/>
  <c r="K351" i="5" s="1"/>
  <c r="Y351" i="5"/>
  <c r="S351" i="5"/>
  <c r="R351" i="5"/>
  <c r="J351" i="5"/>
  <c r="L351" i="5" s="1"/>
  <c r="T350" i="5"/>
  <c r="N350" i="5"/>
  <c r="S349" i="5"/>
  <c r="R349" i="5"/>
  <c r="S348" i="5"/>
  <c r="R348" i="5"/>
  <c r="S347" i="5"/>
  <c r="R347" i="5"/>
  <c r="S345" i="5"/>
  <c r="R345" i="5"/>
  <c r="AD344" i="5"/>
  <c r="AO344" i="5" s="1"/>
  <c r="K344" i="5" s="1"/>
  <c r="Y344" i="5"/>
  <c r="S344" i="5"/>
  <c r="R344" i="5"/>
  <c r="J344" i="5"/>
  <c r="L344" i="5" s="1"/>
  <c r="T343" i="5"/>
  <c r="N343" i="5"/>
  <c r="S342" i="5"/>
  <c r="R342" i="5"/>
  <c r="S341" i="5"/>
  <c r="R341" i="5"/>
  <c r="S340" i="5"/>
  <c r="R340" i="5"/>
  <c r="S338" i="5"/>
  <c r="R338" i="5"/>
  <c r="AO337" i="5"/>
  <c r="AD337" i="5"/>
  <c r="Y337" i="5"/>
  <c r="S337" i="5"/>
  <c r="R337" i="5"/>
  <c r="L337" i="5"/>
  <c r="K337" i="5"/>
  <c r="J337" i="5"/>
  <c r="T336" i="5"/>
  <c r="N336" i="5"/>
  <c r="S335" i="5"/>
  <c r="R335" i="5"/>
  <c r="S334" i="5"/>
  <c r="R334" i="5"/>
  <c r="S333" i="5"/>
  <c r="R333" i="5"/>
  <c r="S331" i="5"/>
  <c r="R331" i="5"/>
  <c r="AO330" i="5"/>
  <c r="K330" i="5" s="1"/>
  <c r="AD330" i="5"/>
  <c r="Y330" i="5"/>
  <c r="S330" i="5"/>
  <c r="R330" i="5"/>
  <c r="L330" i="5"/>
  <c r="J330" i="5"/>
  <c r="T329" i="5"/>
  <c r="N329" i="5"/>
  <c r="S328" i="5"/>
  <c r="R328" i="5"/>
  <c r="S327" i="5"/>
  <c r="R327" i="5"/>
  <c r="S326" i="5"/>
  <c r="R326" i="5"/>
  <c r="S324" i="5"/>
  <c r="R324" i="5"/>
  <c r="AO323" i="5"/>
  <c r="K323" i="5" s="1"/>
  <c r="AD323" i="5"/>
  <c r="Y323" i="5"/>
  <c r="S323" i="5"/>
  <c r="R323" i="5"/>
  <c r="L323" i="5"/>
  <c r="J323" i="5"/>
  <c r="T322" i="5"/>
  <c r="N322" i="5"/>
  <c r="S321" i="5"/>
  <c r="R321" i="5"/>
  <c r="S320" i="5"/>
  <c r="R320" i="5"/>
  <c r="S319" i="5"/>
  <c r="R319" i="5"/>
  <c r="S317" i="5"/>
  <c r="R317" i="5"/>
  <c r="AO316" i="5"/>
  <c r="K316" i="5" s="1"/>
  <c r="L316" i="5" s="1"/>
  <c r="AD316" i="5"/>
  <c r="Y316" i="5"/>
  <c r="S316" i="5"/>
  <c r="R316" i="5"/>
  <c r="J316" i="5"/>
  <c r="T315" i="5"/>
  <c r="N315" i="5"/>
  <c r="S314" i="5"/>
  <c r="R314" i="5"/>
  <c r="S313" i="5"/>
  <c r="R313" i="5"/>
  <c r="S312" i="5"/>
  <c r="R312" i="5"/>
  <c r="S310" i="5"/>
  <c r="R310" i="5"/>
  <c r="AO309" i="5"/>
  <c r="K309" i="5" s="1"/>
  <c r="AD309" i="5"/>
  <c r="Y309" i="5"/>
  <c r="S309" i="5"/>
  <c r="R309" i="5"/>
  <c r="J309" i="5"/>
  <c r="T308" i="5"/>
  <c r="N308" i="5"/>
  <c r="S307" i="5"/>
  <c r="R307" i="5"/>
  <c r="S306" i="5"/>
  <c r="R306" i="5"/>
  <c r="S304" i="5"/>
  <c r="R304" i="5"/>
  <c r="S303" i="5"/>
  <c r="R303" i="5"/>
  <c r="AD302" i="5"/>
  <c r="AO302" i="5" s="1"/>
  <c r="K302" i="5" s="1"/>
  <c r="Y302" i="5"/>
  <c r="S302" i="5"/>
  <c r="R302" i="5"/>
  <c r="J302" i="5"/>
  <c r="L302" i="5" s="1"/>
  <c r="A302" i="5"/>
  <c r="A309" i="5" s="1"/>
  <c r="A316" i="5" s="1"/>
  <c r="A323" i="5" s="1"/>
  <c r="A330" i="5" s="1"/>
  <c r="A337" i="5" s="1"/>
  <c r="A344" i="5" s="1"/>
  <c r="A351" i="5" s="1"/>
  <c r="A358" i="5" s="1"/>
  <c r="A365" i="5" s="1"/>
  <c r="A366" i="5" s="1"/>
  <c r="A367" i="5" s="1"/>
  <c r="A368" i="5" s="1"/>
  <c r="A369" i="5" s="1"/>
  <c r="A370" i="5" s="1"/>
  <c r="A371" i="5" s="1"/>
  <c r="T301" i="5"/>
  <c r="N301" i="5"/>
  <c r="S300" i="5"/>
  <c r="R300" i="5"/>
  <c r="S299" i="5"/>
  <c r="R299" i="5"/>
  <c r="S297" i="5"/>
  <c r="R297" i="5"/>
  <c r="S296" i="5"/>
  <c r="R296" i="5"/>
  <c r="AD295" i="5"/>
  <c r="AO295" i="5" s="1"/>
  <c r="K295" i="5" s="1"/>
  <c r="Y295" i="5"/>
  <c r="S295" i="5"/>
  <c r="R295" i="5"/>
  <c r="J295" i="5"/>
  <c r="L295" i="5" s="1"/>
  <c r="T293" i="5"/>
  <c r="N293" i="5"/>
  <c r="S292" i="5"/>
  <c r="R292" i="5"/>
  <c r="S291" i="5"/>
  <c r="R291" i="5"/>
  <c r="S290" i="5"/>
  <c r="R290" i="5"/>
  <c r="S289" i="5"/>
  <c r="R289" i="5"/>
  <c r="AO288" i="5"/>
  <c r="K288" i="5" s="1"/>
  <c r="L288" i="5" s="1"/>
  <c r="AD288" i="5"/>
  <c r="Y288" i="5"/>
  <c r="S288" i="5"/>
  <c r="R288" i="5"/>
  <c r="J288" i="5"/>
  <c r="T287" i="5"/>
  <c r="N287" i="5"/>
  <c r="S286" i="5"/>
  <c r="R286" i="5"/>
  <c r="S285" i="5"/>
  <c r="R285" i="5"/>
  <c r="S284" i="5"/>
  <c r="R284" i="5"/>
  <c r="S283" i="5"/>
  <c r="R283" i="5"/>
  <c r="AD282" i="5"/>
  <c r="AO282" i="5" s="1"/>
  <c r="Y282" i="5"/>
  <c r="S282" i="5"/>
  <c r="R282" i="5" s="1"/>
  <c r="K282" i="5"/>
  <c r="J282" i="5"/>
  <c r="L282" i="5" s="1"/>
  <c r="T281" i="5"/>
  <c r="N281" i="5"/>
  <c r="S280" i="5"/>
  <c r="R280" i="5"/>
  <c r="S279" i="5"/>
  <c r="R279" i="5"/>
  <c r="S278" i="5"/>
  <c r="R278" i="5"/>
  <c r="S277" i="5"/>
  <c r="R277" i="5"/>
  <c r="AD276" i="5"/>
  <c r="AO276" i="5" s="1"/>
  <c r="Y276" i="5"/>
  <c r="S276" i="5"/>
  <c r="R276" i="5"/>
  <c r="K276" i="5"/>
  <c r="L276" i="5" s="1"/>
  <c r="J276" i="5"/>
  <c r="T275" i="5"/>
  <c r="N275" i="5"/>
  <c r="S274" i="5"/>
  <c r="R274" i="5"/>
  <c r="S273" i="5"/>
  <c r="R273" i="5"/>
  <c r="S272" i="5"/>
  <c r="R272" i="5"/>
  <c r="S271" i="5"/>
  <c r="R271" i="5"/>
  <c r="AD270" i="5"/>
  <c r="AO270" i="5" s="1"/>
  <c r="Y270" i="5"/>
  <c r="S270" i="5"/>
  <c r="R270" i="5"/>
  <c r="K270" i="5"/>
  <c r="J270" i="5"/>
  <c r="T269" i="5"/>
  <c r="N269" i="5"/>
  <c r="S268" i="5"/>
  <c r="R268" i="5"/>
  <c r="S267" i="5"/>
  <c r="R267" i="5"/>
  <c r="S266" i="5"/>
  <c r="R266" i="5"/>
  <c r="S265" i="5"/>
  <c r="R265" i="5"/>
  <c r="AD264" i="5"/>
  <c r="AO264" i="5" s="1"/>
  <c r="Y264" i="5"/>
  <c r="S264" i="5"/>
  <c r="R264" i="5"/>
  <c r="K264" i="5"/>
  <c r="J264" i="5"/>
  <c r="L264" i="5" s="1"/>
  <c r="T263" i="5"/>
  <c r="N263" i="5"/>
  <c r="S262" i="5"/>
  <c r="R262" i="5"/>
  <c r="S261" i="5"/>
  <c r="R261" i="5"/>
  <c r="S260" i="5"/>
  <c r="R260" i="5"/>
  <c r="S259" i="5"/>
  <c r="R259" i="5"/>
  <c r="AO258" i="5"/>
  <c r="K258" i="5" s="1"/>
  <c r="AD258" i="5"/>
  <c r="Y258" i="5"/>
  <c r="S258" i="5"/>
  <c r="R258" i="5"/>
  <c r="J258" i="5"/>
  <c r="L258" i="5" s="1"/>
  <c r="T257" i="5"/>
  <c r="N257" i="5"/>
  <c r="S256" i="5"/>
  <c r="R256" i="5"/>
  <c r="S255" i="5"/>
  <c r="R255" i="5"/>
  <c r="S254" i="5"/>
  <c r="R254" i="5"/>
  <c r="S253" i="5"/>
  <c r="R253" i="5"/>
  <c r="AD252" i="5"/>
  <c r="AO252" i="5" s="1"/>
  <c r="K252" i="5" s="1"/>
  <c r="Y252" i="5"/>
  <c r="S252" i="5"/>
  <c r="R252" i="5"/>
  <c r="J252" i="5"/>
  <c r="L252" i="5" s="1"/>
  <c r="T251" i="5"/>
  <c r="N251" i="5"/>
  <c r="S250" i="5"/>
  <c r="R250" i="5"/>
  <c r="S249" i="5"/>
  <c r="R249" i="5"/>
  <c r="S248" i="5"/>
  <c r="R248" i="5"/>
  <c r="S247" i="5"/>
  <c r="R247" i="5"/>
  <c r="AO246" i="5"/>
  <c r="K246" i="5" s="1"/>
  <c r="L246" i="5" s="1"/>
  <c r="AD246" i="5"/>
  <c r="Y246" i="5"/>
  <c r="S246" i="5"/>
  <c r="R246" i="5"/>
  <c r="J246" i="5"/>
  <c r="T245" i="5"/>
  <c r="N245" i="5"/>
  <c r="S244" i="5"/>
  <c r="R244" i="5"/>
  <c r="S243" i="5"/>
  <c r="R243" i="5"/>
  <c r="S242" i="5"/>
  <c r="R242" i="5"/>
  <c r="S241" i="5"/>
  <c r="R241" i="5"/>
  <c r="AO240" i="5"/>
  <c r="K240" i="5" s="1"/>
  <c r="L240" i="5" s="1"/>
  <c r="AD240" i="5"/>
  <c r="Y240" i="5"/>
  <c r="S240" i="5"/>
  <c r="R240" i="5"/>
  <c r="J240" i="5"/>
  <c r="T239" i="5"/>
  <c r="N239" i="5"/>
  <c r="S238" i="5"/>
  <c r="R238" i="5"/>
  <c r="S237" i="5"/>
  <c r="R237" i="5"/>
  <c r="S236" i="5"/>
  <c r="R236" i="5"/>
  <c r="S235" i="5"/>
  <c r="R235" i="5"/>
  <c r="AD234" i="5"/>
  <c r="AO234" i="5" s="1"/>
  <c r="Y234" i="5"/>
  <c r="S234" i="5"/>
  <c r="R234" i="5"/>
  <c r="K234" i="5"/>
  <c r="J234" i="5"/>
  <c r="L234" i="5" s="1"/>
  <c r="A234" i="5"/>
  <c r="A240" i="5" s="1"/>
  <c r="A246" i="5" s="1"/>
  <c r="A252" i="5" s="1"/>
  <c r="A258" i="5" s="1"/>
  <c r="A264" i="5" s="1"/>
  <c r="A270" i="5" s="1"/>
  <c r="A276" i="5" s="1"/>
  <c r="A282" i="5" s="1"/>
  <c r="A288" i="5" s="1"/>
  <c r="T233" i="5"/>
  <c r="N233" i="5"/>
  <c r="S232" i="5"/>
  <c r="R232" i="5"/>
  <c r="S231" i="5"/>
  <c r="R231" i="5"/>
  <c r="S230" i="5"/>
  <c r="R230" i="5"/>
  <c r="S229" i="5"/>
  <c r="R229" i="5"/>
  <c r="AD228" i="5"/>
  <c r="AO228" i="5" s="1"/>
  <c r="K228" i="5" s="1"/>
  <c r="L228" i="5" s="1"/>
  <c r="Y228" i="5"/>
  <c r="S228" i="5"/>
  <c r="R228" i="5"/>
  <c r="J228" i="5"/>
  <c r="A228" i="5"/>
  <c r="T227" i="5"/>
  <c r="N227" i="5"/>
  <c r="S226" i="5"/>
  <c r="R226" i="5"/>
  <c r="S225" i="5"/>
  <c r="R225" i="5"/>
  <c r="S224" i="5"/>
  <c r="R224" i="5"/>
  <c r="S223" i="5"/>
  <c r="R223" i="5"/>
  <c r="AD222" i="5"/>
  <c r="AO222" i="5" s="1"/>
  <c r="Y222" i="5"/>
  <c r="S222" i="5"/>
  <c r="R222" i="5"/>
  <c r="K222" i="5"/>
  <c r="J222" i="5"/>
  <c r="L222" i="5" s="1"/>
  <c r="T220" i="5"/>
  <c r="N220" i="5"/>
  <c r="S219" i="5"/>
  <c r="R219" i="5"/>
  <c r="S218" i="5"/>
  <c r="R218" i="5"/>
  <c r="S217" i="5"/>
  <c r="R217" i="5"/>
  <c r="S216" i="5"/>
  <c r="R216" i="5"/>
  <c r="AO215" i="5"/>
  <c r="K215" i="5" s="1"/>
  <c r="AD215" i="5"/>
  <c r="Y215" i="5"/>
  <c r="S215" i="5"/>
  <c r="R215" i="5"/>
  <c r="J215" i="5"/>
  <c r="T214" i="5"/>
  <c r="N214" i="5"/>
  <c r="S213" i="5"/>
  <c r="R213" i="5"/>
  <c r="S212" i="5"/>
  <c r="R212" i="5"/>
  <c r="S211" i="5"/>
  <c r="R211" i="5"/>
  <c r="S210" i="5"/>
  <c r="R210" i="5"/>
  <c r="AO209" i="5"/>
  <c r="K209" i="5" s="1"/>
  <c r="L209" i="5" s="1"/>
  <c r="AD209" i="5"/>
  <c r="Y209" i="5"/>
  <c r="S209" i="5"/>
  <c r="R209" i="5"/>
  <c r="J209" i="5"/>
  <c r="T208" i="5"/>
  <c r="N208" i="5"/>
  <c r="S207" i="5"/>
  <c r="R207" i="5"/>
  <c r="S206" i="5"/>
  <c r="R206" i="5"/>
  <c r="S205" i="5"/>
  <c r="R205" i="5"/>
  <c r="S204" i="5"/>
  <c r="R204" i="5"/>
  <c r="AO203" i="5"/>
  <c r="AD203" i="5"/>
  <c r="Y203" i="5"/>
  <c r="S203" i="5"/>
  <c r="R203" i="5"/>
  <c r="K203" i="5"/>
  <c r="L203" i="5" s="1"/>
  <c r="J203" i="5"/>
  <c r="T202" i="5"/>
  <c r="N202" i="5"/>
  <c r="S201" i="5"/>
  <c r="R201" i="5"/>
  <c r="S200" i="5"/>
  <c r="R200" i="5"/>
  <c r="S199" i="5"/>
  <c r="R199" i="5"/>
  <c r="S198" i="5"/>
  <c r="R198" i="5"/>
  <c r="AD197" i="5"/>
  <c r="AO197" i="5" s="1"/>
  <c r="K197" i="5" s="1"/>
  <c r="L197" i="5" s="1"/>
  <c r="Y197" i="5"/>
  <c r="S197" i="5"/>
  <c r="R197" i="5"/>
  <c r="J197" i="5"/>
  <c r="T196" i="5"/>
  <c r="N196" i="5"/>
  <c r="S195" i="5"/>
  <c r="R195" i="5"/>
  <c r="S194" i="5"/>
  <c r="R194" i="5"/>
  <c r="S193" i="5"/>
  <c r="R193" i="5"/>
  <c r="S192" i="5"/>
  <c r="R192" i="5"/>
  <c r="AO191" i="5"/>
  <c r="K191" i="5" s="1"/>
  <c r="AD191" i="5"/>
  <c r="Y191" i="5"/>
  <c r="S191" i="5"/>
  <c r="R191" i="5"/>
  <c r="J191" i="5"/>
  <c r="T190" i="5"/>
  <c r="N190" i="5"/>
  <c r="S189" i="5"/>
  <c r="R189" i="5"/>
  <c r="S188" i="5"/>
  <c r="R188" i="5"/>
  <c r="S187" i="5"/>
  <c r="R187" i="5"/>
  <c r="S186" i="5"/>
  <c r="R186" i="5"/>
  <c r="AD185" i="5"/>
  <c r="AO185" i="5" s="1"/>
  <c r="Y185" i="5"/>
  <c r="S185" i="5"/>
  <c r="R185" i="5"/>
  <c r="K185" i="5"/>
  <c r="J185" i="5"/>
  <c r="L185" i="5" s="1"/>
  <c r="T184" i="5"/>
  <c r="N184" i="5"/>
  <c r="S183" i="5"/>
  <c r="R183" i="5"/>
  <c r="S182" i="5"/>
  <c r="R182" i="5"/>
  <c r="S181" i="5"/>
  <c r="R181" i="5"/>
  <c r="S180" i="5"/>
  <c r="R180" i="5"/>
  <c r="AD179" i="5"/>
  <c r="AO179" i="5" s="1"/>
  <c r="Y179" i="5"/>
  <c r="S179" i="5"/>
  <c r="R179" i="5"/>
  <c r="K179" i="5"/>
  <c r="J179" i="5"/>
  <c r="T178" i="5"/>
  <c r="N178" i="5"/>
  <c r="S177" i="5"/>
  <c r="R177" i="5"/>
  <c r="S176" i="5"/>
  <c r="R176" i="5"/>
  <c r="S175" i="5"/>
  <c r="R175" i="5"/>
  <c r="S174" i="5"/>
  <c r="R174" i="5"/>
  <c r="AD173" i="5"/>
  <c r="AO173" i="5" s="1"/>
  <c r="K173" i="5" s="1"/>
  <c r="Y173" i="5"/>
  <c r="S173" i="5"/>
  <c r="R173" i="5"/>
  <c r="J173" i="5"/>
  <c r="L173" i="5" s="1"/>
  <c r="T172" i="5"/>
  <c r="N172" i="5"/>
  <c r="S171" i="5"/>
  <c r="R171" i="5"/>
  <c r="S170" i="5"/>
  <c r="R170" i="5"/>
  <c r="S169" i="5"/>
  <c r="R169" i="5"/>
  <c r="S168" i="5"/>
  <c r="R168" i="5"/>
  <c r="AO167" i="5"/>
  <c r="K167" i="5" s="1"/>
  <c r="L167" i="5" s="1"/>
  <c r="AD167" i="5"/>
  <c r="Y167" i="5"/>
  <c r="S167" i="5"/>
  <c r="R167" i="5"/>
  <c r="J167" i="5"/>
  <c r="T166" i="5"/>
  <c r="N166" i="5"/>
  <c r="S165" i="5"/>
  <c r="R165" i="5"/>
  <c r="S164" i="5"/>
  <c r="R164" i="5"/>
  <c r="S163" i="5"/>
  <c r="R163" i="5"/>
  <c r="S162" i="5"/>
  <c r="R162" i="5"/>
  <c r="AD161" i="5"/>
  <c r="AO161" i="5" s="1"/>
  <c r="K161" i="5" s="1"/>
  <c r="L161" i="5" s="1"/>
  <c r="Y161" i="5"/>
  <c r="S161" i="5"/>
  <c r="R161" i="5"/>
  <c r="J161" i="5"/>
  <c r="T160" i="5"/>
  <c r="N160" i="5"/>
  <c r="S159" i="5"/>
  <c r="R159" i="5"/>
  <c r="D159" i="5"/>
  <c r="S158" i="5"/>
  <c r="R158" i="5"/>
  <c r="S157" i="5"/>
  <c r="R157" i="5"/>
  <c r="S156" i="5"/>
  <c r="R156" i="5"/>
  <c r="AD155" i="5"/>
  <c r="AO155" i="5" s="1"/>
  <c r="Y155" i="5"/>
  <c r="S155" i="5"/>
  <c r="R155" i="5"/>
  <c r="K155" i="5"/>
  <c r="J155" i="5"/>
  <c r="L155" i="5" s="1"/>
  <c r="T154" i="5"/>
  <c r="N154" i="5"/>
  <c r="S153" i="5"/>
  <c r="R153" i="5"/>
  <c r="D153" i="5"/>
  <c r="S152" i="5"/>
  <c r="R152" i="5"/>
  <c r="S151" i="5"/>
  <c r="R151" i="5"/>
  <c r="S150" i="5"/>
  <c r="R150" i="5"/>
  <c r="AO149" i="5"/>
  <c r="K149" i="5" s="1"/>
  <c r="AD149" i="5"/>
  <c r="Y149" i="5"/>
  <c r="S149" i="5"/>
  <c r="R149" i="5"/>
  <c r="L149" i="5"/>
  <c r="J149" i="5"/>
  <c r="T148" i="5"/>
  <c r="N148" i="5"/>
  <c r="S147" i="5"/>
  <c r="R147" i="5"/>
  <c r="S146" i="5"/>
  <c r="R146" i="5"/>
  <c r="S145" i="5"/>
  <c r="R145" i="5"/>
  <c r="S144" i="5"/>
  <c r="R144" i="5"/>
  <c r="AO143" i="5"/>
  <c r="K143" i="5" s="1"/>
  <c r="L143" i="5" s="1"/>
  <c r="AD143" i="5"/>
  <c r="Y143" i="5"/>
  <c r="S143" i="5"/>
  <c r="R143" i="5"/>
  <c r="J143" i="5"/>
  <c r="T142" i="5"/>
  <c r="N142" i="5"/>
  <c r="S141" i="5"/>
  <c r="R141" i="5"/>
  <c r="S140" i="5"/>
  <c r="R140" i="5"/>
  <c r="S139" i="5"/>
  <c r="R139" i="5"/>
  <c r="S138" i="5"/>
  <c r="R138" i="5"/>
  <c r="AD137" i="5"/>
  <c r="AO137" i="5" s="1"/>
  <c r="K137" i="5" s="1"/>
  <c r="L137" i="5" s="1"/>
  <c r="Y137" i="5"/>
  <c r="S137" i="5"/>
  <c r="R137" i="5"/>
  <c r="J137" i="5"/>
  <c r="T136" i="5"/>
  <c r="N136" i="5"/>
  <c r="S135" i="5"/>
  <c r="R135" i="5"/>
  <c r="S134" i="5"/>
  <c r="R134" i="5"/>
  <c r="S133" i="5"/>
  <c r="R133" i="5"/>
  <c r="S132" i="5"/>
  <c r="R132" i="5"/>
  <c r="AO131" i="5"/>
  <c r="AD131" i="5"/>
  <c r="Y131" i="5"/>
  <c r="S131" i="5"/>
  <c r="R131" i="5"/>
  <c r="K131" i="5"/>
  <c r="L131" i="5" s="1"/>
  <c r="J131" i="5"/>
  <c r="T130" i="5"/>
  <c r="N130" i="5"/>
  <c r="S129" i="5"/>
  <c r="R129" i="5"/>
  <c r="S128" i="5"/>
  <c r="R128" i="5"/>
  <c r="S127" i="5"/>
  <c r="R127" i="5"/>
  <c r="S126" i="5"/>
  <c r="R126" i="5"/>
  <c r="AD125" i="5"/>
  <c r="AO125" i="5" s="1"/>
  <c r="K125" i="5" s="1"/>
  <c r="Y125" i="5"/>
  <c r="S125" i="5"/>
  <c r="R125" i="5"/>
  <c r="J125" i="5"/>
  <c r="T124" i="5"/>
  <c r="N124" i="5"/>
  <c r="S123" i="5"/>
  <c r="R123" i="5"/>
  <c r="S122" i="5"/>
  <c r="R122" i="5"/>
  <c r="S121" i="5"/>
  <c r="R121" i="5"/>
  <c r="S120" i="5"/>
  <c r="R120" i="5"/>
  <c r="AD119" i="5"/>
  <c r="AO119" i="5" s="1"/>
  <c r="Y119" i="5"/>
  <c r="S119" i="5"/>
  <c r="R119" i="5"/>
  <c r="K119" i="5"/>
  <c r="J119" i="5"/>
  <c r="L119" i="5" s="1"/>
  <c r="T118" i="5"/>
  <c r="N118" i="5"/>
  <c r="S117" i="5"/>
  <c r="R117" i="5"/>
  <c r="S116" i="5"/>
  <c r="R116" i="5"/>
  <c r="S115" i="5"/>
  <c r="R115" i="5"/>
  <c r="S114" i="5"/>
  <c r="R114" i="5"/>
  <c r="AD113" i="5"/>
  <c r="AO113" i="5" s="1"/>
  <c r="K113" i="5" s="1"/>
  <c r="Y113" i="5"/>
  <c r="S113" i="5"/>
  <c r="R113" i="5"/>
  <c r="J113" i="5"/>
  <c r="L113" i="5" s="1"/>
  <c r="T112" i="5"/>
  <c r="N112" i="5"/>
  <c r="S111" i="5"/>
  <c r="R111" i="5"/>
  <c r="S110" i="5"/>
  <c r="R110" i="5"/>
  <c r="S109" i="5"/>
  <c r="R109" i="5"/>
  <c r="S108" i="5"/>
  <c r="R108" i="5"/>
  <c r="AO107" i="5"/>
  <c r="K107" i="5" s="1"/>
  <c r="AD107" i="5"/>
  <c r="Y107" i="5"/>
  <c r="S107" i="5"/>
  <c r="R107" i="5"/>
  <c r="L107" i="5"/>
  <c r="J107" i="5"/>
  <c r="T106" i="5"/>
  <c r="N106" i="5"/>
  <c r="S105" i="5"/>
  <c r="R105" i="5"/>
  <c r="S104" i="5"/>
  <c r="R104" i="5"/>
  <c r="S103" i="5"/>
  <c r="R103" i="5"/>
  <c r="S102" i="5"/>
  <c r="R102" i="5"/>
  <c r="AO101" i="5"/>
  <c r="K101" i="5" s="1"/>
  <c r="AD101" i="5"/>
  <c r="Y101" i="5"/>
  <c r="S101" i="5"/>
  <c r="R101" i="5"/>
  <c r="J101" i="5"/>
  <c r="L101" i="5" s="1"/>
  <c r="T100" i="5"/>
  <c r="N100" i="5"/>
  <c r="S99" i="5"/>
  <c r="R99" i="5"/>
  <c r="S98" i="5"/>
  <c r="R98" i="5"/>
  <c r="S97" i="5"/>
  <c r="R97" i="5"/>
  <c r="S96" i="5"/>
  <c r="R96" i="5"/>
  <c r="AO95" i="5"/>
  <c r="AD95" i="5"/>
  <c r="Y95" i="5"/>
  <c r="S95" i="5"/>
  <c r="R95" i="5"/>
  <c r="K95" i="5"/>
  <c r="L95" i="5" s="1"/>
  <c r="J95" i="5"/>
  <c r="T94" i="5"/>
  <c r="N94" i="5"/>
  <c r="S93" i="5"/>
  <c r="R93" i="5"/>
  <c r="S92" i="5"/>
  <c r="R92" i="5"/>
  <c r="S91" i="5"/>
  <c r="R91" i="5"/>
  <c r="S90" i="5"/>
  <c r="R90" i="5"/>
  <c r="AD89" i="5"/>
  <c r="AO89" i="5" s="1"/>
  <c r="Y89" i="5"/>
  <c r="S89" i="5"/>
  <c r="R89" i="5"/>
  <c r="L89" i="5"/>
  <c r="K89" i="5"/>
  <c r="J89" i="5"/>
  <c r="T88" i="5"/>
  <c r="N88" i="5"/>
  <c r="S87" i="5"/>
  <c r="R87" i="5"/>
  <c r="S86" i="5"/>
  <c r="R86" i="5"/>
  <c r="S85" i="5"/>
  <c r="R85" i="5"/>
  <c r="S84" i="5"/>
  <c r="R84" i="5"/>
  <c r="AD83" i="5"/>
  <c r="AO83" i="5" s="1"/>
  <c r="K83" i="5" s="1"/>
  <c r="Y83" i="5"/>
  <c r="S83" i="5"/>
  <c r="R83" i="5"/>
  <c r="J83" i="5"/>
  <c r="T82" i="5"/>
  <c r="N82" i="5"/>
  <c r="S81" i="5"/>
  <c r="R81" i="5"/>
  <c r="S80" i="5"/>
  <c r="R80" i="5"/>
  <c r="S79" i="5"/>
  <c r="R79" i="5"/>
  <c r="S78" i="5"/>
  <c r="R78" i="5"/>
  <c r="AD77" i="5"/>
  <c r="AO77" i="5" s="1"/>
  <c r="K77" i="5" s="1"/>
  <c r="Y77" i="5"/>
  <c r="S77" i="5"/>
  <c r="R77" i="5"/>
  <c r="J77" i="5"/>
  <c r="T76" i="5"/>
  <c r="N76" i="5"/>
  <c r="S75" i="5"/>
  <c r="R75" i="5"/>
  <c r="S74" i="5"/>
  <c r="R74" i="5"/>
  <c r="S73" i="5"/>
  <c r="R73" i="5"/>
  <c r="S72" i="5"/>
  <c r="R72" i="5"/>
  <c r="AD71" i="5"/>
  <c r="AO71" i="5" s="1"/>
  <c r="Y71" i="5"/>
  <c r="S71" i="5"/>
  <c r="R71" i="5"/>
  <c r="K71" i="5"/>
  <c r="J71" i="5"/>
  <c r="L71" i="5" s="1"/>
  <c r="T70" i="5"/>
  <c r="N70" i="5"/>
  <c r="S69" i="5"/>
  <c r="R69" i="5"/>
  <c r="S68" i="5"/>
  <c r="R68" i="5"/>
  <c r="S67" i="5"/>
  <c r="R67" i="5"/>
  <c r="S66" i="5"/>
  <c r="R66" i="5"/>
  <c r="AD65" i="5"/>
  <c r="AO65" i="5" s="1"/>
  <c r="K65" i="5" s="1"/>
  <c r="L65" i="5" s="1"/>
  <c r="Y65" i="5"/>
  <c r="S65" i="5"/>
  <c r="R65" i="5"/>
  <c r="J65" i="5"/>
  <c r="T64" i="5"/>
  <c r="N64" i="5"/>
  <c r="S63" i="5"/>
  <c r="R63" i="5"/>
  <c r="S62" i="5"/>
  <c r="R62" i="5"/>
  <c r="S61" i="5"/>
  <c r="R61" i="5"/>
  <c r="S60" i="5"/>
  <c r="R60" i="5"/>
  <c r="AO59" i="5"/>
  <c r="K59" i="5" s="1"/>
  <c r="AD59" i="5"/>
  <c r="Y59" i="5"/>
  <c r="S59" i="5"/>
  <c r="R59" i="5"/>
  <c r="J59" i="5"/>
  <c r="L59" i="5" s="1"/>
  <c r="T58" i="5"/>
  <c r="N58" i="5"/>
  <c r="S57" i="5"/>
  <c r="R57" i="5"/>
  <c r="S56" i="5"/>
  <c r="R56" i="5"/>
  <c r="S55" i="5"/>
  <c r="R55" i="5"/>
  <c r="S54" i="5"/>
  <c r="R54" i="5"/>
  <c r="AD53" i="5"/>
  <c r="AO53" i="5" s="1"/>
  <c r="K53" i="5" s="1"/>
  <c r="Y53" i="5"/>
  <c r="S53" i="5"/>
  <c r="R53" i="5"/>
  <c r="J53" i="5"/>
  <c r="L53" i="5" s="1"/>
  <c r="T52" i="5"/>
  <c r="N52" i="5"/>
  <c r="S51" i="5"/>
  <c r="R51" i="5"/>
  <c r="S50" i="5"/>
  <c r="R50" i="5"/>
  <c r="S49" i="5"/>
  <c r="R49" i="5"/>
  <c r="S48" i="5"/>
  <c r="R48" i="5"/>
  <c r="AD47" i="5"/>
  <c r="AO47" i="5" s="1"/>
  <c r="K47" i="5" s="1"/>
  <c r="L47" i="5" s="1"/>
  <c r="Y47" i="5"/>
  <c r="S47" i="5"/>
  <c r="R47" i="5"/>
  <c r="J47" i="5"/>
  <c r="T46" i="5"/>
  <c r="N46" i="5"/>
  <c r="AD41" i="5"/>
  <c r="AO41" i="5" s="1"/>
  <c r="K41" i="5" s="1"/>
  <c r="Y41" i="5"/>
  <c r="J41" i="5"/>
  <c r="L41" i="5" s="1"/>
  <c r="T40" i="5"/>
  <c r="N40" i="5"/>
  <c r="S39" i="5"/>
  <c r="R39" i="5"/>
  <c r="S38" i="5"/>
  <c r="R38" i="5"/>
  <c r="S37" i="5"/>
  <c r="R37" i="5"/>
  <c r="S36" i="5"/>
  <c r="R36" i="5"/>
  <c r="AD35" i="5"/>
  <c r="AO35" i="5" s="1"/>
  <c r="K35" i="5" s="1"/>
  <c r="Y35" i="5"/>
  <c r="S35" i="5"/>
  <c r="R35" i="5"/>
  <c r="J35" i="5"/>
  <c r="T34" i="5"/>
  <c r="N34" i="5"/>
  <c r="S33" i="5"/>
  <c r="R33" i="5"/>
  <c r="S32" i="5"/>
  <c r="R32" i="5"/>
  <c r="S31" i="5"/>
  <c r="R31" i="5"/>
  <c r="S30" i="5"/>
  <c r="R30" i="5"/>
  <c r="AD29" i="5"/>
  <c r="AO29" i="5" s="1"/>
  <c r="Y29" i="5"/>
  <c r="S29" i="5"/>
  <c r="R29" i="5"/>
  <c r="K29" i="5"/>
  <c r="J29" i="5"/>
  <c r="L29" i="5" s="1"/>
  <c r="T28" i="5"/>
  <c r="N28" i="5"/>
  <c r="S27" i="5"/>
  <c r="R27" i="5"/>
  <c r="S26" i="5"/>
  <c r="R26" i="5"/>
  <c r="S25" i="5"/>
  <c r="R25" i="5"/>
  <c r="S24" i="5"/>
  <c r="R24" i="5"/>
  <c r="AD23" i="5"/>
  <c r="AO23" i="5" s="1"/>
  <c r="K23" i="5" s="1"/>
  <c r="L23" i="5" s="1"/>
  <c r="Y23" i="5"/>
  <c r="S23" i="5"/>
  <c r="R23" i="5"/>
  <c r="J23" i="5"/>
  <c r="T22" i="5"/>
  <c r="N22" i="5"/>
  <c r="S21" i="5"/>
  <c r="R21" i="5"/>
  <c r="S20" i="5"/>
  <c r="R20" i="5"/>
  <c r="S19" i="5"/>
  <c r="R19" i="5"/>
  <c r="S18" i="5"/>
  <c r="R18" i="5"/>
  <c r="AO17" i="5"/>
  <c r="AD17" i="5"/>
  <c r="Y17" i="5"/>
  <c r="S17" i="5"/>
  <c r="R17" i="5"/>
  <c r="K17" i="5"/>
  <c r="L17" i="5" s="1"/>
  <c r="J17" i="5"/>
  <c r="T16" i="5"/>
  <c r="N16" i="5"/>
  <c r="S15" i="5"/>
  <c r="R15" i="5"/>
  <c r="S14" i="5"/>
  <c r="R14" i="5"/>
  <c r="S13" i="5"/>
  <c r="R13" i="5"/>
  <c r="S12" i="5"/>
  <c r="R12" i="5"/>
  <c r="AD11" i="5"/>
  <c r="AO11" i="5" s="1"/>
  <c r="K11" i="5" s="1"/>
  <c r="Y11" i="5"/>
  <c r="S11" i="5"/>
  <c r="R11" i="5"/>
  <c r="J11" i="5"/>
  <c r="A11" i="5"/>
  <c r="A17" i="5" s="1"/>
  <c r="A23" i="5" s="1"/>
  <c r="A29" i="5" s="1"/>
  <c r="A35" i="5" s="1"/>
  <c r="A41" i="5" s="1"/>
  <c r="A47" i="5" s="1"/>
  <c r="A53" i="5" s="1"/>
  <c r="A59" i="5" s="1"/>
  <c r="A65" i="5" s="1"/>
  <c r="A71" i="5" s="1"/>
  <c r="A77" i="5" s="1"/>
  <c r="A83" i="5" s="1"/>
  <c r="A89" i="5" s="1"/>
  <c r="A95" i="5" s="1"/>
  <c r="A101" i="5" s="1"/>
  <c r="A107" i="5" s="1"/>
  <c r="A113" i="5" s="1"/>
  <c r="A119" i="5" s="1"/>
  <c r="A125" i="5" s="1"/>
  <c r="A131" i="5" s="1"/>
  <c r="A137" i="5" s="1"/>
  <c r="A143" i="5" s="1"/>
  <c r="A149" i="5" s="1"/>
  <c r="A155" i="5" s="1"/>
  <c r="A161" i="5" s="1"/>
  <c r="A167" i="5" s="1"/>
  <c r="A173" i="5" s="1"/>
  <c r="A179" i="5" s="1"/>
  <c r="A185" i="5" s="1"/>
  <c r="A191" i="5" s="1"/>
  <c r="A197" i="5" s="1"/>
  <c r="A203" i="5" s="1"/>
  <c r="A209" i="5" s="1"/>
  <c r="A215" i="5" s="1"/>
  <c r="T10" i="5"/>
  <c r="N10" i="5"/>
  <c r="S9" i="5"/>
  <c r="R9" i="5"/>
  <c r="S8" i="5"/>
  <c r="R8" i="5"/>
  <c r="S7" i="5"/>
  <c r="R7" i="5"/>
  <c r="S6" i="5"/>
  <c r="R6" i="5"/>
  <c r="AD5" i="5"/>
  <c r="AO5" i="5" s="1"/>
  <c r="K5" i="5" s="1"/>
  <c r="L5" i="5" s="1"/>
  <c r="Y5" i="5"/>
  <c r="S5" i="5"/>
  <c r="R5" i="5"/>
  <c r="J5" i="5"/>
  <c r="AQ381" i="4"/>
  <c r="K381" i="4" s="1"/>
  <c r="Y381" i="4"/>
  <c r="N381" i="4"/>
  <c r="J381" i="4"/>
  <c r="L381" i="4" s="1"/>
  <c r="A381" i="4"/>
  <c r="AQ380" i="4"/>
  <c r="K380" i="4" s="1"/>
  <c r="Y380" i="4"/>
  <c r="N380" i="4"/>
  <c r="J380" i="4"/>
  <c r="L380" i="4" s="1"/>
  <c r="AQ379" i="4"/>
  <c r="K379" i="4" s="1"/>
  <c r="Y379" i="4"/>
  <c r="N379" i="4"/>
  <c r="J379" i="4"/>
  <c r="AQ378" i="4"/>
  <c r="Y378" i="4"/>
  <c r="N378" i="4"/>
  <c r="K378" i="4"/>
  <c r="J378" i="4"/>
  <c r="L378" i="4" s="1"/>
  <c r="A378" i="4"/>
  <c r="A379" i="4" s="1"/>
  <c r="AQ377" i="4"/>
  <c r="Y377" i="4"/>
  <c r="N377" i="4"/>
  <c r="K377" i="4"/>
  <c r="J377" i="4"/>
  <c r="L377" i="4" s="1"/>
  <c r="AD371" i="4"/>
  <c r="AO371" i="4" s="1"/>
  <c r="K371" i="4" s="1"/>
  <c r="S371" i="4"/>
  <c r="R371" i="4"/>
  <c r="J371" i="4"/>
  <c r="AD370" i="4"/>
  <c r="AO370" i="4" s="1"/>
  <c r="K370" i="4" s="1"/>
  <c r="S370" i="4"/>
  <c r="R370" i="4"/>
  <c r="J370" i="4"/>
  <c r="L370" i="4" s="1"/>
  <c r="AO369" i="4"/>
  <c r="K369" i="4" s="1"/>
  <c r="AD369" i="4"/>
  <c r="S369" i="4"/>
  <c r="R369" i="4"/>
  <c r="J369" i="4"/>
  <c r="L369" i="4" s="1"/>
  <c r="AD368" i="4"/>
  <c r="AO368" i="4" s="1"/>
  <c r="K368" i="4" s="1"/>
  <c r="S368" i="4"/>
  <c r="R368" i="4"/>
  <c r="J368" i="4"/>
  <c r="AD367" i="4"/>
  <c r="AO367" i="4" s="1"/>
  <c r="K367" i="4" s="1"/>
  <c r="S367" i="4"/>
  <c r="R367" i="4"/>
  <c r="J367" i="4"/>
  <c r="L367" i="4" s="1"/>
  <c r="AO366" i="4"/>
  <c r="K366" i="4" s="1"/>
  <c r="AD366" i="4"/>
  <c r="S366" i="4"/>
  <c r="R366" i="4"/>
  <c r="L366" i="4"/>
  <c r="J366" i="4"/>
  <c r="AD365" i="4"/>
  <c r="AO365" i="4" s="1"/>
  <c r="K365" i="4" s="1"/>
  <c r="L365" i="4" s="1"/>
  <c r="S365" i="4"/>
  <c r="R365" i="4"/>
  <c r="J365" i="4"/>
  <c r="T364" i="4"/>
  <c r="N364" i="4"/>
  <c r="S363" i="4"/>
  <c r="R363" i="4"/>
  <c r="S362" i="4"/>
  <c r="R362" i="4"/>
  <c r="S361" i="4"/>
  <c r="R361" i="4"/>
  <c r="S359" i="4"/>
  <c r="R359" i="4"/>
  <c r="AO358" i="4"/>
  <c r="K358" i="4" s="1"/>
  <c r="L358" i="4" s="1"/>
  <c r="AD358" i="4"/>
  <c r="Y358" i="4"/>
  <c r="S358" i="4"/>
  <c r="R358" i="4"/>
  <c r="J358" i="4"/>
  <c r="T357" i="4"/>
  <c r="N357" i="4"/>
  <c r="S356" i="4"/>
  <c r="R356" i="4"/>
  <c r="S355" i="4"/>
  <c r="R355" i="4"/>
  <c r="S354" i="4"/>
  <c r="R354" i="4"/>
  <c r="S352" i="4"/>
  <c r="R352" i="4"/>
  <c r="AO351" i="4"/>
  <c r="K351" i="4" s="1"/>
  <c r="AD351" i="4"/>
  <c r="Y351" i="4"/>
  <c r="S351" i="4"/>
  <c r="R351" i="4"/>
  <c r="J351" i="4"/>
  <c r="T350" i="4"/>
  <c r="N350" i="4"/>
  <c r="S349" i="4"/>
  <c r="R349" i="4"/>
  <c r="S348" i="4"/>
  <c r="R348" i="4"/>
  <c r="S347" i="4"/>
  <c r="R347" i="4"/>
  <c r="S345" i="4"/>
  <c r="R345" i="4"/>
  <c r="AD344" i="4"/>
  <c r="AO344" i="4" s="1"/>
  <c r="K344" i="4" s="1"/>
  <c r="Y344" i="4"/>
  <c r="S344" i="4"/>
  <c r="R344" i="4"/>
  <c r="J344" i="4"/>
  <c r="T343" i="4"/>
  <c r="N343" i="4"/>
  <c r="S342" i="4"/>
  <c r="R342" i="4"/>
  <c r="S341" i="4"/>
  <c r="R341" i="4"/>
  <c r="S340" i="4"/>
  <c r="R340" i="4"/>
  <c r="S338" i="4"/>
  <c r="R338" i="4"/>
  <c r="AD337" i="4"/>
  <c r="AO337" i="4" s="1"/>
  <c r="K337" i="4" s="1"/>
  <c r="Y337" i="4"/>
  <c r="S337" i="4"/>
  <c r="R337" i="4"/>
  <c r="J337" i="4"/>
  <c r="T336" i="4"/>
  <c r="N336" i="4"/>
  <c r="S335" i="4"/>
  <c r="R335" i="4"/>
  <c r="S334" i="4"/>
  <c r="R334" i="4"/>
  <c r="S333" i="4"/>
  <c r="R333" i="4"/>
  <c r="S331" i="4"/>
  <c r="R331" i="4"/>
  <c r="AD330" i="4"/>
  <c r="AO330" i="4" s="1"/>
  <c r="K330" i="4" s="1"/>
  <c r="Y330" i="4"/>
  <c r="S330" i="4"/>
  <c r="R330" i="4"/>
  <c r="J330" i="4"/>
  <c r="T329" i="4"/>
  <c r="N329" i="4"/>
  <c r="S328" i="4"/>
  <c r="R328" i="4"/>
  <c r="S327" i="4"/>
  <c r="R327" i="4"/>
  <c r="S326" i="4"/>
  <c r="R326" i="4"/>
  <c r="S324" i="4"/>
  <c r="R324" i="4"/>
  <c r="AD323" i="4"/>
  <c r="AO323" i="4" s="1"/>
  <c r="K323" i="4" s="1"/>
  <c r="Y323" i="4"/>
  <c r="S323" i="4"/>
  <c r="R323" i="4"/>
  <c r="J323" i="4"/>
  <c r="T322" i="4"/>
  <c r="N322" i="4"/>
  <c r="S321" i="4"/>
  <c r="R321" i="4"/>
  <c r="S320" i="4"/>
  <c r="R320" i="4"/>
  <c r="S319" i="4"/>
  <c r="R319" i="4"/>
  <c r="S317" i="4"/>
  <c r="R317" i="4"/>
  <c r="AD316" i="4"/>
  <c r="AO316" i="4" s="1"/>
  <c r="K316" i="4" s="1"/>
  <c r="Y316" i="4"/>
  <c r="S316" i="4"/>
  <c r="R316" i="4"/>
  <c r="J316" i="4"/>
  <c r="T315" i="4"/>
  <c r="N315" i="4"/>
  <c r="S314" i="4"/>
  <c r="R314" i="4"/>
  <c r="S313" i="4"/>
  <c r="R313" i="4"/>
  <c r="S312" i="4"/>
  <c r="R312" i="4"/>
  <c r="S310" i="4"/>
  <c r="R310" i="4"/>
  <c r="AD309" i="4"/>
  <c r="AO309" i="4" s="1"/>
  <c r="K309" i="4" s="1"/>
  <c r="L309" i="4" s="1"/>
  <c r="Y309" i="4"/>
  <c r="S309" i="4"/>
  <c r="R309" i="4"/>
  <c r="J309" i="4"/>
  <c r="A309" i="4"/>
  <c r="A316" i="4" s="1"/>
  <c r="A323" i="4" s="1"/>
  <c r="A330" i="4" s="1"/>
  <c r="A337" i="4" s="1"/>
  <c r="A344" i="4" s="1"/>
  <c r="A351" i="4" s="1"/>
  <c r="A358" i="4" s="1"/>
  <c r="A365" i="4" s="1"/>
  <c r="A366" i="4" s="1"/>
  <c r="A367" i="4" s="1"/>
  <c r="A368" i="4" s="1"/>
  <c r="A369" i="4" s="1"/>
  <c r="A370" i="4" s="1"/>
  <c r="A371" i="4" s="1"/>
  <c r="T308" i="4"/>
  <c r="N308" i="4"/>
  <c r="S307" i="4"/>
  <c r="R307" i="4"/>
  <c r="S306" i="4"/>
  <c r="R306" i="4"/>
  <c r="S304" i="4"/>
  <c r="R304" i="4"/>
  <c r="S303" i="4"/>
  <c r="R303" i="4"/>
  <c r="AO302" i="4"/>
  <c r="K302" i="4" s="1"/>
  <c r="L302" i="4" s="1"/>
  <c r="AD302" i="4"/>
  <c r="Y302" i="4"/>
  <c r="S302" i="4"/>
  <c r="R302" i="4"/>
  <c r="J302" i="4"/>
  <c r="A302" i="4"/>
  <c r="T301" i="4"/>
  <c r="N301" i="4"/>
  <c r="S300" i="4"/>
  <c r="R300" i="4"/>
  <c r="S299" i="4"/>
  <c r="R299" i="4"/>
  <c r="S297" i="4"/>
  <c r="R297" i="4"/>
  <c r="S296" i="4"/>
  <c r="R296" i="4"/>
  <c r="AO295" i="4"/>
  <c r="K295" i="4" s="1"/>
  <c r="AD295" i="4"/>
  <c r="Y295" i="4"/>
  <c r="S295" i="4"/>
  <c r="R295" i="4"/>
  <c r="J295" i="4"/>
  <c r="L295" i="4" s="1"/>
  <c r="T293" i="4"/>
  <c r="N293" i="4"/>
  <c r="S292" i="4"/>
  <c r="R292" i="4"/>
  <c r="S291" i="4"/>
  <c r="R291" i="4"/>
  <c r="S290" i="4"/>
  <c r="R290" i="4"/>
  <c r="S289" i="4"/>
  <c r="R289" i="4"/>
  <c r="AO288" i="4"/>
  <c r="K288" i="4" s="1"/>
  <c r="AD288" i="4"/>
  <c r="Y288" i="4"/>
  <c r="S288" i="4"/>
  <c r="R288" i="4"/>
  <c r="J288" i="4"/>
  <c r="L288" i="4" s="1"/>
  <c r="T287" i="4"/>
  <c r="N287" i="4"/>
  <c r="S286" i="4"/>
  <c r="R286" i="4"/>
  <c r="S285" i="4"/>
  <c r="R285" i="4"/>
  <c r="S284" i="4"/>
  <c r="R284" i="4"/>
  <c r="S283" i="4"/>
  <c r="R283" i="4"/>
  <c r="AO282" i="4"/>
  <c r="K282" i="4" s="1"/>
  <c r="AD282" i="4"/>
  <c r="Y282" i="4"/>
  <c r="S282" i="4"/>
  <c r="R282" i="4"/>
  <c r="J282" i="4"/>
  <c r="L282" i="4" s="1"/>
  <c r="T281" i="4"/>
  <c r="N281" i="4"/>
  <c r="S280" i="4"/>
  <c r="R280" i="4"/>
  <c r="S279" i="4"/>
  <c r="R279" i="4"/>
  <c r="S278" i="4"/>
  <c r="R278" i="4"/>
  <c r="S277" i="4"/>
  <c r="R277" i="4"/>
  <c r="AD276" i="4"/>
  <c r="AO276" i="4" s="1"/>
  <c r="K276" i="4" s="1"/>
  <c r="Y276" i="4"/>
  <c r="S276" i="4"/>
  <c r="R276" i="4"/>
  <c r="J276" i="4"/>
  <c r="L276" i="4" s="1"/>
  <c r="T275" i="4"/>
  <c r="N275" i="4"/>
  <c r="S274" i="4"/>
  <c r="R274" i="4"/>
  <c r="S273" i="4"/>
  <c r="R273" i="4"/>
  <c r="S272" i="4"/>
  <c r="R272" i="4"/>
  <c r="S271" i="4"/>
  <c r="R271" i="4"/>
  <c r="AD270" i="4"/>
  <c r="AO270" i="4" s="1"/>
  <c r="K270" i="4" s="1"/>
  <c r="Y270" i="4"/>
  <c r="S270" i="4"/>
  <c r="R270" i="4"/>
  <c r="J270" i="4"/>
  <c r="L270" i="4" s="1"/>
  <c r="T269" i="4"/>
  <c r="N269" i="4"/>
  <c r="S268" i="4"/>
  <c r="R268" i="4"/>
  <c r="S267" i="4"/>
  <c r="R267" i="4"/>
  <c r="S266" i="4"/>
  <c r="R266" i="4"/>
  <c r="S265" i="4"/>
  <c r="R265" i="4"/>
  <c r="AO264" i="4"/>
  <c r="K264" i="4" s="1"/>
  <c r="AD264" i="4"/>
  <c r="Y264" i="4"/>
  <c r="S264" i="4"/>
  <c r="R264" i="4"/>
  <c r="J264" i="4"/>
  <c r="L264" i="4" s="1"/>
  <c r="T263" i="4"/>
  <c r="N263" i="4"/>
  <c r="S262" i="4"/>
  <c r="R262" i="4"/>
  <c r="S261" i="4"/>
  <c r="R261" i="4"/>
  <c r="S260" i="4"/>
  <c r="R260" i="4"/>
  <c r="S259" i="4"/>
  <c r="R259" i="4"/>
  <c r="AD258" i="4"/>
  <c r="AO258" i="4" s="1"/>
  <c r="K258" i="4" s="1"/>
  <c r="L258" i="4" s="1"/>
  <c r="Y258" i="4"/>
  <c r="S258" i="4"/>
  <c r="R258" i="4"/>
  <c r="J258" i="4"/>
  <c r="T257" i="4"/>
  <c r="N257" i="4"/>
  <c r="S256" i="4"/>
  <c r="R256" i="4"/>
  <c r="S255" i="4"/>
  <c r="R255" i="4"/>
  <c r="S254" i="4"/>
  <c r="R254" i="4"/>
  <c r="S253" i="4"/>
  <c r="R253" i="4"/>
  <c r="AD252" i="4"/>
  <c r="AO252" i="4" s="1"/>
  <c r="Y252" i="4"/>
  <c r="S252" i="4"/>
  <c r="R252" i="4"/>
  <c r="K252" i="4"/>
  <c r="L252" i="4" s="1"/>
  <c r="J252" i="4"/>
  <c r="T251" i="4"/>
  <c r="N251" i="4"/>
  <c r="S250" i="4"/>
  <c r="R250" i="4"/>
  <c r="S249" i="4"/>
  <c r="R249" i="4"/>
  <c r="S248" i="4"/>
  <c r="R248" i="4"/>
  <c r="S247" i="4"/>
  <c r="R247" i="4"/>
  <c r="AO246" i="4"/>
  <c r="K246" i="4" s="1"/>
  <c r="AD246" i="4"/>
  <c r="Y246" i="4"/>
  <c r="S246" i="4"/>
  <c r="R246" i="4"/>
  <c r="J246" i="4"/>
  <c r="L246" i="4" s="1"/>
  <c r="T245" i="4"/>
  <c r="N245" i="4"/>
  <c r="S244" i="4"/>
  <c r="R244" i="4"/>
  <c r="S243" i="4"/>
  <c r="R243" i="4"/>
  <c r="S242" i="4"/>
  <c r="R242" i="4"/>
  <c r="S241" i="4"/>
  <c r="R241" i="4"/>
  <c r="AD240" i="4"/>
  <c r="AO240" i="4" s="1"/>
  <c r="K240" i="4" s="1"/>
  <c r="Y240" i="4"/>
  <c r="S240" i="4"/>
  <c r="R240" i="4"/>
  <c r="J240" i="4"/>
  <c r="L240" i="4" s="1"/>
  <c r="T239" i="4"/>
  <c r="N239" i="4"/>
  <c r="S238" i="4"/>
  <c r="R238" i="4"/>
  <c r="S237" i="4"/>
  <c r="R237" i="4"/>
  <c r="S236" i="4"/>
  <c r="R236" i="4"/>
  <c r="S235" i="4"/>
  <c r="R235" i="4"/>
  <c r="AO234" i="4"/>
  <c r="K234" i="4" s="1"/>
  <c r="AD234" i="4"/>
  <c r="Y234" i="4"/>
  <c r="S234" i="4"/>
  <c r="R234" i="4"/>
  <c r="J234" i="4"/>
  <c r="L234" i="4" s="1"/>
  <c r="T233" i="4"/>
  <c r="N233" i="4"/>
  <c r="S232" i="4"/>
  <c r="R232" i="4"/>
  <c r="S231" i="4"/>
  <c r="R231" i="4"/>
  <c r="S230" i="4"/>
  <c r="R230" i="4"/>
  <c r="S229" i="4"/>
  <c r="R229" i="4"/>
  <c r="AD228" i="4"/>
  <c r="AO228" i="4" s="1"/>
  <c r="K228" i="4" s="1"/>
  <c r="Y228" i="4"/>
  <c r="S228" i="4"/>
  <c r="R228" i="4"/>
  <c r="J228" i="4"/>
  <c r="L228" i="4" s="1"/>
  <c r="A228" i="4"/>
  <c r="A234" i="4" s="1"/>
  <c r="A240" i="4" s="1"/>
  <c r="A246" i="4" s="1"/>
  <c r="A252" i="4" s="1"/>
  <c r="A258" i="4" s="1"/>
  <c r="A264" i="4" s="1"/>
  <c r="A270" i="4" s="1"/>
  <c r="A276" i="4" s="1"/>
  <c r="A282" i="4" s="1"/>
  <c r="A288" i="4" s="1"/>
  <c r="T227" i="4"/>
  <c r="N227" i="4"/>
  <c r="S226" i="4"/>
  <c r="R226" i="4"/>
  <c r="S225" i="4"/>
  <c r="R225" i="4"/>
  <c r="S224" i="4"/>
  <c r="R224" i="4"/>
  <c r="S223" i="4"/>
  <c r="R223" i="4"/>
  <c r="AO222" i="4"/>
  <c r="AD222" i="4"/>
  <c r="Y222" i="4"/>
  <c r="S222" i="4"/>
  <c r="R222" i="4"/>
  <c r="K222" i="4"/>
  <c r="J222" i="4"/>
  <c r="L222" i="4" s="1"/>
  <c r="T220" i="4"/>
  <c r="N220" i="4"/>
  <c r="S219" i="4"/>
  <c r="R219" i="4"/>
  <c r="S218" i="4"/>
  <c r="R218" i="4"/>
  <c r="S217" i="4"/>
  <c r="R217" i="4"/>
  <c r="S216" i="4"/>
  <c r="R216" i="4"/>
  <c r="AD215" i="4"/>
  <c r="AO215" i="4" s="1"/>
  <c r="K215" i="4" s="1"/>
  <c r="Y215" i="4"/>
  <c r="S215" i="4"/>
  <c r="R215" i="4"/>
  <c r="J215" i="4"/>
  <c r="L215" i="4" s="1"/>
  <c r="T214" i="4"/>
  <c r="N214" i="4"/>
  <c r="S213" i="4"/>
  <c r="R213" i="4"/>
  <c r="S212" i="4"/>
  <c r="R212" i="4"/>
  <c r="S211" i="4"/>
  <c r="R211" i="4"/>
  <c r="S210" i="4"/>
  <c r="R210" i="4"/>
  <c r="AD209" i="4"/>
  <c r="AO209" i="4" s="1"/>
  <c r="K209" i="4" s="1"/>
  <c r="Y209" i="4"/>
  <c r="S209" i="4"/>
  <c r="R209" i="4"/>
  <c r="J209" i="4"/>
  <c r="L209" i="4" s="1"/>
  <c r="T208" i="4"/>
  <c r="N208" i="4"/>
  <c r="S207" i="4"/>
  <c r="R207" i="4"/>
  <c r="S206" i="4"/>
  <c r="R206" i="4"/>
  <c r="S205" i="4"/>
  <c r="R205" i="4"/>
  <c r="S204" i="4"/>
  <c r="R204" i="4"/>
  <c r="AD203" i="4"/>
  <c r="AO203" i="4" s="1"/>
  <c r="Y203" i="4"/>
  <c r="S203" i="4"/>
  <c r="R203" i="4"/>
  <c r="K203" i="4"/>
  <c r="J203" i="4"/>
  <c r="L203" i="4" s="1"/>
  <c r="T202" i="4"/>
  <c r="N202" i="4"/>
  <c r="S201" i="4"/>
  <c r="R201" i="4"/>
  <c r="S200" i="4"/>
  <c r="R200" i="4"/>
  <c r="S199" i="4"/>
  <c r="R199" i="4"/>
  <c r="S198" i="4"/>
  <c r="R198" i="4"/>
  <c r="AD197" i="4"/>
  <c r="AO197" i="4" s="1"/>
  <c r="K197" i="4" s="1"/>
  <c r="L197" i="4" s="1"/>
  <c r="Y197" i="4"/>
  <c r="S197" i="4"/>
  <c r="R197" i="4"/>
  <c r="J197" i="4"/>
  <c r="T196" i="4"/>
  <c r="N196" i="4"/>
  <c r="S195" i="4"/>
  <c r="R195" i="4"/>
  <c r="S194" i="4"/>
  <c r="R194" i="4"/>
  <c r="S193" i="4"/>
  <c r="R193" i="4"/>
  <c r="S192" i="4"/>
  <c r="R192" i="4"/>
  <c r="AO191" i="4"/>
  <c r="AD191" i="4"/>
  <c r="Y191" i="4"/>
  <c r="S191" i="4"/>
  <c r="R191" i="4"/>
  <c r="L191" i="4"/>
  <c r="K191" i="4"/>
  <c r="J191" i="4"/>
  <c r="T190" i="4"/>
  <c r="N190" i="4"/>
  <c r="S189" i="4"/>
  <c r="R189" i="4"/>
  <c r="S188" i="4"/>
  <c r="R188" i="4"/>
  <c r="S187" i="4"/>
  <c r="R187" i="4"/>
  <c r="S186" i="4"/>
  <c r="R186" i="4"/>
  <c r="AO185" i="4"/>
  <c r="K185" i="4" s="1"/>
  <c r="AD185" i="4"/>
  <c r="Y185" i="4"/>
  <c r="S185" i="4"/>
  <c r="R185" i="4"/>
  <c r="L185" i="4"/>
  <c r="J185" i="4"/>
  <c r="T184" i="4"/>
  <c r="N184" i="4"/>
  <c r="S183" i="4"/>
  <c r="R183" i="4"/>
  <c r="S182" i="4"/>
  <c r="R182" i="4"/>
  <c r="S181" i="4"/>
  <c r="R181" i="4"/>
  <c r="S180" i="4"/>
  <c r="R180" i="4"/>
  <c r="AO179" i="4"/>
  <c r="K179" i="4" s="1"/>
  <c r="AD179" i="4"/>
  <c r="Y179" i="4"/>
  <c r="S179" i="4"/>
  <c r="R179" i="4"/>
  <c r="J179" i="4"/>
  <c r="L179" i="4" s="1"/>
  <c r="T178" i="4"/>
  <c r="N178" i="4"/>
  <c r="S177" i="4"/>
  <c r="R177" i="4"/>
  <c r="S176" i="4"/>
  <c r="R176" i="4"/>
  <c r="S175" i="4"/>
  <c r="R175" i="4"/>
  <c r="S174" i="4"/>
  <c r="R174" i="4"/>
  <c r="AD173" i="4"/>
  <c r="AO173" i="4" s="1"/>
  <c r="K173" i="4" s="1"/>
  <c r="Y173" i="4"/>
  <c r="S173" i="4"/>
  <c r="R173" i="4"/>
  <c r="J173" i="4"/>
  <c r="L173" i="4" s="1"/>
  <c r="T172" i="4"/>
  <c r="N172" i="4"/>
  <c r="S171" i="4"/>
  <c r="R171" i="4"/>
  <c r="S170" i="4"/>
  <c r="R170" i="4"/>
  <c r="S169" i="4"/>
  <c r="R169" i="4"/>
  <c r="S168" i="4"/>
  <c r="R168" i="4"/>
  <c r="AD167" i="4"/>
  <c r="AO167" i="4" s="1"/>
  <c r="K167" i="4" s="1"/>
  <c r="Y167" i="4"/>
  <c r="S167" i="4"/>
  <c r="R167" i="4"/>
  <c r="J167" i="4"/>
  <c r="L167" i="4" s="1"/>
  <c r="T166" i="4"/>
  <c r="N166" i="4"/>
  <c r="S165" i="4"/>
  <c r="R165" i="4"/>
  <c r="S164" i="4"/>
  <c r="R164" i="4"/>
  <c r="S163" i="4"/>
  <c r="R163" i="4"/>
  <c r="S162" i="4"/>
  <c r="R162" i="4"/>
  <c r="AD161" i="4"/>
  <c r="AO161" i="4" s="1"/>
  <c r="K161" i="4" s="1"/>
  <c r="Y161" i="4"/>
  <c r="S161" i="4"/>
  <c r="R161" i="4"/>
  <c r="J161" i="4"/>
  <c r="L161" i="4" s="1"/>
  <c r="T160" i="4"/>
  <c r="N160" i="4"/>
  <c r="S159" i="4"/>
  <c r="R159" i="4"/>
  <c r="D159" i="4"/>
  <c r="S158" i="4"/>
  <c r="R158" i="4"/>
  <c r="S157" i="4"/>
  <c r="R157" i="4"/>
  <c r="S156" i="4"/>
  <c r="R156" i="4"/>
  <c r="AO155" i="4"/>
  <c r="K155" i="4" s="1"/>
  <c r="AD155" i="4"/>
  <c r="Y155" i="4"/>
  <c r="S155" i="4"/>
  <c r="R155" i="4"/>
  <c r="L155" i="4"/>
  <c r="J155" i="4"/>
  <c r="T154" i="4"/>
  <c r="N154" i="4"/>
  <c r="S153" i="4"/>
  <c r="R153" i="4"/>
  <c r="D153" i="4"/>
  <c r="S152" i="4"/>
  <c r="R152" i="4"/>
  <c r="S151" i="4"/>
  <c r="R151" i="4"/>
  <c r="S150" i="4"/>
  <c r="R150" i="4"/>
  <c r="AD149" i="4"/>
  <c r="AO149" i="4" s="1"/>
  <c r="K149" i="4" s="1"/>
  <c r="Y149" i="4"/>
  <c r="S149" i="4"/>
  <c r="R149" i="4"/>
  <c r="J149" i="4"/>
  <c r="T148" i="4"/>
  <c r="N148" i="4"/>
  <c r="S147" i="4"/>
  <c r="R147" i="4"/>
  <c r="S146" i="4"/>
  <c r="R146" i="4"/>
  <c r="S145" i="4"/>
  <c r="R145" i="4"/>
  <c r="S144" i="4"/>
  <c r="R144" i="4"/>
  <c r="AD143" i="4"/>
  <c r="AO143" i="4" s="1"/>
  <c r="K143" i="4" s="1"/>
  <c r="Y143" i="4"/>
  <c r="S143" i="4"/>
  <c r="R143" i="4"/>
  <c r="J143" i="4"/>
  <c r="T142" i="4"/>
  <c r="N142" i="4"/>
  <c r="S141" i="4"/>
  <c r="R141" i="4"/>
  <c r="S140" i="4"/>
  <c r="R140" i="4"/>
  <c r="S139" i="4"/>
  <c r="R139" i="4"/>
  <c r="S138" i="4"/>
  <c r="R138" i="4"/>
  <c r="AD137" i="4"/>
  <c r="AO137" i="4" s="1"/>
  <c r="K137" i="4" s="1"/>
  <c r="Y137" i="4"/>
  <c r="S137" i="4"/>
  <c r="R137" i="4"/>
  <c r="J137" i="4"/>
  <c r="T136" i="4"/>
  <c r="N136" i="4"/>
  <c r="S135" i="4"/>
  <c r="R135" i="4"/>
  <c r="S134" i="4"/>
  <c r="R134" i="4"/>
  <c r="S133" i="4"/>
  <c r="R133" i="4"/>
  <c r="S132" i="4"/>
  <c r="R132" i="4"/>
  <c r="AD131" i="4"/>
  <c r="AO131" i="4" s="1"/>
  <c r="K131" i="4" s="1"/>
  <c r="L131" i="4" s="1"/>
  <c r="Y131" i="4"/>
  <c r="S131" i="4"/>
  <c r="R131" i="4"/>
  <c r="J131" i="4"/>
  <c r="T130" i="4"/>
  <c r="N130" i="4"/>
  <c r="S129" i="4"/>
  <c r="R129" i="4"/>
  <c r="S128" i="4"/>
  <c r="R128" i="4"/>
  <c r="S127" i="4"/>
  <c r="R127" i="4"/>
  <c r="S126" i="4"/>
  <c r="R126" i="4"/>
  <c r="AO125" i="4"/>
  <c r="K125" i="4" s="1"/>
  <c r="L125" i="4" s="1"/>
  <c r="AD125" i="4"/>
  <c r="Y125" i="4"/>
  <c r="S125" i="4"/>
  <c r="R125" i="4"/>
  <c r="J125" i="4"/>
  <c r="T124" i="4"/>
  <c r="N124" i="4"/>
  <c r="S123" i="4"/>
  <c r="R123" i="4"/>
  <c r="S122" i="4"/>
  <c r="R122" i="4"/>
  <c r="S121" i="4"/>
  <c r="R121" i="4"/>
  <c r="S120" i="4"/>
  <c r="R120" i="4"/>
  <c r="AO119" i="4"/>
  <c r="K119" i="4" s="1"/>
  <c r="L119" i="4" s="1"/>
  <c r="AD119" i="4"/>
  <c r="Y119" i="4"/>
  <c r="S119" i="4"/>
  <c r="R119" i="4"/>
  <c r="J119" i="4"/>
  <c r="T118" i="4"/>
  <c r="N118" i="4"/>
  <c r="S117" i="4"/>
  <c r="R117" i="4"/>
  <c r="S116" i="4"/>
  <c r="R116" i="4"/>
  <c r="S115" i="4"/>
  <c r="R115" i="4"/>
  <c r="S114" i="4"/>
  <c r="R114" i="4"/>
  <c r="AO113" i="4"/>
  <c r="AD113" i="4"/>
  <c r="Y113" i="4"/>
  <c r="S113" i="4"/>
  <c r="R113" i="4"/>
  <c r="K113" i="4"/>
  <c r="J113" i="4"/>
  <c r="L113" i="4" s="1"/>
  <c r="T112" i="4"/>
  <c r="N112" i="4"/>
  <c r="S111" i="4"/>
  <c r="R111" i="4"/>
  <c r="S110" i="4"/>
  <c r="R110" i="4"/>
  <c r="S109" i="4"/>
  <c r="R109" i="4"/>
  <c r="S108" i="4"/>
  <c r="R108" i="4"/>
  <c r="AD107" i="4"/>
  <c r="AO107" i="4" s="1"/>
  <c r="K107" i="4" s="1"/>
  <c r="Y107" i="4"/>
  <c r="S107" i="4"/>
  <c r="R107" i="4"/>
  <c r="J107" i="4"/>
  <c r="T106" i="4"/>
  <c r="N106" i="4"/>
  <c r="S105" i="4"/>
  <c r="R105" i="4"/>
  <c r="S104" i="4"/>
  <c r="R104" i="4"/>
  <c r="S103" i="4"/>
  <c r="R103" i="4"/>
  <c r="S102" i="4"/>
  <c r="R102" i="4"/>
  <c r="AD101" i="4"/>
  <c r="AO101" i="4" s="1"/>
  <c r="K101" i="4" s="1"/>
  <c r="Y101" i="4"/>
  <c r="S101" i="4"/>
  <c r="R101" i="4"/>
  <c r="J101" i="4"/>
  <c r="T100" i="4"/>
  <c r="N100" i="4"/>
  <c r="S99" i="4"/>
  <c r="R99" i="4"/>
  <c r="S98" i="4"/>
  <c r="R98" i="4"/>
  <c r="S97" i="4"/>
  <c r="R97" i="4"/>
  <c r="S96" i="4"/>
  <c r="R96" i="4"/>
  <c r="AD95" i="4"/>
  <c r="AO95" i="4" s="1"/>
  <c r="K95" i="4" s="1"/>
  <c r="Y95" i="4"/>
  <c r="S95" i="4"/>
  <c r="R95" i="4"/>
  <c r="J95" i="4"/>
  <c r="T94" i="4"/>
  <c r="N94" i="4"/>
  <c r="S93" i="4"/>
  <c r="R93" i="4"/>
  <c r="S92" i="4"/>
  <c r="R92" i="4"/>
  <c r="S91" i="4"/>
  <c r="R91" i="4"/>
  <c r="S90" i="4"/>
  <c r="R90" i="4"/>
  <c r="AD89" i="4"/>
  <c r="AO89" i="4" s="1"/>
  <c r="K89" i="4" s="1"/>
  <c r="L89" i="4" s="1"/>
  <c r="Y89" i="4"/>
  <c r="S89" i="4"/>
  <c r="R89" i="4"/>
  <c r="J89" i="4"/>
  <c r="T88" i="4"/>
  <c r="N88" i="4"/>
  <c r="S87" i="4"/>
  <c r="R87" i="4"/>
  <c r="S86" i="4"/>
  <c r="R86" i="4"/>
  <c r="S85" i="4"/>
  <c r="R85" i="4"/>
  <c r="S84" i="4"/>
  <c r="R84" i="4"/>
  <c r="AO83" i="4"/>
  <c r="K83" i="4" s="1"/>
  <c r="L83" i="4" s="1"/>
  <c r="AD83" i="4"/>
  <c r="Y83" i="4"/>
  <c r="S83" i="4"/>
  <c r="R83" i="4"/>
  <c r="J83" i="4"/>
  <c r="T82" i="4"/>
  <c r="N82" i="4"/>
  <c r="S81" i="4"/>
  <c r="R81" i="4"/>
  <c r="S80" i="4"/>
  <c r="R80" i="4"/>
  <c r="S79" i="4"/>
  <c r="R79" i="4"/>
  <c r="S78" i="4"/>
  <c r="R78" i="4"/>
  <c r="AO77" i="4"/>
  <c r="K77" i="4" s="1"/>
  <c r="L77" i="4" s="1"/>
  <c r="AD77" i="4"/>
  <c r="Y77" i="4"/>
  <c r="S77" i="4"/>
  <c r="R77" i="4" s="1"/>
  <c r="J77" i="4"/>
  <c r="T76" i="4"/>
  <c r="N76" i="4"/>
  <c r="S75" i="4"/>
  <c r="R75" i="4"/>
  <c r="S74" i="4"/>
  <c r="R74" i="4"/>
  <c r="S73" i="4"/>
  <c r="R73" i="4"/>
  <c r="S72" i="4"/>
  <c r="R72" i="4"/>
  <c r="AO71" i="4"/>
  <c r="K71" i="4" s="1"/>
  <c r="AD71" i="4"/>
  <c r="Y71" i="4"/>
  <c r="S71" i="4"/>
  <c r="R71" i="4"/>
  <c r="J71" i="4"/>
  <c r="T70" i="4"/>
  <c r="N70" i="4"/>
  <c r="S69" i="4"/>
  <c r="R69" i="4"/>
  <c r="S68" i="4"/>
  <c r="R68" i="4"/>
  <c r="S67" i="4"/>
  <c r="R67" i="4"/>
  <c r="S66" i="4"/>
  <c r="R66" i="4"/>
  <c r="AD65" i="4"/>
  <c r="AO65" i="4" s="1"/>
  <c r="K65" i="4" s="1"/>
  <c r="Y65" i="4"/>
  <c r="S65" i="4"/>
  <c r="R65" i="4"/>
  <c r="J65" i="4"/>
  <c r="A65" i="4"/>
  <c r="A71" i="4" s="1"/>
  <c r="A77" i="4" s="1"/>
  <c r="A83" i="4" s="1"/>
  <c r="A89" i="4" s="1"/>
  <c r="A95" i="4" s="1"/>
  <c r="A101" i="4" s="1"/>
  <c r="A107" i="4" s="1"/>
  <c r="A113" i="4" s="1"/>
  <c r="A119" i="4" s="1"/>
  <c r="A125" i="4" s="1"/>
  <c r="A131" i="4" s="1"/>
  <c r="A137" i="4" s="1"/>
  <c r="A143" i="4" s="1"/>
  <c r="A149" i="4" s="1"/>
  <c r="A155" i="4" s="1"/>
  <c r="A161" i="4" s="1"/>
  <c r="A167" i="4" s="1"/>
  <c r="A173" i="4" s="1"/>
  <c r="A179" i="4" s="1"/>
  <c r="A185" i="4" s="1"/>
  <c r="A191" i="4" s="1"/>
  <c r="A197" i="4" s="1"/>
  <c r="A203" i="4" s="1"/>
  <c r="A209" i="4" s="1"/>
  <c r="A215" i="4" s="1"/>
  <c r="T64" i="4"/>
  <c r="N64" i="4"/>
  <c r="S63" i="4"/>
  <c r="R63" i="4"/>
  <c r="S62" i="4"/>
  <c r="R62" i="4"/>
  <c r="S61" i="4"/>
  <c r="R61" i="4"/>
  <c r="S60" i="4"/>
  <c r="R60" i="4"/>
  <c r="AD59" i="4"/>
  <c r="AO59" i="4" s="1"/>
  <c r="K59" i="4" s="1"/>
  <c r="Y59" i="4"/>
  <c r="S59" i="4"/>
  <c r="R59" i="4"/>
  <c r="J59" i="4"/>
  <c r="T58" i="4"/>
  <c r="N58" i="4"/>
  <c r="S57" i="4"/>
  <c r="R57" i="4"/>
  <c r="S56" i="4"/>
  <c r="R56" i="4"/>
  <c r="S55" i="4"/>
  <c r="R55" i="4"/>
  <c r="S54" i="4"/>
  <c r="R54" i="4"/>
  <c r="AD53" i="4"/>
  <c r="AO53" i="4" s="1"/>
  <c r="K53" i="4" s="1"/>
  <c r="Y53" i="4"/>
  <c r="S53" i="4"/>
  <c r="R53" i="4"/>
  <c r="J53" i="4"/>
  <c r="T52" i="4"/>
  <c r="N52" i="4"/>
  <c r="S51" i="4"/>
  <c r="R51" i="4"/>
  <c r="S50" i="4"/>
  <c r="R50" i="4"/>
  <c r="S49" i="4"/>
  <c r="R49" i="4"/>
  <c r="S48" i="4"/>
  <c r="R48" i="4"/>
  <c r="AD47" i="4"/>
  <c r="AO47" i="4" s="1"/>
  <c r="K47" i="4" s="1"/>
  <c r="Y47" i="4"/>
  <c r="S47" i="4"/>
  <c r="R47" i="4"/>
  <c r="J47" i="4"/>
  <c r="T46" i="4"/>
  <c r="N46" i="4"/>
  <c r="AO41" i="4"/>
  <c r="AD41" i="4"/>
  <c r="Y41" i="4"/>
  <c r="L41" i="4"/>
  <c r="K41" i="4"/>
  <c r="J41" i="4"/>
  <c r="T40" i="4"/>
  <c r="N40" i="4"/>
  <c r="S39" i="4"/>
  <c r="R39" i="4"/>
  <c r="S38" i="4"/>
  <c r="R38" i="4"/>
  <c r="S37" i="4"/>
  <c r="R37" i="4"/>
  <c r="S36" i="4"/>
  <c r="R36" i="4"/>
  <c r="AO35" i="4"/>
  <c r="K35" i="4" s="1"/>
  <c r="AD35" i="4"/>
  <c r="Y35" i="4"/>
  <c r="S35" i="4"/>
  <c r="R35" i="4"/>
  <c r="L35" i="4"/>
  <c r="J35" i="4"/>
  <c r="T34" i="4"/>
  <c r="N34" i="4"/>
  <c r="S33" i="4"/>
  <c r="R33" i="4"/>
  <c r="S32" i="4"/>
  <c r="R32" i="4"/>
  <c r="S31" i="4"/>
  <c r="R31" i="4"/>
  <c r="S30" i="4"/>
  <c r="R30" i="4"/>
  <c r="AO29" i="4"/>
  <c r="K29" i="4" s="1"/>
  <c r="L29" i="4" s="1"/>
  <c r="AD29" i="4"/>
  <c r="Y29" i="4"/>
  <c r="S29" i="4"/>
  <c r="R29" i="4"/>
  <c r="J29" i="4"/>
  <c r="T28" i="4"/>
  <c r="N28" i="4"/>
  <c r="S27" i="4"/>
  <c r="R27" i="4"/>
  <c r="S26" i="4"/>
  <c r="R26" i="4"/>
  <c r="S25" i="4"/>
  <c r="R25" i="4"/>
  <c r="S24" i="4"/>
  <c r="R24" i="4"/>
  <c r="AO23" i="4"/>
  <c r="AD23" i="4"/>
  <c r="Y23" i="4"/>
  <c r="S23" i="4"/>
  <c r="R23" i="4"/>
  <c r="K23" i="4"/>
  <c r="J23" i="4"/>
  <c r="L23" i="4" s="1"/>
  <c r="A23" i="4"/>
  <c r="A29" i="4" s="1"/>
  <c r="A35" i="4" s="1"/>
  <c r="A41" i="4" s="1"/>
  <c r="A47" i="4" s="1"/>
  <c r="A53" i="4" s="1"/>
  <c r="A59" i="4" s="1"/>
  <c r="T22" i="4"/>
  <c r="N22" i="4"/>
  <c r="S21" i="4"/>
  <c r="R21" i="4"/>
  <c r="S20" i="4"/>
  <c r="R20" i="4"/>
  <c r="S19" i="4"/>
  <c r="R19" i="4"/>
  <c r="S18" i="4"/>
  <c r="R18" i="4"/>
  <c r="AD17" i="4"/>
  <c r="AO17" i="4" s="1"/>
  <c r="K17" i="4" s="1"/>
  <c r="Y17" i="4"/>
  <c r="S17" i="4"/>
  <c r="R17" i="4"/>
  <c r="J17" i="4"/>
  <c r="L17" i="4" s="1"/>
  <c r="A17" i="4"/>
  <c r="T16" i="4"/>
  <c r="N16" i="4"/>
  <c r="S15" i="4"/>
  <c r="R15" i="4"/>
  <c r="S14" i="4"/>
  <c r="R14" i="4"/>
  <c r="S13" i="4"/>
  <c r="R13" i="4"/>
  <c r="S12" i="4"/>
  <c r="R12" i="4" s="1"/>
  <c r="AO11" i="4"/>
  <c r="AD11" i="4"/>
  <c r="Y11" i="4"/>
  <c r="S11" i="4"/>
  <c r="R11" i="4"/>
  <c r="K11" i="4"/>
  <c r="J11" i="4"/>
  <c r="L11" i="4" s="1"/>
  <c r="A11" i="4"/>
  <c r="T10" i="4"/>
  <c r="N10" i="4"/>
  <c r="S9" i="4"/>
  <c r="R9" i="4"/>
  <c r="S8" i="4"/>
  <c r="R8" i="4"/>
  <c r="S7" i="4"/>
  <c r="R7" i="4"/>
  <c r="S6" i="4"/>
  <c r="R6" i="4"/>
  <c r="AD5" i="4"/>
  <c r="AO5" i="4" s="1"/>
  <c r="K5" i="4" s="1"/>
  <c r="Y5" i="4"/>
  <c r="S5" i="4"/>
  <c r="R5" i="4" s="1"/>
  <c r="J5" i="4"/>
  <c r="AQ381" i="3"/>
  <c r="Y381" i="3"/>
  <c r="N381" i="3"/>
  <c r="L381" i="3"/>
  <c r="K381" i="3"/>
  <c r="J381" i="3"/>
  <c r="A381" i="3"/>
  <c r="AQ380" i="3"/>
  <c r="Y380" i="3"/>
  <c r="N380" i="3"/>
  <c r="K380" i="3"/>
  <c r="L380" i="3" s="1"/>
  <c r="J380" i="3"/>
  <c r="AQ379" i="3"/>
  <c r="Y379" i="3"/>
  <c r="N379" i="3"/>
  <c r="K379" i="3"/>
  <c r="J379" i="3"/>
  <c r="L379" i="3" s="1"/>
  <c r="AQ378" i="3"/>
  <c r="K378" i="3" s="1"/>
  <c r="Y378" i="3"/>
  <c r="N378" i="3"/>
  <c r="L378" i="3"/>
  <c r="J378" i="3"/>
  <c r="A378" i="3"/>
  <c r="A379" i="3" s="1"/>
  <c r="AQ377" i="3"/>
  <c r="Y377" i="3"/>
  <c r="N377" i="3"/>
  <c r="K377" i="3"/>
  <c r="L377" i="3" s="1"/>
  <c r="J377" i="3"/>
  <c r="AO371" i="3"/>
  <c r="K371" i="3" s="1"/>
  <c r="AD371" i="3"/>
  <c r="S371" i="3"/>
  <c r="R371" i="3"/>
  <c r="J371" i="3"/>
  <c r="L371" i="3" s="1"/>
  <c r="AO370" i="3"/>
  <c r="AD370" i="3"/>
  <c r="S370" i="3"/>
  <c r="R370" i="3"/>
  <c r="K370" i="3"/>
  <c r="J370" i="3"/>
  <c r="L370" i="3" s="1"/>
  <c r="AD369" i="3"/>
  <c r="AO369" i="3" s="1"/>
  <c r="K369" i="3" s="1"/>
  <c r="L369" i="3" s="1"/>
  <c r="S369" i="3"/>
  <c r="R369" i="3"/>
  <c r="J369" i="3"/>
  <c r="AO368" i="3"/>
  <c r="K368" i="3" s="1"/>
  <c r="AD368" i="3"/>
  <c r="S368" i="3"/>
  <c r="R368" i="3"/>
  <c r="L368" i="3"/>
  <c r="J368" i="3"/>
  <c r="AD367" i="3"/>
  <c r="AO367" i="3" s="1"/>
  <c r="K367" i="3" s="1"/>
  <c r="S367" i="3"/>
  <c r="R367" i="3"/>
  <c r="L367" i="3"/>
  <c r="J367" i="3"/>
  <c r="AO366" i="3"/>
  <c r="K366" i="3" s="1"/>
  <c r="AD366" i="3"/>
  <c r="S366" i="3"/>
  <c r="R366" i="3"/>
  <c r="J366" i="3"/>
  <c r="AD365" i="3"/>
  <c r="AO365" i="3" s="1"/>
  <c r="S365" i="3"/>
  <c r="R365" i="3"/>
  <c r="K365" i="3"/>
  <c r="J365" i="3"/>
  <c r="L365" i="3" s="1"/>
  <c r="T364" i="3"/>
  <c r="N364" i="3"/>
  <c r="S363" i="3"/>
  <c r="R363" i="3"/>
  <c r="S362" i="3"/>
  <c r="R362" i="3"/>
  <c r="S361" i="3"/>
  <c r="R361" i="3"/>
  <c r="S359" i="3"/>
  <c r="R359" i="3"/>
  <c r="AD358" i="3"/>
  <c r="AO358" i="3" s="1"/>
  <c r="K358" i="3" s="1"/>
  <c r="Y358" i="3"/>
  <c r="S358" i="3"/>
  <c r="R358" i="3"/>
  <c r="J358" i="3"/>
  <c r="L358" i="3" s="1"/>
  <c r="T357" i="3"/>
  <c r="N357" i="3"/>
  <c r="S356" i="3"/>
  <c r="R356" i="3"/>
  <c r="S355" i="3"/>
  <c r="R355" i="3"/>
  <c r="S354" i="3"/>
  <c r="R354" i="3"/>
  <c r="S352" i="3"/>
  <c r="R352" i="3"/>
  <c r="AO351" i="3"/>
  <c r="K351" i="3" s="1"/>
  <c r="AD351" i="3"/>
  <c r="Y351" i="3"/>
  <c r="S351" i="3"/>
  <c r="R351" i="3"/>
  <c r="L351" i="3"/>
  <c r="J351" i="3"/>
  <c r="T350" i="3"/>
  <c r="N350" i="3"/>
  <c r="S349" i="3"/>
  <c r="R349" i="3"/>
  <c r="S348" i="3"/>
  <c r="R348" i="3"/>
  <c r="S347" i="3"/>
  <c r="R347" i="3"/>
  <c r="S345" i="3"/>
  <c r="R345" i="3"/>
  <c r="AO344" i="3"/>
  <c r="K344" i="3" s="1"/>
  <c r="AD344" i="3"/>
  <c r="Y344" i="3"/>
  <c r="S344" i="3"/>
  <c r="R344" i="3"/>
  <c r="L344" i="3"/>
  <c r="J344" i="3"/>
  <c r="T343" i="3"/>
  <c r="N343" i="3"/>
  <c r="S342" i="3"/>
  <c r="R342" i="3"/>
  <c r="S341" i="3"/>
  <c r="R341" i="3"/>
  <c r="S340" i="3"/>
  <c r="R340" i="3"/>
  <c r="S338" i="3"/>
  <c r="R338" i="3"/>
  <c r="AO337" i="3"/>
  <c r="K337" i="3" s="1"/>
  <c r="L337" i="3" s="1"/>
  <c r="AD337" i="3"/>
  <c r="Y337" i="3"/>
  <c r="S337" i="3"/>
  <c r="R337" i="3"/>
  <c r="J337" i="3"/>
  <c r="T336" i="3"/>
  <c r="N336" i="3"/>
  <c r="S335" i="3"/>
  <c r="R335" i="3"/>
  <c r="S334" i="3"/>
  <c r="R334" i="3"/>
  <c r="S333" i="3"/>
  <c r="R333" i="3"/>
  <c r="S331" i="3"/>
  <c r="R331" i="3"/>
  <c r="AO330" i="3"/>
  <c r="AD330" i="3"/>
  <c r="Y330" i="3"/>
  <c r="S330" i="3"/>
  <c r="R330" i="3"/>
  <c r="K330" i="3"/>
  <c r="J330" i="3"/>
  <c r="L330" i="3" s="1"/>
  <c r="A330" i="3"/>
  <c r="A337" i="3" s="1"/>
  <c r="A344" i="3" s="1"/>
  <c r="A351" i="3" s="1"/>
  <c r="A358" i="3" s="1"/>
  <c r="A365" i="3" s="1"/>
  <c r="A366" i="3" s="1"/>
  <c r="A367" i="3" s="1"/>
  <c r="A368" i="3" s="1"/>
  <c r="A369" i="3" s="1"/>
  <c r="A370" i="3" s="1"/>
  <c r="A371" i="3" s="1"/>
  <c r="T329" i="3"/>
  <c r="N329" i="3"/>
  <c r="S328" i="3"/>
  <c r="R328" i="3"/>
  <c r="S327" i="3"/>
  <c r="R327" i="3"/>
  <c r="S326" i="3"/>
  <c r="R326" i="3"/>
  <c r="S324" i="3"/>
  <c r="R324" i="3"/>
  <c r="AD323" i="3"/>
  <c r="AO323" i="3" s="1"/>
  <c r="K323" i="3" s="1"/>
  <c r="Y323" i="3"/>
  <c r="S323" i="3"/>
  <c r="R323" i="3"/>
  <c r="J323" i="3"/>
  <c r="L323" i="3" s="1"/>
  <c r="T322" i="3"/>
  <c r="N322" i="3"/>
  <c r="S321" i="3"/>
  <c r="R321" i="3"/>
  <c r="S320" i="3"/>
  <c r="R320" i="3"/>
  <c r="S319" i="3"/>
  <c r="R319" i="3"/>
  <c r="S317" i="3"/>
  <c r="R317" i="3"/>
  <c r="AD316" i="3"/>
  <c r="AO316" i="3" s="1"/>
  <c r="K316" i="3" s="1"/>
  <c r="Y316" i="3"/>
  <c r="S316" i="3"/>
  <c r="R316" i="3"/>
  <c r="J316" i="3"/>
  <c r="L316" i="3" s="1"/>
  <c r="T315" i="3"/>
  <c r="N315" i="3"/>
  <c r="S314" i="3"/>
  <c r="R314" i="3"/>
  <c r="S313" i="3"/>
  <c r="R313" i="3"/>
  <c r="S312" i="3"/>
  <c r="R312" i="3"/>
  <c r="S310" i="3"/>
  <c r="R310" i="3"/>
  <c r="AD309" i="3"/>
  <c r="AO309" i="3" s="1"/>
  <c r="Y309" i="3"/>
  <c r="S309" i="3"/>
  <c r="R309" i="3"/>
  <c r="K309" i="3"/>
  <c r="J309" i="3"/>
  <c r="L309" i="3" s="1"/>
  <c r="T308" i="3"/>
  <c r="N308" i="3"/>
  <c r="S307" i="3"/>
  <c r="R307" i="3"/>
  <c r="S306" i="3"/>
  <c r="R306" i="3"/>
  <c r="S304" i="3"/>
  <c r="R304" i="3"/>
  <c r="S303" i="3"/>
  <c r="R303" i="3"/>
  <c r="AD302" i="3"/>
  <c r="AO302" i="3" s="1"/>
  <c r="K302" i="3" s="1"/>
  <c r="Y302" i="3"/>
  <c r="S302" i="3"/>
  <c r="R302" i="3"/>
  <c r="J302" i="3"/>
  <c r="L302" i="3" s="1"/>
  <c r="A302" i="3"/>
  <c r="A309" i="3" s="1"/>
  <c r="A316" i="3" s="1"/>
  <c r="A323" i="3" s="1"/>
  <c r="T301" i="3"/>
  <c r="N301" i="3"/>
  <c r="S300" i="3"/>
  <c r="R300" i="3"/>
  <c r="S299" i="3"/>
  <c r="R299" i="3"/>
  <c r="S297" i="3"/>
  <c r="R297" i="3"/>
  <c r="S296" i="3"/>
  <c r="R296" i="3"/>
  <c r="AO295" i="3"/>
  <c r="K295" i="3" s="1"/>
  <c r="AD295" i="3"/>
  <c r="Y295" i="3"/>
  <c r="S295" i="3"/>
  <c r="R295" i="3"/>
  <c r="L295" i="3"/>
  <c r="J295" i="3"/>
  <c r="T293" i="3"/>
  <c r="N293" i="3"/>
  <c r="S292" i="3"/>
  <c r="R292" i="3"/>
  <c r="S291" i="3"/>
  <c r="R291" i="3"/>
  <c r="S290" i="3"/>
  <c r="R290" i="3"/>
  <c r="S289" i="3"/>
  <c r="R289" i="3"/>
  <c r="AD288" i="3"/>
  <c r="AO288" i="3" s="1"/>
  <c r="Y288" i="3"/>
  <c r="S288" i="3"/>
  <c r="R288" i="3"/>
  <c r="K288" i="3"/>
  <c r="L288" i="3" s="1"/>
  <c r="J288" i="3"/>
  <c r="T287" i="3"/>
  <c r="N287" i="3"/>
  <c r="S286" i="3"/>
  <c r="R286" i="3"/>
  <c r="S285" i="3"/>
  <c r="R285" i="3"/>
  <c r="S284" i="3"/>
  <c r="R284" i="3"/>
  <c r="S283" i="3"/>
  <c r="R283" i="3"/>
  <c r="AD282" i="3"/>
  <c r="AO282" i="3" s="1"/>
  <c r="K282" i="3" s="1"/>
  <c r="Y282" i="3"/>
  <c r="S282" i="3"/>
  <c r="R282" i="3"/>
  <c r="J282" i="3"/>
  <c r="T281" i="3"/>
  <c r="N281" i="3"/>
  <c r="S280" i="3"/>
  <c r="R280" i="3"/>
  <c r="S279" i="3"/>
  <c r="R279" i="3"/>
  <c r="S278" i="3"/>
  <c r="R278" i="3"/>
  <c r="S277" i="3"/>
  <c r="R277" i="3"/>
  <c r="AD276" i="3"/>
  <c r="AO276" i="3" s="1"/>
  <c r="K276" i="3" s="1"/>
  <c r="Y276" i="3"/>
  <c r="S276" i="3"/>
  <c r="R276" i="3"/>
  <c r="J276" i="3"/>
  <c r="T275" i="3"/>
  <c r="N275" i="3"/>
  <c r="S274" i="3"/>
  <c r="R274" i="3"/>
  <c r="S273" i="3"/>
  <c r="R273" i="3"/>
  <c r="S272" i="3"/>
  <c r="R272" i="3"/>
  <c r="S271" i="3"/>
  <c r="R271" i="3"/>
  <c r="AD270" i="3"/>
  <c r="AO270" i="3" s="1"/>
  <c r="K270" i="3" s="1"/>
  <c r="Y270" i="3"/>
  <c r="S270" i="3"/>
  <c r="R270" i="3"/>
  <c r="J270" i="3"/>
  <c r="T269" i="3"/>
  <c r="N269" i="3"/>
  <c r="S268" i="3"/>
  <c r="R268" i="3"/>
  <c r="S267" i="3"/>
  <c r="R267" i="3"/>
  <c r="S266" i="3"/>
  <c r="R266" i="3"/>
  <c r="S265" i="3"/>
  <c r="R265" i="3"/>
  <c r="AD264" i="3"/>
  <c r="AO264" i="3" s="1"/>
  <c r="K264" i="3" s="1"/>
  <c r="Y264" i="3"/>
  <c r="S264" i="3"/>
  <c r="R264" i="3"/>
  <c r="J264" i="3"/>
  <c r="T263" i="3"/>
  <c r="N263" i="3"/>
  <c r="S262" i="3"/>
  <c r="R262" i="3"/>
  <c r="S261" i="3"/>
  <c r="R261" i="3"/>
  <c r="S260" i="3"/>
  <c r="R260" i="3"/>
  <c r="S259" i="3"/>
  <c r="R259" i="3"/>
  <c r="AD258" i="3"/>
  <c r="AO258" i="3" s="1"/>
  <c r="K258" i="3" s="1"/>
  <c r="Y258" i="3"/>
  <c r="S258" i="3"/>
  <c r="R258" i="3"/>
  <c r="J258" i="3"/>
  <c r="T257" i="3"/>
  <c r="N257" i="3"/>
  <c r="S256" i="3"/>
  <c r="R256" i="3"/>
  <c r="S255" i="3"/>
  <c r="R255" i="3"/>
  <c r="S254" i="3"/>
  <c r="R254" i="3"/>
  <c r="S253" i="3"/>
  <c r="R253" i="3"/>
  <c r="AO252" i="3"/>
  <c r="K252" i="3" s="1"/>
  <c r="AD252" i="3"/>
  <c r="Y252" i="3"/>
  <c r="S252" i="3"/>
  <c r="R252" i="3"/>
  <c r="J252" i="3"/>
  <c r="T251" i="3"/>
  <c r="N251" i="3"/>
  <c r="S250" i="3"/>
  <c r="R250" i="3"/>
  <c r="S249" i="3"/>
  <c r="R249" i="3"/>
  <c r="S248" i="3"/>
  <c r="R248" i="3"/>
  <c r="S247" i="3"/>
  <c r="R247" i="3"/>
  <c r="AD246" i="3"/>
  <c r="AO246" i="3" s="1"/>
  <c r="K246" i="3" s="1"/>
  <c r="L246" i="3" s="1"/>
  <c r="Y246" i="3"/>
  <c r="S246" i="3"/>
  <c r="R246" i="3"/>
  <c r="J246" i="3"/>
  <c r="T245" i="3"/>
  <c r="N245" i="3"/>
  <c r="S244" i="3"/>
  <c r="R244" i="3"/>
  <c r="S243" i="3"/>
  <c r="R243" i="3"/>
  <c r="S242" i="3"/>
  <c r="R242" i="3"/>
  <c r="S241" i="3"/>
  <c r="R241" i="3"/>
  <c r="AD240" i="3"/>
  <c r="AO240" i="3" s="1"/>
  <c r="K240" i="3" s="1"/>
  <c r="L240" i="3" s="1"/>
  <c r="Y240" i="3"/>
  <c r="S240" i="3"/>
  <c r="R240" i="3"/>
  <c r="J240" i="3"/>
  <c r="T239" i="3"/>
  <c r="N239" i="3"/>
  <c r="S238" i="3"/>
  <c r="R238" i="3"/>
  <c r="S237" i="3"/>
  <c r="R237" i="3"/>
  <c r="S236" i="3"/>
  <c r="R236" i="3"/>
  <c r="S235" i="3"/>
  <c r="R235" i="3"/>
  <c r="AO234" i="3"/>
  <c r="K234" i="3" s="1"/>
  <c r="L234" i="3" s="1"/>
  <c r="AD234" i="3"/>
  <c r="Y234" i="3"/>
  <c r="S234" i="3"/>
  <c r="R234" i="3"/>
  <c r="J234" i="3"/>
  <c r="T233" i="3"/>
  <c r="N233" i="3"/>
  <c r="S232" i="3"/>
  <c r="R232" i="3"/>
  <c r="S231" i="3"/>
  <c r="R231" i="3"/>
  <c r="S230" i="3"/>
  <c r="R230" i="3"/>
  <c r="S229" i="3"/>
  <c r="R229" i="3"/>
  <c r="AO228" i="3"/>
  <c r="K228" i="3" s="1"/>
  <c r="AD228" i="3"/>
  <c r="Y228" i="3"/>
  <c r="S228" i="3"/>
  <c r="R228" i="3"/>
  <c r="J228" i="3"/>
  <c r="A228" i="3"/>
  <c r="A234" i="3" s="1"/>
  <c r="A240" i="3" s="1"/>
  <c r="A246" i="3" s="1"/>
  <c r="A252" i="3" s="1"/>
  <c r="A258" i="3" s="1"/>
  <c r="A264" i="3" s="1"/>
  <c r="A270" i="3" s="1"/>
  <c r="A276" i="3" s="1"/>
  <c r="A282" i="3" s="1"/>
  <c r="A288" i="3" s="1"/>
  <c r="T227" i="3"/>
  <c r="N227" i="3"/>
  <c r="S226" i="3"/>
  <c r="R226" i="3"/>
  <c r="S225" i="3"/>
  <c r="R225" i="3"/>
  <c r="S224" i="3"/>
  <c r="R224" i="3"/>
  <c r="S223" i="3"/>
  <c r="R223" i="3"/>
  <c r="AD222" i="3"/>
  <c r="AO222" i="3" s="1"/>
  <c r="K222" i="3" s="1"/>
  <c r="L222" i="3" s="1"/>
  <c r="Y222" i="3"/>
  <c r="S222" i="3"/>
  <c r="R222" i="3"/>
  <c r="J222" i="3"/>
  <c r="T220" i="3"/>
  <c r="N220" i="3"/>
  <c r="S219" i="3"/>
  <c r="R219" i="3"/>
  <c r="S218" i="3"/>
  <c r="R218" i="3"/>
  <c r="S217" i="3"/>
  <c r="R217" i="3"/>
  <c r="S216" i="3"/>
  <c r="R216" i="3"/>
  <c r="AO215" i="3"/>
  <c r="K215" i="3" s="1"/>
  <c r="L215" i="3" s="1"/>
  <c r="AD215" i="3"/>
  <c r="Y215" i="3"/>
  <c r="S215" i="3"/>
  <c r="R215" i="3"/>
  <c r="J215" i="3"/>
  <c r="T214" i="3"/>
  <c r="N214" i="3"/>
  <c r="S213" i="3"/>
  <c r="R213" i="3"/>
  <c r="S212" i="3"/>
  <c r="R212" i="3"/>
  <c r="S211" i="3"/>
  <c r="R211" i="3"/>
  <c r="S210" i="3"/>
  <c r="R210" i="3"/>
  <c r="AD209" i="3"/>
  <c r="AO209" i="3" s="1"/>
  <c r="K209" i="3" s="1"/>
  <c r="Y209" i="3"/>
  <c r="S209" i="3"/>
  <c r="R209" i="3"/>
  <c r="J209" i="3"/>
  <c r="L209" i="3" s="1"/>
  <c r="T208" i="3"/>
  <c r="N208" i="3"/>
  <c r="S207" i="3"/>
  <c r="R207" i="3"/>
  <c r="S206" i="3"/>
  <c r="R206" i="3"/>
  <c r="S205" i="3"/>
  <c r="R205" i="3"/>
  <c r="S204" i="3"/>
  <c r="R204" i="3"/>
  <c r="AD203" i="3"/>
  <c r="AO203" i="3" s="1"/>
  <c r="K203" i="3" s="1"/>
  <c r="Y203" i="3"/>
  <c r="S203" i="3"/>
  <c r="R203" i="3"/>
  <c r="J203" i="3"/>
  <c r="L203" i="3" s="1"/>
  <c r="T202" i="3"/>
  <c r="N202" i="3"/>
  <c r="S201" i="3"/>
  <c r="R201" i="3"/>
  <c r="S200" i="3"/>
  <c r="R200" i="3"/>
  <c r="S199" i="3"/>
  <c r="R199" i="3"/>
  <c r="S198" i="3"/>
  <c r="R198" i="3"/>
  <c r="AD197" i="3"/>
  <c r="AO197" i="3" s="1"/>
  <c r="Y197" i="3"/>
  <c r="S197" i="3"/>
  <c r="R197" i="3"/>
  <c r="K197" i="3"/>
  <c r="J197" i="3"/>
  <c r="L197" i="3" s="1"/>
  <c r="T196" i="3"/>
  <c r="N196" i="3"/>
  <c r="S195" i="3"/>
  <c r="R195" i="3"/>
  <c r="S194" i="3"/>
  <c r="R194" i="3"/>
  <c r="S193" i="3"/>
  <c r="R193" i="3"/>
  <c r="S192" i="3"/>
  <c r="R192" i="3"/>
  <c r="AD191" i="3"/>
  <c r="AO191" i="3" s="1"/>
  <c r="Y191" i="3"/>
  <c r="S191" i="3"/>
  <c r="R191" i="3"/>
  <c r="K191" i="3"/>
  <c r="L191" i="3" s="1"/>
  <c r="J191" i="3"/>
  <c r="T190" i="3"/>
  <c r="N190" i="3"/>
  <c r="S189" i="3"/>
  <c r="R189" i="3"/>
  <c r="S188" i="3"/>
  <c r="R188" i="3"/>
  <c r="S187" i="3"/>
  <c r="R187" i="3"/>
  <c r="S186" i="3"/>
  <c r="R186" i="3"/>
  <c r="AO185" i="3"/>
  <c r="K185" i="3" s="1"/>
  <c r="AD185" i="3"/>
  <c r="Y185" i="3"/>
  <c r="S185" i="3"/>
  <c r="R185" i="3"/>
  <c r="J185" i="3"/>
  <c r="L185" i="3" s="1"/>
  <c r="T184" i="3"/>
  <c r="N184" i="3"/>
  <c r="S183" i="3"/>
  <c r="R183" i="3"/>
  <c r="S182" i="3"/>
  <c r="R182" i="3"/>
  <c r="S181" i="3"/>
  <c r="R181" i="3"/>
  <c r="S180" i="3"/>
  <c r="R180" i="3"/>
  <c r="AD179" i="3"/>
  <c r="AO179" i="3" s="1"/>
  <c r="K179" i="3" s="1"/>
  <c r="Y179" i="3"/>
  <c r="S179" i="3"/>
  <c r="R179" i="3"/>
  <c r="L179" i="3"/>
  <c r="J179" i="3"/>
  <c r="T178" i="3"/>
  <c r="N178" i="3"/>
  <c r="S177" i="3"/>
  <c r="R177" i="3"/>
  <c r="S176" i="3"/>
  <c r="R176" i="3"/>
  <c r="S175" i="3"/>
  <c r="R175" i="3"/>
  <c r="S174" i="3"/>
  <c r="R174" i="3"/>
  <c r="AO173" i="3"/>
  <c r="K173" i="3" s="1"/>
  <c r="AD173" i="3"/>
  <c r="Y173" i="3"/>
  <c r="S173" i="3"/>
  <c r="R173" i="3"/>
  <c r="L173" i="3"/>
  <c r="J173" i="3"/>
  <c r="T172" i="3"/>
  <c r="N172" i="3"/>
  <c r="S171" i="3"/>
  <c r="R171" i="3"/>
  <c r="S170" i="3"/>
  <c r="R170" i="3"/>
  <c r="S169" i="3"/>
  <c r="R169" i="3"/>
  <c r="S168" i="3"/>
  <c r="R168" i="3"/>
  <c r="AO167" i="3"/>
  <c r="K167" i="3" s="1"/>
  <c r="L167" i="3" s="1"/>
  <c r="AD167" i="3"/>
  <c r="Y167" i="3"/>
  <c r="S167" i="3"/>
  <c r="R167" i="3"/>
  <c r="J167" i="3"/>
  <c r="T166" i="3"/>
  <c r="N166" i="3"/>
  <c r="S165" i="3"/>
  <c r="R165" i="3"/>
  <c r="S164" i="3"/>
  <c r="R164" i="3"/>
  <c r="S163" i="3"/>
  <c r="R163" i="3"/>
  <c r="S162" i="3"/>
  <c r="R162" i="3"/>
  <c r="AO161" i="3"/>
  <c r="AD161" i="3"/>
  <c r="Y161" i="3"/>
  <c r="S161" i="3"/>
  <c r="R161" i="3"/>
  <c r="K161" i="3"/>
  <c r="J161" i="3"/>
  <c r="L161" i="3" s="1"/>
  <c r="T160" i="3"/>
  <c r="N160" i="3"/>
  <c r="S159" i="3"/>
  <c r="R159" i="3"/>
  <c r="D159" i="3"/>
  <c r="S158" i="3"/>
  <c r="R158" i="3"/>
  <c r="S157" i="3"/>
  <c r="R157" i="3"/>
  <c r="S156" i="3"/>
  <c r="R156" i="3"/>
  <c r="AD155" i="3"/>
  <c r="AO155" i="3" s="1"/>
  <c r="K155" i="3" s="1"/>
  <c r="Y155" i="3"/>
  <c r="S155" i="3"/>
  <c r="R155" i="3"/>
  <c r="J155" i="3"/>
  <c r="T154" i="3"/>
  <c r="N154" i="3"/>
  <c r="S153" i="3"/>
  <c r="R153" i="3"/>
  <c r="D153" i="3"/>
  <c r="S152" i="3"/>
  <c r="R152" i="3"/>
  <c r="S151" i="3"/>
  <c r="R151" i="3"/>
  <c r="S150" i="3"/>
  <c r="R150" i="3"/>
  <c r="AO149" i="3"/>
  <c r="AD149" i="3"/>
  <c r="Y149" i="3"/>
  <c r="S149" i="3"/>
  <c r="R149" i="3"/>
  <c r="K149" i="3"/>
  <c r="J149" i="3"/>
  <c r="L149" i="3" s="1"/>
  <c r="T148" i="3"/>
  <c r="N148" i="3"/>
  <c r="S147" i="3"/>
  <c r="R147" i="3"/>
  <c r="S146" i="3"/>
  <c r="R146" i="3"/>
  <c r="S145" i="3"/>
  <c r="R145" i="3"/>
  <c r="S144" i="3"/>
  <c r="R144" i="3"/>
  <c r="AD143" i="3"/>
  <c r="AO143" i="3" s="1"/>
  <c r="K143" i="3" s="1"/>
  <c r="Y143" i="3"/>
  <c r="S143" i="3"/>
  <c r="R143" i="3"/>
  <c r="J143" i="3"/>
  <c r="L143" i="3" s="1"/>
  <c r="T142" i="3"/>
  <c r="N142" i="3"/>
  <c r="S141" i="3"/>
  <c r="R141" i="3"/>
  <c r="S140" i="3"/>
  <c r="R140" i="3"/>
  <c r="S139" i="3"/>
  <c r="R139" i="3"/>
  <c r="S138" i="3"/>
  <c r="R138" i="3"/>
  <c r="AO137" i="3"/>
  <c r="AD137" i="3"/>
  <c r="Y137" i="3"/>
  <c r="S137" i="3"/>
  <c r="R137" i="3"/>
  <c r="K137" i="3"/>
  <c r="J137" i="3"/>
  <c r="L137" i="3" s="1"/>
  <c r="T136" i="3"/>
  <c r="N136" i="3"/>
  <c r="S135" i="3"/>
  <c r="R135" i="3"/>
  <c r="S134" i="3"/>
  <c r="R134" i="3"/>
  <c r="S133" i="3"/>
  <c r="R133" i="3"/>
  <c r="S132" i="3"/>
  <c r="R132" i="3"/>
  <c r="AD131" i="3"/>
  <c r="AO131" i="3" s="1"/>
  <c r="Y131" i="3"/>
  <c r="S131" i="3"/>
  <c r="R131" i="3"/>
  <c r="K131" i="3"/>
  <c r="J131" i="3"/>
  <c r="L131" i="3" s="1"/>
  <c r="T130" i="3"/>
  <c r="N130" i="3"/>
  <c r="S129" i="3"/>
  <c r="R129" i="3"/>
  <c r="S128" i="3"/>
  <c r="R128" i="3"/>
  <c r="S127" i="3"/>
  <c r="R127" i="3"/>
  <c r="S126" i="3"/>
  <c r="R126" i="3"/>
  <c r="AD125" i="3"/>
  <c r="AO125" i="3" s="1"/>
  <c r="K125" i="3" s="1"/>
  <c r="Y125" i="3"/>
  <c r="S125" i="3"/>
  <c r="R125" i="3"/>
  <c r="J125" i="3"/>
  <c r="T124" i="3"/>
  <c r="N124" i="3"/>
  <c r="S123" i="3"/>
  <c r="R123" i="3"/>
  <c r="S122" i="3"/>
  <c r="R122" i="3"/>
  <c r="S121" i="3"/>
  <c r="R121" i="3"/>
  <c r="S120" i="3"/>
  <c r="R120" i="3"/>
  <c r="AD119" i="3"/>
  <c r="AO119" i="3" s="1"/>
  <c r="K119" i="3" s="1"/>
  <c r="Y119" i="3"/>
  <c r="S119" i="3"/>
  <c r="R119" i="3"/>
  <c r="L119" i="3"/>
  <c r="J119" i="3"/>
  <c r="T118" i="3"/>
  <c r="N118" i="3"/>
  <c r="S117" i="3"/>
  <c r="R117" i="3"/>
  <c r="S116" i="3"/>
  <c r="R116" i="3"/>
  <c r="S115" i="3"/>
  <c r="R115" i="3"/>
  <c r="S114" i="3"/>
  <c r="R114" i="3"/>
  <c r="AO113" i="3"/>
  <c r="K113" i="3" s="1"/>
  <c r="AD113" i="3"/>
  <c r="Y113" i="3"/>
  <c r="S113" i="3"/>
  <c r="R113" i="3"/>
  <c r="L113" i="3"/>
  <c r="J113" i="3"/>
  <c r="T112" i="3"/>
  <c r="N112" i="3"/>
  <c r="S111" i="3"/>
  <c r="R111" i="3"/>
  <c r="S110" i="3"/>
  <c r="R110" i="3"/>
  <c r="S109" i="3"/>
  <c r="R109" i="3"/>
  <c r="S108" i="3"/>
  <c r="R108" i="3"/>
  <c r="AO107" i="3"/>
  <c r="K107" i="3" s="1"/>
  <c r="L107" i="3" s="1"/>
  <c r="AD107" i="3"/>
  <c r="Y107" i="3"/>
  <c r="S107" i="3"/>
  <c r="R107" i="3"/>
  <c r="J107" i="3"/>
  <c r="T106" i="3"/>
  <c r="N106" i="3"/>
  <c r="S105" i="3"/>
  <c r="R105" i="3"/>
  <c r="S104" i="3"/>
  <c r="R104" i="3"/>
  <c r="S103" i="3"/>
  <c r="R103" i="3"/>
  <c r="S102" i="3"/>
  <c r="R102" i="3"/>
  <c r="AO101" i="3"/>
  <c r="K101" i="3" s="1"/>
  <c r="AD101" i="3"/>
  <c r="Y101" i="3"/>
  <c r="S101" i="3"/>
  <c r="R101" i="3"/>
  <c r="J101" i="3"/>
  <c r="T100" i="3"/>
  <c r="N100" i="3"/>
  <c r="S99" i="3"/>
  <c r="R99" i="3"/>
  <c r="S98" i="3"/>
  <c r="R98" i="3"/>
  <c r="S97" i="3"/>
  <c r="R97" i="3"/>
  <c r="S96" i="3"/>
  <c r="R96" i="3"/>
  <c r="AD95" i="3"/>
  <c r="AO95" i="3" s="1"/>
  <c r="K95" i="3" s="1"/>
  <c r="Y95" i="3"/>
  <c r="S95" i="3"/>
  <c r="R95" i="3"/>
  <c r="L95" i="3"/>
  <c r="J95" i="3"/>
  <c r="T94" i="3"/>
  <c r="N94" i="3"/>
  <c r="S93" i="3"/>
  <c r="R93" i="3"/>
  <c r="S92" i="3"/>
  <c r="R92" i="3"/>
  <c r="S91" i="3"/>
  <c r="R91" i="3"/>
  <c r="S90" i="3"/>
  <c r="R90" i="3"/>
  <c r="AO89" i="3"/>
  <c r="AD89" i="3"/>
  <c r="Y89" i="3"/>
  <c r="S89" i="3"/>
  <c r="R89" i="3"/>
  <c r="K89" i="3"/>
  <c r="J89" i="3"/>
  <c r="L89" i="3" s="1"/>
  <c r="T88" i="3"/>
  <c r="N88" i="3"/>
  <c r="S87" i="3"/>
  <c r="R87" i="3"/>
  <c r="S86" i="3"/>
  <c r="R86" i="3"/>
  <c r="S85" i="3"/>
  <c r="R85" i="3"/>
  <c r="S84" i="3"/>
  <c r="R84" i="3"/>
  <c r="AD83" i="3"/>
  <c r="AO83" i="3" s="1"/>
  <c r="Y83" i="3"/>
  <c r="S83" i="3"/>
  <c r="R83" i="3"/>
  <c r="K83" i="3"/>
  <c r="J83" i="3"/>
  <c r="L83" i="3" s="1"/>
  <c r="T82" i="3"/>
  <c r="N82" i="3"/>
  <c r="S81" i="3"/>
  <c r="R81" i="3"/>
  <c r="S80" i="3"/>
  <c r="R80" i="3"/>
  <c r="S79" i="3"/>
  <c r="R79" i="3"/>
  <c r="S78" i="3"/>
  <c r="R78" i="3"/>
  <c r="AD77" i="3"/>
  <c r="AO77" i="3" s="1"/>
  <c r="K77" i="3" s="1"/>
  <c r="Y77" i="3"/>
  <c r="S77" i="3"/>
  <c r="R77" i="3" s="1"/>
  <c r="J77" i="3"/>
  <c r="T76" i="3"/>
  <c r="N76" i="3"/>
  <c r="S75" i="3"/>
  <c r="R75" i="3"/>
  <c r="S74" i="3"/>
  <c r="R74" i="3"/>
  <c r="S73" i="3"/>
  <c r="R73" i="3"/>
  <c r="S72" i="3"/>
  <c r="R72" i="3"/>
  <c r="AD71" i="3"/>
  <c r="AO71" i="3" s="1"/>
  <c r="K71" i="3" s="1"/>
  <c r="Y71" i="3"/>
  <c r="S71" i="3"/>
  <c r="R71" i="3"/>
  <c r="L71" i="3"/>
  <c r="J71" i="3"/>
  <c r="T70" i="3"/>
  <c r="N70" i="3"/>
  <c r="S69" i="3"/>
  <c r="R69" i="3"/>
  <c r="S68" i="3"/>
  <c r="R68" i="3"/>
  <c r="S67" i="3"/>
  <c r="R67" i="3"/>
  <c r="S66" i="3"/>
  <c r="R66" i="3"/>
  <c r="AO65" i="3"/>
  <c r="K65" i="3" s="1"/>
  <c r="AD65" i="3"/>
  <c r="Y65" i="3"/>
  <c r="S65" i="3"/>
  <c r="R65" i="3"/>
  <c r="J65" i="3"/>
  <c r="L65" i="3" s="1"/>
  <c r="T64" i="3"/>
  <c r="N64" i="3"/>
  <c r="S63" i="3"/>
  <c r="R63" i="3"/>
  <c r="S62" i="3"/>
  <c r="R62" i="3"/>
  <c r="S61" i="3"/>
  <c r="R61" i="3"/>
  <c r="S60" i="3"/>
  <c r="R60" i="3"/>
  <c r="AO59" i="3"/>
  <c r="K59" i="3" s="1"/>
  <c r="AD59" i="3"/>
  <c r="Y59" i="3"/>
  <c r="S59" i="3"/>
  <c r="R59" i="3"/>
  <c r="L59" i="3"/>
  <c r="J59" i="3"/>
  <c r="T58" i="3"/>
  <c r="N58" i="3"/>
  <c r="S57" i="3"/>
  <c r="R57" i="3"/>
  <c r="S56" i="3"/>
  <c r="R56" i="3"/>
  <c r="S55" i="3"/>
  <c r="R55" i="3"/>
  <c r="S54" i="3"/>
  <c r="R54" i="3"/>
  <c r="AO53" i="3"/>
  <c r="K53" i="3" s="1"/>
  <c r="AD53" i="3"/>
  <c r="Y53" i="3"/>
  <c r="S53" i="3"/>
  <c r="R53" i="3"/>
  <c r="J53" i="3"/>
  <c r="L53" i="3" s="1"/>
  <c r="T52" i="3"/>
  <c r="N52" i="3"/>
  <c r="S51" i="3"/>
  <c r="R51" i="3"/>
  <c r="S50" i="3"/>
  <c r="R50" i="3"/>
  <c r="S49" i="3"/>
  <c r="R49" i="3"/>
  <c r="S48" i="3"/>
  <c r="R48" i="3"/>
  <c r="AO47" i="3"/>
  <c r="AD47" i="3"/>
  <c r="Y47" i="3"/>
  <c r="S47" i="3"/>
  <c r="R47" i="3"/>
  <c r="K47" i="3"/>
  <c r="L47" i="3" s="1"/>
  <c r="J47" i="3"/>
  <c r="T46" i="3"/>
  <c r="N46" i="3"/>
  <c r="AO41" i="3"/>
  <c r="AD41" i="3"/>
  <c r="Y41" i="3"/>
  <c r="K41" i="3"/>
  <c r="J41" i="3"/>
  <c r="L41" i="3" s="1"/>
  <c r="T40" i="3"/>
  <c r="N40" i="3"/>
  <c r="S39" i="3"/>
  <c r="R39" i="3"/>
  <c r="S38" i="3"/>
  <c r="R38" i="3"/>
  <c r="S37" i="3"/>
  <c r="R37" i="3"/>
  <c r="S36" i="3"/>
  <c r="R36" i="3"/>
  <c r="AD35" i="3"/>
  <c r="AO35" i="3" s="1"/>
  <c r="K35" i="3" s="1"/>
  <c r="Y35" i="3"/>
  <c r="S35" i="3"/>
  <c r="R35" i="3"/>
  <c r="J35" i="3"/>
  <c r="T34" i="3"/>
  <c r="N34" i="3"/>
  <c r="S33" i="3"/>
  <c r="R33" i="3"/>
  <c r="S32" i="3"/>
  <c r="R32" i="3"/>
  <c r="S31" i="3"/>
  <c r="R31" i="3"/>
  <c r="S30" i="3"/>
  <c r="R30" i="3"/>
  <c r="AO29" i="3"/>
  <c r="K29" i="3" s="1"/>
  <c r="AD29" i="3"/>
  <c r="Y29" i="3"/>
  <c r="S29" i="3"/>
  <c r="R29" i="3"/>
  <c r="J29" i="3"/>
  <c r="L29" i="3" s="1"/>
  <c r="T28" i="3"/>
  <c r="N28" i="3"/>
  <c r="S27" i="3"/>
  <c r="R27" i="3"/>
  <c r="S26" i="3"/>
  <c r="R26" i="3"/>
  <c r="S25" i="3"/>
  <c r="R25" i="3"/>
  <c r="S24" i="3"/>
  <c r="R24" i="3"/>
  <c r="AO23" i="3"/>
  <c r="K23" i="3" s="1"/>
  <c r="AD23" i="3"/>
  <c r="Y23" i="3"/>
  <c r="S23" i="3"/>
  <c r="R23" i="3"/>
  <c r="J23" i="3"/>
  <c r="L23" i="3" s="1"/>
  <c r="T22" i="3"/>
  <c r="N22" i="3"/>
  <c r="S21" i="3"/>
  <c r="R21" i="3"/>
  <c r="S20" i="3"/>
  <c r="R20" i="3"/>
  <c r="S19" i="3"/>
  <c r="R19" i="3"/>
  <c r="S18" i="3"/>
  <c r="R18" i="3"/>
  <c r="AD17" i="3"/>
  <c r="AO17" i="3" s="1"/>
  <c r="K17" i="3" s="1"/>
  <c r="L17" i="3" s="1"/>
  <c r="Y17" i="3"/>
  <c r="S17" i="3"/>
  <c r="R17" i="3" s="1"/>
  <c r="J17" i="3"/>
  <c r="T16" i="3"/>
  <c r="N16" i="3"/>
  <c r="S15" i="3"/>
  <c r="R15" i="3"/>
  <c r="S14" i="3"/>
  <c r="R14" i="3"/>
  <c r="S13" i="3"/>
  <c r="R13" i="3"/>
  <c r="S12" i="3"/>
  <c r="R12" i="3"/>
  <c r="AO11" i="3"/>
  <c r="K11" i="3" s="1"/>
  <c r="AD11" i="3"/>
  <c r="Y11" i="3"/>
  <c r="S11" i="3"/>
  <c r="R11" i="3"/>
  <c r="J11" i="3"/>
  <c r="L11" i="3" s="1"/>
  <c r="A11" i="3"/>
  <c r="A17" i="3" s="1"/>
  <c r="A23" i="3" s="1"/>
  <c r="A29" i="3" s="1"/>
  <c r="A35" i="3" s="1"/>
  <c r="A41" i="3" s="1"/>
  <c r="A47" i="3" s="1"/>
  <c r="A53" i="3" s="1"/>
  <c r="A59" i="3" s="1"/>
  <c r="A65" i="3" s="1"/>
  <c r="A71" i="3" s="1"/>
  <c r="A77" i="3" s="1"/>
  <c r="A83" i="3" s="1"/>
  <c r="A89" i="3" s="1"/>
  <c r="A95" i="3" s="1"/>
  <c r="A101" i="3" s="1"/>
  <c r="A107" i="3" s="1"/>
  <c r="A113" i="3" s="1"/>
  <c r="A119" i="3" s="1"/>
  <c r="A125" i="3" s="1"/>
  <c r="A131" i="3" s="1"/>
  <c r="A137" i="3" s="1"/>
  <c r="A143" i="3" s="1"/>
  <c r="A149" i="3" s="1"/>
  <c r="A155" i="3" s="1"/>
  <c r="A161" i="3" s="1"/>
  <c r="A167" i="3" s="1"/>
  <c r="A173" i="3" s="1"/>
  <c r="A179" i="3" s="1"/>
  <c r="A185" i="3" s="1"/>
  <c r="A191" i="3" s="1"/>
  <c r="A197" i="3" s="1"/>
  <c r="A203" i="3" s="1"/>
  <c r="A209" i="3" s="1"/>
  <c r="A215" i="3" s="1"/>
  <c r="T10" i="3"/>
  <c r="N10" i="3"/>
  <c r="S9" i="3"/>
  <c r="R9" i="3"/>
  <c r="S8" i="3"/>
  <c r="R8" i="3"/>
  <c r="S7" i="3"/>
  <c r="R7" i="3"/>
  <c r="S6" i="3"/>
  <c r="R6" i="3"/>
  <c r="AO5" i="3"/>
  <c r="AD5" i="3"/>
  <c r="Y5" i="3"/>
  <c r="S5" i="3"/>
  <c r="R5" i="3"/>
  <c r="L5" i="3"/>
  <c r="K5" i="3"/>
  <c r="J5" i="3"/>
  <c r="AQ381" i="1"/>
  <c r="K381" i="1" s="1"/>
  <c r="Y381" i="1"/>
  <c r="N381" i="1"/>
  <c r="J381" i="1"/>
  <c r="L381" i="1" s="1"/>
  <c r="M381" i="1" s="1"/>
  <c r="D381" i="3" s="1"/>
  <c r="M381" i="3" s="1"/>
  <c r="D381" i="4" s="1"/>
  <c r="M381" i="4" s="1"/>
  <c r="D381" i="5" s="1"/>
  <c r="M381" i="5" s="1"/>
  <c r="D381" i="6" s="1"/>
  <c r="M381" i="6" s="1"/>
  <c r="D381" i="7" s="1"/>
  <c r="A381" i="1"/>
  <c r="AQ380" i="1"/>
  <c r="Y380" i="1"/>
  <c r="N380" i="1"/>
  <c r="L380" i="1"/>
  <c r="M380" i="1" s="1"/>
  <c r="D380" i="3" s="1"/>
  <c r="M380" i="3" s="1"/>
  <c r="D380" i="4" s="1"/>
  <c r="M380" i="4" s="1"/>
  <c r="D380" i="5" s="1"/>
  <c r="M380" i="5" s="1"/>
  <c r="D380" i="6" s="1"/>
  <c r="K380" i="1"/>
  <c r="J380" i="1"/>
  <c r="AQ379" i="1"/>
  <c r="Y379" i="1"/>
  <c r="N379" i="1"/>
  <c r="K379" i="1"/>
  <c r="L379" i="1" s="1"/>
  <c r="M379" i="1" s="1"/>
  <c r="D379" i="3" s="1"/>
  <c r="M379" i="3" s="1"/>
  <c r="D379" i="4" s="1"/>
  <c r="J379" i="1"/>
  <c r="A379" i="1"/>
  <c r="AQ378" i="1"/>
  <c r="Y378" i="1"/>
  <c r="N378" i="1"/>
  <c r="K378" i="1"/>
  <c r="J378" i="1"/>
  <c r="L378" i="1" s="1"/>
  <c r="M378" i="1" s="1"/>
  <c r="D378" i="3" s="1"/>
  <c r="M378" i="3" s="1"/>
  <c r="D378" i="4" s="1"/>
  <c r="M378" i="4" s="1"/>
  <c r="D378" i="5" s="1"/>
  <c r="M378" i="5" s="1"/>
  <c r="D378" i="6" s="1"/>
  <c r="M378" i="6" s="1"/>
  <c r="D378" i="7" s="1"/>
  <c r="M378" i="7" s="1"/>
  <c r="D378" i="8" s="1"/>
  <c r="A378" i="1"/>
  <c r="AQ377" i="1"/>
  <c r="Y377" i="1"/>
  <c r="N377" i="1"/>
  <c r="L377" i="1"/>
  <c r="M377" i="1" s="1"/>
  <c r="D377" i="3" s="1"/>
  <c r="M377" i="3" s="1"/>
  <c r="D377" i="4" s="1"/>
  <c r="M377" i="4" s="1"/>
  <c r="D377" i="5" s="1"/>
  <c r="M377" i="5" s="1"/>
  <c r="D377" i="6" s="1"/>
  <c r="M377" i="6" s="1"/>
  <c r="D377" i="7" s="1"/>
  <c r="K377" i="1"/>
  <c r="J377" i="1"/>
  <c r="AO371" i="1"/>
  <c r="AD371" i="1"/>
  <c r="S371" i="1"/>
  <c r="R371" i="1"/>
  <c r="K371" i="1"/>
  <c r="J371" i="1"/>
  <c r="L371" i="1" s="1"/>
  <c r="M371" i="1" s="1"/>
  <c r="D371" i="3" s="1"/>
  <c r="M371" i="3" s="1"/>
  <c r="D371" i="4" s="1"/>
  <c r="AD370" i="1"/>
  <c r="AO370" i="1" s="1"/>
  <c r="K370" i="1" s="1"/>
  <c r="S370" i="1"/>
  <c r="R370" i="1"/>
  <c r="J370" i="1"/>
  <c r="L370" i="1" s="1"/>
  <c r="M370" i="1" s="1"/>
  <c r="D370" i="3" s="1"/>
  <c r="M370" i="3" s="1"/>
  <c r="D370" i="4" s="1"/>
  <c r="M370" i="4" s="1"/>
  <c r="D370" i="5" s="1"/>
  <c r="M370" i="5" s="1"/>
  <c r="D370" i="6" s="1"/>
  <c r="M370" i="6" s="1"/>
  <c r="D370" i="7" s="1"/>
  <c r="AD369" i="1"/>
  <c r="AO369" i="1" s="1"/>
  <c r="K369" i="1" s="1"/>
  <c r="L369" i="1" s="1"/>
  <c r="M369" i="1" s="1"/>
  <c r="D369" i="3" s="1"/>
  <c r="M369" i="3" s="1"/>
  <c r="D369" i="4" s="1"/>
  <c r="M369" i="4" s="1"/>
  <c r="D369" i="5" s="1"/>
  <c r="M369" i="5" s="1"/>
  <c r="D369" i="6" s="1"/>
  <c r="M369" i="6" s="1"/>
  <c r="D369" i="7" s="1"/>
  <c r="M369" i="7" s="1"/>
  <c r="D369" i="8" s="1"/>
  <c r="M369" i="8" s="1"/>
  <c r="D369" i="9" s="1"/>
  <c r="M369" i="9" s="1"/>
  <c r="D369" i="10" s="1"/>
  <c r="M369" i="10" s="1"/>
  <c r="D369" i="11" s="1"/>
  <c r="M369" i="11" s="1"/>
  <c r="D369" i="12" s="1"/>
  <c r="M369" i="12" s="1"/>
  <c r="D369" i="13" s="1"/>
  <c r="S369" i="1"/>
  <c r="R369" i="1"/>
  <c r="J369" i="1"/>
  <c r="AO368" i="1"/>
  <c r="AD368" i="1"/>
  <c r="S368" i="1"/>
  <c r="R368" i="1"/>
  <c r="K368" i="1"/>
  <c r="J368" i="1"/>
  <c r="L368" i="1" s="1"/>
  <c r="M368" i="1" s="1"/>
  <c r="D368" i="3" s="1"/>
  <c r="M368" i="3" s="1"/>
  <c r="D368" i="4" s="1"/>
  <c r="AD367" i="1"/>
  <c r="AO367" i="1" s="1"/>
  <c r="K367" i="1" s="1"/>
  <c r="S367" i="1"/>
  <c r="R367" i="1"/>
  <c r="J367" i="1"/>
  <c r="AD366" i="1"/>
  <c r="AO366" i="1" s="1"/>
  <c r="K366" i="1" s="1"/>
  <c r="S366" i="1"/>
  <c r="R366" i="1"/>
  <c r="J366" i="1"/>
  <c r="L366" i="1" s="1"/>
  <c r="M366" i="1" s="1"/>
  <c r="D366" i="3" s="1"/>
  <c r="AD365" i="1"/>
  <c r="AO365" i="1" s="1"/>
  <c r="K365" i="1" s="1"/>
  <c r="S365" i="1"/>
  <c r="R365" i="1"/>
  <c r="J365" i="1"/>
  <c r="L365" i="1" s="1"/>
  <c r="M365" i="1" s="1"/>
  <c r="D365" i="3" s="1"/>
  <c r="M365" i="3" s="1"/>
  <c r="D365" i="4" s="1"/>
  <c r="M365" i="4" s="1"/>
  <c r="D365" i="5" s="1"/>
  <c r="M365" i="5" s="1"/>
  <c r="D365" i="6" s="1"/>
  <c r="M365" i="6" s="1"/>
  <c r="D365" i="7" s="1"/>
  <c r="T364" i="1"/>
  <c r="N364" i="1"/>
  <c r="S363" i="1"/>
  <c r="R363" i="1"/>
  <c r="S362" i="1"/>
  <c r="R362" i="1"/>
  <c r="S361" i="1"/>
  <c r="R361" i="1"/>
  <c r="S359" i="1"/>
  <c r="R359" i="1"/>
  <c r="AO358" i="1"/>
  <c r="AD358" i="1"/>
  <c r="Y358" i="1"/>
  <c r="S358" i="1"/>
  <c r="R358" i="1"/>
  <c r="K358" i="1"/>
  <c r="J358" i="1"/>
  <c r="L358" i="1" s="1"/>
  <c r="M358" i="1" s="1"/>
  <c r="T357" i="1"/>
  <c r="N357" i="1"/>
  <c r="S356" i="1"/>
  <c r="R356" i="1"/>
  <c r="S355" i="1"/>
  <c r="R355" i="1"/>
  <c r="S354" i="1"/>
  <c r="R354" i="1"/>
  <c r="S352" i="1"/>
  <c r="R352" i="1"/>
  <c r="AD351" i="1"/>
  <c r="AO351" i="1" s="1"/>
  <c r="Y351" i="1"/>
  <c r="S351" i="1"/>
  <c r="R351" i="1"/>
  <c r="K351" i="1"/>
  <c r="J351" i="1"/>
  <c r="L351" i="1" s="1"/>
  <c r="M351" i="1" s="1"/>
  <c r="T350" i="1"/>
  <c r="N350" i="1"/>
  <c r="S349" i="1"/>
  <c r="R349" i="1"/>
  <c r="S348" i="1"/>
  <c r="R348" i="1"/>
  <c r="S347" i="1"/>
  <c r="R347" i="1"/>
  <c r="S345" i="1"/>
  <c r="R345" i="1"/>
  <c r="AD344" i="1"/>
  <c r="AO344" i="1" s="1"/>
  <c r="K344" i="1" s="1"/>
  <c r="Y344" i="1"/>
  <c r="S344" i="1"/>
  <c r="R344" i="1"/>
  <c r="J344" i="1"/>
  <c r="T343" i="1"/>
  <c r="N343" i="1"/>
  <c r="S342" i="1"/>
  <c r="R342" i="1"/>
  <c r="S341" i="1"/>
  <c r="R341" i="1"/>
  <c r="S340" i="1"/>
  <c r="R340" i="1"/>
  <c r="S338" i="1"/>
  <c r="R338" i="1"/>
  <c r="AD337" i="1"/>
  <c r="AO337" i="1" s="1"/>
  <c r="K337" i="1" s="1"/>
  <c r="Y337" i="1"/>
  <c r="S337" i="1"/>
  <c r="R337" i="1"/>
  <c r="J337" i="1"/>
  <c r="T336" i="1"/>
  <c r="N336" i="1"/>
  <c r="S335" i="1"/>
  <c r="R335" i="1"/>
  <c r="S334" i="1"/>
  <c r="R334" i="1"/>
  <c r="S333" i="1"/>
  <c r="R333" i="1"/>
  <c r="S331" i="1"/>
  <c r="R331" i="1"/>
  <c r="AO330" i="1"/>
  <c r="AD330" i="1"/>
  <c r="Y330" i="1"/>
  <c r="S330" i="1"/>
  <c r="R330" i="1"/>
  <c r="K330" i="1"/>
  <c r="J330" i="1"/>
  <c r="L330" i="1" s="1"/>
  <c r="M330" i="1" s="1"/>
  <c r="T329" i="1"/>
  <c r="N329" i="1"/>
  <c r="S328" i="1"/>
  <c r="R328" i="1"/>
  <c r="S327" i="1"/>
  <c r="R327" i="1"/>
  <c r="S326" i="1"/>
  <c r="R326" i="1"/>
  <c r="S324" i="1"/>
  <c r="R324" i="1"/>
  <c r="AD323" i="1"/>
  <c r="AO323" i="1" s="1"/>
  <c r="K323" i="1" s="1"/>
  <c r="Y323" i="1"/>
  <c r="S323" i="1"/>
  <c r="R323" i="1"/>
  <c r="J323" i="1"/>
  <c r="T322" i="1"/>
  <c r="N322" i="1"/>
  <c r="S321" i="1"/>
  <c r="R321" i="1"/>
  <c r="S320" i="1"/>
  <c r="R320" i="1"/>
  <c r="S319" i="1"/>
  <c r="R319" i="1"/>
  <c r="S317" i="1"/>
  <c r="R317" i="1"/>
  <c r="AD316" i="1"/>
  <c r="AO316" i="1" s="1"/>
  <c r="K316" i="1" s="1"/>
  <c r="L316" i="1" s="1"/>
  <c r="M316" i="1" s="1"/>
  <c r="Y316" i="1"/>
  <c r="S316" i="1"/>
  <c r="R316" i="1"/>
  <c r="J316" i="1"/>
  <c r="T315" i="1"/>
  <c r="N315" i="1"/>
  <c r="S314" i="1"/>
  <c r="R314" i="1"/>
  <c r="S313" i="1"/>
  <c r="R313" i="1"/>
  <c r="S312" i="1"/>
  <c r="R312" i="1"/>
  <c r="S310" i="1"/>
  <c r="R310" i="1"/>
  <c r="AO309" i="1"/>
  <c r="K309" i="1" s="1"/>
  <c r="AD309" i="1"/>
  <c r="Y309" i="1"/>
  <c r="S309" i="1"/>
  <c r="R309" i="1"/>
  <c r="J309" i="1"/>
  <c r="T308" i="1"/>
  <c r="N308" i="1"/>
  <c r="S307" i="1"/>
  <c r="R307" i="1"/>
  <c r="S306" i="1"/>
  <c r="R306" i="1"/>
  <c r="S304" i="1"/>
  <c r="R304" i="1"/>
  <c r="S303" i="1"/>
  <c r="R303" i="1"/>
  <c r="AO302" i="1"/>
  <c r="AD302" i="1"/>
  <c r="Y302" i="1"/>
  <c r="S302" i="1"/>
  <c r="R302" i="1"/>
  <c r="K302" i="1"/>
  <c r="J302" i="1"/>
  <c r="L302" i="1" s="1"/>
  <c r="M302" i="1" s="1"/>
  <c r="A302" i="1"/>
  <c r="A309" i="1" s="1"/>
  <c r="A316" i="1" s="1"/>
  <c r="A323" i="1" s="1"/>
  <c r="A330" i="1" s="1"/>
  <c r="A337" i="1" s="1"/>
  <c r="A344" i="1" s="1"/>
  <c r="A351" i="1" s="1"/>
  <c r="A358" i="1" s="1"/>
  <c r="A365" i="1" s="1"/>
  <c r="A366" i="1" s="1"/>
  <c r="A367" i="1" s="1"/>
  <c r="A368" i="1" s="1"/>
  <c r="A369" i="1" s="1"/>
  <c r="A370" i="1" s="1"/>
  <c r="A371" i="1" s="1"/>
  <c r="T301" i="1"/>
  <c r="N301" i="1"/>
  <c r="S300" i="1"/>
  <c r="R300" i="1"/>
  <c r="S299" i="1"/>
  <c r="R299" i="1"/>
  <c r="S297" i="1"/>
  <c r="R297" i="1"/>
  <c r="S296" i="1"/>
  <c r="R296" i="1"/>
  <c r="AD295" i="1"/>
  <c r="AO295" i="1" s="1"/>
  <c r="K295" i="1" s="1"/>
  <c r="L295" i="1" s="1"/>
  <c r="M295" i="1" s="1"/>
  <c r="Y295" i="1"/>
  <c r="S295" i="1"/>
  <c r="R295" i="1" s="1"/>
  <c r="J295" i="1"/>
  <c r="T293" i="1"/>
  <c r="N293" i="1"/>
  <c r="S292" i="1"/>
  <c r="R292" i="1"/>
  <c r="S291" i="1"/>
  <c r="R291" i="1"/>
  <c r="S290" i="1"/>
  <c r="R290" i="1"/>
  <c r="S289" i="1"/>
  <c r="R289" i="1"/>
  <c r="AD288" i="1"/>
  <c r="AO288" i="1" s="1"/>
  <c r="K288" i="1" s="1"/>
  <c r="Y288" i="1"/>
  <c r="S288" i="1"/>
  <c r="R288" i="1"/>
  <c r="J288" i="1"/>
  <c r="T287" i="1"/>
  <c r="N287" i="1"/>
  <c r="S286" i="1"/>
  <c r="R286" i="1"/>
  <c r="S285" i="1"/>
  <c r="R285" i="1"/>
  <c r="S284" i="1"/>
  <c r="R284" i="1"/>
  <c r="S283" i="1"/>
  <c r="R283" i="1"/>
  <c r="AD282" i="1"/>
  <c r="AO282" i="1" s="1"/>
  <c r="K282" i="1" s="1"/>
  <c r="Y282" i="1"/>
  <c r="S282" i="1"/>
  <c r="R282" i="1"/>
  <c r="J282" i="1"/>
  <c r="L282" i="1" s="1"/>
  <c r="M282" i="1" s="1"/>
  <c r="T281" i="1"/>
  <c r="N281" i="1"/>
  <c r="S280" i="1"/>
  <c r="R280" i="1"/>
  <c r="S279" i="1"/>
  <c r="R279" i="1"/>
  <c r="S278" i="1"/>
  <c r="R278" i="1"/>
  <c r="S277" i="1"/>
  <c r="R277" i="1"/>
  <c r="AD276" i="1"/>
  <c r="AO276" i="1" s="1"/>
  <c r="K276" i="1" s="1"/>
  <c r="Y276" i="1"/>
  <c r="S276" i="1"/>
  <c r="R276" i="1"/>
  <c r="J276" i="1"/>
  <c r="L276" i="1" s="1"/>
  <c r="M276" i="1" s="1"/>
  <c r="T275" i="1"/>
  <c r="N275" i="1"/>
  <c r="S274" i="1"/>
  <c r="R274" i="1"/>
  <c r="S273" i="1"/>
  <c r="R273" i="1"/>
  <c r="S272" i="1"/>
  <c r="R272" i="1"/>
  <c r="S271" i="1"/>
  <c r="R271" i="1"/>
  <c r="AO270" i="1"/>
  <c r="K270" i="1" s="1"/>
  <c r="AD270" i="1"/>
  <c r="Y270" i="1"/>
  <c r="S270" i="1"/>
  <c r="R270" i="1"/>
  <c r="J270" i="1"/>
  <c r="L270" i="1" s="1"/>
  <c r="M270" i="1" s="1"/>
  <c r="T269" i="1"/>
  <c r="N269" i="1"/>
  <c r="S268" i="1"/>
  <c r="R268" i="1"/>
  <c r="S267" i="1"/>
  <c r="R267" i="1"/>
  <c r="S266" i="1"/>
  <c r="R266" i="1"/>
  <c r="S265" i="1"/>
  <c r="R265" i="1"/>
  <c r="AO264" i="1"/>
  <c r="AD264" i="1"/>
  <c r="Y264" i="1"/>
  <c r="S264" i="1"/>
  <c r="R264" i="1"/>
  <c r="K264" i="1"/>
  <c r="J264" i="1"/>
  <c r="L264" i="1" s="1"/>
  <c r="M264" i="1" s="1"/>
  <c r="T263" i="1"/>
  <c r="N263" i="1"/>
  <c r="S262" i="1"/>
  <c r="R262" i="1"/>
  <c r="S261" i="1"/>
  <c r="R261" i="1"/>
  <c r="S260" i="1"/>
  <c r="R260" i="1"/>
  <c r="S259" i="1"/>
  <c r="R259" i="1"/>
  <c r="AO258" i="1"/>
  <c r="AD258" i="1"/>
  <c r="Y258" i="1"/>
  <c r="S258" i="1"/>
  <c r="R258" i="1"/>
  <c r="K258" i="1"/>
  <c r="J258" i="1"/>
  <c r="L258" i="1" s="1"/>
  <c r="M258" i="1" s="1"/>
  <c r="T257" i="1"/>
  <c r="N257" i="1"/>
  <c r="S256" i="1"/>
  <c r="R256" i="1"/>
  <c r="S255" i="1"/>
  <c r="R255" i="1"/>
  <c r="S254" i="1"/>
  <c r="R254" i="1"/>
  <c r="S253" i="1"/>
  <c r="R253" i="1"/>
  <c r="AD252" i="1"/>
  <c r="AO252" i="1" s="1"/>
  <c r="K252" i="1" s="1"/>
  <c r="L252" i="1" s="1"/>
  <c r="M252" i="1" s="1"/>
  <c r="Y252" i="1"/>
  <c r="S252" i="1"/>
  <c r="R252" i="1"/>
  <c r="J252" i="1"/>
  <c r="T251" i="1"/>
  <c r="N251" i="1"/>
  <c r="S250" i="1"/>
  <c r="R250" i="1"/>
  <c r="S249" i="1"/>
  <c r="R249" i="1"/>
  <c r="S248" i="1"/>
  <c r="R248" i="1"/>
  <c r="S247" i="1"/>
  <c r="R247" i="1"/>
  <c r="AD246" i="1"/>
  <c r="AO246" i="1" s="1"/>
  <c r="K246" i="1" s="1"/>
  <c r="L246" i="1" s="1"/>
  <c r="M246" i="1" s="1"/>
  <c r="Y246" i="1"/>
  <c r="S246" i="1"/>
  <c r="R246" i="1"/>
  <c r="J246" i="1"/>
  <c r="T245" i="1"/>
  <c r="N245" i="1"/>
  <c r="S244" i="1"/>
  <c r="R244" i="1"/>
  <c r="S243" i="1"/>
  <c r="R243" i="1"/>
  <c r="S242" i="1"/>
  <c r="R242" i="1"/>
  <c r="S241" i="1"/>
  <c r="R241" i="1"/>
  <c r="AD240" i="1"/>
  <c r="AO240" i="1" s="1"/>
  <c r="K240" i="1" s="1"/>
  <c r="Y240" i="1"/>
  <c r="S240" i="1"/>
  <c r="R240" i="1"/>
  <c r="J240" i="1"/>
  <c r="L240" i="1" s="1"/>
  <c r="M240" i="1" s="1"/>
  <c r="T239" i="1"/>
  <c r="N239" i="1"/>
  <c r="S238" i="1"/>
  <c r="R238" i="1"/>
  <c r="S237" i="1"/>
  <c r="R237" i="1"/>
  <c r="S236" i="1"/>
  <c r="R236" i="1"/>
  <c r="S235" i="1"/>
  <c r="R235" i="1"/>
  <c r="AO234" i="1"/>
  <c r="K234" i="1" s="1"/>
  <c r="AD234" i="1"/>
  <c r="Y234" i="1"/>
  <c r="S234" i="1"/>
  <c r="R234" i="1"/>
  <c r="J234" i="1"/>
  <c r="L234" i="1" s="1"/>
  <c r="M234" i="1" s="1"/>
  <c r="T233" i="1"/>
  <c r="N233" i="1"/>
  <c r="S232" i="1"/>
  <c r="R232" i="1"/>
  <c r="S231" i="1"/>
  <c r="R231" i="1"/>
  <c r="S230" i="1"/>
  <c r="R230" i="1"/>
  <c r="S229" i="1"/>
  <c r="R229" i="1"/>
  <c r="AO228" i="1"/>
  <c r="K228" i="1" s="1"/>
  <c r="L228" i="1" s="1"/>
  <c r="M228" i="1" s="1"/>
  <c r="AD228" i="1"/>
  <c r="Y228" i="1"/>
  <c r="S228" i="1"/>
  <c r="R228" i="1"/>
  <c r="J228" i="1"/>
  <c r="A228" i="1"/>
  <c r="A234" i="1" s="1"/>
  <c r="A240" i="1" s="1"/>
  <c r="A246" i="1" s="1"/>
  <c r="A252" i="1" s="1"/>
  <c r="A258" i="1" s="1"/>
  <c r="A264" i="1" s="1"/>
  <c r="A270" i="1" s="1"/>
  <c r="A276" i="1" s="1"/>
  <c r="A282" i="1" s="1"/>
  <c r="A288" i="1" s="1"/>
  <c r="T227" i="1"/>
  <c r="N227" i="1"/>
  <c r="S226" i="1"/>
  <c r="R226" i="1"/>
  <c r="S225" i="1"/>
  <c r="R225" i="1"/>
  <c r="S224" i="1"/>
  <c r="R224" i="1"/>
  <c r="S223" i="1"/>
  <c r="R223" i="1"/>
  <c r="AD222" i="1"/>
  <c r="AO222" i="1" s="1"/>
  <c r="K222" i="1" s="1"/>
  <c r="Y222" i="1"/>
  <c r="S222" i="1"/>
  <c r="R222" i="1"/>
  <c r="J222" i="1"/>
  <c r="L222" i="1" s="1"/>
  <c r="M222" i="1" s="1"/>
  <c r="T220" i="1"/>
  <c r="N220" i="1"/>
  <c r="S219" i="1"/>
  <c r="R219" i="1"/>
  <c r="S218" i="1"/>
  <c r="R218" i="1"/>
  <c r="S217" i="1"/>
  <c r="R217" i="1"/>
  <c r="S216" i="1"/>
  <c r="R216" i="1"/>
  <c r="AO215" i="1"/>
  <c r="AD215" i="1"/>
  <c r="Y215" i="1"/>
  <c r="S215" i="1"/>
  <c r="R215" i="1"/>
  <c r="K215" i="1"/>
  <c r="L215" i="1" s="1"/>
  <c r="M215" i="1" s="1"/>
  <c r="J215" i="1"/>
  <c r="T214" i="1"/>
  <c r="N214" i="1"/>
  <c r="S213" i="1"/>
  <c r="R213" i="1"/>
  <c r="S212" i="1"/>
  <c r="R212" i="1"/>
  <c r="S211" i="1"/>
  <c r="R211" i="1"/>
  <c r="S210" i="1"/>
  <c r="R210" i="1"/>
  <c r="AD209" i="1"/>
  <c r="AO209" i="1" s="1"/>
  <c r="K209" i="1" s="1"/>
  <c r="Y209" i="1"/>
  <c r="S209" i="1"/>
  <c r="R209" i="1"/>
  <c r="J209" i="1"/>
  <c r="L209" i="1" s="1"/>
  <c r="M209" i="1" s="1"/>
  <c r="T208" i="1"/>
  <c r="N208" i="1"/>
  <c r="S207" i="1"/>
  <c r="R207" i="1"/>
  <c r="S206" i="1"/>
  <c r="R206" i="1"/>
  <c r="S205" i="1"/>
  <c r="R205" i="1"/>
  <c r="S204" i="1"/>
  <c r="R204" i="1"/>
  <c r="AD203" i="1"/>
  <c r="AO203" i="1" s="1"/>
  <c r="K203" i="1" s="1"/>
  <c r="Y203" i="1"/>
  <c r="S203" i="1"/>
  <c r="R203" i="1"/>
  <c r="J203" i="1"/>
  <c r="L203" i="1" s="1"/>
  <c r="M203" i="1" s="1"/>
  <c r="T202" i="1"/>
  <c r="N202" i="1"/>
  <c r="S201" i="1"/>
  <c r="R201" i="1"/>
  <c r="S200" i="1"/>
  <c r="R200" i="1"/>
  <c r="S199" i="1"/>
  <c r="R199" i="1"/>
  <c r="S198" i="1"/>
  <c r="R198" i="1"/>
  <c r="AD197" i="1"/>
  <c r="AO197" i="1" s="1"/>
  <c r="K197" i="1" s="1"/>
  <c r="Y197" i="1"/>
  <c r="S197" i="1"/>
  <c r="R197" i="1"/>
  <c r="J197" i="1"/>
  <c r="L197" i="1" s="1"/>
  <c r="M197" i="1" s="1"/>
  <c r="T196" i="1"/>
  <c r="N196" i="1"/>
  <c r="S195" i="1"/>
  <c r="R195" i="1"/>
  <c r="S194" i="1"/>
  <c r="R194" i="1"/>
  <c r="S193" i="1"/>
  <c r="R193" i="1"/>
  <c r="S192" i="1"/>
  <c r="R192" i="1"/>
  <c r="AO191" i="1"/>
  <c r="K191" i="1" s="1"/>
  <c r="AD191" i="1"/>
  <c r="Y191" i="1"/>
  <c r="S191" i="1"/>
  <c r="R191" i="1"/>
  <c r="J191" i="1"/>
  <c r="L191" i="1" s="1"/>
  <c r="M191" i="1" s="1"/>
  <c r="T190" i="1"/>
  <c r="N190" i="1"/>
  <c r="S189" i="1"/>
  <c r="R189" i="1"/>
  <c r="S188" i="1"/>
  <c r="R188" i="1"/>
  <c r="S187" i="1"/>
  <c r="R187" i="1"/>
  <c r="S186" i="1"/>
  <c r="R186" i="1"/>
  <c r="AO185" i="1"/>
  <c r="AD185" i="1"/>
  <c r="Y185" i="1"/>
  <c r="S185" i="1"/>
  <c r="R185" i="1"/>
  <c r="K185" i="1"/>
  <c r="J185" i="1"/>
  <c r="L185" i="1" s="1"/>
  <c r="M185" i="1" s="1"/>
  <c r="T184" i="1"/>
  <c r="N184" i="1"/>
  <c r="S183" i="1"/>
  <c r="R183" i="1"/>
  <c r="S182" i="1"/>
  <c r="R182" i="1"/>
  <c r="S181" i="1"/>
  <c r="R181" i="1"/>
  <c r="S180" i="1"/>
  <c r="R180" i="1"/>
  <c r="AO179" i="1"/>
  <c r="AD179" i="1"/>
  <c r="Y179" i="1"/>
  <c r="S179" i="1"/>
  <c r="R179" i="1"/>
  <c r="K179" i="1"/>
  <c r="J179" i="1"/>
  <c r="L179" i="1" s="1"/>
  <c r="M179" i="1" s="1"/>
  <c r="T178" i="1"/>
  <c r="N178" i="1"/>
  <c r="S177" i="1"/>
  <c r="R177" i="1"/>
  <c r="S176" i="1"/>
  <c r="R176" i="1"/>
  <c r="S175" i="1"/>
  <c r="R175" i="1"/>
  <c r="S174" i="1"/>
  <c r="R174" i="1"/>
  <c r="AD173" i="1"/>
  <c r="AO173" i="1" s="1"/>
  <c r="K173" i="1" s="1"/>
  <c r="Y173" i="1"/>
  <c r="S173" i="1"/>
  <c r="R173" i="1"/>
  <c r="J173" i="1"/>
  <c r="L173" i="1" s="1"/>
  <c r="M173" i="1" s="1"/>
  <c r="T172" i="1"/>
  <c r="N172" i="1"/>
  <c r="S171" i="1"/>
  <c r="R171" i="1"/>
  <c r="S170" i="1"/>
  <c r="R170" i="1"/>
  <c r="S169" i="1"/>
  <c r="R169" i="1"/>
  <c r="S168" i="1"/>
  <c r="R168" i="1"/>
  <c r="AD167" i="1"/>
  <c r="AO167" i="1" s="1"/>
  <c r="K167" i="1" s="1"/>
  <c r="Y167" i="1"/>
  <c r="S167" i="1"/>
  <c r="R167" i="1"/>
  <c r="J167" i="1"/>
  <c r="L167" i="1" s="1"/>
  <c r="M167" i="1" s="1"/>
  <c r="T166" i="1"/>
  <c r="N166" i="1"/>
  <c r="S165" i="1"/>
  <c r="R165" i="1"/>
  <c r="S164" i="1"/>
  <c r="R164" i="1"/>
  <c r="S163" i="1"/>
  <c r="R163" i="1"/>
  <c r="S162" i="1"/>
  <c r="R162" i="1"/>
  <c r="AD161" i="1"/>
  <c r="AO161" i="1" s="1"/>
  <c r="K161" i="1" s="1"/>
  <c r="Y161" i="1"/>
  <c r="S161" i="1"/>
  <c r="R161" i="1"/>
  <c r="J161" i="1"/>
  <c r="L161" i="1" s="1"/>
  <c r="M161" i="1" s="1"/>
  <c r="T160" i="1"/>
  <c r="N160" i="1"/>
  <c r="S159" i="1"/>
  <c r="R159" i="1"/>
  <c r="D159" i="1"/>
  <c r="D160" i="1" s="1"/>
  <c r="S158" i="1"/>
  <c r="R158" i="1"/>
  <c r="S157" i="1"/>
  <c r="R157" i="1"/>
  <c r="S156" i="1"/>
  <c r="R156" i="1"/>
  <c r="AO155" i="1"/>
  <c r="K155" i="1" s="1"/>
  <c r="AD155" i="1"/>
  <c r="Y155" i="1"/>
  <c r="S155" i="1"/>
  <c r="R155" i="1"/>
  <c r="J155" i="1"/>
  <c r="L155" i="1" s="1"/>
  <c r="M155" i="1" s="1"/>
  <c r="T154" i="1"/>
  <c r="N154" i="1"/>
  <c r="S153" i="1"/>
  <c r="R153" i="1"/>
  <c r="S152" i="1"/>
  <c r="R152" i="1"/>
  <c r="S151" i="1"/>
  <c r="R151" i="1"/>
  <c r="S150" i="1"/>
  <c r="R150" i="1"/>
  <c r="AD149" i="1"/>
  <c r="AO149" i="1" s="1"/>
  <c r="K149" i="1" s="1"/>
  <c r="Y149" i="1"/>
  <c r="S149" i="1"/>
  <c r="R149" i="1"/>
  <c r="J149" i="1"/>
  <c r="L149" i="1" s="1"/>
  <c r="M149" i="1" s="1"/>
  <c r="T148" i="1"/>
  <c r="N148" i="1"/>
  <c r="S147" i="1"/>
  <c r="R147" i="1"/>
  <c r="S146" i="1"/>
  <c r="R146" i="1"/>
  <c r="S145" i="1"/>
  <c r="R145" i="1"/>
  <c r="S144" i="1"/>
  <c r="R144" i="1"/>
  <c r="AO143" i="1"/>
  <c r="AD143" i="1"/>
  <c r="Y143" i="1"/>
  <c r="S143" i="1"/>
  <c r="R143" i="1"/>
  <c r="K143" i="1"/>
  <c r="J143" i="1"/>
  <c r="L143" i="1" s="1"/>
  <c r="M143" i="1" s="1"/>
  <c r="T142" i="1"/>
  <c r="N142" i="1"/>
  <c r="S141" i="1"/>
  <c r="R141" i="1"/>
  <c r="S140" i="1"/>
  <c r="R140" i="1"/>
  <c r="S139" i="1"/>
  <c r="R139" i="1"/>
  <c r="S138" i="1"/>
  <c r="R138" i="1"/>
  <c r="AD137" i="1"/>
  <c r="AO137" i="1" s="1"/>
  <c r="K137" i="1" s="1"/>
  <c r="Y137" i="1"/>
  <c r="S137" i="1"/>
  <c r="R137" i="1"/>
  <c r="J137" i="1"/>
  <c r="L137" i="1" s="1"/>
  <c r="M137" i="1" s="1"/>
  <c r="T136" i="1"/>
  <c r="N136" i="1"/>
  <c r="S135" i="1"/>
  <c r="R135" i="1"/>
  <c r="S134" i="1"/>
  <c r="R134" i="1"/>
  <c r="S133" i="1"/>
  <c r="R133" i="1"/>
  <c r="S132" i="1"/>
  <c r="R132" i="1"/>
  <c r="AD131" i="1"/>
  <c r="AO131" i="1" s="1"/>
  <c r="K131" i="1" s="1"/>
  <c r="Y131" i="1"/>
  <c r="S131" i="1"/>
  <c r="R131" i="1"/>
  <c r="J131" i="1"/>
  <c r="L131" i="1" s="1"/>
  <c r="M131" i="1" s="1"/>
  <c r="T130" i="1"/>
  <c r="N130" i="1"/>
  <c r="S129" i="1"/>
  <c r="R129" i="1"/>
  <c r="S128" i="1"/>
  <c r="R128" i="1"/>
  <c r="S127" i="1"/>
  <c r="R127" i="1"/>
  <c r="S126" i="1"/>
  <c r="R126" i="1"/>
  <c r="AD125" i="1"/>
  <c r="AO125" i="1" s="1"/>
  <c r="K125" i="1" s="1"/>
  <c r="Y125" i="1"/>
  <c r="S125" i="1"/>
  <c r="R125" i="1"/>
  <c r="J125" i="1"/>
  <c r="T124" i="1"/>
  <c r="N124" i="1"/>
  <c r="S123" i="1"/>
  <c r="R123" i="1"/>
  <c r="S122" i="1"/>
  <c r="R122" i="1"/>
  <c r="S121" i="1"/>
  <c r="R121" i="1"/>
  <c r="S120" i="1"/>
  <c r="R120" i="1"/>
  <c r="AO119" i="1"/>
  <c r="K119" i="1" s="1"/>
  <c r="AD119" i="1"/>
  <c r="Y119" i="1"/>
  <c r="S119" i="1"/>
  <c r="R119" i="1"/>
  <c r="J119" i="1"/>
  <c r="T118" i="1"/>
  <c r="N118" i="1"/>
  <c r="S117" i="1"/>
  <c r="R117" i="1"/>
  <c r="S116" i="1"/>
  <c r="R116" i="1"/>
  <c r="S115" i="1"/>
  <c r="R115" i="1"/>
  <c r="S114" i="1"/>
  <c r="R114" i="1"/>
  <c r="AO113" i="1"/>
  <c r="K113" i="1" s="1"/>
  <c r="L113" i="1" s="1"/>
  <c r="M113" i="1" s="1"/>
  <c r="AD113" i="1"/>
  <c r="Y113" i="1"/>
  <c r="S113" i="1"/>
  <c r="R113" i="1"/>
  <c r="J113" i="1"/>
  <c r="T112" i="1"/>
  <c r="N112" i="1"/>
  <c r="S111" i="1"/>
  <c r="R111" i="1"/>
  <c r="S110" i="1"/>
  <c r="R110" i="1"/>
  <c r="S109" i="1"/>
  <c r="R109" i="1"/>
  <c r="S108" i="1"/>
  <c r="R108" i="1"/>
  <c r="AD107" i="1"/>
  <c r="AO107" i="1" s="1"/>
  <c r="K107" i="1" s="1"/>
  <c r="Y107" i="1"/>
  <c r="S107" i="1"/>
  <c r="R107" i="1"/>
  <c r="J107" i="1"/>
  <c r="T106" i="1"/>
  <c r="N106" i="1"/>
  <c r="S105" i="1"/>
  <c r="R105" i="1"/>
  <c r="S104" i="1"/>
  <c r="R104" i="1"/>
  <c r="S103" i="1"/>
  <c r="R103" i="1"/>
  <c r="S102" i="1"/>
  <c r="R102" i="1"/>
  <c r="AD101" i="1"/>
  <c r="AO101" i="1" s="1"/>
  <c r="K101" i="1" s="1"/>
  <c r="L101" i="1" s="1"/>
  <c r="M101" i="1" s="1"/>
  <c r="Y101" i="1"/>
  <c r="S101" i="1"/>
  <c r="R101" i="1"/>
  <c r="J101" i="1"/>
  <c r="T100" i="1"/>
  <c r="N100" i="1"/>
  <c r="S99" i="1"/>
  <c r="R99" i="1"/>
  <c r="S98" i="1"/>
  <c r="R98" i="1"/>
  <c r="S97" i="1"/>
  <c r="R97" i="1"/>
  <c r="S96" i="1"/>
  <c r="R96" i="1"/>
  <c r="AD95" i="1"/>
  <c r="AO95" i="1" s="1"/>
  <c r="K95" i="1" s="1"/>
  <c r="Y95" i="1"/>
  <c r="S95" i="1"/>
  <c r="R95" i="1"/>
  <c r="J95" i="1"/>
  <c r="L95" i="1" s="1"/>
  <c r="M95" i="1" s="1"/>
  <c r="T94" i="1"/>
  <c r="N94" i="1"/>
  <c r="S93" i="1"/>
  <c r="R93" i="1"/>
  <c r="S92" i="1"/>
  <c r="R92" i="1"/>
  <c r="S91" i="1"/>
  <c r="R91" i="1"/>
  <c r="S90" i="1"/>
  <c r="R90" i="1"/>
  <c r="AO89" i="1"/>
  <c r="AD89" i="1"/>
  <c r="Y89" i="1"/>
  <c r="S89" i="1"/>
  <c r="R89" i="1"/>
  <c r="K89" i="1"/>
  <c r="L89" i="1" s="1"/>
  <c r="M89" i="1" s="1"/>
  <c r="J89" i="1"/>
  <c r="T88" i="1"/>
  <c r="N88" i="1"/>
  <c r="S87" i="1"/>
  <c r="R87" i="1"/>
  <c r="S86" i="1"/>
  <c r="R86" i="1"/>
  <c r="S85" i="1"/>
  <c r="R85" i="1"/>
  <c r="S84" i="1"/>
  <c r="R84" i="1"/>
  <c r="AD83" i="1"/>
  <c r="AO83" i="1" s="1"/>
  <c r="K83" i="1" s="1"/>
  <c r="L83" i="1" s="1"/>
  <c r="M83" i="1" s="1"/>
  <c r="Y83" i="1"/>
  <c r="S83" i="1"/>
  <c r="R83" i="1"/>
  <c r="J83" i="1"/>
  <c r="T82" i="1"/>
  <c r="N82" i="1"/>
  <c r="S81" i="1"/>
  <c r="R81" i="1"/>
  <c r="S80" i="1"/>
  <c r="R80" i="1"/>
  <c r="S79" i="1"/>
  <c r="R79" i="1"/>
  <c r="S78" i="1"/>
  <c r="R78" i="1"/>
  <c r="AD77" i="1"/>
  <c r="AO77" i="1" s="1"/>
  <c r="K77" i="1" s="1"/>
  <c r="Y77" i="1"/>
  <c r="S77" i="1"/>
  <c r="R77" i="1"/>
  <c r="J77" i="1"/>
  <c r="L77" i="1" s="1"/>
  <c r="M77" i="1" s="1"/>
  <c r="T76" i="1"/>
  <c r="N76" i="1"/>
  <c r="S75" i="1"/>
  <c r="R75" i="1"/>
  <c r="S74" i="1"/>
  <c r="R74" i="1"/>
  <c r="S73" i="1"/>
  <c r="R73" i="1"/>
  <c r="S72" i="1"/>
  <c r="R72" i="1"/>
  <c r="AD71" i="1"/>
  <c r="AO71" i="1" s="1"/>
  <c r="K71" i="1" s="1"/>
  <c r="Y71" i="1"/>
  <c r="S71" i="1"/>
  <c r="R71" i="1"/>
  <c r="J71" i="1"/>
  <c r="T70" i="1"/>
  <c r="N70" i="1"/>
  <c r="S69" i="1"/>
  <c r="R69" i="1"/>
  <c r="S68" i="1"/>
  <c r="R68" i="1"/>
  <c r="S67" i="1"/>
  <c r="R67" i="1"/>
  <c r="S66" i="1"/>
  <c r="R66" i="1"/>
  <c r="AD65" i="1"/>
  <c r="AO65" i="1" s="1"/>
  <c r="K65" i="1" s="1"/>
  <c r="Y65" i="1"/>
  <c r="S65" i="1"/>
  <c r="R65" i="1"/>
  <c r="J65" i="1"/>
  <c r="T64" i="1"/>
  <c r="N64" i="1"/>
  <c r="S63" i="1"/>
  <c r="R63" i="1"/>
  <c r="S62" i="1"/>
  <c r="R62" i="1"/>
  <c r="S61" i="1"/>
  <c r="R61" i="1"/>
  <c r="S60" i="1"/>
  <c r="R60" i="1"/>
  <c r="AO59" i="1"/>
  <c r="K59" i="1" s="1"/>
  <c r="AD59" i="1"/>
  <c r="Y59" i="1"/>
  <c r="S59" i="1"/>
  <c r="R59" i="1"/>
  <c r="J59" i="1"/>
  <c r="T58" i="1"/>
  <c r="N58" i="1"/>
  <c r="S57" i="1"/>
  <c r="R57" i="1"/>
  <c r="S56" i="1"/>
  <c r="R56" i="1"/>
  <c r="S55" i="1"/>
  <c r="R55" i="1"/>
  <c r="S54" i="1"/>
  <c r="R54" i="1"/>
  <c r="AD53" i="1"/>
  <c r="AO53" i="1" s="1"/>
  <c r="K53" i="1" s="1"/>
  <c r="Y53" i="1"/>
  <c r="S53" i="1"/>
  <c r="R53" i="1"/>
  <c r="J53" i="1"/>
  <c r="T52" i="1"/>
  <c r="N52" i="1"/>
  <c r="S51" i="1"/>
  <c r="R51" i="1"/>
  <c r="S50" i="1"/>
  <c r="R50" i="1"/>
  <c r="S49" i="1"/>
  <c r="R49" i="1"/>
  <c r="S48" i="1"/>
  <c r="R48" i="1"/>
  <c r="AO47" i="1"/>
  <c r="AD47" i="1"/>
  <c r="Y47" i="1"/>
  <c r="S47" i="1"/>
  <c r="R47" i="1"/>
  <c r="K47" i="1"/>
  <c r="J47" i="1"/>
  <c r="L47" i="1" s="1"/>
  <c r="M47" i="1" s="1"/>
  <c r="T46" i="1"/>
  <c r="N46" i="1"/>
  <c r="AO41" i="1"/>
  <c r="AD41" i="1"/>
  <c r="Y41" i="1"/>
  <c r="K41" i="1"/>
  <c r="J41" i="1"/>
  <c r="L41" i="1" s="1"/>
  <c r="M41" i="1" s="1"/>
  <c r="T40" i="1"/>
  <c r="N40" i="1"/>
  <c r="S39" i="1"/>
  <c r="R39" i="1"/>
  <c r="S38" i="1"/>
  <c r="R38" i="1"/>
  <c r="S37" i="1"/>
  <c r="R37" i="1"/>
  <c r="S36" i="1"/>
  <c r="R36" i="1"/>
  <c r="AO35" i="1"/>
  <c r="AD35" i="1"/>
  <c r="Y35" i="1"/>
  <c r="S35" i="1"/>
  <c r="R35" i="1"/>
  <c r="K35" i="1"/>
  <c r="J35" i="1"/>
  <c r="L35" i="1" s="1"/>
  <c r="M35" i="1" s="1"/>
  <c r="T34" i="1"/>
  <c r="N34" i="1"/>
  <c r="S33" i="1"/>
  <c r="R33" i="1"/>
  <c r="S32" i="1"/>
  <c r="R32" i="1"/>
  <c r="S31" i="1"/>
  <c r="R31" i="1"/>
  <c r="S30" i="1"/>
  <c r="R30" i="1"/>
  <c r="AD29" i="1"/>
  <c r="AO29" i="1" s="1"/>
  <c r="K29" i="1" s="1"/>
  <c r="Y29" i="1"/>
  <c r="S29" i="1"/>
  <c r="R29" i="1"/>
  <c r="J29" i="1"/>
  <c r="L29" i="1" s="1"/>
  <c r="M29" i="1" s="1"/>
  <c r="T28" i="1"/>
  <c r="N28" i="1"/>
  <c r="S27" i="1"/>
  <c r="R27" i="1"/>
  <c r="S26" i="1"/>
  <c r="R26" i="1"/>
  <c r="S25" i="1"/>
  <c r="R25" i="1"/>
  <c r="S24" i="1"/>
  <c r="R24" i="1"/>
  <c r="AD23" i="1"/>
  <c r="AO23" i="1" s="1"/>
  <c r="K23" i="1" s="1"/>
  <c r="Y23" i="1"/>
  <c r="S23" i="1"/>
  <c r="R23" i="1"/>
  <c r="J23" i="1"/>
  <c r="T22" i="1"/>
  <c r="N22" i="1"/>
  <c r="S21" i="1"/>
  <c r="R21" i="1"/>
  <c r="S20" i="1"/>
  <c r="R20" i="1"/>
  <c r="S19" i="1"/>
  <c r="R19" i="1"/>
  <c r="S18" i="1"/>
  <c r="R18" i="1"/>
  <c r="AO17" i="1"/>
  <c r="AD17" i="1"/>
  <c r="Y17" i="1"/>
  <c r="S17" i="1"/>
  <c r="R17" i="1"/>
  <c r="K17" i="1"/>
  <c r="L17" i="1" s="1"/>
  <c r="M17" i="1" s="1"/>
  <c r="J17" i="1"/>
  <c r="A17" i="1"/>
  <c r="A23" i="1" s="1"/>
  <c r="A29" i="1" s="1"/>
  <c r="A35" i="1" s="1"/>
  <c r="A41" i="1" s="1"/>
  <c r="A47" i="1" s="1"/>
  <c r="A53" i="1" s="1"/>
  <c r="A59" i="1" s="1"/>
  <c r="A65" i="1" s="1"/>
  <c r="A71" i="1" s="1"/>
  <c r="A77" i="1" s="1"/>
  <c r="A83" i="1" s="1"/>
  <c r="A89" i="1" s="1"/>
  <c r="A95" i="1" s="1"/>
  <c r="A101" i="1" s="1"/>
  <c r="A107" i="1" s="1"/>
  <c r="A113" i="1" s="1"/>
  <c r="A119" i="1" s="1"/>
  <c r="A125" i="1" s="1"/>
  <c r="A131" i="1" s="1"/>
  <c r="A137" i="1" s="1"/>
  <c r="A143" i="1" s="1"/>
  <c r="A149" i="1" s="1"/>
  <c r="A155" i="1" s="1"/>
  <c r="A161" i="1" s="1"/>
  <c r="A167" i="1" s="1"/>
  <c r="A173" i="1" s="1"/>
  <c r="A179" i="1" s="1"/>
  <c r="A185" i="1" s="1"/>
  <c r="A191" i="1" s="1"/>
  <c r="A197" i="1" s="1"/>
  <c r="A203" i="1" s="1"/>
  <c r="A209" i="1" s="1"/>
  <c r="A215" i="1" s="1"/>
  <c r="T16" i="1"/>
  <c r="N16" i="1"/>
  <c r="S15" i="1"/>
  <c r="R15" i="1"/>
  <c r="S14" i="1"/>
  <c r="R14" i="1"/>
  <c r="S13" i="1"/>
  <c r="R13" i="1"/>
  <c r="S12" i="1"/>
  <c r="R12" i="1"/>
  <c r="AO11" i="1"/>
  <c r="K11" i="1" s="1"/>
  <c r="AD11" i="1"/>
  <c r="Y11" i="1"/>
  <c r="S11" i="1"/>
  <c r="R11" i="1"/>
  <c r="J11" i="1"/>
  <c r="L11" i="1" s="1"/>
  <c r="M11" i="1" s="1"/>
  <c r="A11" i="1"/>
  <c r="T10" i="1"/>
  <c r="N10" i="1"/>
  <c r="S9" i="1"/>
  <c r="R9" i="1"/>
  <c r="S8" i="1"/>
  <c r="R8" i="1"/>
  <c r="S7" i="1"/>
  <c r="R7" i="1"/>
  <c r="S6" i="1"/>
  <c r="R6" i="1"/>
  <c r="AO5" i="1"/>
  <c r="K5" i="1" s="1"/>
  <c r="L5" i="1" s="1"/>
  <c r="M5" i="1" s="1"/>
  <c r="AD5" i="1"/>
  <c r="Y5" i="1"/>
  <c r="S5" i="1"/>
  <c r="R5" i="1"/>
  <c r="J5" i="1"/>
  <c r="A52" i="2"/>
  <c r="A51" i="2"/>
  <c r="A50" i="2"/>
  <c r="A49" i="2"/>
  <c r="A48" i="2"/>
  <c r="A47" i="2"/>
  <c r="A46" i="2"/>
  <c r="A45" i="2"/>
  <c r="A44" i="2"/>
  <c r="A43" i="2"/>
  <c r="AQ381" i="7"/>
  <c r="K381" i="7" s="1"/>
  <c r="Y381" i="7"/>
  <c r="N381" i="7"/>
  <c r="J381" i="7"/>
  <c r="L381" i="7" s="1"/>
  <c r="A381" i="7"/>
  <c r="AQ380" i="7"/>
  <c r="K380" i="7" s="1"/>
  <c r="L380" i="7" s="1"/>
  <c r="Y380" i="7"/>
  <c r="N380" i="7"/>
  <c r="J380" i="7"/>
  <c r="AQ379" i="7"/>
  <c r="Y379" i="7"/>
  <c r="N379" i="7"/>
  <c r="K379" i="7"/>
  <c r="J379" i="7"/>
  <c r="L379" i="7" s="1"/>
  <c r="A379" i="7"/>
  <c r="AQ378" i="7"/>
  <c r="K378" i="7" s="1"/>
  <c r="Y378" i="7"/>
  <c r="N378" i="7"/>
  <c r="J378" i="7"/>
  <c r="L378" i="7" s="1"/>
  <c r="A378" i="7"/>
  <c r="AQ377" i="7"/>
  <c r="Y377" i="7"/>
  <c r="N377" i="7"/>
  <c r="K377" i="7"/>
  <c r="J377" i="7"/>
  <c r="L377" i="7" s="1"/>
  <c r="AD371" i="7"/>
  <c r="AO371" i="7" s="1"/>
  <c r="K371" i="7" s="1"/>
  <c r="S371" i="7"/>
  <c r="R371" i="7"/>
  <c r="J371" i="7"/>
  <c r="AD370" i="7"/>
  <c r="AO370" i="7" s="1"/>
  <c r="K370" i="7" s="1"/>
  <c r="S370" i="7"/>
  <c r="R370" i="7"/>
  <c r="J370" i="7"/>
  <c r="AD369" i="7"/>
  <c r="AO369" i="7" s="1"/>
  <c r="K369" i="7" s="1"/>
  <c r="S369" i="7"/>
  <c r="R369" i="7"/>
  <c r="J369" i="7"/>
  <c r="L369" i="7" s="1"/>
  <c r="AD368" i="7"/>
  <c r="AO368" i="7" s="1"/>
  <c r="K368" i="7" s="1"/>
  <c r="S368" i="7"/>
  <c r="R368" i="7"/>
  <c r="J368" i="7"/>
  <c r="L368" i="7" s="1"/>
  <c r="AO367" i="7"/>
  <c r="AD367" i="7"/>
  <c r="S367" i="7"/>
  <c r="R367" i="7"/>
  <c r="L367" i="7"/>
  <c r="K367" i="7"/>
  <c r="J367" i="7"/>
  <c r="AO366" i="7"/>
  <c r="K366" i="7" s="1"/>
  <c r="AD366" i="7"/>
  <c r="S366" i="7"/>
  <c r="R366" i="7"/>
  <c r="J366" i="7"/>
  <c r="L366" i="7" s="1"/>
  <c r="AD365" i="7"/>
  <c r="AO365" i="7" s="1"/>
  <c r="K365" i="7" s="1"/>
  <c r="L365" i="7" s="1"/>
  <c r="S365" i="7"/>
  <c r="R365" i="7"/>
  <c r="J365" i="7"/>
  <c r="T364" i="7"/>
  <c r="N364" i="7"/>
  <c r="S363" i="7"/>
  <c r="R363" i="7"/>
  <c r="S362" i="7"/>
  <c r="R362" i="7"/>
  <c r="S361" i="7"/>
  <c r="R361" i="7"/>
  <c r="S359" i="7"/>
  <c r="R359" i="7"/>
  <c r="AD358" i="7"/>
  <c r="AO358" i="7" s="1"/>
  <c r="K358" i="7" s="1"/>
  <c r="Y358" i="7"/>
  <c r="S358" i="7"/>
  <c r="R358" i="7"/>
  <c r="J358" i="7"/>
  <c r="L358" i="7" s="1"/>
  <c r="T357" i="7"/>
  <c r="N357" i="7"/>
  <c r="S356" i="7"/>
  <c r="R356" i="7"/>
  <c r="S355" i="7"/>
  <c r="R355" i="7"/>
  <c r="S354" i="7"/>
  <c r="R354" i="7"/>
  <c r="S352" i="7"/>
  <c r="R352" i="7"/>
  <c r="AD351" i="7"/>
  <c r="AO351" i="7" s="1"/>
  <c r="K351" i="7" s="1"/>
  <c r="Y351" i="7"/>
  <c r="S351" i="7"/>
  <c r="R351" i="7"/>
  <c r="J351" i="7"/>
  <c r="L351" i="7" s="1"/>
  <c r="T350" i="7"/>
  <c r="N350" i="7"/>
  <c r="S349" i="7"/>
  <c r="R349" i="7"/>
  <c r="S348" i="7"/>
  <c r="R348" i="7"/>
  <c r="S347" i="7"/>
  <c r="R347" i="7"/>
  <c r="S345" i="7"/>
  <c r="R345" i="7"/>
  <c r="AO344" i="7"/>
  <c r="K344" i="7" s="1"/>
  <c r="AD344" i="7"/>
  <c r="Y344" i="7"/>
  <c r="S344" i="7"/>
  <c r="R344" i="7"/>
  <c r="J344" i="7"/>
  <c r="L344" i="7" s="1"/>
  <c r="T343" i="7"/>
  <c r="N343" i="7"/>
  <c r="S342" i="7"/>
  <c r="R342" i="7"/>
  <c r="S341" i="7"/>
  <c r="R341" i="7"/>
  <c r="S340" i="7"/>
  <c r="R340" i="7"/>
  <c r="S338" i="7"/>
  <c r="R338" i="7"/>
  <c r="AD337" i="7"/>
  <c r="AO337" i="7" s="1"/>
  <c r="K337" i="7" s="1"/>
  <c r="Y337" i="7"/>
  <c r="S337" i="7"/>
  <c r="R337" i="7"/>
  <c r="J337" i="7"/>
  <c r="L337" i="7" s="1"/>
  <c r="T336" i="7"/>
  <c r="N336" i="7"/>
  <c r="S335" i="7"/>
  <c r="R335" i="7"/>
  <c r="S334" i="7"/>
  <c r="R334" i="7"/>
  <c r="S333" i="7"/>
  <c r="R333" i="7"/>
  <c r="S331" i="7"/>
  <c r="R331" i="7"/>
  <c r="AO330" i="7"/>
  <c r="AD330" i="7"/>
  <c r="Y330" i="7"/>
  <c r="S330" i="7"/>
  <c r="R330" i="7"/>
  <c r="K330" i="7"/>
  <c r="J330" i="7"/>
  <c r="L330" i="7" s="1"/>
  <c r="T329" i="7"/>
  <c r="N329" i="7"/>
  <c r="S328" i="7"/>
  <c r="R328" i="7"/>
  <c r="S327" i="7"/>
  <c r="R327" i="7"/>
  <c r="S326" i="7"/>
  <c r="R326" i="7"/>
  <c r="S324" i="7"/>
  <c r="R324" i="7"/>
  <c r="AO323" i="7"/>
  <c r="K323" i="7" s="1"/>
  <c r="AD323" i="7"/>
  <c r="Y323" i="7"/>
  <c r="S323" i="7"/>
  <c r="R323" i="7"/>
  <c r="J323" i="7"/>
  <c r="L323" i="7" s="1"/>
  <c r="T322" i="7"/>
  <c r="N322" i="7"/>
  <c r="S321" i="7"/>
  <c r="R321" i="7"/>
  <c r="S320" i="7"/>
  <c r="R320" i="7"/>
  <c r="S319" i="7"/>
  <c r="R319" i="7"/>
  <c r="S317" i="7"/>
  <c r="R317" i="7"/>
  <c r="AD316" i="7"/>
  <c r="AO316" i="7" s="1"/>
  <c r="K316" i="7" s="1"/>
  <c r="Y316" i="7"/>
  <c r="S316" i="7"/>
  <c r="R316" i="7"/>
  <c r="J316" i="7"/>
  <c r="L316" i="7" s="1"/>
  <c r="T315" i="7"/>
  <c r="N315" i="7"/>
  <c r="S314" i="7"/>
  <c r="R314" i="7"/>
  <c r="S313" i="7"/>
  <c r="R313" i="7"/>
  <c r="S312" i="7"/>
  <c r="R312" i="7"/>
  <c r="S310" i="7"/>
  <c r="R310" i="7"/>
  <c r="AD309" i="7"/>
  <c r="AO309" i="7" s="1"/>
  <c r="K309" i="7" s="1"/>
  <c r="L309" i="7" s="1"/>
  <c r="Y309" i="7"/>
  <c r="S309" i="7"/>
  <c r="R309" i="7"/>
  <c r="J309" i="7"/>
  <c r="T308" i="7"/>
  <c r="N308" i="7"/>
  <c r="S307" i="7"/>
  <c r="R307" i="7"/>
  <c r="S306" i="7"/>
  <c r="R306" i="7"/>
  <c r="S304" i="7"/>
  <c r="R304" i="7"/>
  <c r="S303" i="7"/>
  <c r="R303" i="7"/>
  <c r="AD302" i="7"/>
  <c r="AO302" i="7" s="1"/>
  <c r="K302" i="7" s="1"/>
  <c r="Y302" i="7"/>
  <c r="S302" i="7"/>
  <c r="R302" i="7"/>
  <c r="J302" i="7"/>
  <c r="L302" i="7" s="1"/>
  <c r="A302" i="7"/>
  <c r="A309" i="7" s="1"/>
  <c r="A316" i="7" s="1"/>
  <c r="A323" i="7" s="1"/>
  <c r="A330" i="7" s="1"/>
  <c r="A337" i="7" s="1"/>
  <c r="A344" i="7" s="1"/>
  <c r="A351" i="7" s="1"/>
  <c r="A358" i="7" s="1"/>
  <c r="A365" i="7" s="1"/>
  <c r="A366" i="7" s="1"/>
  <c r="A367" i="7" s="1"/>
  <c r="A368" i="7" s="1"/>
  <c r="A369" i="7" s="1"/>
  <c r="A370" i="7" s="1"/>
  <c r="A371" i="7" s="1"/>
  <c r="T301" i="7"/>
  <c r="N301" i="7"/>
  <c r="S300" i="7"/>
  <c r="R300" i="7"/>
  <c r="S299" i="7"/>
  <c r="R299" i="7"/>
  <c r="S297" i="7"/>
  <c r="R297" i="7"/>
  <c r="S296" i="7"/>
  <c r="R296" i="7"/>
  <c r="AD295" i="7"/>
  <c r="AO295" i="7" s="1"/>
  <c r="K295" i="7" s="1"/>
  <c r="L295" i="7" s="1"/>
  <c r="Y295" i="7"/>
  <c r="S295" i="7"/>
  <c r="R295" i="7"/>
  <c r="J295" i="7"/>
  <c r="T293" i="7"/>
  <c r="N293" i="7"/>
  <c r="S292" i="7"/>
  <c r="R292" i="7"/>
  <c r="S291" i="7"/>
  <c r="R291" i="7"/>
  <c r="S290" i="7"/>
  <c r="R290" i="7"/>
  <c r="S289" i="7"/>
  <c r="R289" i="7"/>
  <c r="AD288" i="7"/>
  <c r="AO288" i="7" s="1"/>
  <c r="K288" i="7" s="1"/>
  <c r="L288" i="7" s="1"/>
  <c r="Y288" i="7"/>
  <c r="S288" i="7"/>
  <c r="R288" i="7"/>
  <c r="J288" i="7"/>
  <c r="T287" i="7"/>
  <c r="N287" i="7"/>
  <c r="S286" i="7"/>
  <c r="R286" i="7"/>
  <c r="S285" i="7"/>
  <c r="R285" i="7"/>
  <c r="S284" i="7"/>
  <c r="R284" i="7"/>
  <c r="S283" i="7"/>
  <c r="R283" i="7"/>
  <c r="AO282" i="7"/>
  <c r="K282" i="7" s="1"/>
  <c r="L282" i="7" s="1"/>
  <c r="AD282" i="7"/>
  <c r="Y282" i="7"/>
  <c r="S282" i="7"/>
  <c r="R282" i="7"/>
  <c r="J282" i="7"/>
  <c r="T281" i="7"/>
  <c r="N281" i="7"/>
  <c r="S280" i="7"/>
  <c r="R280" i="7"/>
  <c r="S279" i="7"/>
  <c r="R279" i="7"/>
  <c r="S278" i="7"/>
  <c r="R278" i="7"/>
  <c r="S277" i="7"/>
  <c r="R277" i="7"/>
  <c r="AD276" i="7"/>
  <c r="AO276" i="7" s="1"/>
  <c r="K276" i="7" s="1"/>
  <c r="L276" i="7" s="1"/>
  <c r="Y276" i="7"/>
  <c r="S276" i="7"/>
  <c r="R276" i="7"/>
  <c r="J276" i="7"/>
  <c r="T275" i="7"/>
  <c r="N275" i="7"/>
  <c r="S274" i="7"/>
  <c r="R274" i="7"/>
  <c r="S273" i="7"/>
  <c r="R273" i="7"/>
  <c r="S272" i="7"/>
  <c r="R272" i="7"/>
  <c r="S271" i="7"/>
  <c r="R271" i="7"/>
  <c r="AD270" i="7"/>
  <c r="AO270" i="7" s="1"/>
  <c r="K270" i="7" s="1"/>
  <c r="Y270" i="7"/>
  <c r="S270" i="7"/>
  <c r="R270" i="7"/>
  <c r="J270" i="7"/>
  <c r="L270" i="7" s="1"/>
  <c r="T269" i="7"/>
  <c r="N269" i="7"/>
  <c r="S268" i="7"/>
  <c r="R268" i="7"/>
  <c r="S267" i="7"/>
  <c r="R267" i="7"/>
  <c r="S266" i="7"/>
  <c r="R266" i="7"/>
  <c r="S265" i="7"/>
  <c r="R265" i="7"/>
  <c r="AD264" i="7"/>
  <c r="AO264" i="7" s="1"/>
  <c r="K264" i="7" s="1"/>
  <c r="Y264" i="7"/>
  <c r="S264" i="7"/>
  <c r="R264" i="7"/>
  <c r="J264" i="7"/>
  <c r="L264" i="7" s="1"/>
  <c r="T263" i="7"/>
  <c r="N263" i="7"/>
  <c r="S262" i="7"/>
  <c r="R262" i="7"/>
  <c r="S261" i="7"/>
  <c r="R261" i="7"/>
  <c r="S260" i="7"/>
  <c r="R260" i="7"/>
  <c r="S259" i="7"/>
  <c r="R259" i="7"/>
  <c r="AD258" i="7"/>
  <c r="AO258" i="7" s="1"/>
  <c r="K258" i="7" s="1"/>
  <c r="Y258" i="7"/>
  <c r="S258" i="7"/>
  <c r="R258" i="7"/>
  <c r="J258" i="7"/>
  <c r="L258" i="7" s="1"/>
  <c r="T257" i="7"/>
  <c r="N257" i="7"/>
  <c r="S256" i="7"/>
  <c r="R256" i="7"/>
  <c r="S255" i="7"/>
  <c r="R255" i="7"/>
  <c r="S254" i="7"/>
  <c r="R254" i="7"/>
  <c r="S253" i="7"/>
  <c r="R253" i="7"/>
  <c r="AD252" i="7"/>
  <c r="AO252" i="7" s="1"/>
  <c r="K252" i="7" s="1"/>
  <c r="Y252" i="7"/>
  <c r="S252" i="7"/>
  <c r="R252" i="7"/>
  <c r="J252" i="7"/>
  <c r="T251" i="7"/>
  <c r="N251" i="7"/>
  <c r="S250" i="7"/>
  <c r="R250" i="7"/>
  <c r="S249" i="7"/>
  <c r="R249" i="7"/>
  <c r="S248" i="7"/>
  <c r="R248" i="7"/>
  <c r="S247" i="7"/>
  <c r="R247" i="7"/>
  <c r="AO246" i="7"/>
  <c r="AD246" i="7"/>
  <c r="Y246" i="7"/>
  <c r="S246" i="7"/>
  <c r="R246" i="7"/>
  <c r="K246" i="7"/>
  <c r="L246" i="7" s="1"/>
  <c r="J246" i="7"/>
  <c r="T245" i="7"/>
  <c r="N245" i="7"/>
  <c r="S244" i="7"/>
  <c r="R244" i="7"/>
  <c r="S243" i="7"/>
  <c r="R243" i="7"/>
  <c r="S242" i="7"/>
  <c r="R242" i="7"/>
  <c r="S241" i="7"/>
  <c r="R241" i="7"/>
  <c r="AD240" i="7"/>
  <c r="AO240" i="7" s="1"/>
  <c r="K240" i="7" s="1"/>
  <c r="L240" i="7" s="1"/>
  <c r="Y240" i="7"/>
  <c r="S240" i="7"/>
  <c r="R240" i="7"/>
  <c r="J240" i="7"/>
  <c r="T239" i="7"/>
  <c r="N239" i="7"/>
  <c r="S238" i="7"/>
  <c r="R238" i="7"/>
  <c r="S237" i="7"/>
  <c r="R237" i="7"/>
  <c r="S236" i="7"/>
  <c r="R236" i="7"/>
  <c r="S235" i="7"/>
  <c r="R235" i="7"/>
  <c r="AO234" i="7"/>
  <c r="K234" i="7" s="1"/>
  <c r="L234" i="7" s="1"/>
  <c r="AD234" i="7"/>
  <c r="Y234" i="7"/>
  <c r="S234" i="7"/>
  <c r="R234" i="7"/>
  <c r="J234" i="7"/>
  <c r="T233" i="7"/>
  <c r="N233" i="7"/>
  <c r="S232" i="7"/>
  <c r="R232" i="7"/>
  <c r="S231" i="7"/>
  <c r="R231" i="7"/>
  <c r="S230" i="7"/>
  <c r="R230" i="7"/>
  <c r="S229" i="7"/>
  <c r="R229" i="7"/>
  <c r="AO228" i="7"/>
  <c r="AD228" i="7"/>
  <c r="Y228" i="7"/>
  <c r="S228" i="7"/>
  <c r="R228" i="7"/>
  <c r="K228" i="7"/>
  <c r="L228" i="7" s="1"/>
  <c r="J228" i="7"/>
  <c r="A228" i="7"/>
  <c r="A234" i="7" s="1"/>
  <c r="A240" i="7" s="1"/>
  <c r="A246" i="7" s="1"/>
  <c r="A252" i="7" s="1"/>
  <c r="A258" i="7" s="1"/>
  <c r="A264" i="7" s="1"/>
  <c r="A270" i="7" s="1"/>
  <c r="A276" i="7" s="1"/>
  <c r="A282" i="7" s="1"/>
  <c r="A288" i="7" s="1"/>
  <c r="T227" i="7"/>
  <c r="N227" i="7"/>
  <c r="S226" i="7"/>
  <c r="R226" i="7"/>
  <c r="S225" i="7"/>
  <c r="R225" i="7"/>
  <c r="S224" i="7"/>
  <c r="R224" i="7"/>
  <c r="S223" i="7"/>
  <c r="R223" i="7"/>
  <c r="AD222" i="7"/>
  <c r="AO222" i="7" s="1"/>
  <c r="K222" i="7" s="1"/>
  <c r="Y222" i="7"/>
  <c r="S222" i="7"/>
  <c r="R222" i="7"/>
  <c r="J222" i="7"/>
  <c r="L222" i="7" s="1"/>
  <c r="T220" i="7"/>
  <c r="N220" i="7"/>
  <c r="S219" i="7"/>
  <c r="R219" i="7"/>
  <c r="S218" i="7"/>
  <c r="R218" i="7"/>
  <c r="S217" i="7"/>
  <c r="R217" i="7"/>
  <c r="S216" i="7"/>
  <c r="R216" i="7"/>
  <c r="AD215" i="7"/>
  <c r="AO215" i="7" s="1"/>
  <c r="K215" i="7" s="1"/>
  <c r="Y215" i="7"/>
  <c r="S215" i="7"/>
  <c r="R215" i="7"/>
  <c r="J215" i="7"/>
  <c r="T214" i="7"/>
  <c r="N214" i="7"/>
  <c r="S213" i="7"/>
  <c r="R213" i="7"/>
  <c r="S212" i="7"/>
  <c r="R212" i="7"/>
  <c r="S211" i="7"/>
  <c r="R211" i="7"/>
  <c r="S210" i="7"/>
  <c r="R210" i="7"/>
  <c r="AO209" i="7"/>
  <c r="AD209" i="7"/>
  <c r="Y209" i="7"/>
  <c r="S209" i="7"/>
  <c r="R209" i="7"/>
  <c r="K209" i="7"/>
  <c r="J209" i="7"/>
  <c r="L209" i="7" s="1"/>
  <c r="T208" i="7"/>
  <c r="N208" i="7"/>
  <c r="S207" i="7"/>
  <c r="R207" i="7"/>
  <c r="S206" i="7"/>
  <c r="R206" i="7"/>
  <c r="S205" i="7"/>
  <c r="R205" i="7"/>
  <c r="S204" i="7"/>
  <c r="R204" i="7"/>
  <c r="AO203" i="7"/>
  <c r="K203" i="7" s="1"/>
  <c r="AD203" i="7"/>
  <c r="Y203" i="7"/>
  <c r="S203" i="7"/>
  <c r="R203" i="7"/>
  <c r="J203" i="7"/>
  <c r="T202" i="7"/>
  <c r="N202" i="7"/>
  <c r="S201" i="7"/>
  <c r="R201" i="7"/>
  <c r="S200" i="7"/>
  <c r="R200" i="7"/>
  <c r="S199" i="7"/>
  <c r="R199" i="7"/>
  <c r="S198" i="7"/>
  <c r="R198" i="7"/>
  <c r="AD197" i="7"/>
  <c r="AO197" i="7" s="1"/>
  <c r="K197" i="7" s="1"/>
  <c r="Y197" i="7"/>
  <c r="S197" i="7"/>
  <c r="R197" i="7"/>
  <c r="J197" i="7"/>
  <c r="T196" i="7"/>
  <c r="N196" i="7"/>
  <c r="S195" i="7"/>
  <c r="R195" i="7"/>
  <c r="S194" i="7"/>
  <c r="R194" i="7"/>
  <c r="S193" i="7"/>
  <c r="R193" i="7"/>
  <c r="S192" i="7"/>
  <c r="R192" i="7"/>
  <c r="AD191" i="7"/>
  <c r="AO191" i="7" s="1"/>
  <c r="K191" i="7" s="1"/>
  <c r="L191" i="7" s="1"/>
  <c r="Y191" i="7"/>
  <c r="S191" i="7"/>
  <c r="R191" i="7"/>
  <c r="J191" i="7"/>
  <c r="T190" i="7"/>
  <c r="N190" i="7"/>
  <c r="S189" i="7"/>
  <c r="R189" i="7"/>
  <c r="S188" i="7"/>
  <c r="R188" i="7"/>
  <c r="S187" i="7"/>
  <c r="R187" i="7"/>
  <c r="S186" i="7"/>
  <c r="R186" i="7"/>
  <c r="AD185" i="7"/>
  <c r="AO185" i="7" s="1"/>
  <c r="K185" i="7" s="1"/>
  <c r="Y185" i="7"/>
  <c r="S185" i="7"/>
  <c r="R185" i="7"/>
  <c r="J185" i="7"/>
  <c r="T184" i="7"/>
  <c r="N184" i="7"/>
  <c r="S183" i="7"/>
  <c r="R183" i="7"/>
  <c r="S182" i="7"/>
  <c r="R182" i="7"/>
  <c r="S181" i="7"/>
  <c r="R181" i="7"/>
  <c r="S180" i="7"/>
  <c r="R180" i="7"/>
  <c r="AD179" i="7"/>
  <c r="AO179" i="7" s="1"/>
  <c r="K179" i="7" s="1"/>
  <c r="L179" i="7" s="1"/>
  <c r="Y179" i="7"/>
  <c r="S179" i="7"/>
  <c r="R179" i="7"/>
  <c r="J179" i="7"/>
  <c r="T178" i="7"/>
  <c r="N178" i="7"/>
  <c r="S177" i="7"/>
  <c r="R177" i="7"/>
  <c r="S176" i="7"/>
  <c r="R176" i="7"/>
  <c r="S175" i="7"/>
  <c r="R175" i="7"/>
  <c r="S174" i="7"/>
  <c r="R174" i="7"/>
  <c r="AO173" i="7"/>
  <c r="K173" i="7" s="1"/>
  <c r="AD173" i="7"/>
  <c r="Y173" i="7"/>
  <c r="S173" i="7"/>
  <c r="R173" i="7"/>
  <c r="J173" i="7"/>
  <c r="T172" i="7"/>
  <c r="N172" i="7"/>
  <c r="S171" i="7"/>
  <c r="R171" i="7"/>
  <c r="S170" i="7"/>
  <c r="R170" i="7"/>
  <c r="S169" i="7"/>
  <c r="R169" i="7"/>
  <c r="S168" i="7"/>
  <c r="R168" i="7"/>
  <c r="AD167" i="7"/>
  <c r="AO167" i="7" s="1"/>
  <c r="K167" i="7" s="1"/>
  <c r="Y167" i="7"/>
  <c r="S167" i="7"/>
  <c r="R167" i="7"/>
  <c r="J167" i="7"/>
  <c r="T166" i="7"/>
  <c r="N166" i="7"/>
  <c r="S165" i="7"/>
  <c r="R165" i="7"/>
  <c r="S164" i="7"/>
  <c r="R164" i="7"/>
  <c r="S163" i="7"/>
  <c r="R163" i="7"/>
  <c r="S162" i="7"/>
  <c r="R162" i="7"/>
  <c r="AO161" i="7"/>
  <c r="AD161" i="7"/>
  <c r="Y161" i="7"/>
  <c r="S161" i="7"/>
  <c r="R161" i="7"/>
  <c r="K161" i="7"/>
  <c r="J161" i="7"/>
  <c r="L161" i="7" s="1"/>
  <c r="T160" i="7"/>
  <c r="N160" i="7"/>
  <c r="S159" i="7"/>
  <c r="R159" i="7"/>
  <c r="D159" i="7"/>
  <c r="S158" i="7"/>
  <c r="R158" i="7"/>
  <c r="S157" i="7"/>
  <c r="R157" i="7"/>
  <c r="S156" i="7"/>
  <c r="R156" i="7"/>
  <c r="AD155" i="7"/>
  <c r="AO155" i="7" s="1"/>
  <c r="K155" i="7" s="1"/>
  <c r="Y155" i="7"/>
  <c r="S155" i="7"/>
  <c r="R155" i="7"/>
  <c r="J155" i="7"/>
  <c r="T154" i="7"/>
  <c r="N154" i="7"/>
  <c r="S153" i="7"/>
  <c r="R153" i="7"/>
  <c r="D153" i="7"/>
  <c r="S152" i="7"/>
  <c r="R152" i="7"/>
  <c r="S151" i="7"/>
  <c r="R151" i="7"/>
  <c r="S150" i="7"/>
  <c r="R150" i="7"/>
  <c r="AO149" i="7"/>
  <c r="AD149" i="7"/>
  <c r="Y149" i="7"/>
  <c r="S149" i="7"/>
  <c r="R149" i="7"/>
  <c r="K149" i="7"/>
  <c r="J149" i="7"/>
  <c r="L149" i="7" s="1"/>
  <c r="T148" i="7"/>
  <c r="N148" i="7"/>
  <c r="S147" i="7"/>
  <c r="R147" i="7"/>
  <c r="S146" i="7"/>
  <c r="R146" i="7"/>
  <c r="S145" i="7"/>
  <c r="R145" i="7"/>
  <c r="S144" i="7"/>
  <c r="R144" i="7"/>
  <c r="AO143" i="7"/>
  <c r="K143" i="7" s="1"/>
  <c r="L143" i="7" s="1"/>
  <c r="AD143" i="7"/>
  <c r="Y143" i="7"/>
  <c r="S143" i="7"/>
  <c r="R143" i="7"/>
  <c r="J143" i="7"/>
  <c r="T142" i="7"/>
  <c r="N142" i="7"/>
  <c r="S141" i="7"/>
  <c r="R141" i="7"/>
  <c r="S140" i="7"/>
  <c r="R140" i="7"/>
  <c r="S139" i="7"/>
  <c r="R139" i="7"/>
  <c r="S138" i="7"/>
  <c r="R138" i="7"/>
  <c r="AO137" i="7"/>
  <c r="AD137" i="7"/>
  <c r="Y137" i="7"/>
  <c r="S137" i="7"/>
  <c r="R137" i="7"/>
  <c r="K137" i="7"/>
  <c r="J137" i="7"/>
  <c r="L137" i="7" s="1"/>
  <c r="T136" i="7"/>
  <c r="N136" i="7"/>
  <c r="S135" i="7"/>
  <c r="R135" i="7"/>
  <c r="S134" i="7"/>
  <c r="R134" i="7"/>
  <c r="S133" i="7"/>
  <c r="R133" i="7"/>
  <c r="S132" i="7"/>
  <c r="R132" i="7"/>
  <c r="AD131" i="7"/>
  <c r="AO131" i="7" s="1"/>
  <c r="Y131" i="7"/>
  <c r="S131" i="7"/>
  <c r="R131" i="7"/>
  <c r="K131" i="7"/>
  <c r="L131" i="7" s="1"/>
  <c r="J131" i="7"/>
  <c r="T130" i="7"/>
  <c r="N130" i="7"/>
  <c r="S129" i="7"/>
  <c r="R129" i="7"/>
  <c r="S128" i="7"/>
  <c r="R128" i="7"/>
  <c r="S127" i="7"/>
  <c r="R127" i="7"/>
  <c r="S126" i="7"/>
  <c r="R126" i="7"/>
  <c r="AD125" i="7"/>
  <c r="AO125" i="7" s="1"/>
  <c r="K125" i="7" s="1"/>
  <c r="Y125" i="7"/>
  <c r="S125" i="7"/>
  <c r="R125" i="7"/>
  <c r="J125" i="7"/>
  <c r="L125" i="7" s="1"/>
  <c r="T124" i="7"/>
  <c r="N124" i="7"/>
  <c r="S123" i="7"/>
  <c r="R123" i="7"/>
  <c r="S122" i="7"/>
  <c r="R122" i="7"/>
  <c r="S121" i="7"/>
  <c r="R121" i="7"/>
  <c r="S120" i="7"/>
  <c r="R120" i="7"/>
  <c r="AD119" i="7"/>
  <c r="AO119" i="7" s="1"/>
  <c r="K119" i="7" s="1"/>
  <c r="L119" i="7" s="1"/>
  <c r="Y119" i="7"/>
  <c r="S119" i="7"/>
  <c r="R119" i="7"/>
  <c r="J119" i="7"/>
  <c r="T118" i="7"/>
  <c r="N118" i="7"/>
  <c r="S117" i="7"/>
  <c r="R117" i="7"/>
  <c r="S116" i="7"/>
  <c r="R116" i="7"/>
  <c r="S115" i="7"/>
  <c r="R115" i="7"/>
  <c r="S114" i="7"/>
  <c r="R114" i="7"/>
  <c r="AO113" i="7"/>
  <c r="K113" i="7" s="1"/>
  <c r="AD113" i="7"/>
  <c r="Y113" i="7"/>
  <c r="S113" i="7"/>
  <c r="R113" i="7"/>
  <c r="J113" i="7"/>
  <c r="L113" i="7" s="1"/>
  <c r="T112" i="7"/>
  <c r="N112" i="7"/>
  <c r="S111" i="7"/>
  <c r="R111" i="7"/>
  <c r="S110" i="7"/>
  <c r="R110" i="7"/>
  <c r="S109" i="7"/>
  <c r="R109" i="7"/>
  <c r="S108" i="7"/>
  <c r="R108" i="7"/>
  <c r="AO107" i="7"/>
  <c r="K107" i="7" s="1"/>
  <c r="AD107" i="7"/>
  <c r="Y107" i="7"/>
  <c r="S107" i="7"/>
  <c r="R107" i="7"/>
  <c r="J107" i="7"/>
  <c r="L107" i="7" s="1"/>
  <c r="T106" i="7"/>
  <c r="N106" i="7"/>
  <c r="S105" i="7"/>
  <c r="R105" i="7"/>
  <c r="S104" i="7"/>
  <c r="R104" i="7"/>
  <c r="S103" i="7"/>
  <c r="R103" i="7"/>
  <c r="S102" i="7"/>
  <c r="R102" i="7"/>
  <c r="AO101" i="7"/>
  <c r="AD101" i="7"/>
  <c r="Y101" i="7"/>
  <c r="S101" i="7"/>
  <c r="R101" i="7"/>
  <c r="K101" i="7"/>
  <c r="J101" i="7"/>
  <c r="L101" i="7" s="1"/>
  <c r="T100" i="7"/>
  <c r="N100" i="7"/>
  <c r="S99" i="7"/>
  <c r="R99" i="7"/>
  <c r="S98" i="7"/>
  <c r="R98" i="7"/>
  <c r="S97" i="7"/>
  <c r="R97" i="7"/>
  <c r="S96" i="7"/>
  <c r="R96" i="7"/>
  <c r="AO95" i="7"/>
  <c r="K95" i="7" s="1"/>
  <c r="L95" i="7" s="1"/>
  <c r="AD95" i="7"/>
  <c r="Y95" i="7"/>
  <c r="S95" i="7"/>
  <c r="R95" i="7"/>
  <c r="J95" i="7"/>
  <c r="T94" i="7"/>
  <c r="N94" i="7"/>
  <c r="S93" i="7"/>
  <c r="R93" i="7"/>
  <c r="S92" i="7"/>
  <c r="R92" i="7"/>
  <c r="S91" i="7"/>
  <c r="R91" i="7"/>
  <c r="S90" i="7"/>
  <c r="R90" i="7"/>
  <c r="AO89" i="7"/>
  <c r="AD89" i="7"/>
  <c r="Y89" i="7"/>
  <c r="S89" i="7"/>
  <c r="R89" i="7"/>
  <c r="K89" i="7"/>
  <c r="J89" i="7"/>
  <c r="L89" i="7" s="1"/>
  <c r="T88" i="7"/>
  <c r="N88" i="7"/>
  <c r="S87" i="7"/>
  <c r="R87" i="7"/>
  <c r="S86" i="7"/>
  <c r="R86" i="7"/>
  <c r="S85" i="7"/>
  <c r="R85" i="7"/>
  <c r="S84" i="7"/>
  <c r="R84" i="7"/>
  <c r="AD83" i="7"/>
  <c r="AO83" i="7" s="1"/>
  <c r="Y83" i="7"/>
  <c r="S83" i="7"/>
  <c r="R83" i="7"/>
  <c r="K83" i="7"/>
  <c r="L83" i="7" s="1"/>
  <c r="J83" i="7"/>
  <c r="T82" i="7"/>
  <c r="N82" i="7"/>
  <c r="S81" i="7"/>
  <c r="R81" i="7"/>
  <c r="S80" i="7"/>
  <c r="R80" i="7"/>
  <c r="S79" i="7"/>
  <c r="R79" i="7"/>
  <c r="S78" i="7"/>
  <c r="R78" i="7"/>
  <c r="AD77" i="7"/>
  <c r="AO77" i="7" s="1"/>
  <c r="K77" i="7" s="1"/>
  <c r="Y77" i="7"/>
  <c r="S77" i="7"/>
  <c r="R77" i="7"/>
  <c r="J77" i="7"/>
  <c r="L77" i="7" s="1"/>
  <c r="T76" i="7"/>
  <c r="N76" i="7"/>
  <c r="S75" i="7"/>
  <c r="R75" i="7"/>
  <c r="S74" i="7"/>
  <c r="R74" i="7"/>
  <c r="S73" i="7"/>
  <c r="R73" i="7"/>
  <c r="S72" i="7"/>
  <c r="R72" i="7"/>
  <c r="AD71" i="7"/>
  <c r="AO71" i="7" s="1"/>
  <c r="K71" i="7" s="1"/>
  <c r="Y71" i="7"/>
  <c r="S71" i="7"/>
  <c r="R71" i="7"/>
  <c r="J71" i="7"/>
  <c r="T70" i="7"/>
  <c r="N70" i="7"/>
  <c r="S69" i="7"/>
  <c r="R69" i="7"/>
  <c r="S68" i="7"/>
  <c r="R68" i="7"/>
  <c r="S67" i="7"/>
  <c r="R67" i="7"/>
  <c r="S66" i="7"/>
  <c r="R66" i="7"/>
  <c r="AO65" i="7"/>
  <c r="K65" i="7" s="1"/>
  <c r="AD65" i="7"/>
  <c r="Y65" i="7"/>
  <c r="S65" i="7"/>
  <c r="R65" i="7"/>
  <c r="J65" i="7"/>
  <c r="L65" i="7" s="1"/>
  <c r="T64" i="7"/>
  <c r="N64" i="7"/>
  <c r="S63" i="7"/>
  <c r="R63" i="7"/>
  <c r="S62" i="7"/>
  <c r="R62" i="7"/>
  <c r="S61" i="7"/>
  <c r="R61" i="7"/>
  <c r="S60" i="7"/>
  <c r="R60" i="7"/>
  <c r="AO59" i="7"/>
  <c r="K59" i="7" s="1"/>
  <c r="AD59" i="7"/>
  <c r="Y59" i="7"/>
  <c r="S59" i="7"/>
  <c r="R59" i="7"/>
  <c r="J59" i="7"/>
  <c r="L59" i="7" s="1"/>
  <c r="T58" i="7"/>
  <c r="N58" i="7"/>
  <c r="S57" i="7"/>
  <c r="R57" i="7"/>
  <c r="S56" i="7"/>
  <c r="R56" i="7"/>
  <c r="S55" i="7"/>
  <c r="R55" i="7"/>
  <c r="S54" i="7"/>
  <c r="R54" i="7"/>
  <c r="AO53" i="7"/>
  <c r="AD53" i="7"/>
  <c r="Y53" i="7"/>
  <c r="S53" i="7"/>
  <c r="R53" i="7"/>
  <c r="K53" i="7"/>
  <c r="J53" i="7"/>
  <c r="L53" i="7" s="1"/>
  <c r="T52" i="7"/>
  <c r="N52" i="7"/>
  <c r="S51" i="7"/>
  <c r="R51" i="7"/>
  <c r="S50" i="7"/>
  <c r="R50" i="7"/>
  <c r="S49" i="7"/>
  <c r="R49" i="7"/>
  <c r="S48" i="7"/>
  <c r="R48" i="7"/>
  <c r="AO47" i="7"/>
  <c r="K47" i="7" s="1"/>
  <c r="L47" i="7" s="1"/>
  <c r="AD47" i="7"/>
  <c r="Y47" i="7"/>
  <c r="S47" i="7"/>
  <c r="R47" i="7"/>
  <c r="J47" i="7"/>
  <c r="T46" i="7"/>
  <c r="N46" i="7"/>
  <c r="AO41" i="7"/>
  <c r="AD41" i="7"/>
  <c r="Y41" i="7"/>
  <c r="K41" i="7"/>
  <c r="L41" i="7" s="1"/>
  <c r="J41" i="7"/>
  <c r="T40" i="7"/>
  <c r="N40" i="7"/>
  <c r="S39" i="7"/>
  <c r="R39" i="7"/>
  <c r="S38" i="7"/>
  <c r="R38" i="7"/>
  <c r="S37" i="7"/>
  <c r="R37" i="7"/>
  <c r="S36" i="7"/>
  <c r="R36" i="7"/>
  <c r="AD35" i="7"/>
  <c r="AO35" i="7" s="1"/>
  <c r="K35" i="7" s="1"/>
  <c r="Y35" i="7"/>
  <c r="S35" i="7"/>
  <c r="R35" i="7"/>
  <c r="J35" i="7"/>
  <c r="T34" i="7"/>
  <c r="N34" i="7"/>
  <c r="S33" i="7"/>
  <c r="R33" i="7"/>
  <c r="S32" i="7"/>
  <c r="R32" i="7"/>
  <c r="S31" i="7"/>
  <c r="R31" i="7"/>
  <c r="S30" i="7"/>
  <c r="R30" i="7"/>
  <c r="AD29" i="7"/>
  <c r="AO29" i="7" s="1"/>
  <c r="K29" i="7" s="1"/>
  <c r="Y29" i="7"/>
  <c r="S29" i="7"/>
  <c r="R29" i="7"/>
  <c r="J29" i="7"/>
  <c r="T28" i="7"/>
  <c r="N28" i="7"/>
  <c r="S27" i="7"/>
  <c r="R27" i="7"/>
  <c r="S26" i="7"/>
  <c r="R26" i="7"/>
  <c r="S25" i="7"/>
  <c r="R25" i="7"/>
  <c r="S24" i="7"/>
  <c r="R24" i="7"/>
  <c r="AO23" i="7"/>
  <c r="K23" i="7" s="1"/>
  <c r="AD23" i="7"/>
  <c r="Y23" i="7"/>
  <c r="S23" i="7"/>
  <c r="R23" i="7"/>
  <c r="J23" i="7"/>
  <c r="T22" i="7"/>
  <c r="N22" i="7"/>
  <c r="S21" i="7"/>
  <c r="R21" i="7"/>
  <c r="S20" i="7"/>
  <c r="R20" i="7"/>
  <c r="S19" i="7"/>
  <c r="R19" i="7"/>
  <c r="S18" i="7"/>
  <c r="R18" i="7"/>
  <c r="AO17" i="7"/>
  <c r="K17" i="7" s="1"/>
  <c r="AD17" i="7"/>
  <c r="Y17" i="7"/>
  <c r="S17" i="7"/>
  <c r="R17" i="7"/>
  <c r="J17" i="7"/>
  <c r="A17" i="7"/>
  <c r="A23" i="7" s="1"/>
  <c r="A29" i="7" s="1"/>
  <c r="A35" i="7" s="1"/>
  <c r="A41" i="7" s="1"/>
  <c r="A47" i="7" s="1"/>
  <c r="A53" i="7" s="1"/>
  <c r="A59" i="7" s="1"/>
  <c r="A65" i="7" s="1"/>
  <c r="A71" i="7" s="1"/>
  <c r="A77" i="7" s="1"/>
  <c r="A83" i="7" s="1"/>
  <c r="A89" i="7" s="1"/>
  <c r="A95" i="7" s="1"/>
  <c r="A101" i="7" s="1"/>
  <c r="A107" i="7" s="1"/>
  <c r="A113" i="7" s="1"/>
  <c r="A119" i="7" s="1"/>
  <c r="A125" i="7" s="1"/>
  <c r="A131" i="7" s="1"/>
  <c r="A137" i="7" s="1"/>
  <c r="A143" i="7" s="1"/>
  <c r="A149" i="7" s="1"/>
  <c r="A155" i="7" s="1"/>
  <c r="A161" i="7" s="1"/>
  <c r="A167" i="7" s="1"/>
  <c r="A173" i="7" s="1"/>
  <c r="A179" i="7" s="1"/>
  <c r="A185" i="7" s="1"/>
  <c r="A191" i="7" s="1"/>
  <c r="A197" i="7" s="1"/>
  <c r="A203" i="7" s="1"/>
  <c r="A209" i="7" s="1"/>
  <c r="A215" i="7" s="1"/>
  <c r="T16" i="7"/>
  <c r="N16" i="7"/>
  <c r="S15" i="7"/>
  <c r="R15" i="7"/>
  <c r="S14" i="7"/>
  <c r="R14" i="7"/>
  <c r="S13" i="7"/>
  <c r="R13" i="7"/>
  <c r="S12" i="7"/>
  <c r="R12" i="7"/>
  <c r="AO11" i="7"/>
  <c r="AD11" i="7"/>
  <c r="Y11" i="7"/>
  <c r="S11" i="7"/>
  <c r="R11" i="7"/>
  <c r="K11" i="7"/>
  <c r="J11" i="7"/>
  <c r="L11" i="7" s="1"/>
  <c r="A11" i="7"/>
  <c r="T10" i="7"/>
  <c r="N10" i="7"/>
  <c r="S9" i="7"/>
  <c r="R9" i="7"/>
  <c r="S8" i="7"/>
  <c r="R8" i="7"/>
  <c r="S7" i="7"/>
  <c r="R7" i="7"/>
  <c r="S6" i="7"/>
  <c r="R6" i="7"/>
  <c r="AO5" i="7"/>
  <c r="K5" i="7" s="1"/>
  <c r="L5" i="7" s="1"/>
  <c r="AD5" i="7"/>
  <c r="Y5" i="7"/>
  <c r="S5" i="7"/>
  <c r="R5" i="7"/>
  <c r="J5" i="7"/>
  <c r="L368" i="10" l="1"/>
  <c r="L161" i="10"/>
  <c r="L149" i="10"/>
  <c r="L264" i="10"/>
  <c r="L246" i="10"/>
  <c r="L101" i="10"/>
  <c r="L222" i="10"/>
  <c r="L95" i="10"/>
  <c r="L17" i="10"/>
  <c r="L11" i="10"/>
  <c r="D276" i="3"/>
  <c r="M281" i="1"/>
  <c r="D179" i="3"/>
  <c r="M179" i="3" s="1"/>
  <c r="M184" i="1"/>
  <c r="M214" i="1"/>
  <c r="D209" i="3"/>
  <c r="M209" i="3" s="1"/>
  <c r="M220" i="1"/>
  <c r="D215" i="3"/>
  <c r="M215" i="3" s="1"/>
  <c r="D222" i="3"/>
  <c r="M222" i="3" s="1"/>
  <c r="M227" i="1"/>
  <c r="D234" i="3"/>
  <c r="M234" i="3" s="1"/>
  <c r="M239" i="1"/>
  <c r="D240" i="3"/>
  <c r="M240" i="3" s="1"/>
  <c r="M245" i="1"/>
  <c r="D316" i="3"/>
  <c r="M316" i="3" s="1"/>
  <c r="M322" i="1"/>
  <c r="D185" i="3"/>
  <c r="M185" i="3" s="1"/>
  <c r="M190" i="1"/>
  <c r="D203" i="3"/>
  <c r="M203" i="3" s="1"/>
  <c r="M208" i="1"/>
  <c r="D143" i="3"/>
  <c r="M143" i="3" s="1"/>
  <c r="M148" i="1"/>
  <c r="D155" i="3"/>
  <c r="M155" i="3" s="1"/>
  <c r="M160" i="1"/>
  <c r="D167" i="3"/>
  <c r="M167" i="3" s="1"/>
  <c r="M172" i="1"/>
  <c r="D191" i="3"/>
  <c r="M191" i="3" s="1"/>
  <c r="M196" i="1"/>
  <c r="D197" i="3"/>
  <c r="M197" i="3" s="1"/>
  <c r="M202" i="1"/>
  <c r="D252" i="3"/>
  <c r="M257" i="1"/>
  <c r="M16" i="1"/>
  <c r="D11" i="3"/>
  <c r="M11" i="3" s="1"/>
  <c r="D35" i="3"/>
  <c r="M35" i="3" s="1"/>
  <c r="M40" i="1"/>
  <c r="D149" i="3"/>
  <c r="M149" i="3" s="1"/>
  <c r="M154" i="1"/>
  <c r="D161" i="3"/>
  <c r="M161" i="3" s="1"/>
  <c r="M166" i="1"/>
  <c r="D246" i="3"/>
  <c r="M246" i="3" s="1"/>
  <c r="M251" i="1"/>
  <c r="M381" i="7"/>
  <c r="D381" i="8" s="1"/>
  <c r="M381" i="8" s="1"/>
  <c r="D381" i="9" s="1"/>
  <c r="M381" i="9" s="1"/>
  <c r="D381" i="10" s="1"/>
  <c r="M381" i="10" s="1"/>
  <c r="D381" i="11" s="1"/>
  <c r="M381" i="11" s="1"/>
  <c r="D381" i="12" s="1"/>
  <c r="M381" i="12" s="1"/>
  <c r="D381" i="13" s="1"/>
  <c r="M381" i="13" s="1"/>
  <c r="D282" i="3"/>
  <c r="M282" i="3" s="1"/>
  <c r="M287" i="1"/>
  <c r="D29" i="3"/>
  <c r="M29" i="3" s="1"/>
  <c r="M34" i="1"/>
  <c r="M46" i="1"/>
  <c r="D41" i="3"/>
  <c r="M41" i="3" s="1"/>
  <c r="D131" i="3"/>
  <c r="M131" i="3" s="1"/>
  <c r="M136" i="1"/>
  <c r="M371" i="4"/>
  <c r="D371" i="5" s="1"/>
  <c r="M371" i="5" s="1"/>
  <c r="D371" i="6" s="1"/>
  <c r="M371" i="6" s="1"/>
  <c r="D371" i="7" s="1"/>
  <c r="M371" i="7" s="1"/>
  <c r="D371" i="8" s="1"/>
  <c r="M371" i="8" s="1"/>
  <c r="D371" i="9" s="1"/>
  <c r="M371" i="9" s="1"/>
  <c r="D371" i="10" s="1"/>
  <c r="M371" i="10" s="1"/>
  <c r="D371" i="11" s="1"/>
  <c r="M371" i="11" s="1"/>
  <c r="D371" i="12" s="1"/>
  <c r="M371" i="12" s="1"/>
  <c r="D371" i="13" s="1"/>
  <c r="M371" i="13" s="1"/>
  <c r="L71" i="7"/>
  <c r="D17" i="3"/>
  <c r="M17" i="3" s="1"/>
  <c r="M22" i="1"/>
  <c r="L23" i="1"/>
  <c r="M23" i="1" s="1"/>
  <c r="L119" i="1"/>
  <c r="M119" i="1" s="1"/>
  <c r="L125" i="1"/>
  <c r="M125" i="1" s="1"/>
  <c r="D228" i="3"/>
  <c r="M228" i="3" s="1"/>
  <c r="M233" i="1"/>
  <c r="L107" i="1"/>
  <c r="M107" i="1" s="1"/>
  <c r="M368" i="4"/>
  <c r="D368" i="5" s="1"/>
  <c r="M368" i="5" s="1"/>
  <c r="D368" i="6" s="1"/>
  <c r="M368" i="6" s="1"/>
  <c r="D368" i="7" s="1"/>
  <c r="M368" i="7" s="1"/>
  <c r="D368" i="8" s="1"/>
  <c r="L370" i="7"/>
  <c r="M370" i="7" s="1"/>
  <c r="D370" i="8" s="1"/>
  <c r="M370" i="8" s="1"/>
  <c r="D370" i="9" s="1"/>
  <c r="M370" i="9" s="1"/>
  <c r="D370" i="10" s="1"/>
  <c r="M370" i="10" s="1"/>
  <c r="D370" i="11" s="1"/>
  <c r="M370" i="11" s="1"/>
  <c r="D370" i="12" s="1"/>
  <c r="M370" i="12" s="1"/>
  <c r="D370" i="13" s="1"/>
  <c r="M370" i="13" s="1"/>
  <c r="D5" i="3"/>
  <c r="M5" i="3" s="1"/>
  <c r="M10" i="1"/>
  <c r="D295" i="3"/>
  <c r="M295" i="3" s="1"/>
  <c r="M301" i="1"/>
  <c r="D89" i="3"/>
  <c r="M89" i="3" s="1"/>
  <c r="M94" i="1"/>
  <c r="D95" i="3"/>
  <c r="M95" i="3" s="1"/>
  <c r="M100" i="1"/>
  <c r="D270" i="3"/>
  <c r="M275" i="1"/>
  <c r="L203" i="7"/>
  <c r="D77" i="3"/>
  <c r="M77" i="3" s="1"/>
  <c r="M82" i="1"/>
  <c r="D351" i="3"/>
  <c r="M351" i="3" s="1"/>
  <c r="M357" i="1"/>
  <c r="D358" i="3"/>
  <c r="M358" i="3" s="1"/>
  <c r="M364" i="1"/>
  <c r="D264" i="3"/>
  <c r="M264" i="3" s="1"/>
  <c r="M269" i="1"/>
  <c r="M336" i="1"/>
  <c r="D330" i="3"/>
  <c r="M330" i="3" s="1"/>
  <c r="L344" i="1"/>
  <c r="M344" i="1" s="1"/>
  <c r="M365" i="7"/>
  <c r="D365" i="8" s="1"/>
  <c r="M365" i="8" s="1"/>
  <c r="D365" i="9" s="1"/>
  <c r="M365" i="9" s="1"/>
  <c r="D365" i="10" s="1"/>
  <c r="M365" i="10" s="1"/>
  <c r="D365" i="11" s="1"/>
  <c r="M365" i="11" s="1"/>
  <c r="D365" i="12" s="1"/>
  <c r="M365" i="12" s="1"/>
  <c r="D365" i="13" s="1"/>
  <c r="M365" i="13" s="1"/>
  <c r="L215" i="7"/>
  <c r="L155" i="7"/>
  <c r="L371" i="7"/>
  <c r="D47" i="3"/>
  <c r="M47" i="3" s="1"/>
  <c r="M52" i="1"/>
  <c r="L59" i="1"/>
  <c r="M59" i="1" s="1"/>
  <c r="L65" i="1"/>
  <c r="M65" i="1" s="1"/>
  <c r="M106" i="1"/>
  <c r="D101" i="3"/>
  <c r="D302" i="3"/>
  <c r="M302" i="3" s="1"/>
  <c r="M308" i="1"/>
  <c r="L323" i="1"/>
  <c r="M323" i="1" s="1"/>
  <c r="D173" i="3"/>
  <c r="M173" i="3" s="1"/>
  <c r="M178" i="1"/>
  <c r="L252" i="7"/>
  <c r="D113" i="3"/>
  <c r="M113" i="3" s="1"/>
  <c r="M118" i="1"/>
  <c r="L35" i="7"/>
  <c r="L173" i="7"/>
  <c r="L53" i="1"/>
  <c r="M53" i="1" s="1"/>
  <c r="M88" i="1"/>
  <c r="D83" i="3"/>
  <c r="M83" i="3" s="1"/>
  <c r="L309" i="1"/>
  <c r="M309" i="1" s="1"/>
  <c r="M377" i="7"/>
  <c r="D377" i="8" s="1"/>
  <c r="M377" i="8" s="1"/>
  <c r="D377" i="9" s="1"/>
  <c r="D137" i="3"/>
  <c r="M137" i="3" s="1"/>
  <c r="M142" i="1"/>
  <c r="L197" i="7"/>
  <c r="L71" i="1"/>
  <c r="M71" i="1" s="1"/>
  <c r="L17" i="7"/>
  <c r="L23" i="7"/>
  <c r="L185" i="7"/>
  <c r="L29" i="7"/>
  <c r="L167" i="7"/>
  <c r="D258" i="3"/>
  <c r="M258" i="3" s="1"/>
  <c r="M263" i="1"/>
  <c r="L288" i="1"/>
  <c r="M288" i="1" s="1"/>
  <c r="L35" i="3"/>
  <c r="L125" i="3"/>
  <c r="L77" i="3"/>
  <c r="L337" i="1"/>
  <c r="M337" i="1" s="1"/>
  <c r="L367" i="1"/>
  <c r="M367" i="1" s="1"/>
  <c r="D367" i="3" s="1"/>
  <c r="M367" i="3" s="1"/>
  <c r="D367" i="4" s="1"/>
  <c r="M367" i="4" s="1"/>
  <c r="D367" i="5" s="1"/>
  <c r="M367" i="5" s="1"/>
  <c r="D367" i="6" s="1"/>
  <c r="M367" i="6" s="1"/>
  <c r="D367" i="7" s="1"/>
  <c r="M367" i="7" s="1"/>
  <c r="D367" i="8" s="1"/>
  <c r="M367" i="8" s="1"/>
  <c r="D367" i="9" s="1"/>
  <c r="M367" i="9" s="1"/>
  <c r="D367" i="10" s="1"/>
  <c r="M367" i="10" s="1"/>
  <c r="D367" i="11" s="1"/>
  <c r="M367" i="11" s="1"/>
  <c r="D367" i="12" s="1"/>
  <c r="M367" i="12" s="1"/>
  <c r="D367" i="13" s="1"/>
  <c r="M367" i="13" s="1"/>
  <c r="L155" i="3"/>
  <c r="L228" i="3"/>
  <c r="L11" i="5"/>
  <c r="L101" i="3"/>
  <c r="L366" i="3"/>
  <c r="M366" i="3" s="1"/>
  <c r="D366" i="4" s="1"/>
  <c r="M366" i="4" s="1"/>
  <c r="D366" i="5" s="1"/>
  <c r="M366" i="5" s="1"/>
  <c r="D366" i="6" s="1"/>
  <c r="M366" i="6" s="1"/>
  <c r="D366" i="7" s="1"/>
  <c r="M366" i="7" s="1"/>
  <c r="D366" i="8" s="1"/>
  <c r="M366" i="8" s="1"/>
  <c r="D366" i="9" s="1"/>
  <c r="M366" i="9" s="1"/>
  <c r="D366" i="10" s="1"/>
  <c r="M366" i="10" s="1"/>
  <c r="D366" i="11" s="1"/>
  <c r="M366" i="11" s="1"/>
  <c r="D366" i="12" s="1"/>
  <c r="M366" i="12" s="1"/>
  <c r="D366" i="13" s="1"/>
  <c r="M366" i="13" s="1"/>
  <c r="L47" i="4"/>
  <c r="L59" i="4"/>
  <c r="L71" i="4"/>
  <c r="L95" i="4"/>
  <c r="L107" i="4"/>
  <c r="L323" i="4"/>
  <c r="L337" i="4"/>
  <c r="L351" i="4"/>
  <c r="L371" i="4"/>
  <c r="L53" i="4"/>
  <c r="L65" i="4"/>
  <c r="L101" i="4"/>
  <c r="L316" i="4"/>
  <c r="L330" i="4"/>
  <c r="L344" i="4"/>
  <c r="L379" i="4"/>
  <c r="M379" i="4" s="1"/>
  <c r="D379" i="5" s="1"/>
  <c r="M379" i="5" s="1"/>
  <c r="D379" i="6" s="1"/>
  <c r="M379" i="6" s="1"/>
  <c r="D379" i="7" s="1"/>
  <c r="M379" i="7" s="1"/>
  <c r="D379" i="8" s="1"/>
  <c r="L83" i="5"/>
  <c r="L252" i="3"/>
  <c r="L270" i="3"/>
  <c r="L5" i="4"/>
  <c r="L143" i="4"/>
  <c r="L215" i="5"/>
  <c r="L258" i="3"/>
  <c r="L264" i="3"/>
  <c r="L276" i="3"/>
  <c r="L282" i="3"/>
  <c r="L137" i="4"/>
  <c r="L149" i="4"/>
  <c r="L368" i="4"/>
  <c r="L5" i="6"/>
  <c r="L316" i="6"/>
  <c r="L323" i="6"/>
  <c r="L222" i="6"/>
  <c r="L179" i="5"/>
  <c r="L270" i="5"/>
  <c r="L358" i="6"/>
  <c r="L71" i="6"/>
  <c r="L77" i="5"/>
  <c r="L95" i="6"/>
  <c r="L125" i="5"/>
  <c r="L191" i="5"/>
  <c r="L309" i="5"/>
  <c r="L35" i="5"/>
  <c r="L119" i="6"/>
  <c r="L191" i="6"/>
  <c r="L264" i="6"/>
  <c r="L270" i="6"/>
  <c r="L131" i="6"/>
  <c r="L185" i="6"/>
  <c r="L203" i="6"/>
  <c r="L366" i="5"/>
  <c r="L47" i="6"/>
  <c r="L125" i="6"/>
  <c r="L143" i="6"/>
  <c r="L197" i="6"/>
  <c r="L59" i="8"/>
  <c r="L119" i="8"/>
  <c r="L161" i="8"/>
  <c r="L246" i="8"/>
  <c r="L330" i="8"/>
  <c r="L137" i="9"/>
  <c r="L143" i="9"/>
  <c r="L295" i="8"/>
  <c r="L5" i="9"/>
  <c r="L89" i="9"/>
  <c r="L302" i="9"/>
  <c r="L377" i="9"/>
  <c r="L47" i="10"/>
  <c r="L53" i="10"/>
  <c r="L107" i="10"/>
  <c r="L113" i="10"/>
  <c r="L119" i="10"/>
  <c r="L240" i="10"/>
  <c r="L23" i="8"/>
  <c r="L209" i="8"/>
  <c r="L161" i="9"/>
  <c r="L89" i="10"/>
  <c r="L215" i="8"/>
  <c r="L258" i="8"/>
  <c r="L209" i="9"/>
  <c r="L185" i="8"/>
  <c r="L344" i="8"/>
  <c r="L380" i="6"/>
  <c r="M380" i="6" s="1"/>
  <c r="D380" i="7" s="1"/>
  <c r="M380" i="7" s="1"/>
  <c r="D380" i="8" s="1"/>
  <c r="M380" i="8" s="1"/>
  <c r="D380" i="9" s="1"/>
  <c r="M380" i="9" s="1"/>
  <c r="D380" i="10" s="1"/>
  <c r="M380" i="10" s="1"/>
  <c r="D380" i="11" s="1"/>
  <c r="M380" i="11" s="1"/>
  <c r="D380" i="12" s="1"/>
  <c r="M380" i="12" s="1"/>
  <c r="D380" i="13" s="1"/>
  <c r="M380" i="13" s="1"/>
  <c r="L47" i="8"/>
  <c r="L378" i="8"/>
  <c r="M378" i="8" s="1"/>
  <c r="D378" i="9" s="1"/>
  <c r="L17" i="9"/>
  <c r="L358" i="9"/>
  <c r="L288" i="6"/>
  <c r="L270" i="8"/>
  <c r="L215" i="9"/>
  <c r="L149" i="8"/>
  <c r="L316" i="8"/>
  <c r="L358" i="8"/>
  <c r="L35" i="9"/>
  <c r="L89" i="8"/>
  <c r="L379" i="9"/>
  <c r="L5" i="10"/>
  <c r="L35" i="10"/>
  <c r="L29" i="10"/>
  <c r="L155" i="8"/>
  <c r="L234" i="8"/>
  <c r="L77" i="9"/>
  <c r="L83" i="9"/>
  <c r="L125" i="9"/>
  <c r="L131" i="9"/>
  <c r="L203" i="8"/>
  <c r="L240" i="8"/>
  <c r="L288" i="8"/>
  <c r="L323" i="8"/>
  <c r="L288" i="9"/>
  <c r="L137" i="10"/>
  <c r="L143" i="10"/>
  <c r="L270" i="10"/>
  <c r="L378" i="9"/>
  <c r="L379" i="11"/>
  <c r="L344" i="9"/>
  <c r="L366" i="10"/>
  <c r="L53" i="8"/>
  <c r="L149" i="9"/>
  <c r="L270" i="9"/>
  <c r="L380" i="13"/>
  <c r="L29" i="9"/>
  <c r="L185" i="9"/>
  <c r="L246" i="9"/>
  <c r="L276" i="9"/>
  <c r="L113" i="11"/>
  <c r="L228" i="11"/>
  <c r="L377" i="10"/>
  <c r="L47" i="11"/>
  <c r="L240" i="11"/>
  <c r="L252" i="11"/>
  <c r="L47" i="12"/>
  <c r="L59" i="12"/>
  <c r="L59" i="13"/>
  <c r="L369" i="13"/>
  <c r="M369" i="13" s="1"/>
  <c r="L282" i="9"/>
  <c r="L65" i="11"/>
  <c r="L366" i="11"/>
  <c r="L65" i="8"/>
  <c r="L358" i="10"/>
  <c r="L367" i="10"/>
  <c r="L11" i="11"/>
  <c r="L368" i="8"/>
  <c r="L155" i="9"/>
  <c r="L330" i="9"/>
  <c r="L155" i="11"/>
  <c r="L270" i="11"/>
  <c r="L330" i="13"/>
  <c r="L366" i="13"/>
  <c r="L276" i="10"/>
  <c r="L288" i="11"/>
  <c r="L282" i="13"/>
  <c r="L288" i="13"/>
  <c r="L295" i="13"/>
  <c r="L77" i="11"/>
  <c r="L83" i="11"/>
  <c r="L302" i="11"/>
  <c r="L378" i="11"/>
  <c r="L282" i="12"/>
  <c r="L358" i="12"/>
  <c r="L222" i="13"/>
  <c r="L302" i="13"/>
  <c r="L316" i="13"/>
  <c r="L378" i="10"/>
  <c r="L35" i="11"/>
  <c r="L167" i="11"/>
  <c r="L173" i="11"/>
  <c r="L191" i="11"/>
  <c r="L370" i="11"/>
  <c r="L276" i="12"/>
  <c r="L309" i="12"/>
  <c r="L209" i="13"/>
  <c r="L228" i="13"/>
  <c r="L113" i="9"/>
  <c r="L47" i="9"/>
  <c r="L379" i="8"/>
  <c r="L264" i="8"/>
  <c r="L137" i="8"/>
  <c r="L113" i="8"/>
  <c r="M379" i="8" l="1"/>
  <c r="D379" i="9" s="1"/>
  <c r="M379" i="9" s="1"/>
  <c r="D379" i="10" s="1"/>
  <c r="M379" i="10" s="1"/>
  <c r="D379" i="11" s="1"/>
  <c r="M379" i="11" s="1"/>
  <c r="D379" i="12" s="1"/>
  <c r="M379" i="12" s="1"/>
  <c r="D379" i="13" s="1"/>
  <c r="M379" i="13" s="1"/>
  <c r="M58" i="1"/>
  <c r="D53" i="3"/>
  <c r="M53" i="3" s="1"/>
  <c r="D47" i="4"/>
  <c r="M47" i="4" s="1"/>
  <c r="M52" i="3"/>
  <c r="D107" i="3"/>
  <c r="M107" i="3" s="1"/>
  <c r="M112" i="1"/>
  <c r="D197" i="4"/>
  <c r="M197" i="4" s="1"/>
  <c r="M202" i="3"/>
  <c r="D316" i="4"/>
  <c r="M316" i="4" s="1"/>
  <c r="M322" i="3"/>
  <c r="M270" i="3"/>
  <c r="D228" i="4"/>
  <c r="M228" i="4" s="1"/>
  <c r="M233" i="3"/>
  <c r="D191" i="4"/>
  <c r="M191" i="4" s="1"/>
  <c r="M196" i="3"/>
  <c r="D240" i="4"/>
  <c r="M240" i="4" s="1"/>
  <c r="M245" i="3"/>
  <c r="D125" i="3"/>
  <c r="M125" i="3" s="1"/>
  <c r="M130" i="1"/>
  <c r="D29" i="4"/>
  <c r="M29" i="4" s="1"/>
  <c r="M34" i="3"/>
  <c r="M118" i="3"/>
  <c r="D113" i="4"/>
  <c r="M113" i="4" s="1"/>
  <c r="D119" i="3"/>
  <c r="M119" i="3" s="1"/>
  <c r="M124" i="1"/>
  <c r="D246" i="4"/>
  <c r="M246" i="4" s="1"/>
  <c r="M251" i="3"/>
  <c r="D167" i="4"/>
  <c r="M167" i="4" s="1"/>
  <c r="M172" i="3"/>
  <c r="D234" i="4"/>
  <c r="M234" i="4" s="1"/>
  <c r="M239" i="3"/>
  <c r="D344" i="3"/>
  <c r="M344" i="3" s="1"/>
  <c r="M350" i="1"/>
  <c r="D23" i="3"/>
  <c r="M23" i="3" s="1"/>
  <c r="M28" i="1"/>
  <c r="D288" i="3"/>
  <c r="M288" i="3" s="1"/>
  <c r="M293" i="1"/>
  <c r="D330" i="4"/>
  <c r="M330" i="4" s="1"/>
  <c r="M336" i="3"/>
  <c r="D95" i="4"/>
  <c r="M95" i="4" s="1"/>
  <c r="M100" i="3"/>
  <c r="D161" i="4"/>
  <c r="M161" i="4" s="1"/>
  <c r="M166" i="3"/>
  <c r="D155" i="4"/>
  <c r="M155" i="4" s="1"/>
  <c r="M160" i="3"/>
  <c r="D160" i="3"/>
  <c r="M227" i="3"/>
  <c r="D222" i="4"/>
  <c r="M222" i="4" s="1"/>
  <c r="D71" i="3"/>
  <c r="M71" i="3" s="1"/>
  <c r="M76" i="1"/>
  <c r="M178" i="3"/>
  <c r="D173" i="4"/>
  <c r="M173" i="4" s="1"/>
  <c r="D17" i="4"/>
  <c r="M17" i="4" s="1"/>
  <c r="M22" i="3"/>
  <c r="D215" i="4"/>
  <c r="M215" i="4" s="1"/>
  <c r="M220" i="3"/>
  <c r="M378" i="9"/>
  <c r="D378" i="10" s="1"/>
  <c r="M378" i="10" s="1"/>
  <c r="D378" i="11" s="1"/>
  <c r="M378" i="11" s="1"/>
  <c r="D378" i="12" s="1"/>
  <c r="M378" i="12" s="1"/>
  <c r="D378" i="13" s="1"/>
  <c r="M378" i="13" s="1"/>
  <c r="M368" i="8"/>
  <c r="D368" i="9" s="1"/>
  <c r="M368" i="9" s="1"/>
  <c r="D368" i="10" s="1"/>
  <c r="M368" i="10" s="1"/>
  <c r="D368" i="11" s="1"/>
  <c r="M368" i="11" s="1"/>
  <c r="D368" i="12" s="1"/>
  <c r="M368" i="12" s="1"/>
  <c r="D368" i="13" s="1"/>
  <c r="M368" i="13" s="1"/>
  <c r="D323" i="3"/>
  <c r="M323" i="3" s="1"/>
  <c r="M329" i="1"/>
  <c r="D89" i="4"/>
  <c r="M89" i="4" s="1"/>
  <c r="M94" i="3"/>
  <c r="D149" i="4"/>
  <c r="M149" i="4" s="1"/>
  <c r="M154" i="3"/>
  <c r="D154" i="3"/>
  <c r="D143" i="4"/>
  <c r="M143" i="4" s="1"/>
  <c r="M148" i="3"/>
  <c r="D209" i="4"/>
  <c r="M209" i="4" s="1"/>
  <c r="M214" i="3"/>
  <c r="D77" i="4"/>
  <c r="M77" i="4" s="1"/>
  <c r="M82" i="3"/>
  <c r="D337" i="3"/>
  <c r="M337" i="3" s="1"/>
  <c r="M343" i="1"/>
  <c r="D137" i="4"/>
  <c r="M137" i="4" s="1"/>
  <c r="M142" i="3"/>
  <c r="D302" i="4"/>
  <c r="M302" i="4" s="1"/>
  <c r="M308" i="3"/>
  <c r="D295" i="4"/>
  <c r="M295" i="4" s="1"/>
  <c r="M301" i="3"/>
  <c r="D35" i="4"/>
  <c r="M35" i="4" s="1"/>
  <c r="M40" i="3"/>
  <c r="D203" i="4"/>
  <c r="M203" i="4" s="1"/>
  <c r="M208" i="3"/>
  <c r="M101" i="3"/>
  <c r="D358" i="4"/>
  <c r="M358" i="4" s="1"/>
  <c r="M364" i="3"/>
  <c r="D131" i="4"/>
  <c r="M131" i="4" s="1"/>
  <c r="M136" i="3"/>
  <c r="D11" i="4"/>
  <c r="M11" i="4" s="1"/>
  <c r="M16" i="3"/>
  <c r="D258" i="4"/>
  <c r="M258" i="4" s="1"/>
  <c r="M263" i="3"/>
  <c r="M377" i="9"/>
  <c r="D377" i="10" s="1"/>
  <c r="M377" i="10" s="1"/>
  <c r="D377" i="11" s="1"/>
  <c r="M377" i="11" s="1"/>
  <c r="D377" i="12" s="1"/>
  <c r="M377" i="12" s="1"/>
  <c r="D377" i="13" s="1"/>
  <c r="M377" i="13" s="1"/>
  <c r="D5" i="4"/>
  <c r="M5" i="4" s="1"/>
  <c r="M10" i="3"/>
  <c r="D41" i="4"/>
  <c r="M41" i="4" s="1"/>
  <c r="M46" i="3"/>
  <c r="D179" i="4"/>
  <c r="M179" i="4" s="1"/>
  <c r="M184" i="3"/>
  <c r="D282" i="4"/>
  <c r="M282" i="4" s="1"/>
  <c r="M287" i="3"/>
  <c r="D264" i="4"/>
  <c r="M264" i="4" s="1"/>
  <c r="M269" i="3"/>
  <c r="D309" i="3"/>
  <c r="M309" i="3" s="1"/>
  <c r="M315" i="1"/>
  <c r="M70" i="1"/>
  <c r="D65" i="3"/>
  <c r="M65" i="3" s="1"/>
  <c r="D351" i="4"/>
  <c r="M351" i="4" s="1"/>
  <c r="M357" i="3"/>
  <c r="D185" i="4"/>
  <c r="M185" i="4" s="1"/>
  <c r="M190" i="3"/>
  <c r="D83" i="4"/>
  <c r="M83" i="4" s="1"/>
  <c r="M88" i="3"/>
  <c r="M64" i="1"/>
  <c r="D59" i="3"/>
  <c r="M59" i="3" s="1"/>
  <c r="M252" i="3"/>
  <c r="M276" i="3"/>
  <c r="D191" i="5" l="1"/>
  <c r="M191" i="5" s="1"/>
  <c r="M196" i="4"/>
  <c r="D351" i="5"/>
  <c r="M351" i="5" s="1"/>
  <c r="M357" i="4"/>
  <c r="D228" i="5"/>
  <c r="M228" i="5" s="1"/>
  <c r="M233" i="4"/>
  <c r="D295" i="5"/>
  <c r="M295" i="5" s="1"/>
  <c r="M301" i="4"/>
  <c r="D65" i="4"/>
  <c r="M65" i="4" s="1"/>
  <c r="M70" i="3"/>
  <c r="D149" i="5"/>
  <c r="M149" i="5" s="1"/>
  <c r="M154" i="4"/>
  <c r="D154" i="4"/>
  <c r="D71" i="4"/>
  <c r="M71" i="4" s="1"/>
  <c r="M76" i="3"/>
  <c r="M275" i="3"/>
  <c r="D270" i="4"/>
  <c r="M270" i="4" s="1"/>
  <c r="M308" i="4"/>
  <c r="D302" i="5"/>
  <c r="M302" i="5" s="1"/>
  <c r="M28" i="3"/>
  <c r="D23" i="4"/>
  <c r="M23" i="4" s="1"/>
  <c r="M190" i="4"/>
  <c r="D185" i="5"/>
  <c r="M185" i="5" s="1"/>
  <c r="M178" i="4"/>
  <c r="D173" i="5"/>
  <c r="M173" i="5" s="1"/>
  <c r="D5" i="5"/>
  <c r="M5" i="5" s="1"/>
  <c r="M10" i="4"/>
  <c r="D89" i="5"/>
  <c r="M89" i="5" s="1"/>
  <c r="M94" i="4"/>
  <c r="M34" i="4"/>
  <c r="D29" i="5"/>
  <c r="M29" i="5" s="1"/>
  <c r="D316" i="5"/>
  <c r="M316" i="5" s="1"/>
  <c r="M322" i="4"/>
  <c r="M350" i="3"/>
  <c r="D344" i="4"/>
  <c r="M344" i="4" s="1"/>
  <c r="M40" i="4"/>
  <c r="D35" i="5"/>
  <c r="M35" i="5" s="1"/>
  <c r="D323" i="4"/>
  <c r="M323" i="4" s="1"/>
  <c r="M329" i="3"/>
  <c r="D125" i="4"/>
  <c r="M125" i="4" s="1"/>
  <c r="M130" i="3"/>
  <c r="D197" i="5"/>
  <c r="M197" i="5" s="1"/>
  <c r="M202" i="4"/>
  <c r="D131" i="5"/>
  <c r="M131" i="5" s="1"/>
  <c r="M136" i="4"/>
  <c r="D337" i="4"/>
  <c r="M337" i="4" s="1"/>
  <c r="M343" i="3"/>
  <c r="M239" i="4"/>
  <c r="D234" i="5"/>
  <c r="M234" i="5" s="1"/>
  <c r="D107" i="4"/>
  <c r="M107" i="4" s="1"/>
  <c r="M112" i="3"/>
  <c r="M142" i="4"/>
  <c r="D137" i="5"/>
  <c r="M137" i="5" s="1"/>
  <c r="M364" i="4"/>
  <c r="D358" i="5"/>
  <c r="M358" i="5" s="1"/>
  <c r="D155" i="5"/>
  <c r="M155" i="5" s="1"/>
  <c r="D160" i="4"/>
  <c r="M160" i="4"/>
  <c r="D167" i="5"/>
  <c r="M167" i="5" s="1"/>
  <c r="M172" i="4"/>
  <c r="D143" i="5"/>
  <c r="M143" i="5" s="1"/>
  <c r="M148" i="4"/>
  <c r="D288" i="4"/>
  <c r="M288" i="4" s="1"/>
  <c r="M293" i="3"/>
  <c r="D258" i="5"/>
  <c r="M258" i="5" s="1"/>
  <c r="M263" i="4"/>
  <c r="D11" i="5"/>
  <c r="M11" i="5" s="1"/>
  <c r="M16" i="4"/>
  <c r="D59" i="4"/>
  <c r="M59" i="4" s="1"/>
  <c r="M64" i="3"/>
  <c r="D264" i="5"/>
  <c r="M264" i="5" s="1"/>
  <c r="M269" i="4"/>
  <c r="M287" i="4"/>
  <c r="D282" i="5"/>
  <c r="M282" i="5" s="1"/>
  <c r="D47" i="5"/>
  <c r="M47" i="5" s="1"/>
  <c r="M52" i="4"/>
  <c r="D309" i="4"/>
  <c r="M309" i="4" s="1"/>
  <c r="M315" i="3"/>
  <c r="D83" i="5"/>
  <c r="M83" i="5" s="1"/>
  <c r="M88" i="4"/>
  <c r="M82" i="4"/>
  <c r="D77" i="5"/>
  <c r="M77" i="5" s="1"/>
  <c r="D161" i="5"/>
  <c r="M161" i="5" s="1"/>
  <c r="M166" i="4"/>
  <c r="D246" i="5"/>
  <c r="M246" i="5" s="1"/>
  <c r="M251" i="4"/>
  <c r="D53" i="4"/>
  <c r="M53" i="4" s="1"/>
  <c r="M58" i="3"/>
  <c r="D101" i="4"/>
  <c r="M101" i="4" s="1"/>
  <c r="M106" i="3"/>
  <c r="D179" i="5"/>
  <c r="M179" i="5" s="1"/>
  <c r="M184" i="4"/>
  <c r="M220" i="4"/>
  <c r="D215" i="5"/>
  <c r="M215" i="5" s="1"/>
  <c r="D222" i="5"/>
  <c r="M222" i="5" s="1"/>
  <c r="M227" i="4"/>
  <c r="D276" i="4"/>
  <c r="M276" i="4" s="1"/>
  <c r="M281" i="3"/>
  <c r="D252" i="4"/>
  <c r="M252" i="4" s="1"/>
  <c r="M257" i="3"/>
  <c r="D203" i="5"/>
  <c r="M203" i="5" s="1"/>
  <c r="M208" i="4"/>
  <c r="D209" i="5"/>
  <c r="M209" i="5" s="1"/>
  <c r="M214" i="4"/>
  <c r="D95" i="5"/>
  <c r="M95" i="5" s="1"/>
  <c r="M100" i="4"/>
  <c r="D119" i="4"/>
  <c r="M119" i="4" s="1"/>
  <c r="M124" i="3"/>
  <c r="D240" i="5"/>
  <c r="M240" i="5" s="1"/>
  <c r="M245" i="4"/>
  <c r="D330" i="5"/>
  <c r="M330" i="5" s="1"/>
  <c r="M336" i="4"/>
  <c r="D41" i="5"/>
  <c r="M41" i="5" s="1"/>
  <c r="M46" i="4"/>
  <c r="D17" i="5"/>
  <c r="M17" i="5" s="1"/>
  <c r="M22" i="4"/>
  <c r="M118" i="4"/>
  <c r="D113" i="5"/>
  <c r="M113" i="5" s="1"/>
  <c r="D83" i="6" l="1"/>
  <c r="M83" i="6" s="1"/>
  <c r="M88" i="5"/>
  <c r="D288" i="5"/>
  <c r="M288" i="5" s="1"/>
  <c r="M293" i="4"/>
  <c r="M34" i="5"/>
  <c r="D29" i="6"/>
  <c r="M29" i="6" s="1"/>
  <c r="M76" i="4"/>
  <c r="D71" i="5"/>
  <c r="M71" i="5" s="1"/>
  <c r="D143" i="6"/>
  <c r="M143" i="6" s="1"/>
  <c r="M148" i="5"/>
  <c r="D131" i="6"/>
  <c r="M131" i="6" s="1"/>
  <c r="M136" i="5"/>
  <c r="D89" i="6"/>
  <c r="M89" i="6" s="1"/>
  <c r="M94" i="5"/>
  <c r="D179" i="6"/>
  <c r="M179" i="6" s="1"/>
  <c r="M184" i="5"/>
  <c r="D47" i="6"/>
  <c r="M47" i="6" s="1"/>
  <c r="M52" i="5"/>
  <c r="D149" i="6"/>
  <c r="M149" i="6" s="1"/>
  <c r="M154" i="5"/>
  <c r="D154" i="5"/>
  <c r="D330" i="6"/>
  <c r="M330" i="6" s="1"/>
  <c r="M336" i="5"/>
  <c r="D5" i="6"/>
  <c r="M5" i="6" s="1"/>
  <c r="M10" i="5"/>
  <c r="D316" i="6"/>
  <c r="M316" i="6" s="1"/>
  <c r="M322" i="5"/>
  <c r="D215" i="6"/>
  <c r="M215" i="6" s="1"/>
  <c r="M220" i="5"/>
  <c r="D173" i="6"/>
  <c r="M173" i="6" s="1"/>
  <c r="M178" i="5"/>
  <c r="D65" i="5"/>
  <c r="M65" i="5" s="1"/>
  <c r="M70" i="4"/>
  <c r="M343" i="4"/>
  <c r="D337" i="5"/>
  <c r="M337" i="5" s="1"/>
  <c r="D167" i="6"/>
  <c r="M167" i="6" s="1"/>
  <c r="M172" i="5"/>
  <c r="D155" i="6"/>
  <c r="M155" i="6" s="1"/>
  <c r="D160" i="5"/>
  <c r="M160" i="5"/>
  <c r="M130" i="4"/>
  <c r="D125" i="5"/>
  <c r="M125" i="5" s="1"/>
  <c r="D240" i="6"/>
  <c r="M240" i="6" s="1"/>
  <c r="M245" i="5"/>
  <c r="D101" i="5"/>
  <c r="M101" i="5" s="1"/>
  <c r="M106" i="4"/>
  <c r="D264" i="6"/>
  <c r="M264" i="6" s="1"/>
  <c r="M269" i="5"/>
  <c r="D358" i="6"/>
  <c r="M358" i="6" s="1"/>
  <c r="M364" i="5"/>
  <c r="D185" i="6"/>
  <c r="M185" i="6" s="1"/>
  <c r="M190" i="5"/>
  <c r="M301" i="5"/>
  <c r="D295" i="6"/>
  <c r="M295" i="6" s="1"/>
  <c r="D222" i="6"/>
  <c r="M222" i="6" s="1"/>
  <c r="M227" i="5"/>
  <c r="D119" i="5"/>
  <c r="M119" i="5" s="1"/>
  <c r="M124" i="4"/>
  <c r="D113" i="6"/>
  <c r="M113" i="6" s="1"/>
  <c r="M118" i="5"/>
  <c r="D323" i="5"/>
  <c r="M323" i="5" s="1"/>
  <c r="M329" i="4"/>
  <c r="D309" i="5"/>
  <c r="M309" i="5" s="1"/>
  <c r="M315" i="4"/>
  <c r="D35" i="6"/>
  <c r="M35" i="6" s="1"/>
  <c r="M40" i="5"/>
  <c r="D23" i="5"/>
  <c r="M23" i="5" s="1"/>
  <c r="M28" i="4"/>
  <c r="D228" i="6"/>
  <c r="M228" i="6" s="1"/>
  <c r="M233" i="5"/>
  <c r="D282" i="6"/>
  <c r="M282" i="6" s="1"/>
  <c r="M287" i="5"/>
  <c r="D95" i="6"/>
  <c r="M95" i="6" s="1"/>
  <c r="M100" i="5"/>
  <c r="D137" i="6"/>
  <c r="M137" i="6" s="1"/>
  <c r="M142" i="5"/>
  <c r="D197" i="6"/>
  <c r="M197" i="6" s="1"/>
  <c r="M202" i="5"/>
  <c r="D209" i="6"/>
  <c r="M209" i="6" s="1"/>
  <c r="M214" i="5"/>
  <c r="M251" i="5"/>
  <c r="D246" i="6"/>
  <c r="M246" i="6" s="1"/>
  <c r="D252" i="5"/>
  <c r="M252" i="5" s="1"/>
  <c r="M257" i="4"/>
  <c r="D161" i="6"/>
  <c r="M161" i="6" s="1"/>
  <c r="M166" i="5"/>
  <c r="D11" i="6"/>
  <c r="M11" i="6" s="1"/>
  <c r="M16" i="5"/>
  <c r="D344" i="5"/>
  <c r="M344" i="5" s="1"/>
  <c r="M350" i="4"/>
  <c r="M308" i="5"/>
  <c r="D302" i="6"/>
  <c r="M302" i="6" s="1"/>
  <c r="M357" i="5"/>
  <c r="D351" i="6"/>
  <c r="M351" i="6" s="1"/>
  <c r="D203" i="6"/>
  <c r="M203" i="6" s="1"/>
  <c r="M208" i="5"/>
  <c r="D17" i="6"/>
  <c r="M17" i="6" s="1"/>
  <c r="M22" i="5"/>
  <c r="D77" i="6"/>
  <c r="M77" i="6" s="1"/>
  <c r="M82" i="5"/>
  <c r="D107" i="5"/>
  <c r="M107" i="5" s="1"/>
  <c r="M112" i="4"/>
  <c r="M58" i="4"/>
  <c r="D53" i="5"/>
  <c r="M53" i="5" s="1"/>
  <c r="M64" i="4"/>
  <c r="D59" i="5"/>
  <c r="M59" i="5" s="1"/>
  <c r="D41" i="6"/>
  <c r="M41" i="6" s="1"/>
  <c r="M46" i="5"/>
  <c r="D276" i="5"/>
  <c r="M276" i="5" s="1"/>
  <c r="M281" i="4"/>
  <c r="M263" i="5"/>
  <c r="D258" i="6"/>
  <c r="M258" i="6" s="1"/>
  <c r="D234" i="6"/>
  <c r="M234" i="6" s="1"/>
  <c r="M239" i="5"/>
  <c r="D270" i="5"/>
  <c r="M270" i="5" s="1"/>
  <c r="M275" i="4"/>
  <c r="D191" i="6"/>
  <c r="M191" i="6" s="1"/>
  <c r="M196" i="5"/>
  <c r="D65" i="6" l="1"/>
  <c r="M65" i="6" s="1"/>
  <c r="M70" i="5"/>
  <c r="M315" i="5"/>
  <c r="D309" i="6"/>
  <c r="M309" i="6" s="1"/>
  <c r="M184" i="6"/>
  <c r="D179" i="7"/>
  <c r="M179" i="7" s="1"/>
  <c r="M178" i="6"/>
  <c r="D173" i="7"/>
  <c r="M173" i="7" s="1"/>
  <c r="M357" i="6"/>
  <c r="D351" i="7"/>
  <c r="M351" i="7" s="1"/>
  <c r="M202" i="6"/>
  <c r="D197" i="7"/>
  <c r="M197" i="7" s="1"/>
  <c r="M94" i="6"/>
  <c r="D89" i="7"/>
  <c r="M89" i="7" s="1"/>
  <c r="M329" i="5"/>
  <c r="D323" i="6"/>
  <c r="M323" i="6" s="1"/>
  <c r="M220" i="6"/>
  <c r="D215" i="7"/>
  <c r="M215" i="7" s="1"/>
  <c r="M245" i="6"/>
  <c r="D240" i="7"/>
  <c r="M240" i="7" s="1"/>
  <c r="M136" i="6"/>
  <c r="D131" i="7"/>
  <c r="M131" i="7" s="1"/>
  <c r="M269" i="6"/>
  <c r="D264" i="7"/>
  <c r="M264" i="7" s="1"/>
  <c r="D125" i="6"/>
  <c r="M125" i="6" s="1"/>
  <c r="M130" i="5"/>
  <c r="M322" i="6"/>
  <c r="D316" i="7"/>
  <c r="M316" i="7" s="1"/>
  <c r="D119" i="6"/>
  <c r="M119" i="6" s="1"/>
  <c r="M124" i="5"/>
  <c r="M148" i="6"/>
  <c r="D143" i="7"/>
  <c r="M143" i="7" s="1"/>
  <c r="M10" i="6"/>
  <c r="D5" i="7"/>
  <c r="M5" i="7" s="1"/>
  <c r="D71" i="6"/>
  <c r="M71" i="6" s="1"/>
  <c r="M76" i="5"/>
  <c r="D276" i="6"/>
  <c r="M276" i="6" s="1"/>
  <c r="M281" i="5"/>
  <c r="D101" i="6"/>
  <c r="M101" i="6" s="1"/>
  <c r="M106" i="5"/>
  <c r="M308" i="6"/>
  <c r="D302" i="7"/>
  <c r="M302" i="7" s="1"/>
  <c r="M118" i="6"/>
  <c r="D113" i="7"/>
  <c r="M113" i="7" s="1"/>
  <c r="M227" i="6"/>
  <c r="D222" i="7"/>
  <c r="M222" i="7" s="1"/>
  <c r="D209" i="7"/>
  <c r="M209" i="7" s="1"/>
  <c r="M214" i="6"/>
  <c r="M142" i="6"/>
  <c r="D137" i="7"/>
  <c r="M137" i="7" s="1"/>
  <c r="D59" i="6"/>
  <c r="M59" i="6" s="1"/>
  <c r="M64" i="5"/>
  <c r="M301" i="6"/>
  <c r="D295" i="7"/>
  <c r="M295" i="7" s="1"/>
  <c r="M160" i="6"/>
  <c r="D160" i="6"/>
  <c r="D155" i="7"/>
  <c r="M155" i="7" s="1"/>
  <c r="M336" i="6"/>
  <c r="D330" i="7"/>
  <c r="M330" i="7" s="1"/>
  <c r="M34" i="6"/>
  <c r="D29" i="7"/>
  <c r="M29" i="7" s="1"/>
  <c r="M263" i="6"/>
  <c r="D258" i="7"/>
  <c r="M258" i="7" s="1"/>
  <c r="M208" i="6"/>
  <c r="D203" i="7"/>
  <c r="M203" i="7" s="1"/>
  <c r="M350" i="5"/>
  <c r="D344" i="6"/>
  <c r="M344" i="6" s="1"/>
  <c r="D107" i="6"/>
  <c r="M107" i="6" s="1"/>
  <c r="M112" i="5"/>
  <c r="M166" i="6"/>
  <c r="D161" i="7"/>
  <c r="M161" i="7" s="1"/>
  <c r="M233" i="6"/>
  <c r="D228" i="7"/>
  <c r="M228" i="7" s="1"/>
  <c r="M46" i="6"/>
  <c r="D41" i="7"/>
  <c r="M41" i="7" s="1"/>
  <c r="M100" i="6"/>
  <c r="D95" i="7"/>
  <c r="M95" i="7" s="1"/>
  <c r="D53" i="6"/>
  <c r="M53" i="6" s="1"/>
  <c r="M58" i="5"/>
  <c r="M287" i="6"/>
  <c r="D282" i="7"/>
  <c r="M282" i="7" s="1"/>
  <c r="M172" i="6"/>
  <c r="D167" i="7"/>
  <c r="M167" i="7" s="1"/>
  <c r="M196" i="6"/>
  <c r="D191" i="7"/>
  <c r="M191" i="7" s="1"/>
  <c r="D270" i="6"/>
  <c r="M270" i="6" s="1"/>
  <c r="M275" i="5"/>
  <c r="D252" i="6"/>
  <c r="M252" i="6" s="1"/>
  <c r="M257" i="5"/>
  <c r="D23" i="6"/>
  <c r="M23" i="6" s="1"/>
  <c r="M28" i="5"/>
  <c r="M190" i="6"/>
  <c r="D185" i="7"/>
  <c r="M185" i="7" s="1"/>
  <c r="D337" i="6"/>
  <c r="M337" i="6" s="1"/>
  <c r="M343" i="5"/>
  <c r="M154" i="6"/>
  <c r="D154" i="6"/>
  <c r="D149" i="7"/>
  <c r="M149" i="7" s="1"/>
  <c r="D288" i="6"/>
  <c r="M288" i="6" s="1"/>
  <c r="M293" i="5"/>
  <c r="M82" i="6"/>
  <c r="D77" i="7"/>
  <c r="M77" i="7" s="1"/>
  <c r="M251" i="6"/>
  <c r="D246" i="7"/>
  <c r="M246" i="7" s="1"/>
  <c r="M16" i="6"/>
  <c r="D11" i="7"/>
  <c r="M11" i="7" s="1"/>
  <c r="M239" i="6"/>
  <c r="D234" i="7"/>
  <c r="M234" i="7" s="1"/>
  <c r="M22" i="6"/>
  <c r="D17" i="7"/>
  <c r="M17" i="7" s="1"/>
  <c r="M40" i="6"/>
  <c r="D35" i="7"/>
  <c r="M35" i="7" s="1"/>
  <c r="M364" i="6"/>
  <c r="D358" i="7"/>
  <c r="M358" i="7" s="1"/>
  <c r="M52" i="6"/>
  <c r="D47" i="7"/>
  <c r="M47" i="7" s="1"/>
  <c r="M88" i="6"/>
  <c r="D83" i="7"/>
  <c r="M83" i="7" s="1"/>
  <c r="D35" i="8" l="1"/>
  <c r="M35" i="8" s="1"/>
  <c r="M40" i="7"/>
  <c r="D209" i="8"/>
  <c r="M209" i="8" s="1"/>
  <c r="M214" i="7"/>
  <c r="D143" i="8"/>
  <c r="M143" i="8" s="1"/>
  <c r="M148" i="7"/>
  <c r="M329" i="6"/>
  <c r="D323" i="7"/>
  <c r="M323" i="7" s="1"/>
  <c r="D197" i="8"/>
  <c r="M197" i="8" s="1"/>
  <c r="M202" i="7"/>
  <c r="D89" i="8"/>
  <c r="M89" i="8" s="1"/>
  <c r="M94" i="7"/>
  <c r="D95" i="8"/>
  <c r="M95" i="8" s="1"/>
  <c r="M100" i="7"/>
  <c r="D234" i="8"/>
  <c r="M234" i="8" s="1"/>
  <c r="M239" i="7"/>
  <c r="D228" i="8"/>
  <c r="M228" i="8" s="1"/>
  <c r="M233" i="7"/>
  <c r="M130" i="6"/>
  <c r="D125" i="7"/>
  <c r="M125" i="7" s="1"/>
  <c r="D264" i="8"/>
  <c r="M264" i="8" s="1"/>
  <c r="M269" i="7"/>
  <c r="D173" i="8"/>
  <c r="M173" i="8" s="1"/>
  <c r="M178" i="7"/>
  <c r="D17" i="8"/>
  <c r="M17" i="8" s="1"/>
  <c r="M22" i="7"/>
  <c r="D330" i="8"/>
  <c r="M330" i="8" s="1"/>
  <c r="M336" i="7"/>
  <c r="M28" i="6"/>
  <c r="D23" i="7"/>
  <c r="M23" i="7" s="1"/>
  <c r="D302" i="8"/>
  <c r="M302" i="8" s="1"/>
  <c r="M308" i="7"/>
  <c r="M106" i="6"/>
  <c r="D101" i="7"/>
  <c r="M101" i="7" s="1"/>
  <c r="D185" i="8"/>
  <c r="M185" i="8" s="1"/>
  <c r="M190" i="7"/>
  <c r="D83" i="8"/>
  <c r="M83" i="8" s="1"/>
  <c r="M88" i="7"/>
  <c r="D295" i="8"/>
  <c r="M295" i="8" s="1"/>
  <c r="M301" i="7"/>
  <c r="D131" i="8"/>
  <c r="M131" i="8" s="1"/>
  <c r="M136" i="7"/>
  <c r="D179" i="8"/>
  <c r="M179" i="8" s="1"/>
  <c r="M184" i="7"/>
  <c r="M343" i="6"/>
  <c r="D337" i="7"/>
  <c r="M337" i="7" s="1"/>
  <c r="D29" i="8"/>
  <c r="M29" i="8" s="1"/>
  <c r="M34" i="7"/>
  <c r="D113" i="8"/>
  <c r="M113" i="8" s="1"/>
  <c r="M118" i="7"/>
  <c r="D191" i="8"/>
  <c r="M191" i="8" s="1"/>
  <c r="M196" i="7"/>
  <c r="M281" i="6"/>
  <c r="D276" i="7"/>
  <c r="M276" i="7" s="1"/>
  <c r="D222" i="8"/>
  <c r="M222" i="8" s="1"/>
  <c r="M227" i="7"/>
  <c r="D316" i="8"/>
  <c r="M316" i="8" s="1"/>
  <c r="M322" i="7"/>
  <c r="D41" i="8"/>
  <c r="M41" i="8" s="1"/>
  <c r="M46" i="7"/>
  <c r="D11" i="8"/>
  <c r="M11" i="8" s="1"/>
  <c r="M16" i="7"/>
  <c r="D351" i="8"/>
  <c r="M351" i="8" s="1"/>
  <c r="M357" i="7"/>
  <c r="D47" i="8"/>
  <c r="M47" i="8" s="1"/>
  <c r="M52" i="7"/>
  <c r="M112" i="6"/>
  <c r="D107" i="7"/>
  <c r="M107" i="7" s="1"/>
  <c r="D240" i="8"/>
  <c r="M240" i="8" s="1"/>
  <c r="M245" i="7"/>
  <c r="M315" i="6"/>
  <c r="D309" i="7"/>
  <c r="M309" i="7" s="1"/>
  <c r="D246" i="8"/>
  <c r="M246" i="8" s="1"/>
  <c r="M251" i="7"/>
  <c r="D161" i="8"/>
  <c r="M161" i="8" s="1"/>
  <c r="M166" i="7"/>
  <c r="M275" i="6"/>
  <c r="D270" i="7"/>
  <c r="M270" i="7" s="1"/>
  <c r="M293" i="6"/>
  <c r="D288" i="7"/>
  <c r="M288" i="7" s="1"/>
  <c r="D167" i="8"/>
  <c r="M167" i="8" s="1"/>
  <c r="M172" i="7"/>
  <c r="M350" i="6"/>
  <c r="D344" i="7"/>
  <c r="M344" i="7" s="1"/>
  <c r="M64" i="6"/>
  <c r="D59" i="7"/>
  <c r="M59" i="7" s="1"/>
  <c r="M76" i="6"/>
  <c r="D71" i="7"/>
  <c r="M71" i="7" s="1"/>
  <c r="M58" i="6"/>
  <c r="D53" i="7"/>
  <c r="M53" i="7" s="1"/>
  <c r="D155" i="8"/>
  <c r="M155" i="8" s="1"/>
  <c r="M160" i="7"/>
  <c r="D160" i="7"/>
  <c r="D358" i="8"/>
  <c r="M358" i="8" s="1"/>
  <c r="M364" i="7"/>
  <c r="D149" i="8"/>
  <c r="M149" i="8" s="1"/>
  <c r="M154" i="7"/>
  <c r="D154" i="7"/>
  <c r="D137" i="8"/>
  <c r="M137" i="8" s="1"/>
  <c r="M142" i="7"/>
  <c r="D5" i="8"/>
  <c r="M5" i="8" s="1"/>
  <c r="M10" i="7"/>
  <c r="D215" i="8"/>
  <c r="M215" i="8" s="1"/>
  <c r="M220" i="7"/>
  <c r="D258" i="8"/>
  <c r="M258" i="8" s="1"/>
  <c r="M263" i="7"/>
  <c r="M124" i="6"/>
  <c r="D119" i="7"/>
  <c r="M119" i="7" s="1"/>
  <c r="M257" i="6"/>
  <c r="D252" i="7"/>
  <c r="M252" i="7" s="1"/>
  <c r="D77" i="8"/>
  <c r="M77" i="8" s="1"/>
  <c r="M82" i="7"/>
  <c r="D282" i="8"/>
  <c r="M282" i="8" s="1"/>
  <c r="M287" i="7"/>
  <c r="D203" i="8"/>
  <c r="M203" i="8" s="1"/>
  <c r="M208" i="7"/>
  <c r="M70" i="6"/>
  <c r="D65" i="7"/>
  <c r="M65" i="7" s="1"/>
  <c r="M82" i="8" l="1"/>
  <c r="D77" i="9"/>
  <c r="M77" i="9" s="1"/>
  <c r="D154" i="8"/>
  <c r="D149" i="9"/>
  <c r="M149" i="9" s="1"/>
  <c r="M154" i="8"/>
  <c r="D337" i="8"/>
  <c r="M337" i="8" s="1"/>
  <c r="M343" i="7"/>
  <c r="D252" i="8"/>
  <c r="M252" i="8" s="1"/>
  <c r="M257" i="7"/>
  <c r="D29" i="9"/>
  <c r="M29" i="9" s="1"/>
  <c r="M34" i="8"/>
  <c r="D270" i="8"/>
  <c r="M270" i="8" s="1"/>
  <c r="M275" i="7"/>
  <c r="D131" i="9"/>
  <c r="M131" i="9" s="1"/>
  <c r="M136" i="8"/>
  <c r="D323" i="8"/>
  <c r="M323" i="8" s="1"/>
  <c r="M329" i="7"/>
  <c r="D302" i="9"/>
  <c r="M302" i="9" s="1"/>
  <c r="M308" i="8"/>
  <c r="D23" i="8"/>
  <c r="M23" i="8" s="1"/>
  <c r="M28" i="7"/>
  <c r="M160" i="8"/>
  <c r="D160" i="8"/>
  <c r="D155" i="9"/>
  <c r="M155" i="9" s="1"/>
  <c r="D53" i="8"/>
  <c r="M53" i="8" s="1"/>
  <c r="M58" i="7"/>
  <c r="D71" i="8"/>
  <c r="M71" i="8" s="1"/>
  <c r="M76" i="7"/>
  <c r="D95" i="9"/>
  <c r="M95" i="9" s="1"/>
  <c r="M100" i="8"/>
  <c r="M94" i="8"/>
  <c r="D89" i="9"/>
  <c r="M89" i="9" s="1"/>
  <c r="D258" i="9"/>
  <c r="M258" i="9" s="1"/>
  <c r="M263" i="8"/>
  <c r="D65" i="8"/>
  <c r="M65" i="8" s="1"/>
  <c r="M70" i="7"/>
  <c r="D330" i="9"/>
  <c r="M330" i="9" s="1"/>
  <c r="M336" i="8"/>
  <c r="M202" i="8"/>
  <c r="D197" i="9"/>
  <c r="M197" i="9" s="1"/>
  <c r="M245" i="8"/>
  <c r="D240" i="9"/>
  <c r="M240" i="9" s="1"/>
  <c r="D83" i="9"/>
  <c r="M83" i="9" s="1"/>
  <c r="M88" i="8"/>
  <c r="M269" i="8"/>
  <c r="D264" i="9"/>
  <c r="M264" i="9" s="1"/>
  <c r="D143" i="9"/>
  <c r="M143" i="9" s="1"/>
  <c r="M148" i="8"/>
  <c r="D358" i="9"/>
  <c r="M358" i="9" s="1"/>
  <c r="M364" i="8"/>
  <c r="M184" i="8"/>
  <c r="D179" i="9"/>
  <c r="M179" i="9" s="1"/>
  <c r="D17" i="9"/>
  <c r="M17" i="9" s="1"/>
  <c r="M22" i="8"/>
  <c r="D295" i="9"/>
  <c r="M295" i="9" s="1"/>
  <c r="M301" i="8"/>
  <c r="D59" i="8"/>
  <c r="M59" i="8" s="1"/>
  <c r="M64" i="7"/>
  <c r="D344" i="8"/>
  <c r="M344" i="8" s="1"/>
  <c r="M350" i="7"/>
  <c r="D125" i="8"/>
  <c r="M125" i="8" s="1"/>
  <c r="M130" i="7"/>
  <c r="D119" i="8"/>
  <c r="M119" i="8" s="1"/>
  <c r="M124" i="7"/>
  <c r="D316" i="9"/>
  <c r="M316" i="9" s="1"/>
  <c r="M322" i="8"/>
  <c r="D309" i="8"/>
  <c r="M309" i="8" s="1"/>
  <c r="M315" i="7"/>
  <c r="D215" i="9"/>
  <c r="M215" i="9" s="1"/>
  <c r="M220" i="8"/>
  <c r="M178" i="8"/>
  <c r="D173" i="9"/>
  <c r="M173" i="9" s="1"/>
  <c r="M10" i="8"/>
  <c r="D5" i="9"/>
  <c r="M5" i="9" s="1"/>
  <c r="M142" i="8"/>
  <c r="D137" i="9"/>
  <c r="M137" i="9" s="1"/>
  <c r="D191" i="9"/>
  <c r="M191" i="9" s="1"/>
  <c r="M196" i="8"/>
  <c r="D185" i="9"/>
  <c r="M185" i="9" s="1"/>
  <c r="M190" i="8"/>
  <c r="D209" i="9"/>
  <c r="M209" i="9" s="1"/>
  <c r="M214" i="8"/>
  <c r="D288" i="8"/>
  <c r="M288" i="8" s="1"/>
  <c r="M293" i="7"/>
  <c r="M239" i="8"/>
  <c r="D234" i="9"/>
  <c r="M234" i="9" s="1"/>
  <c r="M16" i="8"/>
  <c r="D11" i="9"/>
  <c r="M11" i="9" s="1"/>
  <c r="D161" i="9"/>
  <c r="M161" i="9" s="1"/>
  <c r="M166" i="8"/>
  <c r="M227" i="8"/>
  <c r="D222" i="9"/>
  <c r="M222" i="9" s="1"/>
  <c r="D107" i="8"/>
  <c r="M107" i="8" s="1"/>
  <c r="M112" i="7"/>
  <c r="D101" i="8"/>
  <c r="M101" i="8" s="1"/>
  <c r="M106" i="7"/>
  <c r="D351" i="9"/>
  <c r="M351" i="9" s="1"/>
  <c r="M357" i="8"/>
  <c r="D41" i="9"/>
  <c r="M41" i="9" s="1"/>
  <c r="M46" i="8"/>
  <c r="M251" i="8"/>
  <c r="D246" i="9"/>
  <c r="M246" i="9" s="1"/>
  <c r="D276" i="8"/>
  <c r="M276" i="8" s="1"/>
  <c r="M281" i="7"/>
  <c r="D203" i="9"/>
  <c r="M203" i="9" s="1"/>
  <c r="M208" i="8"/>
  <c r="M287" i="8"/>
  <c r="D282" i="9"/>
  <c r="M282" i="9" s="1"/>
  <c r="D167" i="9"/>
  <c r="M167" i="9" s="1"/>
  <c r="M172" i="8"/>
  <c r="D47" i="9"/>
  <c r="M47" i="9" s="1"/>
  <c r="M52" i="8"/>
  <c r="M118" i="8"/>
  <c r="D113" i="9"/>
  <c r="M113" i="9" s="1"/>
  <c r="M233" i="8"/>
  <c r="D228" i="9"/>
  <c r="M228" i="9" s="1"/>
  <c r="D35" i="9"/>
  <c r="M35" i="9" s="1"/>
  <c r="M40" i="8"/>
  <c r="D119" i="9" l="1"/>
  <c r="M119" i="9" s="1"/>
  <c r="M124" i="8"/>
  <c r="M269" i="9"/>
  <c r="D264" i="10"/>
  <c r="M264" i="10" s="1"/>
  <c r="D83" i="10"/>
  <c r="M83" i="10" s="1"/>
  <c r="M88" i="9"/>
  <c r="D59" i="9"/>
  <c r="M59" i="9" s="1"/>
  <c r="M64" i="8"/>
  <c r="D185" i="10"/>
  <c r="M185" i="10" s="1"/>
  <c r="M190" i="9"/>
  <c r="M275" i="8"/>
  <c r="D270" i="9"/>
  <c r="M270" i="9" s="1"/>
  <c r="D252" i="9"/>
  <c r="M252" i="9" s="1"/>
  <c r="M257" i="8"/>
  <c r="D125" i="9"/>
  <c r="M125" i="9" s="1"/>
  <c r="M130" i="8"/>
  <c r="D240" i="10"/>
  <c r="M240" i="10" s="1"/>
  <c r="M245" i="9"/>
  <c r="D89" i="10"/>
  <c r="M89" i="10" s="1"/>
  <c r="M94" i="9"/>
  <c r="D107" i="9"/>
  <c r="M107" i="9" s="1"/>
  <c r="M112" i="8"/>
  <c r="D282" i="10"/>
  <c r="M282" i="10" s="1"/>
  <c r="M287" i="9"/>
  <c r="D344" i="9"/>
  <c r="M344" i="9" s="1"/>
  <c r="M350" i="8"/>
  <c r="D53" i="9"/>
  <c r="M53" i="9" s="1"/>
  <c r="M58" i="8"/>
  <c r="M251" i="9"/>
  <c r="D246" i="10"/>
  <c r="M246" i="10" s="1"/>
  <c r="D337" i="9"/>
  <c r="M337" i="9" s="1"/>
  <c r="M343" i="8"/>
  <c r="D101" i="9"/>
  <c r="M101" i="9" s="1"/>
  <c r="M106" i="8"/>
  <c r="M196" i="9"/>
  <c r="D191" i="10"/>
  <c r="M191" i="10" s="1"/>
  <c r="M142" i="9"/>
  <c r="D137" i="10"/>
  <c r="M137" i="10" s="1"/>
  <c r="M76" i="8"/>
  <c r="D71" i="9"/>
  <c r="M71" i="9" s="1"/>
  <c r="D197" i="10"/>
  <c r="M197" i="10" s="1"/>
  <c r="M202" i="9"/>
  <c r="D17" i="10"/>
  <c r="M17" i="10" s="1"/>
  <c r="M22" i="9"/>
  <c r="M336" i="9"/>
  <c r="D330" i="10"/>
  <c r="M330" i="10" s="1"/>
  <c r="D47" i="10"/>
  <c r="M47" i="10" s="1"/>
  <c r="M52" i="9"/>
  <c r="D95" i="10"/>
  <c r="M95" i="10" s="1"/>
  <c r="M100" i="9"/>
  <c r="D161" i="10"/>
  <c r="M161" i="10" s="1"/>
  <c r="M166" i="9"/>
  <c r="D11" i="10"/>
  <c r="M11" i="10" s="1"/>
  <c r="M16" i="9"/>
  <c r="M301" i="9"/>
  <c r="D295" i="10"/>
  <c r="M295" i="10" s="1"/>
  <c r="D23" i="9"/>
  <c r="M23" i="9" s="1"/>
  <c r="M28" i="8"/>
  <c r="M154" i="9"/>
  <c r="D154" i="9"/>
  <c r="D149" i="10"/>
  <c r="M149" i="10" s="1"/>
  <c r="M148" i="9"/>
  <c r="D143" i="10"/>
  <c r="M143" i="10" s="1"/>
  <c r="D173" i="10"/>
  <c r="M173" i="10" s="1"/>
  <c r="M178" i="9"/>
  <c r="M281" i="8"/>
  <c r="D276" i="9"/>
  <c r="M276" i="9" s="1"/>
  <c r="M40" i="9"/>
  <c r="D35" i="10"/>
  <c r="M35" i="10" s="1"/>
  <c r="D228" i="10"/>
  <c r="M228" i="10" s="1"/>
  <c r="M233" i="9"/>
  <c r="D41" i="10"/>
  <c r="M41" i="10" s="1"/>
  <c r="M46" i="9"/>
  <c r="D309" i="9"/>
  <c r="M309" i="9" s="1"/>
  <c r="M315" i="8"/>
  <c r="M70" i="8"/>
  <c r="D65" i="9"/>
  <c r="M65" i="9" s="1"/>
  <c r="D323" i="9"/>
  <c r="M323" i="9" s="1"/>
  <c r="M329" i="8"/>
  <c r="D131" i="10"/>
  <c r="M131" i="10" s="1"/>
  <c r="M136" i="9"/>
  <c r="D222" i="10"/>
  <c r="M222" i="10" s="1"/>
  <c r="M227" i="9"/>
  <c r="D5" i="10"/>
  <c r="M5" i="10" s="1"/>
  <c r="M10" i="9"/>
  <c r="M34" i="9"/>
  <c r="D29" i="10"/>
  <c r="M29" i="10" s="1"/>
  <c r="D155" i="10"/>
  <c r="M155" i="10" s="1"/>
  <c r="M160" i="9"/>
  <c r="D160" i="9"/>
  <c r="M239" i="9"/>
  <c r="D234" i="10"/>
  <c r="M234" i="10" s="1"/>
  <c r="M118" i="9"/>
  <c r="D113" i="10"/>
  <c r="M113" i="10" s="1"/>
  <c r="D302" i="10"/>
  <c r="M302" i="10" s="1"/>
  <c r="M308" i="9"/>
  <c r="D77" i="10"/>
  <c r="M77" i="10" s="1"/>
  <c r="M82" i="9"/>
  <c r="D167" i="10"/>
  <c r="M167" i="10" s="1"/>
  <c r="M172" i="9"/>
  <c r="M208" i="9"/>
  <c r="D203" i="10"/>
  <c r="M203" i="10" s="1"/>
  <c r="D215" i="10"/>
  <c r="M215" i="10" s="1"/>
  <c r="M220" i="9"/>
  <c r="M184" i="9"/>
  <c r="D179" i="10"/>
  <c r="M179" i="10" s="1"/>
  <c r="D288" i="9"/>
  <c r="M288" i="9" s="1"/>
  <c r="M293" i="8"/>
  <c r="D351" i="10"/>
  <c r="M351" i="10" s="1"/>
  <c r="M357" i="9"/>
  <c r="D209" i="10"/>
  <c r="M209" i="10" s="1"/>
  <c r="M214" i="9"/>
  <c r="D316" i="10"/>
  <c r="M316" i="10" s="1"/>
  <c r="M322" i="9"/>
  <c r="M364" i="9"/>
  <c r="D358" i="10"/>
  <c r="M358" i="10" s="1"/>
  <c r="D258" i="10"/>
  <c r="M258" i="10" s="1"/>
  <c r="M263" i="9"/>
  <c r="D302" i="11" l="1"/>
  <c r="M302" i="11" s="1"/>
  <c r="M308" i="10"/>
  <c r="M130" i="9"/>
  <c r="D125" i="10"/>
  <c r="M125" i="10" s="1"/>
  <c r="M52" i="10"/>
  <c r="D47" i="11"/>
  <c r="M47" i="11" s="1"/>
  <c r="D65" i="10"/>
  <c r="M65" i="10" s="1"/>
  <c r="M70" i="9"/>
  <c r="M184" i="10"/>
  <c r="D179" i="11"/>
  <c r="M179" i="11" s="1"/>
  <c r="M329" i="9"/>
  <c r="D323" i="10"/>
  <c r="M323" i="10" s="1"/>
  <c r="D351" i="11"/>
  <c r="M351" i="11" s="1"/>
  <c r="M357" i="10"/>
  <c r="D185" i="11"/>
  <c r="M185" i="11" s="1"/>
  <c r="M190" i="10"/>
  <c r="D113" i="11"/>
  <c r="M113" i="11" s="1"/>
  <c r="M118" i="10"/>
  <c r="D53" i="10"/>
  <c r="M53" i="10" s="1"/>
  <c r="M58" i="9"/>
  <c r="D131" i="11"/>
  <c r="M131" i="11" s="1"/>
  <c r="M136" i="10"/>
  <c r="D209" i="11"/>
  <c r="M209" i="11" s="1"/>
  <c r="M214" i="10"/>
  <c r="D149" i="11"/>
  <c r="M149" i="11" s="1"/>
  <c r="M154" i="10"/>
  <c r="D154" i="10"/>
  <c r="M22" i="10"/>
  <c r="D17" i="11"/>
  <c r="M17" i="11" s="1"/>
  <c r="D197" i="11"/>
  <c r="M197" i="11" s="1"/>
  <c r="M202" i="10"/>
  <c r="M287" i="10"/>
  <c r="D282" i="11"/>
  <c r="M282" i="11" s="1"/>
  <c r="M64" i="9"/>
  <c r="D59" i="10"/>
  <c r="M59" i="10" s="1"/>
  <c r="M178" i="10"/>
  <c r="D173" i="11"/>
  <c r="M173" i="11" s="1"/>
  <c r="M251" i="10"/>
  <c r="D246" i="11"/>
  <c r="M246" i="11" s="1"/>
  <c r="D203" i="11"/>
  <c r="M203" i="11" s="1"/>
  <c r="M208" i="10"/>
  <c r="M142" i="10"/>
  <c r="D137" i="11"/>
  <c r="M137" i="11" s="1"/>
  <c r="M336" i="10"/>
  <c r="D330" i="11"/>
  <c r="M330" i="11" s="1"/>
  <c r="M28" i="9"/>
  <c r="D23" i="10"/>
  <c r="M23" i="10" s="1"/>
  <c r="D155" i="11"/>
  <c r="M155" i="11" s="1"/>
  <c r="M160" i="10"/>
  <c r="D160" i="10"/>
  <c r="D215" i="11"/>
  <c r="M215" i="11" s="1"/>
  <c r="M220" i="10"/>
  <c r="D35" i="11"/>
  <c r="M35" i="11" s="1"/>
  <c r="M40" i="10"/>
  <c r="M16" i="10"/>
  <c r="D11" i="11"/>
  <c r="M11" i="11" s="1"/>
  <c r="D107" i="10"/>
  <c r="M107" i="10" s="1"/>
  <c r="M112" i="9"/>
  <c r="D83" i="11"/>
  <c r="M83" i="11" s="1"/>
  <c r="M88" i="10"/>
  <c r="D344" i="10"/>
  <c r="M344" i="10" s="1"/>
  <c r="M350" i="9"/>
  <c r="D41" i="11"/>
  <c r="M41" i="11" s="1"/>
  <c r="M46" i="10"/>
  <c r="D29" i="11"/>
  <c r="M29" i="11" s="1"/>
  <c r="M34" i="10"/>
  <c r="D228" i="11"/>
  <c r="M228" i="11" s="1"/>
  <c r="M233" i="10"/>
  <c r="M10" i="10"/>
  <c r="D5" i="11"/>
  <c r="M5" i="11" s="1"/>
  <c r="D191" i="11"/>
  <c r="M191" i="11" s="1"/>
  <c r="M196" i="10"/>
  <c r="M269" i="10"/>
  <c r="D264" i="11"/>
  <c r="M264" i="11" s="1"/>
  <c r="D337" i="10"/>
  <c r="M337" i="10" s="1"/>
  <c r="M343" i="9"/>
  <c r="M239" i="10"/>
  <c r="D234" i="11"/>
  <c r="M234" i="11" s="1"/>
  <c r="D71" i="10"/>
  <c r="M71" i="10" s="1"/>
  <c r="M76" i="9"/>
  <c r="D276" i="10"/>
  <c r="M276" i="10" s="1"/>
  <c r="M281" i="9"/>
  <c r="D161" i="11"/>
  <c r="M161" i="11" s="1"/>
  <c r="M166" i="10"/>
  <c r="D89" i="11"/>
  <c r="M89" i="11" s="1"/>
  <c r="M94" i="10"/>
  <c r="D270" i="10"/>
  <c r="M270" i="10" s="1"/>
  <c r="M275" i="9"/>
  <c r="D258" i="11"/>
  <c r="M258" i="11" s="1"/>
  <c r="M263" i="10"/>
  <c r="D358" i="11"/>
  <c r="M358" i="11" s="1"/>
  <c r="M364" i="10"/>
  <c r="D167" i="11"/>
  <c r="M167" i="11" s="1"/>
  <c r="M172" i="10"/>
  <c r="D222" i="11"/>
  <c r="M222" i="11" s="1"/>
  <c r="M227" i="10"/>
  <c r="D143" i="11"/>
  <c r="M143" i="11" s="1"/>
  <c r="M148" i="10"/>
  <c r="M257" i="9"/>
  <c r="D252" i="10"/>
  <c r="M252" i="10" s="1"/>
  <c r="D288" i="10"/>
  <c r="M288" i="10" s="1"/>
  <c r="M293" i="9"/>
  <c r="D309" i="10"/>
  <c r="M309" i="10" s="1"/>
  <c r="M315" i="9"/>
  <c r="M301" i="10"/>
  <c r="D295" i="11"/>
  <c r="M295" i="11" s="1"/>
  <c r="M322" i="10"/>
  <c r="D316" i="11"/>
  <c r="M316" i="11" s="1"/>
  <c r="M82" i="10"/>
  <c r="D77" i="11"/>
  <c r="M77" i="11" s="1"/>
  <c r="D95" i="11"/>
  <c r="M95" i="11" s="1"/>
  <c r="M100" i="10"/>
  <c r="D101" i="10"/>
  <c r="M101" i="10" s="1"/>
  <c r="M106" i="9"/>
  <c r="D240" i="11"/>
  <c r="M240" i="11" s="1"/>
  <c r="M245" i="10"/>
  <c r="M124" i="9"/>
  <c r="D119" i="10"/>
  <c r="M119" i="10" s="1"/>
  <c r="D197" i="12" l="1"/>
  <c r="M197" i="12" s="1"/>
  <c r="M202" i="11"/>
  <c r="M28" i="10"/>
  <c r="D23" i="11"/>
  <c r="M23" i="11" s="1"/>
  <c r="M336" i="11"/>
  <c r="D330" i="12"/>
  <c r="M330" i="12" s="1"/>
  <c r="D222" i="12"/>
  <c r="M222" i="12" s="1"/>
  <c r="M227" i="11"/>
  <c r="M82" i="11"/>
  <c r="D77" i="12"/>
  <c r="M77" i="12" s="1"/>
  <c r="D358" i="12"/>
  <c r="M358" i="12" s="1"/>
  <c r="M364" i="11"/>
  <c r="M357" i="11"/>
  <c r="D351" i="12"/>
  <c r="M351" i="12" s="1"/>
  <c r="D209" i="12"/>
  <c r="M209" i="12" s="1"/>
  <c r="M214" i="11"/>
  <c r="M70" i="10"/>
  <c r="D65" i="11"/>
  <c r="M65" i="11" s="1"/>
  <c r="M46" i="11"/>
  <c r="D41" i="12"/>
  <c r="M41" i="12" s="1"/>
  <c r="D316" i="12"/>
  <c r="M316" i="12" s="1"/>
  <c r="M322" i="11"/>
  <c r="D179" i="12"/>
  <c r="M179" i="12" s="1"/>
  <c r="M184" i="11"/>
  <c r="M10" i="11"/>
  <c r="D5" i="12"/>
  <c r="M5" i="12" s="1"/>
  <c r="D47" i="12"/>
  <c r="M47" i="12" s="1"/>
  <c r="M52" i="11"/>
  <c r="D234" i="12"/>
  <c r="M234" i="12" s="1"/>
  <c r="M239" i="11"/>
  <c r="D337" i="11"/>
  <c r="M337" i="11" s="1"/>
  <c r="M343" i="10"/>
  <c r="D107" i="11"/>
  <c r="M107" i="11" s="1"/>
  <c r="M112" i="10"/>
  <c r="D191" i="12"/>
  <c r="M191" i="12" s="1"/>
  <c r="M196" i="11"/>
  <c r="D288" i="11"/>
  <c r="M288" i="11" s="1"/>
  <c r="M293" i="10"/>
  <c r="D35" i="12"/>
  <c r="M35" i="12" s="1"/>
  <c r="M40" i="11"/>
  <c r="D173" i="12"/>
  <c r="M173" i="12" s="1"/>
  <c r="M178" i="11"/>
  <c r="M136" i="11"/>
  <c r="D131" i="12"/>
  <c r="M131" i="12" s="1"/>
  <c r="D160" i="11"/>
  <c r="M160" i="11"/>
  <c r="D155" i="12"/>
  <c r="M155" i="12" s="1"/>
  <c r="D71" i="11"/>
  <c r="M71" i="11" s="1"/>
  <c r="M76" i="10"/>
  <c r="D167" i="12"/>
  <c r="M167" i="12" s="1"/>
  <c r="M172" i="11"/>
  <c r="D295" i="12"/>
  <c r="M295" i="12" s="1"/>
  <c r="M301" i="11"/>
  <c r="M251" i="11"/>
  <c r="D246" i="12"/>
  <c r="M246" i="12" s="1"/>
  <c r="D89" i="12"/>
  <c r="M89" i="12" s="1"/>
  <c r="M94" i="11"/>
  <c r="D252" i="11"/>
  <c r="M252" i="11" s="1"/>
  <c r="M257" i="10"/>
  <c r="D125" i="11"/>
  <c r="M125" i="11" s="1"/>
  <c r="M130" i="10"/>
  <c r="M190" i="11"/>
  <c r="D185" i="12"/>
  <c r="M185" i="12" s="1"/>
  <c r="M329" i="10"/>
  <c r="D323" i="11"/>
  <c r="M323" i="11" s="1"/>
  <c r="M16" i="11"/>
  <c r="D11" i="12"/>
  <c r="M11" i="12" s="1"/>
  <c r="D270" i="11"/>
  <c r="M270" i="11" s="1"/>
  <c r="M275" i="10"/>
  <c r="M245" i="11"/>
  <c r="D240" i="12"/>
  <c r="M240" i="12" s="1"/>
  <c r="D161" i="12"/>
  <c r="M161" i="12" s="1"/>
  <c r="M166" i="11"/>
  <c r="M233" i="11"/>
  <c r="D228" i="12"/>
  <c r="M228" i="12" s="1"/>
  <c r="D215" i="12"/>
  <c r="M215" i="12" s="1"/>
  <c r="M220" i="11"/>
  <c r="D59" i="11"/>
  <c r="M59" i="11" s="1"/>
  <c r="M64" i="10"/>
  <c r="M58" i="10"/>
  <c r="D53" i="11"/>
  <c r="M53" i="11" s="1"/>
  <c r="D344" i="11"/>
  <c r="M344" i="11" s="1"/>
  <c r="M350" i="10"/>
  <c r="D137" i="12"/>
  <c r="M137" i="12" s="1"/>
  <c r="M142" i="11"/>
  <c r="D149" i="12"/>
  <c r="M149" i="12" s="1"/>
  <c r="D154" i="11"/>
  <c r="M154" i="11"/>
  <c r="D309" i="11"/>
  <c r="M309" i="11" s="1"/>
  <c r="M315" i="10"/>
  <c r="M100" i="11"/>
  <c r="D95" i="12"/>
  <c r="M95" i="12" s="1"/>
  <c r="D17" i="12"/>
  <c r="M17" i="12" s="1"/>
  <c r="M22" i="11"/>
  <c r="D83" i="12"/>
  <c r="M83" i="12" s="1"/>
  <c r="M88" i="11"/>
  <c r="D264" i="12"/>
  <c r="M264" i="12" s="1"/>
  <c r="M269" i="11"/>
  <c r="D258" i="12"/>
  <c r="M258" i="12" s="1"/>
  <c r="M263" i="11"/>
  <c r="D203" i="12"/>
  <c r="M203" i="12" s="1"/>
  <c r="M208" i="11"/>
  <c r="M124" i="10"/>
  <c r="D119" i="11"/>
  <c r="M119" i="11" s="1"/>
  <c r="D101" i="11"/>
  <c r="M101" i="11" s="1"/>
  <c r="M106" i="10"/>
  <c r="M148" i="11"/>
  <c r="D143" i="12"/>
  <c r="M143" i="12" s="1"/>
  <c r="M281" i="10"/>
  <c r="D276" i="11"/>
  <c r="M276" i="11" s="1"/>
  <c r="D29" i="12"/>
  <c r="M29" i="12" s="1"/>
  <c r="M34" i="11"/>
  <c r="M287" i="11"/>
  <c r="D282" i="12"/>
  <c r="M282" i="12" s="1"/>
  <c r="D113" i="12"/>
  <c r="M113" i="12" s="1"/>
  <c r="M118" i="11"/>
  <c r="D302" i="12"/>
  <c r="M302" i="12" s="1"/>
  <c r="M308" i="11"/>
  <c r="M34" i="12" l="1"/>
  <c r="D29" i="13"/>
  <c r="M29" i="13" s="1"/>
  <c r="M34" i="13" s="1"/>
  <c r="D155" i="13"/>
  <c r="M155" i="13" s="1"/>
  <c r="M160" i="12"/>
  <c r="D160" i="12"/>
  <c r="D351" i="13"/>
  <c r="M351" i="13" s="1"/>
  <c r="M357" i="13" s="1"/>
  <c r="M357" i="12"/>
  <c r="D215" i="13"/>
  <c r="M215" i="13" s="1"/>
  <c r="M220" i="13" s="1"/>
  <c r="M220" i="12"/>
  <c r="D83" i="13"/>
  <c r="M83" i="13" s="1"/>
  <c r="M88" i="13" s="1"/>
  <c r="M88" i="12"/>
  <c r="D185" i="13"/>
  <c r="M185" i="13" s="1"/>
  <c r="M190" i="13" s="1"/>
  <c r="M190" i="12"/>
  <c r="D17" i="13"/>
  <c r="M17" i="13" s="1"/>
  <c r="M22" i="13" s="1"/>
  <c r="M22" i="12"/>
  <c r="M148" i="12"/>
  <c r="D143" i="13"/>
  <c r="M143" i="13" s="1"/>
  <c r="M148" i="13" s="1"/>
  <c r="D101" i="12"/>
  <c r="M101" i="12" s="1"/>
  <c r="M106" i="11"/>
  <c r="M227" i="12"/>
  <c r="D222" i="13"/>
  <c r="M222" i="13" s="1"/>
  <c r="M227" i="13" s="1"/>
  <c r="D71" i="12"/>
  <c r="M71" i="12" s="1"/>
  <c r="M76" i="11"/>
  <c r="D337" i="12"/>
  <c r="M337" i="12" s="1"/>
  <c r="M343" i="11"/>
  <c r="M64" i="11"/>
  <c r="D59" i="12"/>
  <c r="M59" i="12" s="1"/>
  <c r="D234" i="13"/>
  <c r="M234" i="13" s="1"/>
  <c r="M239" i="13" s="1"/>
  <c r="M239" i="12"/>
  <c r="M136" i="12"/>
  <c r="D131" i="13"/>
  <c r="M131" i="13" s="1"/>
  <c r="M136" i="13" s="1"/>
  <c r="M52" i="12"/>
  <c r="D47" i="13"/>
  <c r="M47" i="13" s="1"/>
  <c r="M52" i="13" s="1"/>
  <c r="D309" i="12"/>
  <c r="M309" i="12" s="1"/>
  <c r="M315" i="11"/>
  <c r="D119" i="12"/>
  <c r="M119" i="12" s="1"/>
  <c r="M124" i="11"/>
  <c r="M336" i="12"/>
  <c r="D330" i="13"/>
  <c r="M330" i="13" s="1"/>
  <c r="M336" i="13" s="1"/>
  <c r="D276" i="12"/>
  <c r="M276" i="12" s="1"/>
  <c r="M281" i="11"/>
  <c r="M94" i="12"/>
  <c r="D89" i="13"/>
  <c r="M89" i="13" s="1"/>
  <c r="M94" i="13" s="1"/>
  <c r="D240" i="13"/>
  <c r="M240" i="13" s="1"/>
  <c r="M245" i="13" s="1"/>
  <c r="M245" i="12"/>
  <c r="M293" i="11"/>
  <c r="D288" i="12"/>
  <c r="M288" i="12" s="1"/>
  <c r="M322" i="12"/>
  <c r="D316" i="13"/>
  <c r="M316" i="13" s="1"/>
  <c r="M322" i="13" s="1"/>
  <c r="D252" i="12"/>
  <c r="M252" i="12" s="1"/>
  <c r="M257" i="11"/>
  <c r="M178" i="12"/>
  <c r="D173" i="13"/>
  <c r="M173" i="13" s="1"/>
  <c r="M178" i="13" s="1"/>
  <c r="M166" i="12"/>
  <c r="D161" i="13"/>
  <c r="M161" i="13" s="1"/>
  <c r="M166" i="13" s="1"/>
  <c r="M40" i="12"/>
  <c r="D35" i="13"/>
  <c r="M35" i="13" s="1"/>
  <c r="M40" i="13" s="1"/>
  <c r="D137" i="13"/>
  <c r="M137" i="13" s="1"/>
  <c r="M142" i="13" s="1"/>
  <c r="M142" i="12"/>
  <c r="D295" i="13"/>
  <c r="M295" i="13" s="1"/>
  <c r="M301" i="13" s="1"/>
  <c r="M301" i="12"/>
  <c r="D41" i="13"/>
  <c r="M41" i="13" s="1"/>
  <c r="M46" i="13" s="1"/>
  <c r="M46" i="12"/>
  <c r="M28" i="11"/>
  <c r="D23" i="12"/>
  <c r="M23" i="12" s="1"/>
  <c r="M130" i="11"/>
  <c r="D125" i="12"/>
  <c r="M125" i="12" s="1"/>
  <c r="D5" i="13"/>
  <c r="M5" i="13" s="1"/>
  <c r="M10" i="13" s="1"/>
  <c r="M10" i="12"/>
  <c r="M251" i="12"/>
  <c r="D246" i="13"/>
  <c r="M246" i="13" s="1"/>
  <c r="M251" i="13" s="1"/>
  <c r="M154" i="12"/>
  <c r="D154" i="12"/>
  <c r="D149" i="13"/>
  <c r="M149" i="13" s="1"/>
  <c r="M208" i="12"/>
  <c r="D203" i="13"/>
  <c r="M203" i="13" s="1"/>
  <c r="M208" i="13" s="1"/>
  <c r="M118" i="12"/>
  <c r="D113" i="13"/>
  <c r="M113" i="13" s="1"/>
  <c r="M118" i="13" s="1"/>
  <c r="M16" i="12"/>
  <c r="D11" i="13"/>
  <c r="M11" i="13" s="1"/>
  <c r="M16" i="13" s="1"/>
  <c r="M196" i="12"/>
  <c r="D191" i="13"/>
  <c r="M191" i="13" s="1"/>
  <c r="M196" i="13" s="1"/>
  <c r="D209" i="13"/>
  <c r="M209" i="13" s="1"/>
  <c r="M214" i="13" s="1"/>
  <c r="M214" i="12"/>
  <c r="M100" i="12"/>
  <c r="D95" i="13"/>
  <c r="M95" i="13" s="1"/>
  <c r="M100" i="13" s="1"/>
  <c r="D228" i="13"/>
  <c r="M228" i="13" s="1"/>
  <c r="M233" i="13" s="1"/>
  <c r="M233" i="12"/>
  <c r="M364" i="12"/>
  <c r="D358" i="13"/>
  <c r="M358" i="13" s="1"/>
  <c r="M364" i="13" s="1"/>
  <c r="D179" i="13"/>
  <c r="M179" i="13" s="1"/>
  <c r="M184" i="13" s="1"/>
  <c r="M184" i="12"/>
  <c r="D258" i="13"/>
  <c r="M258" i="13" s="1"/>
  <c r="M263" i="13" s="1"/>
  <c r="M263" i="12"/>
  <c r="M350" i="11"/>
  <c r="D344" i="12"/>
  <c r="M344" i="12" s="1"/>
  <c r="M172" i="12"/>
  <c r="D167" i="13"/>
  <c r="M167" i="13" s="1"/>
  <c r="M172" i="13" s="1"/>
  <c r="D65" i="12"/>
  <c r="M65" i="12" s="1"/>
  <c r="M70" i="11"/>
  <c r="D77" i="13"/>
  <c r="M77" i="13" s="1"/>
  <c r="M82" i="13" s="1"/>
  <c r="M82" i="12"/>
  <c r="D302" i="13"/>
  <c r="M302" i="13" s="1"/>
  <c r="M308" i="13" s="1"/>
  <c r="M308" i="12"/>
  <c r="D270" i="12"/>
  <c r="M270" i="12" s="1"/>
  <c r="M275" i="11"/>
  <c r="D282" i="13"/>
  <c r="M282" i="13" s="1"/>
  <c r="M287" i="13" s="1"/>
  <c r="M287" i="12"/>
  <c r="M269" i="12"/>
  <c r="D264" i="13"/>
  <c r="M264" i="13" s="1"/>
  <c r="M269" i="13" s="1"/>
  <c r="M58" i="11"/>
  <c r="D53" i="12"/>
  <c r="M53" i="12" s="1"/>
  <c r="M329" i="11"/>
  <c r="D323" i="12"/>
  <c r="M323" i="12" s="1"/>
  <c r="M112" i="11"/>
  <c r="D107" i="12"/>
  <c r="M107" i="12" s="1"/>
  <c r="D197" i="13"/>
  <c r="M197" i="13" s="1"/>
  <c r="M202" i="13" s="1"/>
  <c r="M202" i="12"/>
  <c r="D344" i="13" l="1"/>
  <c r="M344" i="13" s="1"/>
  <c r="M350" i="13" s="1"/>
  <c r="M350" i="12"/>
  <c r="D59" i="13"/>
  <c r="M59" i="13" s="1"/>
  <c r="M64" i="13" s="1"/>
  <c r="M64" i="12"/>
  <c r="M281" i="12"/>
  <c r="D276" i="13"/>
  <c r="M276" i="13" s="1"/>
  <c r="M281" i="13" s="1"/>
  <c r="M58" i="12"/>
  <c r="D53" i="13"/>
  <c r="M53" i="13" s="1"/>
  <c r="M58" i="13" s="1"/>
  <c r="M76" i="12"/>
  <c r="D71" i="13"/>
  <c r="M71" i="13" s="1"/>
  <c r="M76" i="13" s="1"/>
  <c r="M343" i="12"/>
  <c r="D337" i="13"/>
  <c r="M337" i="13" s="1"/>
  <c r="M343" i="13" s="1"/>
  <c r="M112" i="12"/>
  <c r="D107" i="13"/>
  <c r="M107" i="13" s="1"/>
  <c r="M112" i="13" s="1"/>
  <c r="M124" i="12"/>
  <c r="D119" i="13"/>
  <c r="M119" i="13" s="1"/>
  <c r="M124" i="13" s="1"/>
  <c r="M154" i="13"/>
  <c r="D154" i="13"/>
  <c r="M275" i="12"/>
  <c r="D270" i="13"/>
  <c r="M270" i="13" s="1"/>
  <c r="M275" i="13" s="1"/>
  <c r="D65" i="13"/>
  <c r="M65" i="13" s="1"/>
  <c r="M70" i="13" s="1"/>
  <c r="M70" i="12"/>
  <c r="D125" i="13"/>
  <c r="M125" i="13" s="1"/>
  <c r="M130" i="13" s="1"/>
  <c r="M130" i="12"/>
  <c r="M160" i="13"/>
  <c r="D160" i="13"/>
  <c r="M293" i="12"/>
  <c r="D288" i="13"/>
  <c r="M288" i="13" s="1"/>
  <c r="M293" i="13" s="1"/>
  <c r="D323" i="13"/>
  <c r="M323" i="13" s="1"/>
  <c r="M329" i="13" s="1"/>
  <c r="M329" i="12"/>
  <c r="D252" i="13"/>
  <c r="M252" i="13" s="1"/>
  <c r="M257" i="13" s="1"/>
  <c r="M257" i="12"/>
  <c r="D309" i="13"/>
  <c r="M309" i="13" s="1"/>
  <c r="M315" i="13" s="1"/>
  <c r="M315" i="12"/>
  <c r="D101" i="13"/>
  <c r="M101" i="13" s="1"/>
  <c r="M106" i="13" s="1"/>
  <c r="M106" i="12"/>
  <c r="M28" i="12"/>
  <c r="D23" i="13"/>
  <c r="M23" i="13" s="1"/>
  <c r="M28" i="1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Fredys Acevedo Pautt.</author>
    <author>Usuario</author>
    <author>Carmen Elisa Ojeda Jurado</author>
    <author>Fredys Fernando Acevedo Pautt</author>
  </authors>
  <commentList>
    <comment ref="A1" authorId="0" shapeId="0" xr:uid="{00000000-0006-0000-0100-000001000000}">
      <text>
        <r>
          <rPr>
            <b/>
            <sz val="11"/>
            <rFont val="Tahoma"/>
            <family val="2"/>
          </rPr>
          <t>Fredys Acevedo Pautt.:</t>
        </r>
        <r>
          <rPr>
            <sz val="11"/>
            <rFont val="Tahoma"/>
            <family val="2"/>
          </rPr>
          <t xml:space="preserve">
Corresponde la sumatoria de los saldos por cada uno de los insumos existentes en cada municipio de la entidad territorial del mes anterior. Los saldos finales del mes anteriores, con los saldos iniciales del presente mes.</t>
        </r>
      </text>
    </comment>
    <comment ref="H2" authorId="0" shapeId="0" xr:uid="{00000000-0006-0000-0100-000002000000}">
      <text>
        <r>
          <rPr>
            <b/>
            <sz val="12"/>
            <rFont val="Tahoma"/>
            <family val="2"/>
          </rPr>
          <t>Fredys Acevedo Pautt.:</t>
        </r>
        <r>
          <rPr>
            <sz val="12"/>
            <rFont val="Tahoma"/>
            <family val="2"/>
          </rPr>
          <t xml:space="preserve">
Corresponde a las dosis ingresados al inventario por traslados de un municipio a otro, osea se reciben por traslado.</t>
        </r>
      </text>
    </comment>
    <comment ref="I2" authorId="0" shapeId="0" xr:uid="{00000000-0006-0000-0100-000003000000}">
      <text>
        <r>
          <rPr>
            <b/>
            <sz val="12"/>
            <rFont val="Tahoma"/>
            <family val="2"/>
          </rPr>
          <t>Fredys Acevedo Pautt.:</t>
        </r>
        <r>
          <rPr>
            <sz val="12"/>
            <rFont val="Tahoma"/>
            <family val="2"/>
          </rPr>
          <t xml:space="preserve">
Corresponde a los bilógicos traslados entre municipios del departamento que salen del inventario.</t>
        </r>
      </text>
    </comment>
    <comment ref="AB3" authorId="1" shapeId="0" xr:uid="{00000000-0006-0000-0100-000004000000}">
      <text>
        <r>
          <rPr>
            <b/>
            <sz val="10"/>
            <rFont val="Tahoma"/>
            <family val="2"/>
          </rPr>
          <t>Usuario:</t>
        </r>
        <r>
          <rPr>
            <sz val="10"/>
            <rFont val="Tahoma"/>
            <family val="2"/>
          </rPr>
          <t xml:space="preserve">
Dosis pérdidas de acuerdo con las indicaciones del laboratorio productor en la estrategia intramural o extramural. Al sumar estas dos variables el resultado debe ser el total de dosis perdidas por políticas de frascos abiertos.</t>
        </r>
      </text>
    </comment>
    <comment ref="AE3" authorId="1" shapeId="0" xr:uid="{00000000-0006-0000-0100-000005000000}">
      <text>
        <r>
          <rPr>
            <b/>
            <sz val="10"/>
            <rFont val="Tahoma"/>
            <family val="2"/>
          </rPr>
          <t>Usuario:</t>
        </r>
        <r>
          <rPr>
            <sz val="10"/>
            <rFont val="Tahoma"/>
            <family val="2"/>
          </rPr>
          <t xml:space="preserve">
Corresponde a la Interrupción de cadena de frío de los biológicos en el transporte o en el lugar de la recepción, como también en su almacenamiento en las ET o traslados hasta su aplicación.</t>
        </r>
      </text>
    </comment>
    <comment ref="AF3" authorId="1" shapeId="0" xr:uid="{00000000-0006-0000-0100-000006000000}">
      <text>
        <r>
          <rPr>
            <b/>
            <sz val="10"/>
            <rFont val="Tahoma"/>
            <family val="2"/>
          </rPr>
          <t>Usuario:</t>
        </r>
        <r>
          <rPr>
            <sz val="10"/>
            <rFont val="Tahoma"/>
            <family val="2"/>
          </rPr>
          <t xml:space="preserve">
Corresponde a la contaminación del biológico bajo alguna circunstancia o situación que se debe reportar.</t>
        </r>
      </text>
    </comment>
    <comment ref="AG3" authorId="1" shapeId="0" xr:uid="{00000000-0006-0000-0100-000007000000}">
      <text>
        <r>
          <rPr>
            <b/>
            <sz val="10"/>
            <rFont val="Tahoma"/>
            <family val="2"/>
          </rPr>
          <t>Usuario:</t>
        </r>
        <r>
          <rPr>
            <sz val="10"/>
            <rFont val="Tahoma"/>
            <family val="2"/>
          </rPr>
          <t xml:space="preserve">
Corresponde a los viales, jeringas prellenadas o diluyentes rotos desde las acciones del programa de la ET o a los viales, jeringas prellenadas o diluyentes rotos recibidos en el proceso de recepción técnica por la ET.  </t>
        </r>
      </text>
    </comment>
    <comment ref="AH3" authorId="2" shapeId="0" xr:uid="{00000000-0006-0000-0100-000008000000}">
      <text>
        <r>
          <rPr>
            <sz val="10"/>
            <rFont val="Tahoma"/>
            <family val="2"/>
          </rPr>
          <t>Registre el total de pérdidas por error en almacenamiento, alistamiento, reconstitución, envase  o derrame del medicamento biologico  (por ejemplo aguja mal empatada con el cuerpo de la jeringa) y/o perdidas por inadecuada reconstitución del biologico con un diluyente que no le corresponde segun el laboratorio fabricante. Soporte Acta de baja 
Error en el diligenciamiento por ejemplo en los carné.  Soporte Acta de baja.</t>
        </r>
      </text>
    </comment>
    <comment ref="AI3" authorId="1" shapeId="0" xr:uid="{00000000-0006-0000-0100-000009000000}">
      <text>
        <r>
          <rPr>
            <b/>
            <sz val="10"/>
            <rFont val="Tahoma"/>
            <family val="2"/>
          </rPr>
          <t>Usuario:</t>
        </r>
        <r>
          <rPr>
            <sz val="10"/>
            <rFont val="Tahoma"/>
            <family val="2"/>
          </rPr>
          <t xml:space="preserve">
Corresponde al vencimiento de los biológicos, diluyentes, jeringas o cuando los anteriores exceden los días de almacenamiento permitido.</t>
        </r>
      </text>
    </comment>
    <comment ref="AJ3" authorId="1" shapeId="0" xr:uid="{00000000-0006-0000-0100-00000A000000}">
      <text>
        <r>
          <rPr>
            <b/>
            <sz val="10"/>
            <rFont val="Tahoma"/>
            <family val="2"/>
          </rPr>
          <t>Usuario:</t>
        </r>
        <r>
          <rPr>
            <sz val="10"/>
            <rFont val="Tahoma"/>
            <family val="2"/>
          </rPr>
          <t xml:space="preserve">
Corresponde a defectos de fabricación de los dispositivos médicos, biológicos o cuando se presente un rendimiento menor a la presentación indicada en el empaque primario del biológico.</t>
        </r>
      </text>
    </comment>
    <comment ref="AK3" authorId="1" shapeId="0" xr:uid="{00000000-0006-0000-0100-00000B000000}">
      <text>
        <r>
          <rPr>
            <b/>
            <sz val="9"/>
            <rFont val="Tahoma"/>
            <family val="2"/>
          </rPr>
          <t>Usuario:</t>
        </r>
        <r>
          <rPr>
            <sz val="9"/>
            <rFont val="Tahoma"/>
            <family val="2"/>
          </rPr>
          <t xml:space="preserve">
Corresponde a las pérdidas de dosis por vómito franco posterior a la administración de vacunas por vía oral.</t>
        </r>
      </text>
    </comment>
    <comment ref="AM3" authorId="3" shapeId="0" xr:uid="{00000000-0006-0000-0100-00000C000000}">
      <text>
        <r>
          <rPr>
            <sz val="10"/>
            <rFont val="Tahoma"/>
            <family val="2"/>
          </rPr>
          <t>Remítase a la hoja uno donde se especifica la clasificación de las perdidas.</t>
        </r>
      </text>
    </comment>
    <comment ref="AN3" authorId="1" shapeId="0" xr:uid="{00000000-0006-0000-0100-00000D000000}">
      <text>
        <r>
          <rPr>
            <b/>
            <sz val="9"/>
            <rFont val="Tahoma"/>
            <family val="2"/>
          </rPr>
          <t>Usuario:</t>
        </r>
        <r>
          <rPr>
            <sz val="9"/>
            <rFont val="Tahoma"/>
            <family val="2"/>
          </rPr>
          <t xml:space="preserve">
Corresponde a las pérdidas por robo o siniestro de los biológico o insumos utilizados en el programa.</t>
        </r>
      </text>
    </comment>
    <comment ref="AD4" authorId="1" shapeId="0" xr:uid="{00000000-0006-0000-0100-00000E000000}">
      <text>
        <r>
          <rPr>
            <b/>
            <sz val="9"/>
            <rFont val="Tahoma"/>
            <family val="2"/>
          </rPr>
          <t>Usuario:</t>
        </r>
        <r>
          <rPr>
            <sz val="9"/>
            <rFont val="Tahoma"/>
            <family val="2"/>
          </rPr>
          <t xml:space="preserve">
Corresponde a la suma de las variables INSTITUCIONAL y EXTRAMURAL, cuyo resultado debe ser el total de dosis perdidas por políticas de frascos abiertos.</t>
        </r>
      </text>
    </comment>
    <comment ref="H374" authorId="0" shapeId="0" xr:uid="{00000000-0006-0000-0100-00000F000000}">
      <text>
        <r>
          <rPr>
            <b/>
            <sz val="12"/>
            <rFont val="Tahoma"/>
            <family val="2"/>
          </rPr>
          <t>Fredys Acevedo Pautt.:</t>
        </r>
        <r>
          <rPr>
            <sz val="12"/>
            <rFont val="Tahoma"/>
            <family val="2"/>
          </rPr>
          <t xml:space="preserve">
Corresponde a las dosis ingresados al inventario por traslados de un municipio a otro, osea se reciben por traslado.</t>
        </r>
      </text>
    </comment>
    <comment ref="I374" authorId="0" shapeId="0" xr:uid="{00000000-0006-0000-0100-000010000000}">
      <text>
        <r>
          <rPr>
            <b/>
            <sz val="12"/>
            <rFont val="Tahoma"/>
            <family val="2"/>
          </rPr>
          <t>Fredys Acevedo Pautt.:</t>
        </r>
        <r>
          <rPr>
            <sz val="12"/>
            <rFont val="Tahoma"/>
            <family val="2"/>
          </rPr>
          <t xml:space="preserve">
Corresponde a los bilógicos traslados entre municipios del departamento que salen del inventario.</t>
        </r>
      </text>
    </comment>
    <comment ref="AB375" authorId="1" shapeId="0" xr:uid="{00000000-0006-0000-0100-000011000000}">
      <text>
        <r>
          <rPr>
            <b/>
            <sz val="10"/>
            <rFont val="Tahoma"/>
            <family val="2"/>
          </rPr>
          <t>Usuario:</t>
        </r>
        <r>
          <rPr>
            <sz val="10"/>
            <rFont val="Tahoma"/>
            <family val="2"/>
          </rPr>
          <t xml:space="preserve">
Dosis pérdidas de acuerdo con las indicaciones del laboratorio productor en la estrategia intramural o extramural.</t>
        </r>
      </text>
    </comment>
    <comment ref="AD375" authorId="1" shapeId="0" xr:uid="{00000000-0006-0000-0100-000012000000}">
      <text>
        <r>
          <rPr>
            <b/>
            <sz val="10"/>
            <rFont val="Tahoma"/>
            <family val="2"/>
          </rPr>
          <t>Usuario:</t>
        </r>
        <r>
          <rPr>
            <sz val="10"/>
            <rFont val="Tahoma"/>
            <family val="2"/>
          </rPr>
          <t xml:space="preserve">
Vacuna COVID-19 con concepto técnico de NO USO por parte del lnvima.</t>
        </r>
      </text>
    </comment>
    <comment ref="AE375" authorId="1" shapeId="0" xr:uid="{00000000-0006-0000-0100-000013000000}">
      <text>
        <r>
          <rPr>
            <b/>
            <sz val="10"/>
            <rFont val="Tahoma"/>
            <family val="2"/>
          </rPr>
          <t>Usuario:</t>
        </r>
        <r>
          <rPr>
            <sz val="10"/>
            <rFont val="Tahoma"/>
            <family val="2"/>
          </rPr>
          <t xml:space="preserve">
Corresponde a la cantidad de dosis pérdidas debido a que el vial se contaminó durante el proceso de almacenamiento, alistamiento, envasado, aplicación de la vacuna COVID-19, entre otras, inmersión del vial, agujas permanentes insertadas sobre el tapón del frasco, mala manipulación.</t>
        </r>
      </text>
    </comment>
    <comment ref="AF375" authorId="1" shapeId="0" xr:uid="{00000000-0006-0000-0100-000014000000}">
      <text>
        <r>
          <rPr>
            <b/>
            <sz val="10"/>
            <rFont val="Tahoma"/>
            <family val="2"/>
          </rPr>
          <t>Usuario:</t>
        </r>
        <r>
          <rPr>
            <sz val="10"/>
            <rFont val="Tahoma"/>
            <family val="2"/>
          </rPr>
          <t xml:space="preserve">
Corresponde a la aguja mal empatada que provoca pérdida del producto.
Derrame o ruptura del biológico durante el alistamiento, reconstitución o administración.</t>
        </r>
      </text>
    </comment>
    <comment ref="AG375" authorId="1" shapeId="0" xr:uid="{00000000-0006-0000-0100-000015000000}">
      <text>
        <r>
          <rPr>
            <b/>
            <sz val="10"/>
            <rFont val="Tahoma"/>
            <family val="2"/>
          </rPr>
          <t>Usuario:</t>
        </r>
        <r>
          <rPr>
            <sz val="10"/>
            <rFont val="Tahoma"/>
            <family val="2"/>
          </rPr>
          <t xml:space="preserve">
Vacuna COVID-19 reconstituida o diluida con diluyente que no le corresponde de acuerdo a las indicaciones del fabricante. Reconstitución o dilución con menor o mayor cantidad de mililitros a los indicados por el fabricante.</t>
        </r>
      </text>
    </comment>
    <comment ref="AH375" authorId="1" shapeId="0" xr:uid="{00000000-0006-0000-0100-000016000000}">
      <text>
        <r>
          <rPr>
            <b/>
            <sz val="10"/>
            <rFont val="Tahoma"/>
            <family val="2"/>
          </rPr>
          <t>Usuario:</t>
        </r>
        <r>
          <rPr>
            <sz val="10"/>
            <rFont val="Tahoma"/>
            <family val="2"/>
          </rPr>
          <t xml:space="preserve">
Corresponde a la persona vacunada contra COVID-19 con mayor o menor cantidad de dosis aplicada respecto a la indicación farmacéutica y los lineamientos nacionales</t>
        </r>
        <r>
          <rPr>
            <sz val="9"/>
            <rFont val="Tahoma"/>
            <family val="2"/>
          </rPr>
          <t>.</t>
        </r>
      </text>
    </comment>
    <comment ref="AI375" authorId="1" shapeId="0" xr:uid="{00000000-0006-0000-0100-000017000000}">
      <text>
        <r>
          <rPr>
            <b/>
            <sz val="10"/>
            <rFont val="Tahoma"/>
            <family val="2"/>
          </rPr>
          <t>Usuario:</t>
        </r>
        <r>
          <rPr>
            <sz val="10"/>
            <rFont val="Tahoma"/>
            <family val="2"/>
          </rPr>
          <t xml:space="preserve">
Corresponde a la vacuna que superó los días de almacenamiento en temperaturas de refrigeración de acuerdo a las indicaciones del laboratorio fabricante.</t>
        </r>
      </text>
    </comment>
    <comment ref="AJ375" authorId="1" shapeId="0" xr:uid="{00000000-0006-0000-0100-000018000000}">
      <text>
        <r>
          <rPr>
            <b/>
            <sz val="10"/>
            <rFont val="Tahoma"/>
            <family val="2"/>
          </rPr>
          <t>Usuario:</t>
        </r>
        <r>
          <rPr>
            <sz val="10"/>
            <rFont val="Tahoma"/>
            <family val="2"/>
          </rPr>
          <t xml:space="preserve">
Corresponde a la vacuna que expiró (venció) de acuerdo con lo registrado en la etiqueta del producto.</t>
        </r>
      </text>
    </comment>
    <comment ref="AK375" authorId="1" shapeId="0" xr:uid="{00000000-0006-0000-0100-000019000000}">
      <text>
        <r>
          <rPr>
            <b/>
            <sz val="10"/>
            <rFont val="Tahoma"/>
            <family val="2"/>
          </rPr>
          <t>Usuario:</t>
        </r>
        <r>
          <rPr>
            <sz val="10"/>
            <rFont val="Tahoma"/>
            <family val="2"/>
          </rPr>
          <t xml:space="preserve">
Corresponde a las dosis de un (unos) viales identificados roto o fracturados durante el proceso de transporte nacional, municipal, IPS o extramural.</t>
        </r>
      </text>
    </comment>
    <comment ref="AL375" authorId="1" shapeId="0" xr:uid="{00000000-0006-0000-0100-00001A000000}">
      <text>
        <r>
          <rPr>
            <b/>
            <sz val="10"/>
            <rFont val="Tahoma"/>
            <family val="2"/>
          </rPr>
          <t>Usuario:</t>
        </r>
        <r>
          <rPr>
            <sz val="10"/>
            <rFont val="Tahoma"/>
            <family val="2"/>
          </rPr>
          <t xml:space="preserve">
Corresponde a frasco/vial de vacuna COVID-19 sin producto, sin etiqueta, cambios de coloración del producto, partículas dentro del vial identificadas previas a la reconstitución, caja incompleta u otros aspectos del producto diferentes al indicado por el fabricante.</t>
        </r>
      </text>
    </comment>
    <comment ref="AM375" authorId="3" shapeId="0" xr:uid="{00000000-0006-0000-0100-00001B000000}">
      <text>
        <r>
          <rPr>
            <sz val="10"/>
            <rFont val="Tahoma"/>
            <family val="2"/>
          </rPr>
          <t>Remítase a la hoja uno donde se especifica la clasificación de las perdidas.</t>
        </r>
      </text>
    </comment>
    <comment ref="AN375" authorId="1" shapeId="0" xr:uid="{00000000-0006-0000-0100-00001C000000}">
      <text>
        <r>
          <rPr>
            <b/>
            <sz val="10"/>
            <rFont val="Tahoma"/>
            <family val="2"/>
          </rPr>
          <t>Usuario:</t>
        </r>
        <r>
          <rPr>
            <sz val="10"/>
            <rFont val="Tahoma"/>
            <family val="2"/>
          </rPr>
          <t xml:space="preserve">
Vacuna pérdida en siniestros como inundaciones, incendios, desastres naturales, entre otros.</t>
        </r>
      </text>
    </comment>
    <comment ref="AO375" authorId="1" shapeId="0" xr:uid="{00000000-0006-0000-0100-00001D000000}">
      <text>
        <r>
          <rPr>
            <b/>
            <sz val="10"/>
            <rFont val="Tahoma"/>
            <family val="2"/>
          </rPr>
          <t>Usuario:</t>
        </r>
        <r>
          <rPr>
            <sz val="10"/>
            <rFont val="Tahoma"/>
            <family val="2"/>
          </rPr>
          <t xml:space="preserve">
Vacuna COVID-19 que fue hurtada durante el almacenamiento, transporte, distribución a nivel departamental, municipal, IPS o extramural.</t>
        </r>
      </text>
    </comment>
    <comment ref="AP375" authorId="1" shapeId="0" xr:uid="{00000000-0006-0000-0100-00001E000000}">
      <text>
        <r>
          <rPr>
            <b/>
            <sz val="10"/>
            <rFont val="Tahoma"/>
            <family val="2"/>
          </rPr>
          <t>Usuario:</t>
        </r>
        <r>
          <rPr>
            <sz val="10"/>
            <rFont val="Tahoma"/>
            <family val="2"/>
          </rPr>
          <t xml:space="preserve">
Corresponde a dosis no soportadas, que no cuentan con algún tipo de registro o soporte de aplicación, registro en inventario o presentado alguna de las otras 12 causales.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Fredys Acevedo Pautt.</author>
    <author>Usuario</author>
    <author>Carmen Elisa Ojeda Jurado</author>
    <author>Fredys Fernando Acevedo Pautt</author>
  </authors>
  <commentList>
    <comment ref="A1" authorId="0" shapeId="0" xr:uid="{00000000-0006-0000-0200-000001000000}">
      <text>
        <r>
          <rPr>
            <b/>
            <sz val="11"/>
            <rFont val="Tahoma"/>
            <family val="2"/>
          </rPr>
          <t>Fredys Acevedo Pautt.:</t>
        </r>
        <r>
          <rPr>
            <sz val="11"/>
            <rFont val="Tahoma"/>
            <family val="2"/>
          </rPr>
          <t xml:space="preserve">
Corresponde la sumatoria de los saldos por cada uno de los insumos existentes en cada municipio de la entidad territorial del mes anterior. Los saldos finales del mes anteriores, con los saldos iniciales del presente mes.</t>
        </r>
      </text>
    </comment>
    <comment ref="H2" authorId="0" shapeId="0" xr:uid="{00000000-0006-0000-0200-000002000000}">
      <text>
        <r>
          <rPr>
            <b/>
            <sz val="12"/>
            <rFont val="Tahoma"/>
            <family val="2"/>
          </rPr>
          <t>Fredys Acevedo Pautt.:</t>
        </r>
        <r>
          <rPr>
            <sz val="12"/>
            <rFont val="Tahoma"/>
            <family val="2"/>
          </rPr>
          <t xml:space="preserve">
Corresponde a las dosis ingresados al inventario por traslados de un municipio a otro, osea se reciben por traslado.</t>
        </r>
      </text>
    </comment>
    <comment ref="I2" authorId="0" shapeId="0" xr:uid="{00000000-0006-0000-0200-000003000000}">
      <text>
        <r>
          <rPr>
            <b/>
            <sz val="12"/>
            <rFont val="Tahoma"/>
            <family val="2"/>
          </rPr>
          <t>Fredys Acevedo Pautt.:</t>
        </r>
        <r>
          <rPr>
            <sz val="12"/>
            <rFont val="Tahoma"/>
            <family val="2"/>
          </rPr>
          <t xml:space="preserve">
Corresponde a los bilógicos traslados entre municipios del departamento que salen del inventario.</t>
        </r>
      </text>
    </comment>
    <comment ref="AB3" authorId="1" shapeId="0" xr:uid="{00000000-0006-0000-0200-000004000000}">
      <text>
        <r>
          <rPr>
            <b/>
            <sz val="10"/>
            <rFont val="Tahoma"/>
            <family val="2"/>
          </rPr>
          <t>Usuario:</t>
        </r>
        <r>
          <rPr>
            <sz val="10"/>
            <rFont val="Tahoma"/>
            <family val="2"/>
          </rPr>
          <t xml:space="preserve">
Dosis pérdidas de acuerdo con las indicaciones del laboratorio productor en la estrategia intramural o extramural. Al sumar estas dos variables el resultado debe ser el total de dosis perdidas por políticas de frascos abiertos.</t>
        </r>
      </text>
    </comment>
    <comment ref="AE3" authorId="1" shapeId="0" xr:uid="{00000000-0006-0000-0200-000005000000}">
      <text>
        <r>
          <rPr>
            <b/>
            <sz val="10"/>
            <rFont val="Tahoma"/>
            <family val="2"/>
          </rPr>
          <t>Usuario:</t>
        </r>
        <r>
          <rPr>
            <sz val="10"/>
            <rFont val="Tahoma"/>
            <family val="2"/>
          </rPr>
          <t xml:space="preserve">
Corresponde a la Interrupción de cadena de frío de los biológicos en el transporte o en el lugar de la recepción, como también en su almacenamiento en las ET o traslados hasta su aplicación.</t>
        </r>
      </text>
    </comment>
    <comment ref="AF3" authorId="1" shapeId="0" xr:uid="{00000000-0006-0000-0200-000006000000}">
      <text>
        <r>
          <rPr>
            <b/>
            <sz val="10"/>
            <rFont val="Tahoma"/>
            <family val="2"/>
          </rPr>
          <t>Usuario:</t>
        </r>
        <r>
          <rPr>
            <sz val="10"/>
            <rFont val="Tahoma"/>
            <family val="2"/>
          </rPr>
          <t xml:space="preserve">
Corresponde a la contaminación del biológico bajo alguna circunstancia o situación que se debe reportar.</t>
        </r>
      </text>
    </comment>
    <comment ref="AG3" authorId="1" shapeId="0" xr:uid="{00000000-0006-0000-0200-000007000000}">
      <text>
        <r>
          <rPr>
            <b/>
            <sz val="10"/>
            <rFont val="Tahoma"/>
            <family val="2"/>
          </rPr>
          <t>Usuario:</t>
        </r>
        <r>
          <rPr>
            <sz val="10"/>
            <rFont val="Tahoma"/>
            <family val="2"/>
          </rPr>
          <t xml:space="preserve">
Corresponde a los viales, jeringas prellenadas o diluyentes rotos desde las acciones del programa de la ET o a los viales, jeringas prellenadas o diluyentes rotos recibidos en el proceso de recepción técnica por la ET.  </t>
        </r>
      </text>
    </comment>
    <comment ref="AH3" authorId="2" shapeId="0" xr:uid="{00000000-0006-0000-0200-000008000000}">
      <text>
        <r>
          <rPr>
            <sz val="10"/>
            <rFont val="Tahoma"/>
            <family val="2"/>
          </rPr>
          <t>Registre el total de pérdidas por error en almacenamiento, alistamiento, reconstitución, envase  o derrame del medicamento biologico  (por ejemplo aguja mal empatada con el cuerpo de la jeringa) y/o perdidas por inadecuada reconstitución del biologico con un diluyente que no le corresponde segun el laboratorio fabricante. Soporte Acta de baja 
Error en el diligenciamiento por ejemplo en los carné.  Soporte Acta de baja.</t>
        </r>
      </text>
    </comment>
    <comment ref="AI3" authorId="1" shapeId="0" xr:uid="{00000000-0006-0000-0200-000009000000}">
      <text>
        <r>
          <rPr>
            <b/>
            <sz val="10"/>
            <rFont val="Tahoma"/>
            <family val="2"/>
          </rPr>
          <t>Usuario:</t>
        </r>
        <r>
          <rPr>
            <sz val="10"/>
            <rFont val="Tahoma"/>
            <family val="2"/>
          </rPr>
          <t xml:space="preserve">
Corresponde al vencimiento de los biológicos, diluyentes, jeringas o cuando los anteriores exceden los días de almacenamiento permitido.</t>
        </r>
      </text>
    </comment>
    <comment ref="AJ3" authorId="1" shapeId="0" xr:uid="{00000000-0006-0000-0200-00000A000000}">
      <text>
        <r>
          <rPr>
            <b/>
            <sz val="10"/>
            <rFont val="Tahoma"/>
            <family val="2"/>
          </rPr>
          <t>Usuario:</t>
        </r>
        <r>
          <rPr>
            <sz val="10"/>
            <rFont val="Tahoma"/>
            <family val="2"/>
          </rPr>
          <t xml:space="preserve">
Corresponde a defectos de fabricación de los dispositivos médicos, biológicos o cuando se presente un rendimiento menor a la presentación indicada en el empaque primario del biológico.</t>
        </r>
      </text>
    </comment>
    <comment ref="AK3" authorId="1" shapeId="0" xr:uid="{00000000-0006-0000-0200-00000B000000}">
      <text>
        <r>
          <rPr>
            <b/>
            <sz val="9"/>
            <rFont val="Tahoma"/>
            <family val="2"/>
          </rPr>
          <t>Usuario:</t>
        </r>
        <r>
          <rPr>
            <sz val="9"/>
            <rFont val="Tahoma"/>
            <family val="2"/>
          </rPr>
          <t xml:space="preserve">
Corresponde a las pérdidas de dosis por vómito franco posterior a la administración de vacunas por vía oral.</t>
        </r>
      </text>
    </comment>
    <comment ref="AM3" authorId="3" shapeId="0" xr:uid="{00000000-0006-0000-0200-00000C000000}">
      <text>
        <r>
          <rPr>
            <sz val="10"/>
            <rFont val="Tahoma"/>
            <family val="2"/>
          </rPr>
          <t>Remítase a la hoja uno donde se especifica la clasificación de las perdidas.</t>
        </r>
      </text>
    </comment>
    <comment ref="AN3" authorId="1" shapeId="0" xr:uid="{00000000-0006-0000-0200-00000D000000}">
      <text>
        <r>
          <rPr>
            <b/>
            <sz val="9"/>
            <rFont val="Tahoma"/>
            <family val="2"/>
          </rPr>
          <t>Usuario:</t>
        </r>
        <r>
          <rPr>
            <sz val="9"/>
            <rFont val="Tahoma"/>
            <family val="2"/>
          </rPr>
          <t xml:space="preserve">
Corresponde a las pérdidas por robo o siniestro de los biológico o insumos utilizados en el programa.</t>
        </r>
      </text>
    </comment>
    <comment ref="AD4" authorId="1" shapeId="0" xr:uid="{00000000-0006-0000-0200-00000E000000}">
      <text>
        <r>
          <rPr>
            <b/>
            <sz val="9"/>
            <rFont val="Tahoma"/>
            <family val="2"/>
          </rPr>
          <t>Usuario:</t>
        </r>
        <r>
          <rPr>
            <sz val="9"/>
            <rFont val="Tahoma"/>
            <family val="2"/>
          </rPr>
          <t xml:space="preserve">
Corresponde a la suma de las variables INSTITUCIONAL y EXTRAMURAL, cuyo resultado debe ser el total de dosis perdidas por políticas de frascos abiertos.</t>
        </r>
      </text>
    </comment>
    <comment ref="H374" authorId="0" shapeId="0" xr:uid="{00000000-0006-0000-0200-00000F000000}">
      <text>
        <r>
          <rPr>
            <b/>
            <sz val="12"/>
            <rFont val="Tahoma"/>
            <family val="2"/>
          </rPr>
          <t>Fredys Acevedo Pautt.:</t>
        </r>
        <r>
          <rPr>
            <sz val="12"/>
            <rFont val="Tahoma"/>
            <family val="2"/>
          </rPr>
          <t xml:space="preserve">
Corresponde a las dosis ingresados al inventario por traslados de un municipio a otro, osea se reciben por traslado.</t>
        </r>
      </text>
    </comment>
    <comment ref="I374" authorId="0" shapeId="0" xr:uid="{00000000-0006-0000-0200-000010000000}">
      <text>
        <r>
          <rPr>
            <b/>
            <sz val="12"/>
            <rFont val="Tahoma"/>
            <family val="2"/>
          </rPr>
          <t>Fredys Acevedo Pautt.:</t>
        </r>
        <r>
          <rPr>
            <sz val="12"/>
            <rFont val="Tahoma"/>
            <family val="2"/>
          </rPr>
          <t xml:space="preserve">
Corresponde a los bilógicos traslados entre municipios del departamento que salen del inventario.</t>
        </r>
      </text>
    </comment>
    <comment ref="AB375" authorId="1" shapeId="0" xr:uid="{00000000-0006-0000-0200-000011000000}">
      <text>
        <r>
          <rPr>
            <b/>
            <sz val="10"/>
            <rFont val="Tahoma"/>
            <family val="2"/>
          </rPr>
          <t>Usuario:</t>
        </r>
        <r>
          <rPr>
            <sz val="10"/>
            <rFont val="Tahoma"/>
            <family val="2"/>
          </rPr>
          <t xml:space="preserve">
Dosis pérdidas de acuerdo con las indicaciones del laboratorio productor en la estrategia intramural o extramural.</t>
        </r>
      </text>
    </comment>
    <comment ref="AD375" authorId="1" shapeId="0" xr:uid="{00000000-0006-0000-0200-000012000000}">
      <text>
        <r>
          <rPr>
            <b/>
            <sz val="10"/>
            <rFont val="Tahoma"/>
            <family val="2"/>
          </rPr>
          <t>Usuario:</t>
        </r>
        <r>
          <rPr>
            <sz val="10"/>
            <rFont val="Tahoma"/>
            <family val="2"/>
          </rPr>
          <t xml:space="preserve">
Vacuna COVID-19 con concepto técnico de NO USO por parte del lnvima.</t>
        </r>
      </text>
    </comment>
    <comment ref="AE375" authorId="1" shapeId="0" xr:uid="{00000000-0006-0000-0200-000013000000}">
      <text>
        <r>
          <rPr>
            <b/>
            <sz val="10"/>
            <rFont val="Tahoma"/>
            <family val="2"/>
          </rPr>
          <t>Usuario:</t>
        </r>
        <r>
          <rPr>
            <sz val="10"/>
            <rFont val="Tahoma"/>
            <family val="2"/>
          </rPr>
          <t xml:space="preserve">
Corresponde a la cantidad de dosis pérdidas debido a que el vial se contaminó durante el proceso de almacenamiento, alistamiento, envasado, aplicación de la vacuna COVID-19, entre otras, inmersión del vial, agujas permanentes insertadas sobre el tapón del frasco, mala manipulación.</t>
        </r>
      </text>
    </comment>
    <comment ref="AF375" authorId="1" shapeId="0" xr:uid="{00000000-0006-0000-0200-000014000000}">
      <text>
        <r>
          <rPr>
            <b/>
            <sz val="10"/>
            <rFont val="Tahoma"/>
            <family val="2"/>
          </rPr>
          <t>Usuario:</t>
        </r>
        <r>
          <rPr>
            <sz val="10"/>
            <rFont val="Tahoma"/>
            <family val="2"/>
          </rPr>
          <t xml:space="preserve">
Corresponde a la aguja mal empatada que provoca pérdida del producto.
Derrame o ruptura del biológico durante el alistamiento, reconstitución o administración.</t>
        </r>
      </text>
    </comment>
    <comment ref="AG375" authorId="1" shapeId="0" xr:uid="{00000000-0006-0000-0200-000015000000}">
      <text>
        <r>
          <rPr>
            <b/>
            <sz val="10"/>
            <rFont val="Tahoma"/>
            <family val="2"/>
          </rPr>
          <t>Usuario:</t>
        </r>
        <r>
          <rPr>
            <sz val="10"/>
            <rFont val="Tahoma"/>
            <family val="2"/>
          </rPr>
          <t xml:space="preserve">
Vacuna COVID-19 reconstituida o diluida con diluyente que no le corresponde de acuerdo a las indicaciones del fabricante. Reconstitución o dilución con menor o mayor cantidad de mililitros a los indicados por el fabricante.</t>
        </r>
      </text>
    </comment>
    <comment ref="AH375" authorId="1" shapeId="0" xr:uid="{00000000-0006-0000-0200-000016000000}">
      <text>
        <r>
          <rPr>
            <b/>
            <sz val="10"/>
            <rFont val="Tahoma"/>
            <family val="2"/>
          </rPr>
          <t>Usuario:</t>
        </r>
        <r>
          <rPr>
            <sz val="10"/>
            <rFont val="Tahoma"/>
            <family val="2"/>
          </rPr>
          <t xml:space="preserve">
Corresponde a la persona vacunada contra COVID-19 con mayor o menor cantidad de dosis aplicada respecto a la indicación farmacéutica y los lineamientos nacionales</t>
        </r>
        <r>
          <rPr>
            <sz val="9"/>
            <rFont val="Tahoma"/>
            <family val="2"/>
          </rPr>
          <t>.</t>
        </r>
      </text>
    </comment>
    <comment ref="AI375" authorId="1" shapeId="0" xr:uid="{00000000-0006-0000-0200-000017000000}">
      <text>
        <r>
          <rPr>
            <b/>
            <sz val="10"/>
            <rFont val="Tahoma"/>
            <family val="2"/>
          </rPr>
          <t>Usuario:</t>
        </r>
        <r>
          <rPr>
            <sz val="10"/>
            <rFont val="Tahoma"/>
            <family val="2"/>
          </rPr>
          <t xml:space="preserve">
Corresponde a la vacuna que superó los días de almacenamiento en temperaturas de refrigeración de acuerdo a las indicaciones del laboratorio fabricante.</t>
        </r>
      </text>
    </comment>
    <comment ref="AJ375" authorId="1" shapeId="0" xr:uid="{00000000-0006-0000-0200-000018000000}">
      <text>
        <r>
          <rPr>
            <b/>
            <sz val="10"/>
            <rFont val="Tahoma"/>
            <family val="2"/>
          </rPr>
          <t>Usuario:</t>
        </r>
        <r>
          <rPr>
            <sz val="10"/>
            <rFont val="Tahoma"/>
            <family val="2"/>
          </rPr>
          <t xml:space="preserve">
Corresponde a la vacuna que expiró (venció) de acuerdo con lo registrado en la etiqueta del producto.</t>
        </r>
      </text>
    </comment>
    <comment ref="AK375" authorId="1" shapeId="0" xr:uid="{00000000-0006-0000-0200-000019000000}">
      <text>
        <r>
          <rPr>
            <b/>
            <sz val="10"/>
            <rFont val="Tahoma"/>
            <family val="2"/>
          </rPr>
          <t>Usuario:</t>
        </r>
        <r>
          <rPr>
            <sz val="10"/>
            <rFont val="Tahoma"/>
            <family val="2"/>
          </rPr>
          <t xml:space="preserve">
Corresponde a las dosis de un (unos) viales identificados roto o fracturados durante el proceso de transporte nacional, municipal, IPS o extramural.</t>
        </r>
      </text>
    </comment>
    <comment ref="AL375" authorId="1" shapeId="0" xr:uid="{00000000-0006-0000-0200-00001A000000}">
      <text>
        <r>
          <rPr>
            <b/>
            <sz val="10"/>
            <rFont val="Tahoma"/>
            <family val="2"/>
          </rPr>
          <t>Usuario:</t>
        </r>
        <r>
          <rPr>
            <sz val="10"/>
            <rFont val="Tahoma"/>
            <family val="2"/>
          </rPr>
          <t xml:space="preserve">
Corresponde a frasco/vial de vacuna COVID-19 sin producto, sin etiqueta, cambios de coloración del producto, partículas dentro del vial identificadas previas a la reconstitución, caja incompleta u otros aspectos del producto diferentes al indicado por el fabricante.</t>
        </r>
      </text>
    </comment>
    <comment ref="AM375" authorId="3" shapeId="0" xr:uid="{00000000-0006-0000-0200-00001B000000}">
      <text>
        <r>
          <rPr>
            <sz val="10"/>
            <rFont val="Tahoma"/>
            <family val="2"/>
          </rPr>
          <t>Remítase a la hoja uno donde se especifica la clasificación de las perdidas.</t>
        </r>
      </text>
    </comment>
    <comment ref="AN375" authorId="1" shapeId="0" xr:uid="{00000000-0006-0000-0200-00001C000000}">
      <text>
        <r>
          <rPr>
            <b/>
            <sz val="10"/>
            <rFont val="Tahoma"/>
            <family val="2"/>
          </rPr>
          <t>Usuario:</t>
        </r>
        <r>
          <rPr>
            <sz val="10"/>
            <rFont val="Tahoma"/>
            <family val="2"/>
          </rPr>
          <t xml:space="preserve">
Vacuna pérdida en siniestros como inundaciones, incendios, desastres naturales, entre otros.</t>
        </r>
      </text>
    </comment>
    <comment ref="AO375" authorId="1" shapeId="0" xr:uid="{00000000-0006-0000-0200-00001D000000}">
      <text>
        <r>
          <rPr>
            <b/>
            <sz val="10"/>
            <rFont val="Tahoma"/>
            <family val="2"/>
          </rPr>
          <t>Usuario:</t>
        </r>
        <r>
          <rPr>
            <sz val="10"/>
            <rFont val="Tahoma"/>
            <family val="2"/>
          </rPr>
          <t xml:space="preserve">
Vacuna COVID-19 que fue hurtada durante el almacenamiento, transporte, distribución a nivel departamental, municipal, IPS o extramural.</t>
        </r>
      </text>
    </comment>
    <comment ref="AP375" authorId="1" shapeId="0" xr:uid="{00000000-0006-0000-0200-00001E000000}">
      <text>
        <r>
          <rPr>
            <b/>
            <sz val="10"/>
            <rFont val="Tahoma"/>
            <family val="2"/>
          </rPr>
          <t>Usuario:</t>
        </r>
        <r>
          <rPr>
            <sz val="10"/>
            <rFont val="Tahoma"/>
            <family val="2"/>
          </rPr>
          <t xml:space="preserve">
Corresponde a dosis no soportadas, que no cuentan con algún tipo de registro o soporte de aplicación, registro en inventario o presentado alguna de las otras 12 causales.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Fredys Acevedo Pautt.</author>
    <author>Usuario</author>
    <author>Carmen Elisa Ojeda Jurado</author>
    <author>Fredys Fernando Acevedo Pautt</author>
  </authors>
  <commentList>
    <comment ref="A1" authorId="0" shapeId="0" xr:uid="{00000000-0006-0000-0300-000001000000}">
      <text>
        <r>
          <rPr>
            <b/>
            <sz val="11"/>
            <rFont val="Tahoma"/>
            <family val="2"/>
          </rPr>
          <t>Fredys Acevedo Pautt.:</t>
        </r>
        <r>
          <rPr>
            <sz val="11"/>
            <rFont val="Tahoma"/>
            <family val="2"/>
          </rPr>
          <t xml:space="preserve">
Corresponde la sumatoria de los saldos por cada uno de los insumos existentes en cada municipio de la entidad territorial del mes anterior. Los saldos finales del mes anteriores, con los saldos iniciales del presente mes.</t>
        </r>
      </text>
    </comment>
    <comment ref="H2" authorId="0" shapeId="0" xr:uid="{00000000-0006-0000-0300-000002000000}">
      <text>
        <r>
          <rPr>
            <b/>
            <sz val="12"/>
            <rFont val="Tahoma"/>
            <family val="2"/>
          </rPr>
          <t>Fredys Acevedo Pautt.:</t>
        </r>
        <r>
          <rPr>
            <sz val="12"/>
            <rFont val="Tahoma"/>
            <family val="2"/>
          </rPr>
          <t xml:space="preserve">
Corresponde a las dosis ingresados al inventario por traslados de un municipio a otro, osea se reciben por traslado.</t>
        </r>
      </text>
    </comment>
    <comment ref="I2" authorId="0" shapeId="0" xr:uid="{00000000-0006-0000-0300-000003000000}">
      <text>
        <r>
          <rPr>
            <b/>
            <sz val="12"/>
            <rFont val="Tahoma"/>
            <family val="2"/>
          </rPr>
          <t>Fredys Acevedo Pautt.:</t>
        </r>
        <r>
          <rPr>
            <sz val="12"/>
            <rFont val="Tahoma"/>
            <family val="2"/>
          </rPr>
          <t xml:space="preserve">
Corresponde a los bilógicos traslados entre municipios del departamento que salen del inventario.</t>
        </r>
      </text>
    </comment>
    <comment ref="AB3" authorId="1" shapeId="0" xr:uid="{00000000-0006-0000-0300-000004000000}">
      <text>
        <r>
          <rPr>
            <b/>
            <sz val="10"/>
            <rFont val="Tahoma"/>
            <family val="2"/>
          </rPr>
          <t>Usuario:</t>
        </r>
        <r>
          <rPr>
            <sz val="10"/>
            <rFont val="Tahoma"/>
            <family val="2"/>
          </rPr>
          <t xml:space="preserve">
Dosis pérdidas de acuerdo con las indicaciones del laboratorio productor en la estrategia intramural o extramural. Al sumar estas dos variables el resultado debe ser el total de dosis perdidas por políticas de frascos abiertos.</t>
        </r>
      </text>
    </comment>
    <comment ref="AE3" authorId="1" shapeId="0" xr:uid="{00000000-0006-0000-0300-000005000000}">
      <text>
        <r>
          <rPr>
            <b/>
            <sz val="10"/>
            <rFont val="Tahoma"/>
            <family val="2"/>
          </rPr>
          <t>Usuario:</t>
        </r>
        <r>
          <rPr>
            <sz val="10"/>
            <rFont val="Tahoma"/>
            <family val="2"/>
          </rPr>
          <t xml:space="preserve">
Corresponde a la Interrupción de cadena de frío de los biológicos en el transporte o en el lugar de la recepción, como también en su almacenamiento en las ET o traslados hasta su aplicación.</t>
        </r>
      </text>
    </comment>
    <comment ref="AF3" authorId="1" shapeId="0" xr:uid="{00000000-0006-0000-0300-000006000000}">
      <text>
        <r>
          <rPr>
            <b/>
            <sz val="10"/>
            <rFont val="Tahoma"/>
            <family val="2"/>
          </rPr>
          <t>Usuario:</t>
        </r>
        <r>
          <rPr>
            <sz val="10"/>
            <rFont val="Tahoma"/>
            <family val="2"/>
          </rPr>
          <t xml:space="preserve">
Corresponde a la contaminación del biológico bajo alguna circunstancia o situación que se debe reportar.</t>
        </r>
      </text>
    </comment>
    <comment ref="AG3" authorId="1" shapeId="0" xr:uid="{00000000-0006-0000-0300-000007000000}">
      <text>
        <r>
          <rPr>
            <b/>
            <sz val="10"/>
            <rFont val="Tahoma"/>
            <family val="2"/>
          </rPr>
          <t>Usuario:</t>
        </r>
        <r>
          <rPr>
            <sz val="10"/>
            <rFont val="Tahoma"/>
            <family val="2"/>
          </rPr>
          <t xml:space="preserve">
Corresponde a los viales, jeringas prellenadas o diluyentes rotos desde las acciones del programa de la ET o a los viales, jeringas prellenadas o diluyentes rotos recibidos en el proceso de recepción técnica por la ET.  </t>
        </r>
      </text>
    </comment>
    <comment ref="AH3" authorId="2" shapeId="0" xr:uid="{00000000-0006-0000-0300-000008000000}">
      <text>
        <r>
          <rPr>
            <sz val="10"/>
            <rFont val="Tahoma"/>
            <family val="2"/>
          </rPr>
          <t>Registre el total de pérdidas por error en almacenamiento, alistamiento, reconstitución, envase  o derrame del medicamento biologico  (por ejemplo aguja mal empatada con el cuerpo de la jeringa) y/o perdidas por inadecuada reconstitución del biologico con un diluyente que no le corresponde segun el laboratorio fabricante. Soporte Acta de baja 
Error en el diligenciamiento por ejemplo en los carné.  Soporte Acta de baja.</t>
        </r>
      </text>
    </comment>
    <comment ref="AI3" authorId="1" shapeId="0" xr:uid="{00000000-0006-0000-0300-000009000000}">
      <text>
        <r>
          <rPr>
            <b/>
            <sz val="10"/>
            <rFont val="Tahoma"/>
            <family val="2"/>
          </rPr>
          <t>Usuario:</t>
        </r>
        <r>
          <rPr>
            <sz val="10"/>
            <rFont val="Tahoma"/>
            <family val="2"/>
          </rPr>
          <t xml:space="preserve">
Corresponde al vencimiento de los biológicos, diluyentes, jeringas o cuando los anteriores exceden los días de almacenamiento permitido.</t>
        </r>
      </text>
    </comment>
    <comment ref="AJ3" authorId="1" shapeId="0" xr:uid="{00000000-0006-0000-0300-00000A000000}">
      <text>
        <r>
          <rPr>
            <b/>
            <sz val="10"/>
            <rFont val="Tahoma"/>
            <family val="2"/>
          </rPr>
          <t>Usuario:</t>
        </r>
        <r>
          <rPr>
            <sz val="10"/>
            <rFont val="Tahoma"/>
            <family val="2"/>
          </rPr>
          <t xml:space="preserve">
Corresponde a defectos de fabricación de los dispositivos médicos, biológicos o cuando se presente un rendimiento menor a la presentación indicada en el empaque primario del biológico.</t>
        </r>
      </text>
    </comment>
    <comment ref="AK3" authorId="1" shapeId="0" xr:uid="{00000000-0006-0000-0300-00000B000000}">
      <text>
        <r>
          <rPr>
            <b/>
            <sz val="9"/>
            <rFont val="Tahoma"/>
            <family val="2"/>
          </rPr>
          <t>Usuario:</t>
        </r>
        <r>
          <rPr>
            <sz val="9"/>
            <rFont val="Tahoma"/>
            <family val="2"/>
          </rPr>
          <t xml:space="preserve">
Corresponde a las pérdidas de dosis por vómito franco posterior a la administración de vacunas por vía oral.</t>
        </r>
      </text>
    </comment>
    <comment ref="AM3" authorId="3" shapeId="0" xr:uid="{00000000-0006-0000-0300-00000C000000}">
      <text>
        <r>
          <rPr>
            <sz val="10"/>
            <rFont val="Tahoma"/>
            <family val="2"/>
          </rPr>
          <t>Remítase a la hoja uno donde se especifica la clasificación de las perdidas.</t>
        </r>
      </text>
    </comment>
    <comment ref="AN3" authorId="1" shapeId="0" xr:uid="{00000000-0006-0000-0300-00000D000000}">
      <text>
        <r>
          <rPr>
            <b/>
            <sz val="9"/>
            <rFont val="Tahoma"/>
            <family val="2"/>
          </rPr>
          <t>Usuario:</t>
        </r>
        <r>
          <rPr>
            <sz val="9"/>
            <rFont val="Tahoma"/>
            <family val="2"/>
          </rPr>
          <t xml:space="preserve">
Corresponde a las pérdidas por robo o siniestro de los biológico o insumos utilizados en el programa.</t>
        </r>
      </text>
    </comment>
    <comment ref="AD4" authorId="1" shapeId="0" xr:uid="{00000000-0006-0000-0300-00000E000000}">
      <text>
        <r>
          <rPr>
            <b/>
            <sz val="9"/>
            <rFont val="Tahoma"/>
            <family val="2"/>
          </rPr>
          <t>Usuario:</t>
        </r>
        <r>
          <rPr>
            <sz val="9"/>
            <rFont val="Tahoma"/>
            <family val="2"/>
          </rPr>
          <t xml:space="preserve">
Corresponde a la suma de las variables INSTITUCIONAL y EXTRAMURAL, cuyo resultado debe ser el total de dosis perdidas por políticas de frascos abiertos.</t>
        </r>
      </text>
    </comment>
    <comment ref="H374" authorId="0" shapeId="0" xr:uid="{00000000-0006-0000-0300-00000F000000}">
      <text>
        <r>
          <rPr>
            <b/>
            <sz val="12"/>
            <rFont val="Tahoma"/>
            <family val="2"/>
          </rPr>
          <t>Fredys Acevedo Pautt.:</t>
        </r>
        <r>
          <rPr>
            <sz val="12"/>
            <rFont val="Tahoma"/>
            <family val="2"/>
          </rPr>
          <t xml:space="preserve">
Corresponde a las dosis ingresados al inventario por traslados de un municipio a otro, osea se reciben por traslado.</t>
        </r>
      </text>
    </comment>
    <comment ref="I374" authorId="0" shapeId="0" xr:uid="{00000000-0006-0000-0300-000010000000}">
      <text>
        <r>
          <rPr>
            <b/>
            <sz val="12"/>
            <rFont val="Tahoma"/>
            <family val="2"/>
          </rPr>
          <t>Fredys Acevedo Pautt.:</t>
        </r>
        <r>
          <rPr>
            <sz val="12"/>
            <rFont val="Tahoma"/>
            <family val="2"/>
          </rPr>
          <t xml:space="preserve">
Corresponde a los bilógicos traslados entre municipios del departamento que salen del inventario.</t>
        </r>
      </text>
    </comment>
    <comment ref="AB375" authorId="1" shapeId="0" xr:uid="{00000000-0006-0000-0300-000011000000}">
      <text>
        <r>
          <rPr>
            <b/>
            <sz val="10"/>
            <rFont val="Tahoma"/>
            <family val="2"/>
          </rPr>
          <t>Usuario:</t>
        </r>
        <r>
          <rPr>
            <sz val="10"/>
            <rFont val="Tahoma"/>
            <family val="2"/>
          </rPr>
          <t xml:space="preserve">
Dosis pérdidas de acuerdo con las indicaciones del laboratorio productor en la estrategia intramural o extramural.</t>
        </r>
      </text>
    </comment>
    <comment ref="AD375" authorId="1" shapeId="0" xr:uid="{00000000-0006-0000-0300-000012000000}">
      <text>
        <r>
          <rPr>
            <b/>
            <sz val="10"/>
            <rFont val="Tahoma"/>
            <family val="2"/>
          </rPr>
          <t>Usuario:</t>
        </r>
        <r>
          <rPr>
            <sz val="10"/>
            <rFont val="Tahoma"/>
            <family val="2"/>
          </rPr>
          <t xml:space="preserve">
Vacuna COVID-19 con concepto técnico de NO USO por parte del lnvima.</t>
        </r>
      </text>
    </comment>
    <comment ref="AE375" authorId="1" shapeId="0" xr:uid="{00000000-0006-0000-0300-000013000000}">
      <text>
        <r>
          <rPr>
            <b/>
            <sz val="10"/>
            <rFont val="Tahoma"/>
            <family val="2"/>
          </rPr>
          <t>Usuario:</t>
        </r>
        <r>
          <rPr>
            <sz val="10"/>
            <rFont val="Tahoma"/>
            <family val="2"/>
          </rPr>
          <t xml:space="preserve">
Corresponde a la cantidad de dosis pérdidas debido a que el vial se contaminó durante el proceso de almacenamiento, alistamiento, envasado, aplicación de la vacuna COVID-19, entre otras, inmersión del vial, agujas permanentes insertadas sobre el tapón del frasco, mala manipulación.</t>
        </r>
      </text>
    </comment>
    <comment ref="AF375" authorId="1" shapeId="0" xr:uid="{00000000-0006-0000-0300-000014000000}">
      <text>
        <r>
          <rPr>
            <b/>
            <sz val="10"/>
            <rFont val="Tahoma"/>
            <family val="2"/>
          </rPr>
          <t>Usuario:</t>
        </r>
        <r>
          <rPr>
            <sz val="10"/>
            <rFont val="Tahoma"/>
            <family val="2"/>
          </rPr>
          <t xml:space="preserve">
Corresponde a la aguja mal empatada que provoca pérdida del producto.
Derrame o ruptura del biológico durante el alistamiento, reconstitución o administración.</t>
        </r>
      </text>
    </comment>
    <comment ref="AG375" authorId="1" shapeId="0" xr:uid="{00000000-0006-0000-0300-000015000000}">
      <text>
        <r>
          <rPr>
            <b/>
            <sz val="10"/>
            <rFont val="Tahoma"/>
            <family val="2"/>
          </rPr>
          <t>Usuario:</t>
        </r>
        <r>
          <rPr>
            <sz val="10"/>
            <rFont val="Tahoma"/>
            <family val="2"/>
          </rPr>
          <t xml:space="preserve">
Vacuna COVID-19 reconstituida o diluida con diluyente que no le corresponde de acuerdo a las indicaciones del fabricante. Reconstitución o dilución con menor o mayor cantidad de mililitros a los indicados por el fabricante.</t>
        </r>
      </text>
    </comment>
    <comment ref="AH375" authorId="1" shapeId="0" xr:uid="{00000000-0006-0000-0300-000016000000}">
      <text>
        <r>
          <rPr>
            <b/>
            <sz val="10"/>
            <rFont val="Tahoma"/>
            <family val="2"/>
          </rPr>
          <t>Usuario:</t>
        </r>
        <r>
          <rPr>
            <sz val="10"/>
            <rFont val="Tahoma"/>
            <family val="2"/>
          </rPr>
          <t xml:space="preserve">
Corresponde a la persona vacunada contra COVID-19 con mayor o menor cantidad de dosis aplicada respecto a la indicación farmacéutica y los lineamientos nacionales</t>
        </r>
        <r>
          <rPr>
            <sz val="9"/>
            <rFont val="Tahoma"/>
            <family val="2"/>
          </rPr>
          <t>.</t>
        </r>
      </text>
    </comment>
    <comment ref="AI375" authorId="1" shapeId="0" xr:uid="{00000000-0006-0000-0300-000017000000}">
      <text>
        <r>
          <rPr>
            <b/>
            <sz val="10"/>
            <rFont val="Tahoma"/>
            <family val="2"/>
          </rPr>
          <t>Usuario:</t>
        </r>
        <r>
          <rPr>
            <sz val="10"/>
            <rFont val="Tahoma"/>
            <family val="2"/>
          </rPr>
          <t xml:space="preserve">
Corresponde a la vacuna que superó los días de almacenamiento en temperaturas de refrigeración de acuerdo a las indicaciones del laboratorio fabricante.</t>
        </r>
      </text>
    </comment>
    <comment ref="AJ375" authorId="1" shapeId="0" xr:uid="{00000000-0006-0000-0300-000018000000}">
      <text>
        <r>
          <rPr>
            <b/>
            <sz val="10"/>
            <rFont val="Tahoma"/>
            <family val="2"/>
          </rPr>
          <t>Usuario:</t>
        </r>
        <r>
          <rPr>
            <sz val="10"/>
            <rFont val="Tahoma"/>
            <family val="2"/>
          </rPr>
          <t xml:space="preserve">
Corresponde a la vacuna que expiró (venció) de acuerdo con lo registrado en la etiqueta del producto.</t>
        </r>
      </text>
    </comment>
    <comment ref="AK375" authorId="1" shapeId="0" xr:uid="{00000000-0006-0000-0300-000019000000}">
      <text>
        <r>
          <rPr>
            <b/>
            <sz val="10"/>
            <rFont val="Tahoma"/>
            <family val="2"/>
          </rPr>
          <t>Usuario:</t>
        </r>
        <r>
          <rPr>
            <sz val="10"/>
            <rFont val="Tahoma"/>
            <family val="2"/>
          </rPr>
          <t xml:space="preserve">
Corresponde a las dosis de un (unos) viales identificados roto o fracturados durante el proceso de transporte nacional, municipal, IPS o extramural.</t>
        </r>
      </text>
    </comment>
    <comment ref="AL375" authorId="1" shapeId="0" xr:uid="{00000000-0006-0000-0300-00001A000000}">
      <text>
        <r>
          <rPr>
            <b/>
            <sz val="10"/>
            <rFont val="Tahoma"/>
            <family val="2"/>
          </rPr>
          <t>Usuario:</t>
        </r>
        <r>
          <rPr>
            <sz val="10"/>
            <rFont val="Tahoma"/>
            <family val="2"/>
          </rPr>
          <t xml:space="preserve">
Corresponde a frasco/vial de vacuna COVID-19 sin producto, sin etiqueta, cambios de coloración del producto, partículas dentro del vial identificadas previas a la reconstitución, caja incompleta u otros aspectos del producto diferentes al indicado por el fabricante.</t>
        </r>
      </text>
    </comment>
    <comment ref="AM375" authorId="3" shapeId="0" xr:uid="{00000000-0006-0000-0300-00001B000000}">
      <text>
        <r>
          <rPr>
            <sz val="10"/>
            <rFont val="Tahoma"/>
            <family val="2"/>
          </rPr>
          <t>Remítase a la hoja uno donde se especifica la clasificación de las perdidas.</t>
        </r>
      </text>
    </comment>
    <comment ref="AN375" authorId="1" shapeId="0" xr:uid="{00000000-0006-0000-0300-00001C000000}">
      <text>
        <r>
          <rPr>
            <b/>
            <sz val="10"/>
            <rFont val="Tahoma"/>
            <family val="2"/>
          </rPr>
          <t>Usuario:</t>
        </r>
        <r>
          <rPr>
            <sz val="10"/>
            <rFont val="Tahoma"/>
            <family val="2"/>
          </rPr>
          <t xml:space="preserve">
Vacuna pérdida en siniestros como inundaciones, incendios, desastres naturales, entre otros.</t>
        </r>
      </text>
    </comment>
    <comment ref="AO375" authorId="1" shapeId="0" xr:uid="{00000000-0006-0000-0300-00001D000000}">
      <text>
        <r>
          <rPr>
            <b/>
            <sz val="10"/>
            <rFont val="Tahoma"/>
            <family val="2"/>
          </rPr>
          <t>Usuario:</t>
        </r>
        <r>
          <rPr>
            <sz val="10"/>
            <rFont val="Tahoma"/>
            <family val="2"/>
          </rPr>
          <t xml:space="preserve">
Vacuna COVID-19 que fue hurtada durante el almacenamiento, transporte, distribución a nivel departamental, municipal, IPS o extramural.</t>
        </r>
      </text>
    </comment>
    <comment ref="AP375" authorId="1" shapeId="0" xr:uid="{00000000-0006-0000-0300-00001E000000}">
      <text>
        <r>
          <rPr>
            <b/>
            <sz val="10"/>
            <rFont val="Tahoma"/>
            <family val="2"/>
          </rPr>
          <t>Usuario:</t>
        </r>
        <r>
          <rPr>
            <sz val="10"/>
            <rFont val="Tahoma"/>
            <family val="2"/>
          </rPr>
          <t xml:space="preserve">
Corresponde a dosis no soportadas, que no cuentan con algún tipo de registro o soporte de aplicación, registro en inventario o presentado alguna de las otras 12 causales.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Fredys Acevedo Pautt.</author>
    <author>Usuario</author>
    <author>Carmen Elisa Ojeda Jurado</author>
    <author>Fredys Fernando Acevedo Pautt</author>
  </authors>
  <commentList>
    <comment ref="A1" authorId="0" shapeId="0" xr:uid="{00000000-0006-0000-0400-000001000000}">
      <text>
        <r>
          <rPr>
            <b/>
            <sz val="11"/>
            <rFont val="Tahoma"/>
            <family val="2"/>
          </rPr>
          <t>Fredys Acevedo Pautt.:</t>
        </r>
        <r>
          <rPr>
            <sz val="11"/>
            <rFont val="Tahoma"/>
            <family val="2"/>
          </rPr>
          <t xml:space="preserve">
Corresponde la sumatoria de los saldos por cada uno de los insumos existentes en cada municipio de la entidad territorial del mes anterior. Los saldos finales del mes anteriores, con los saldos iniciales del presente mes.</t>
        </r>
      </text>
    </comment>
    <comment ref="H2" authorId="0" shapeId="0" xr:uid="{00000000-0006-0000-0400-000002000000}">
      <text>
        <r>
          <rPr>
            <b/>
            <sz val="12"/>
            <rFont val="Tahoma"/>
            <family val="2"/>
          </rPr>
          <t>Fredys Acevedo Pautt.:</t>
        </r>
        <r>
          <rPr>
            <sz val="12"/>
            <rFont val="Tahoma"/>
            <family val="2"/>
          </rPr>
          <t xml:space="preserve">
Corresponde a las dosis ingresados al inventario por traslados de un municipio a otro, osea se reciben por traslado.</t>
        </r>
      </text>
    </comment>
    <comment ref="I2" authorId="0" shapeId="0" xr:uid="{00000000-0006-0000-0400-000003000000}">
      <text>
        <r>
          <rPr>
            <b/>
            <sz val="12"/>
            <rFont val="Tahoma"/>
            <family val="2"/>
          </rPr>
          <t>Fredys Acevedo Pautt.:</t>
        </r>
        <r>
          <rPr>
            <sz val="12"/>
            <rFont val="Tahoma"/>
            <family val="2"/>
          </rPr>
          <t xml:space="preserve">
Corresponde a los bilógicos traslados entre municipios del departamento que salen del inventario.</t>
        </r>
      </text>
    </comment>
    <comment ref="AB3" authorId="1" shapeId="0" xr:uid="{00000000-0006-0000-0400-000004000000}">
      <text>
        <r>
          <rPr>
            <b/>
            <sz val="10"/>
            <rFont val="Tahoma"/>
            <family val="2"/>
          </rPr>
          <t>Usuario:</t>
        </r>
        <r>
          <rPr>
            <sz val="10"/>
            <rFont val="Tahoma"/>
            <family val="2"/>
          </rPr>
          <t xml:space="preserve">
Dosis pérdidas de acuerdo con las indicaciones del laboratorio productor en la estrategia intramural o extramural. Al sumar estas dos variables el resultado debe ser el total de dosis perdidas por políticas de frascos abiertos.</t>
        </r>
      </text>
    </comment>
    <comment ref="AE3" authorId="1" shapeId="0" xr:uid="{00000000-0006-0000-0400-000005000000}">
      <text>
        <r>
          <rPr>
            <b/>
            <sz val="10"/>
            <rFont val="Tahoma"/>
            <family val="2"/>
          </rPr>
          <t>Usuario:</t>
        </r>
        <r>
          <rPr>
            <sz val="10"/>
            <rFont val="Tahoma"/>
            <family val="2"/>
          </rPr>
          <t xml:space="preserve">
Corresponde a la Interrupción de cadena de frío de los biológicos en el transporte o en el lugar de la recepción, como también en su almacenamiento en las ET o traslados hasta su aplicación.</t>
        </r>
      </text>
    </comment>
    <comment ref="AF3" authorId="1" shapeId="0" xr:uid="{00000000-0006-0000-0400-000006000000}">
      <text>
        <r>
          <rPr>
            <b/>
            <sz val="10"/>
            <rFont val="Tahoma"/>
            <family val="2"/>
          </rPr>
          <t>Usuario:</t>
        </r>
        <r>
          <rPr>
            <sz val="10"/>
            <rFont val="Tahoma"/>
            <family val="2"/>
          </rPr>
          <t xml:space="preserve">
Corresponde a la contaminación del biológico bajo alguna circunstancia o situación que se debe reportar.</t>
        </r>
      </text>
    </comment>
    <comment ref="AG3" authorId="1" shapeId="0" xr:uid="{00000000-0006-0000-0400-000007000000}">
      <text>
        <r>
          <rPr>
            <b/>
            <sz val="10"/>
            <rFont val="Tahoma"/>
            <family val="2"/>
          </rPr>
          <t>Usuario:</t>
        </r>
        <r>
          <rPr>
            <sz val="10"/>
            <rFont val="Tahoma"/>
            <family val="2"/>
          </rPr>
          <t xml:space="preserve">
Corresponde a los viales, jeringas prellenadas o diluyentes rotos desde las acciones del programa de la ET o a los viales, jeringas prellenadas o diluyentes rotos recibidos en el proceso de recepción técnica por la ET.  </t>
        </r>
      </text>
    </comment>
    <comment ref="AH3" authorId="2" shapeId="0" xr:uid="{00000000-0006-0000-0400-000008000000}">
      <text>
        <r>
          <rPr>
            <sz val="10"/>
            <rFont val="Tahoma"/>
            <family val="2"/>
          </rPr>
          <t>Registre el total de pérdidas por error en almacenamiento, alistamiento, reconstitución, envase  o derrame del medicamento biologico  (por ejemplo aguja mal empatada con el cuerpo de la jeringa) y/o perdidas por inadecuada reconstitución del biologico con un diluyente que no le corresponde segun el laboratorio fabricante. Soporte Acta de baja 
Error en el diligenciamiento por ejemplo en los carné.  Soporte Acta de baja.</t>
        </r>
      </text>
    </comment>
    <comment ref="AI3" authorId="1" shapeId="0" xr:uid="{00000000-0006-0000-0400-000009000000}">
      <text>
        <r>
          <rPr>
            <b/>
            <sz val="10"/>
            <rFont val="Tahoma"/>
            <family val="2"/>
          </rPr>
          <t>Usuario:</t>
        </r>
        <r>
          <rPr>
            <sz val="10"/>
            <rFont val="Tahoma"/>
            <family val="2"/>
          </rPr>
          <t xml:space="preserve">
Corresponde al vencimiento de los biológicos, diluyentes, jeringas o cuando los anteriores exceden los días de almacenamiento permitido.</t>
        </r>
      </text>
    </comment>
    <comment ref="AJ3" authorId="1" shapeId="0" xr:uid="{00000000-0006-0000-0400-00000A000000}">
      <text>
        <r>
          <rPr>
            <b/>
            <sz val="10"/>
            <rFont val="Tahoma"/>
            <family val="2"/>
          </rPr>
          <t>Usuario:</t>
        </r>
        <r>
          <rPr>
            <sz val="10"/>
            <rFont val="Tahoma"/>
            <family val="2"/>
          </rPr>
          <t xml:space="preserve">
Corresponde a defectos de fabricación de los dispositivos médicos, biológicos o cuando se presente un rendimiento menor a la presentación indicada en el empaque primario del biológico.</t>
        </r>
      </text>
    </comment>
    <comment ref="AK3" authorId="1" shapeId="0" xr:uid="{00000000-0006-0000-0400-00000B000000}">
      <text>
        <r>
          <rPr>
            <b/>
            <sz val="9"/>
            <rFont val="Tahoma"/>
            <family val="2"/>
          </rPr>
          <t>Usuario:</t>
        </r>
        <r>
          <rPr>
            <sz val="9"/>
            <rFont val="Tahoma"/>
            <family val="2"/>
          </rPr>
          <t xml:space="preserve">
Corresponde a las pérdidas de dosis por vómito franco posterior a la administración de vacunas por vía oral.</t>
        </r>
      </text>
    </comment>
    <comment ref="AM3" authorId="3" shapeId="0" xr:uid="{00000000-0006-0000-0400-00000C000000}">
      <text>
        <r>
          <rPr>
            <sz val="10"/>
            <rFont val="Tahoma"/>
            <family val="2"/>
          </rPr>
          <t>Remítase a la hoja uno donde se especifica la clasificación de las perdidas.</t>
        </r>
      </text>
    </comment>
    <comment ref="AN3" authorId="1" shapeId="0" xr:uid="{00000000-0006-0000-0400-00000D000000}">
      <text>
        <r>
          <rPr>
            <b/>
            <sz val="9"/>
            <rFont val="Tahoma"/>
            <family val="2"/>
          </rPr>
          <t>Usuario:</t>
        </r>
        <r>
          <rPr>
            <sz val="9"/>
            <rFont val="Tahoma"/>
            <family val="2"/>
          </rPr>
          <t xml:space="preserve">
Corresponde a las pérdidas por robo o siniestro de los biológico o insumos utilizados en el programa.</t>
        </r>
      </text>
    </comment>
    <comment ref="AD4" authorId="1" shapeId="0" xr:uid="{00000000-0006-0000-0400-00000E000000}">
      <text>
        <r>
          <rPr>
            <b/>
            <sz val="9"/>
            <rFont val="Tahoma"/>
            <family val="2"/>
          </rPr>
          <t>Usuario:</t>
        </r>
        <r>
          <rPr>
            <sz val="9"/>
            <rFont val="Tahoma"/>
            <family val="2"/>
          </rPr>
          <t xml:space="preserve">
Corresponde a la suma de las variables INSTITUCIONAL y EXTRAMURAL, cuyo resultado debe ser el total de dosis perdidas por políticas de frascos abiertos.</t>
        </r>
      </text>
    </comment>
    <comment ref="H374" authorId="0" shapeId="0" xr:uid="{00000000-0006-0000-0400-00000F000000}">
      <text>
        <r>
          <rPr>
            <b/>
            <sz val="12"/>
            <rFont val="Tahoma"/>
            <family val="2"/>
          </rPr>
          <t>Fredys Acevedo Pautt.:</t>
        </r>
        <r>
          <rPr>
            <sz val="12"/>
            <rFont val="Tahoma"/>
            <family val="2"/>
          </rPr>
          <t xml:space="preserve">
Corresponde a las dosis ingresados al inventario por traslados de un municipio a otro, osea se reciben por traslado.</t>
        </r>
      </text>
    </comment>
    <comment ref="I374" authorId="0" shapeId="0" xr:uid="{00000000-0006-0000-0400-000010000000}">
      <text>
        <r>
          <rPr>
            <b/>
            <sz val="12"/>
            <rFont val="Tahoma"/>
            <family val="2"/>
          </rPr>
          <t>Fredys Acevedo Pautt.:</t>
        </r>
        <r>
          <rPr>
            <sz val="12"/>
            <rFont val="Tahoma"/>
            <family val="2"/>
          </rPr>
          <t xml:space="preserve">
Corresponde a los bilógicos traslados entre municipios del departamento que salen del inventario.</t>
        </r>
      </text>
    </comment>
    <comment ref="AB375" authorId="1" shapeId="0" xr:uid="{00000000-0006-0000-0400-000011000000}">
      <text>
        <r>
          <rPr>
            <b/>
            <sz val="10"/>
            <rFont val="Tahoma"/>
            <family val="2"/>
          </rPr>
          <t>Usuario:</t>
        </r>
        <r>
          <rPr>
            <sz val="10"/>
            <rFont val="Tahoma"/>
            <family val="2"/>
          </rPr>
          <t xml:space="preserve">
Dosis pérdidas de acuerdo con las indicaciones del laboratorio productor en la estrategia intramural o extramural.</t>
        </r>
      </text>
    </comment>
    <comment ref="AD375" authorId="1" shapeId="0" xr:uid="{00000000-0006-0000-0400-000012000000}">
      <text>
        <r>
          <rPr>
            <b/>
            <sz val="10"/>
            <rFont val="Tahoma"/>
            <family val="2"/>
          </rPr>
          <t>Usuario:</t>
        </r>
        <r>
          <rPr>
            <sz val="10"/>
            <rFont val="Tahoma"/>
            <family val="2"/>
          </rPr>
          <t xml:space="preserve">
Vacuna COVID-19 con concepto técnico de NO USO por parte del lnvima.</t>
        </r>
      </text>
    </comment>
    <comment ref="AE375" authorId="1" shapeId="0" xr:uid="{00000000-0006-0000-0400-000013000000}">
      <text>
        <r>
          <rPr>
            <b/>
            <sz val="10"/>
            <rFont val="Tahoma"/>
            <family val="2"/>
          </rPr>
          <t>Usuario:</t>
        </r>
        <r>
          <rPr>
            <sz val="10"/>
            <rFont val="Tahoma"/>
            <family val="2"/>
          </rPr>
          <t xml:space="preserve">
Corresponde a la cantidad de dosis pérdidas debido a que el vial se contaminó durante el proceso de almacenamiento, alistamiento, envasado, aplicación de la vacuna COVID-19, entre otras, inmersión del vial, agujas permanentes insertadas sobre el tapón del frasco, mala manipulación.</t>
        </r>
      </text>
    </comment>
    <comment ref="AF375" authorId="1" shapeId="0" xr:uid="{00000000-0006-0000-0400-000014000000}">
      <text>
        <r>
          <rPr>
            <b/>
            <sz val="10"/>
            <rFont val="Tahoma"/>
            <family val="2"/>
          </rPr>
          <t>Usuario:</t>
        </r>
        <r>
          <rPr>
            <sz val="10"/>
            <rFont val="Tahoma"/>
            <family val="2"/>
          </rPr>
          <t xml:space="preserve">
Corresponde a la aguja mal empatada que provoca pérdida del producto.
Derrame o ruptura del biológico durante el alistamiento, reconstitución o administración.</t>
        </r>
      </text>
    </comment>
    <comment ref="AG375" authorId="1" shapeId="0" xr:uid="{00000000-0006-0000-0400-000015000000}">
      <text>
        <r>
          <rPr>
            <b/>
            <sz val="10"/>
            <rFont val="Tahoma"/>
            <family val="2"/>
          </rPr>
          <t>Usuario:</t>
        </r>
        <r>
          <rPr>
            <sz val="10"/>
            <rFont val="Tahoma"/>
            <family val="2"/>
          </rPr>
          <t xml:space="preserve">
Vacuna COVID-19 reconstituida o diluida con diluyente que no le corresponde de acuerdo a las indicaciones del fabricante. Reconstitución o dilución con menor o mayor cantidad de mililitros a los indicados por el fabricante.</t>
        </r>
      </text>
    </comment>
    <comment ref="AH375" authorId="1" shapeId="0" xr:uid="{00000000-0006-0000-0400-000016000000}">
      <text>
        <r>
          <rPr>
            <b/>
            <sz val="10"/>
            <rFont val="Tahoma"/>
            <family val="2"/>
          </rPr>
          <t>Usuario:</t>
        </r>
        <r>
          <rPr>
            <sz val="10"/>
            <rFont val="Tahoma"/>
            <family val="2"/>
          </rPr>
          <t xml:space="preserve">
Corresponde a la persona vacunada contra COVID-19 con mayor o menor cantidad de dosis aplicada respecto a la indicación farmacéutica y los lineamientos nacionales</t>
        </r>
        <r>
          <rPr>
            <sz val="9"/>
            <rFont val="Tahoma"/>
            <family val="2"/>
          </rPr>
          <t>.</t>
        </r>
      </text>
    </comment>
    <comment ref="AI375" authorId="1" shapeId="0" xr:uid="{00000000-0006-0000-0400-000017000000}">
      <text>
        <r>
          <rPr>
            <b/>
            <sz val="10"/>
            <rFont val="Tahoma"/>
            <family val="2"/>
          </rPr>
          <t>Usuario:</t>
        </r>
        <r>
          <rPr>
            <sz val="10"/>
            <rFont val="Tahoma"/>
            <family val="2"/>
          </rPr>
          <t xml:space="preserve">
Corresponde a la vacuna que superó los días de almacenamiento en temperaturas de refrigeración de acuerdo a las indicaciones del laboratorio fabricante.</t>
        </r>
      </text>
    </comment>
    <comment ref="AJ375" authorId="1" shapeId="0" xr:uid="{00000000-0006-0000-0400-000018000000}">
      <text>
        <r>
          <rPr>
            <b/>
            <sz val="10"/>
            <rFont val="Tahoma"/>
            <family val="2"/>
          </rPr>
          <t>Usuario:</t>
        </r>
        <r>
          <rPr>
            <sz val="10"/>
            <rFont val="Tahoma"/>
            <family val="2"/>
          </rPr>
          <t xml:space="preserve">
Corresponde a la vacuna que expiró (venció) de acuerdo con lo registrado en la etiqueta del producto.</t>
        </r>
      </text>
    </comment>
    <comment ref="AK375" authorId="1" shapeId="0" xr:uid="{00000000-0006-0000-0400-000019000000}">
      <text>
        <r>
          <rPr>
            <b/>
            <sz val="10"/>
            <rFont val="Tahoma"/>
            <family val="2"/>
          </rPr>
          <t>Usuario:</t>
        </r>
        <r>
          <rPr>
            <sz val="10"/>
            <rFont val="Tahoma"/>
            <family val="2"/>
          </rPr>
          <t xml:space="preserve">
Corresponde a las dosis de un (unos) viales identificados roto o fracturados durante el proceso de transporte nacional, municipal, IPS o extramural.</t>
        </r>
      </text>
    </comment>
    <comment ref="AL375" authorId="1" shapeId="0" xr:uid="{00000000-0006-0000-0400-00001A000000}">
      <text>
        <r>
          <rPr>
            <b/>
            <sz val="10"/>
            <rFont val="Tahoma"/>
            <family val="2"/>
          </rPr>
          <t>Usuario:</t>
        </r>
        <r>
          <rPr>
            <sz val="10"/>
            <rFont val="Tahoma"/>
            <family val="2"/>
          </rPr>
          <t xml:space="preserve">
Corresponde a frasco/vial de vacuna COVID-19 sin producto, sin etiqueta, cambios de coloración del producto, partículas dentro del vial identificadas previas a la reconstitución, caja incompleta u otros aspectos del producto diferentes al indicado por el fabricante.</t>
        </r>
      </text>
    </comment>
    <comment ref="AM375" authorId="3" shapeId="0" xr:uid="{00000000-0006-0000-0400-00001B000000}">
      <text>
        <r>
          <rPr>
            <sz val="10"/>
            <rFont val="Tahoma"/>
            <family val="2"/>
          </rPr>
          <t>Remítase a la hoja uno donde se especifica la clasificación de las perdidas.</t>
        </r>
      </text>
    </comment>
    <comment ref="AN375" authorId="1" shapeId="0" xr:uid="{00000000-0006-0000-0400-00001C000000}">
      <text>
        <r>
          <rPr>
            <b/>
            <sz val="10"/>
            <rFont val="Tahoma"/>
            <family val="2"/>
          </rPr>
          <t>Usuario:</t>
        </r>
        <r>
          <rPr>
            <sz val="10"/>
            <rFont val="Tahoma"/>
            <family val="2"/>
          </rPr>
          <t xml:space="preserve">
Vacuna pérdida en siniestros como inundaciones, incendios, desastres naturales, entre otros.</t>
        </r>
      </text>
    </comment>
    <comment ref="AO375" authorId="1" shapeId="0" xr:uid="{00000000-0006-0000-0400-00001D000000}">
      <text>
        <r>
          <rPr>
            <b/>
            <sz val="10"/>
            <rFont val="Tahoma"/>
            <family val="2"/>
          </rPr>
          <t>Usuario:</t>
        </r>
        <r>
          <rPr>
            <sz val="10"/>
            <rFont val="Tahoma"/>
            <family val="2"/>
          </rPr>
          <t xml:space="preserve">
Vacuna COVID-19 que fue hurtada durante el almacenamiento, transporte, distribución a nivel departamental, municipal, IPS o extramural.</t>
        </r>
      </text>
    </comment>
    <comment ref="AP375" authorId="1" shapeId="0" xr:uid="{00000000-0006-0000-0400-00001E000000}">
      <text>
        <r>
          <rPr>
            <b/>
            <sz val="10"/>
            <rFont val="Tahoma"/>
            <family val="2"/>
          </rPr>
          <t>Usuario:</t>
        </r>
        <r>
          <rPr>
            <sz val="10"/>
            <rFont val="Tahoma"/>
            <family val="2"/>
          </rPr>
          <t xml:space="preserve">
Corresponde a dosis no soportadas, que no cuentan con algún tipo de registro o soporte de aplicación, registro en inventario o presentado alguna de las otras 12 causales.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Fredys Acevedo Pautt.</author>
    <author>Usuario</author>
    <author>Carmen Elisa Ojeda Jurado</author>
    <author>Fredys Fernando Acevedo Pautt</author>
  </authors>
  <commentList>
    <comment ref="A1" authorId="0" shapeId="0" xr:uid="{00000000-0006-0000-0500-000001000000}">
      <text>
        <r>
          <rPr>
            <b/>
            <sz val="11"/>
            <rFont val="Tahoma"/>
            <family val="2"/>
          </rPr>
          <t>Fredys Acevedo Pautt.:</t>
        </r>
        <r>
          <rPr>
            <sz val="11"/>
            <rFont val="Tahoma"/>
            <family val="2"/>
          </rPr>
          <t xml:space="preserve">
Corresponde la sumatoria de los saldos por cada uno de los insumos existentes en cada municipio de la entidad territorial del mes anterior. Los saldos finales del mes anteriores, con los saldos iniciales del presente mes.</t>
        </r>
      </text>
    </comment>
    <comment ref="H2" authorId="0" shapeId="0" xr:uid="{00000000-0006-0000-0500-000002000000}">
      <text>
        <r>
          <rPr>
            <b/>
            <sz val="12"/>
            <rFont val="Tahoma"/>
            <family val="2"/>
          </rPr>
          <t>Fredys Acevedo Pautt.:</t>
        </r>
        <r>
          <rPr>
            <sz val="12"/>
            <rFont val="Tahoma"/>
            <family val="2"/>
          </rPr>
          <t xml:space="preserve">
Corresponde a las dosis ingresados al inventario por traslados de un municipio a otro, osea se reciben por traslado.</t>
        </r>
      </text>
    </comment>
    <comment ref="I2" authorId="0" shapeId="0" xr:uid="{00000000-0006-0000-0500-000003000000}">
      <text>
        <r>
          <rPr>
            <b/>
            <sz val="12"/>
            <rFont val="Tahoma"/>
            <family val="2"/>
          </rPr>
          <t>Fredys Acevedo Pautt.:</t>
        </r>
        <r>
          <rPr>
            <sz val="12"/>
            <rFont val="Tahoma"/>
            <family val="2"/>
          </rPr>
          <t xml:space="preserve">
Corresponde a los bilógicos traslados entre municipios del departamento que salen del inventario.</t>
        </r>
      </text>
    </comment>
    <comment ref="AB3" authorId="1" shapeId="0" xr:uid="{00000000-0006-0000-0500-000004000000}">
      <text>
        <r>
          <rPr>
            <b/>
            <sz val="10"/>
            <rFont val="Tahoma"/>
            <family val="2"/>
          </rPr>
          <t>Usuario:</t>
        </r>
        <r>
          <rPr>
            <sz val="10"/>
            <rFont val="Tahoma"/>
            <family val="2"/>
          </rPr>
          <t xml:space="preserve">
Dosis pérdidas de acuerdo con las indicaciones del laboratorio productor en la estrategia intramural o extramural. Al sumar estas dos variables el resultado debe ser el total de dosis perdidas por políticas de frascos abiertos.</t>
        </r>
      </text>
    </comment>
    <comment ref="AE3" authorId="1" shapeId="0" xr:uid="{00000000-0006-0000-0500-000005000000}">
      <text>
        <r>
          <rPr>
            <b/>
            <sz val="10"/>
            <rFont val="Tahoma"/>
            <family val="2"/>
          </rPr>
          <t>Usuario:</t>
        </r>
        <r>
          <rPr>
            <sz val="10"/>
            <rFont val="Tahoma"/>
            <family val="2"/>
          </rPr>
          <t xml:space="preserve">
Corresponde a la Interrupción de cadena de frío de los biológicos en el transporte o en el lugar de la recepción, como también en su almacenamiento en las ET o traslados hasta su aplicación.</t>
        </r>
      </text>
    </comment>
    <comment ref="AF3" authorId="1" shapeId="0" xr:uid="{00000000-0006-0000-0500-000006000000}">
      <text>
        <r>
          <rPr>
            <b/>
            <sz val="10"/>
            <rFont val="Tahoma"/>
            <family val="2"/>
          </rPr>
          <t>Usuario:</t>
        </r>
        <r>
          <rPr>
            <sz val="10"/>
            <rFont val="Tahoma"/>
            <family val="2"/>
          </rPr>
          <t xml:space="preserve">
Corresponde a la contaminación del biológico bajo alguna circunstancia o situación que se debe reportar.</t>
        </r>
      </text>
    </comment>
    <comment ref="AG3" authorId="1" shapeId="0" xr:uid="{00000000-0006-0000-0500-000007000000}">
      <text>
        <r>
          <rPr>
            <b/>
            <sz val="10"/>
            <rFont val="Tahoma"/>
            <family val="2"/>
          </rPr>
          <t>Usuario:</t>
        </r>
        <r>
          <rPr>
            <sz val="10"/>
            <rFont val="Tahoma"/>
            <family val="2"/>
          </rPr>
          <t xml:space="preserve">
Corresponde a los viales, jeringas prellenadas o diluyentes rotos desde las acciones del programa de la ET o a los viales, jeringas prellenadas o diluyentes rotos recibidos en el proceso de recepción técnica por la ET.  </t>
        </r>
      </text>
    </comment>
    <comment ref="AH3" authorId="2" shapeId="0" xr:uid="{00000000-0006-0000-0500-000008000000}">
      <text>
        <r>
          <rPr>
            <sz val="10"/>
            <rFont val="Tahoma"/>
            <family val="2"/>
          </rPr>
          <t>Registre el total de pérdidas por error en almacenamiento, alistamiento, reconstitución, envase  o derrame del medicamento biologico  (por ejemplo aguja mal empatada con el cuerpo de la jeringa) y/o perdidas por inadecuada reconstitución del biologico con un diluyente que no le corresponde segun el laboratorio fabricante. Soporte Acta de baja 
Error en el diligenciamiento por ejemplo en los carné.  Soporte Acta de baja.</t>
        </r>
      </text>
    </comment>
    <comment ref="AI3" authorId="1" shapeId="0" xr:uid="{00000000-0006-0000-0500-000009000000}">
      <text>
        <r>
          <rPr>
            <b/>
            <sz val="10"/>
            <rFont val="Tahoma"/>
            <family val="2"/>
          </rPr>
          <t>Usuario:</t>
        </r>
        <r>
          <rPr>
            <sz val="10"/>
            <rFont val="Tahoma"/>
            <family val="2"/>
          </rPr>
          <t xml:space="preserve">
Corresponde al vencimiento de los biológicos, diluyentes, jeringas o cuando los anteriores exceden los días de almacenamiento permitido.</t>
        </r>
      </text>
    </comment>
    <comment ref="AJ3" authorId="1" shapeId="0" xr:uid="{00000000-0006-0000-0500-00000A000000}">
      <text>
        <r>
          <rPr>
            <b/>
            <sz val="10"/>
            <rFont val="Tahoma"/>
            <family val="2"/>
          </rPr>
          <t>Usuario:</t>
        </r>
        <r>
          <rPr>
            <sz val="10"/>
            <rFont val="Tahoma"/>
            <family val="2"/>
          </rPr>
          <t xml:space="preserve">
Corresponde a defectos de fabricación de los dispositivos médicos, biológicos o cuando se presente un rendimiento menor a la presentación indicada en el empaque primario del biológico.</t>
        </r>
      </text>
    </comment>
    <comment ref="AK3" authorId="1" shapeId="0" xr:uid="{00000000-0006-0000-0500-00000B000000}">
      <text>
        <r>
          <rPr>
            <b/>
            <sz val="9"/>
            <rFont val="Tahoma"/>
            <family val="2"/>
          </rPr>
          <t>Usuario:</t>
        </r>
        <r>
          <rPr>
            <sz val="9"/>
            <rFont val="Tahoma"/>
            <family val="2"/>
          </rPr>
          <t xml:space="preserve">
Corresponde a las pérdidas de dosis por vómito franco posterior a la administración de vacunas por vía oral.</t>
        </r>
      </text>
    </comment>
    <comment ref="AM3" authorId="3" shapeId="0" xr:uid="{00000000-0006-0000-0500-00000C000000}">
      <text>
        <r>
          <rPr>
            <sz val="10"/>
            <rFont val="Tahoma"/>
            <family val="2"/>
          </rPr>
          <t>Remítase a la hoja uno donde se especifica la clasificación de las perdidas.</t>
        </r>
      </text>
    </comment>
    <comment ref="AN3" authorId="1" shapeId="0" xr:uid="{00000000-0006-0000-0500-00000D000000}">
      <text>
        <r>
          <rPr>
            <b/>
            <sz val="9"/>
            <rFont val="Tahoma"/>
            <family val="2"/>
          </rPr>
          <t>Usuario:</t>
        </r>
        <r>
          <rPr>
            <sz val="9"/>
            <rFont val="Tahoma"/>
            <family val="2"/>
          </rPr>
          <t xml:space="preserve">
Corresponde a las pérdidas por robo o siniestro de los biológico o insumos utilizados en el programa.</t>
        </r>
      </text>
    </comment>
    <comment ref="AD4" authorId="1" shapeId="0" xr:uid="{00000000-0006-0000-0500-00000E000000}">
      <text>
        <r>
          <rPr>
            <b/>
            <sz val="9"/>
            <rFont val="Tahoma"/>
            <family val="2"/>
          </rPr>
          <t>Usuario:</t>
        </r>
        <r>
          <rPr>
            <sz val="9"/>
            <rFont val="Tahoma"/>
            <family val="2"/>
          </rPr>
          <t xml:space="preserve">
Corresponde a la suma de las variables INSTITUCIONAL y EXTRAMURAL, cuyo resultado debe ser el total de dosis perdidas por políticas de frascos abiertos.</t>
        </r>
      </text>
    </comment>
    <comment ref="H374" authorId="0" shapeId="0" xr:uid="{00000000-0006-0000-0500-00000F000000}">
      <text>
        <r>
          <rPr>
            <b/>
            <sz val="12"/>
            <rFont val="Tahoma"/>
            <family val="2"/>
          </rPr>
          <t>Fredys Acevedo Pautt.:</t>
        </r>
        <r>
          <rPr>
            <sz val="12"/>
            <rFont val="Tahoma"/>
            <family val="2"/>
          </rPr>
          <t xml:space="preserve">
Corresponde a las dosis ingresados al inventario por traslados de un municipio a otro, osea se reciben por traslado.</t>
        </r>
      </text>
    </comment>
    <comment ref="I374" authorId="0" shapeId="0" xr:uid="{00000000-0006-0000-0500-000010000000}">
      <text>
        <r>
          <rPr>
            <b/>
            <sz val="12"/>
            <rFont val="Tahoma"/>
            <family val="2"/>
          </rPr>
          <t>Fredys Acevedo Pautt.:</t>
        </r>
        <r>
          <rPr>
            <sz val="12"/>
            <rFont val="Tahoma"/>
            <family val="2"/>
          </rPr>
          <t xml:space="preserve">
Corresponde a los bilógicos traslados entre municipios del departamento que salen del inventario.</t>
        </r>
      </text>
    </comment>
    <comment ref="AB375" authorId="1" shapeId="0" xr:uid="{00000000-0006-0000-0500-000011000000}">
      <text>
        <r>
          <rPr>
            <b/>
            <sz val="10"/>
            <rFont val="Tahoma"/>
            <family val="2"/>
          </rPr>
          <t>Usuario:</t>
        </r>
        <r>
          <rPr>
            <sz val="10"/>
            <rFont val="Tahoma"/>
            <family val="2"/>
          </rPr>
          <t xml:space="preserve">
Dosis pérdidas de acuerdo con las indicaciones del laboratorio productor en la estrategia intramural o extramural.</t>
        </r>
      </text>
    </comment>
    <comment ref="AD375" authorId="1" shapeId="0" xr:uid="{00000000-0006-0000-0500-000012000000}">
      <text>
        <r>
          <rPr>
            <b/>
            <sz val="10"/>
            <rFont val="Tahoma"/>
            <family val="2"/>
          </rPr>
          <t>Usuario:</t>
        </r>
        <r>
          <rPr>
            <sz val="10"/>
            <rFont val="Tahoma"/>
            <family val="2"/>
          </rPr>
          <t xml:space="preserve">
Vacuna COVID-19 con concepto técnico de NO USO por parte del lnvima.</t>
        </r>
      </text>
    </comment>
    <comment ref="AE375" authorId="1" shapeId="0" xr:uid="{00000000-0006-0000-0500-000013000000}">
      <text>
        <r>
          <rPr>
            <b/>
            <sz val="10"/>
            <rFont val="Tahoma"/>
            <family val="2"/>
          </rPr>
          <t>Usuario:</t>
        </r>
        <r>
          <rPr>
            <sz val="10"/>
            <rFont val="Tahoma"/>
            <family val="2"/>
          </rPr>
          <t xml:space="preserve">
Corresponde a la cantidad de dosis pérdidas debido a que el vial se contaminó durante el proceso de almacenamiento, alistamiento, envasado, aplicación de la vacuna COVID-19, entre otras, inmersión del vial, agujas permanentes insertadas sobre el tapón del frasco, mala manipulación.</t>
        </r>
      </text>
    </comment>
    <comment ref="AF375" authorId="1" shapeId="0" xr:uid="{00000000-0006-0000-0500-000014000000}">
      <text>
        <r>
          <rPr>
            <b/>
            <sz val="10"/>
            <rFont val="Tahoma"/>
            <family val="2"/>
          </rPr>
          <t>Usuario:</t>
        </r>
        <r>
          <rPr>
            <sz val="10"/>
            <rFont val="Tahoma"/>
            <family val="2"/>
          </rPr>
          <t xml:space="preserve">
Corresponde a la aguja mal empatada que provoca pérdida del producto.
Derrame o ruptura del biológico durante el alistamiento, reconstitución o administración.</t>
        </r>
      </text>
    </comment>
    <comment ref="AG375" authorId="1" shapeId="0" xr:uid="{00000000-0006-0000-0500-000015000000}">
      <text>
        <r>
          <rPr>
            <b/>
            <sz val="10"/>
            <rFont val="Tahoma"/>
            <family val="2"/>
          </rPr>
          <t>Usuario:</t>
        </r>
        <r>
          <rPr>
            <sz val="10"/>
            <rFont val="Tahoma"/>
            <family val="2"/>
          </rPr>
          <t xml:space="preserve">
Vacuna COVID-19 reconstituida o diluida con diluyente que no le corresponde de acuerdo a las indicaciones del fabricante. Reconstitución o dilución con menor o mayor cantidad de mililitros a los indicados por el fabricante.</t>
        </r>
      </text>
    </comment>
    <comment ref="AH375" authorId="1" shapeId="0" xr:uid="{00000000-0006-0000-0500-000016000000}">
      <text>
        <r>
          <rPr>
            <b/>
            <sz val="10"/>
            <rFont val="Tahoma"/>
            <family val="2"/>
          </rPr>
          <t>Usuario:</t>
        </r>
        <r>
          <rPr>
            <sz val="10"/>
            <rFont val="Tahoma"/>
            <family val="2"/>
          </rPr>
          <t xml:space="preserve">
Corresponde a la persona vacunada contra COVID-19 con mayor o menor cantidad de dosis aplicada respecto a la indicación farmacéutica y los lineamientos nacionales</t>
        </r>
        <r>
          <rPr>
            <sz val="9"/>
            <rFont val="Tahoma"/>
            <family val="2"/>
          </rPr>
          <t>.</t>
        </r>
      </text>
    </comment>
    <comment ref="AI375" authorId="1" shapeId="0" xr:uid="{00000000-0006-0000-0500-000017000000}">
      <text>
        <r>
          <rPr>
            <b/>
            <sz val="10"/>
            <rFont val="Tahoma"/>
            <family val="2"/>
          </rPr>
          <t>Usuario:</t>
        </r>
        <r>
          <rPr>
            <sz val="10"/>
            <rFont val="Tahoma"/>
            <family val="2"/>
          </rPr>
          <t xml:space="preserve">
Corresponde a la vacuna que superó los días de almacenamiento en temperaturas de refrigeración de acuerdo a las indicaciones del laboratorio fabricante.</t>
        </r>
      </text>
    </comment>
    <comment ref="AJ375" authorId="1" shapeId="0" xr:uid="{00000000-0006-0000-0500-000018000000}">
      <text>
        <r>
          <rPr>
            <b/>
            <sz val="10"/>
            <rFont val="Tahoma"/>
            <family val="2"/>
          </rPr>
          <t>Usuario:</t>
        </r>
        <r>
          <rPr>
            <sz val="10"/>
            <rFont val="Tahoma"/>
            <family val="2"/>
          </rPr>
          <t xml:space="preserve">
Corresponde a la vacuna que expiró (venció) de acuerdo con lo registrado en la etiqueta del producto.</t>
        </r>
      </text>
    </comment>
    <comment ref="AK375" authorId="1" shapeId="0" xr:uid="{00000000-0006-0000-0500-000019000000}">
      <text>
        <r>
          <rPr>
            <b/>
            <sz val="10"/>
            <rFont val="Tahoma"/>
            <family val="2"/>
          </rPr>
          <t>Usuario:</t>
        </r>
        <r>
          <rPr>
            <sz val="10"/>
            <rFont val="Tahoma"/>
            <family val="2"/>
          </rPr>
          <t xml:space="preserve">
Corresponde a las dosis de un (unos) viales identificados roto o fracturados durante el proceso de transporte nacional, municipal, IPS o extramural.</t>
        </r>
      </text>
    </comment>
    <comment ref="AL375" authorId="1" shapeId="0" xr:uid="{00000000-0006-0000-0500-00001A000000}">
      <text>
        <r>
          <rPr>
            <b/>
            <sz val="10"/>
            <rFont val="Tahoma"/>
            <family val="2"/>
          </rPr>
          <t>Usuario:</t>
        </r>
        <r>
          <rPr>
            <sz val="10"/>
            <rFont val="Tahoma"/>
            <family val="2"/>
          </rPr>
          <t xml:space="preserve">
Corresponde a frasco/vial de vacuna COVID-19 sin producto, sin etiqueta, cambios de coloración del producto, partículas dentro del vial identificadas previas a la reconstitución, caja incompleta u otros aspectos del producto diferentes al indicado por el fabricante.</t>
        </r>
      </text>
    </comment>
    <comment ref="AM375" authorId="3" shapeId="0" xr:uid="{00000000-0006-0000-0500-00001B000000}">
      <text>
        <r>
          <rPr>
            <sz val="10"/>
            <rFont val="Tahoma"/>
            <family val="2"/>
          </rPr>
          <t>Remítase a la hoja uno donde se especifica la clasificación de las perdidas.</t>
        </r>
      </text>
    </comment>
    <comment ref="AN375" authorId="1" shapeId="0" xr:uid="{00000000-0006-0000-0500-00001C000000}">
      <text>
        <r>
          <rPr>
            <b/>
            <sz val="10"/>
            <rFont val="Tahoma"/>
            <family val="2"/>
          </rPr>
          <t>Usuario:</t>
        </r>
        <r>
          <rPr>
            <sz val="10"/>
            <rFont val="Tahoma"/>
            <family val="2"/>
          </rPr>
          <t xml:space="preserve">
Vacuna pérdida en siniestros como inundaciones, incendios, desastres naturales, entre otros.</t>
        </r>
      </text>
    </comment>
    <comment ref="AO375" authorId="1" shapeId="0" xr:uid="{00000000-0006-0000-0500-00001D000000}">
      <text>
        <r>
          <rPr>
            <b/>
            <sz val="10"/>
            <rFont val="Tahoma"/>
            <family val="2"/>
          </rPr>
          <t>Usuario:</t>
        </r>
        <r>
          <rPr>
            <sz val="10"/>
            <rFont val="Tahoma"/>
            <family val="2"/>
          </rPr>
          <t xml:space="preserve">
Vacuna COVID-19 que fue hurtada durante el almacenamiento, transporte, distribución a nivel departamental, municipal, IPS o extramural.</t>
        </r>
      </text>
    </comment>
    <comment ref="AP375" authorId="1" shapeId="0" xr:uid="{00000000-0006-0000-0500-00001E000000}">
      <text>
        <r>
          <rPr>
            <b/>
            <sz val="10"/>
            <rFont val="Tahoma"/>
            <family val="2"/>
          </rPr>
          <t>Usuario:</t>
        </r>
        <r>
          <rPr>
            <sz val="10"/>
            <rFont val="Tahoma"/>
            <family val="2"/>
          </rPr>
          <t xml:space="preserve">
Corresponde a dosis no soportadas, que no cuentan con algún tipo de registro o soporte de aplicación, registro en inventario o presentado alguna de las otras 12 causales.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Fredys Acevedo Pautt.</author>
    <author>Usuario</author>
    <author>Carmen Elisa Ojeda Jurado</author>
    <author>Fredys Fernando Acevedo Pautt</author>
  </authors>
  <commentList>
    <comment ref="A1" authorId="0" shapeId="0" xr:uid="{00000000-0006-0000-0600-000001000000}">
      <text>
        <r>
          <rPr>
            <b/>
            <sz val="11"/>
            <rFont val="Tahoma"/>
            <family val="2"/>
          </rPr>
          <t>Fredys Acevedo Pautt.:</t>
        </r>
        <r>
          <rPr>
            <sz val="11"/>
            <rFont val="Tahoma"/>
            <family val="2"/>
          </rPr>
          <t xml:space="preserve">
Corresponde la sumatoria de los saldos por cada uno de los insumos existentes en cada municipio de la entidad territorial del mes anterior. Los saldos finales del mes anteriores, con los saldos iniciales del presente mes.</t>
        </r>
      </text>
    </comment>
    <comment ref="H2" authorId="0" shapeId="0" xr:uid="{00000000-0006-0000-0600-000002000000}">
      <text>
        <r>
          <rPr>
            <b/>
            <sz val="12"/>
            <rFont val="Tahoma"/>
            <family val="2"/>
          </rPr>
          <t>Fredys Acevedo Pautt.:</t>
        </r>
        <r>
          <rPr>
            <sz val="12"/>
            <rFont val="Tahoma"/>
            <family val="2"/>
          </rPr>
          <t xml:space="preserve">
Corresponde a las dosis ingresados al inventario por traslados de un municipio a otro, osea se reciben por traslado.</t>
        </r>
      </text>
    </comment>
    <comment ref="I2" authorId="0" shapeId="0" xr:uid="{00000000-0006-0000-0600-000003000000}">
      <text>
        <r>
          <rPr>
            <b/>
            <sz val="12"/>
            <rFont val="Tahoma"/>
            <family val="2"/>
          </rPr>
          <t>Fredys Acevedo Pautt.:</t>
        </r>
        <r>
          <rPr>
            <sz val="12"/>
            <rFont val="Tahoma"/>
            <family val="2"/>
          </rPr>
          <t xml:space="preserve">
Corresponde a los bilógicos traslados entre municipios del departamento que salen del inventario.</t>
        </r>
      </text>
    </comment>
    <comment ref="AB3" authorId="1" shapeId="0" xr:uid="{00000000-0006-0000-0600-000004000000}">
      <text>
        <r>
          <rPr>
            <b/>
            <sz val="10"/>
            <rFont val="Tahoma"/>
            <family val="2"/>
          </rPr>
          <t>Usuario:</t>
        </r>
        <r>
          <rPr>
            <sz val="10"/>
            <rFont val="Tahoma"/>
            <family val="2"/>
          </rPr>
          <t xml:space="preserve">
Dosis pérdidas de acuerdo con las indicaciones del laboratorio productor en la estrategia intramural o extramural. Al sumar estas dos variables el resultado debe ser el total de dosis perdidas por políticas de frascos abiertos.</t>
        </r>
      </text>
    </comment>
    <comment ref="AE3" authorId="1" shapeId="0" xr:uid="{00000000-0006-0000-0600-000005000000}">
      <text>
        <r>
          <rPr>
            <b/>
            <sz val="10"/>
            <rFont val="Tahoma"/>
            <family val="2"/>
          </rPr>
          <t>Usuario:</t>
        </r>
        <r>
          <rPr>
            <sz val="10"/>
            <rFont val="Tahoma"/>
            <family val="2"/>
          </rPr>
          <t xml:space="preserve">
Corresponde a la Interrupción de cadena de frío de los biológicos en el transporte o en el lugar de la recepción, como también en su almacenamiento en las ET o traslados hasta su aplicación.</t>
        </r>
      </text>
    </comment>
    <comment ref="AF3" authorId="1" shapeId="0" xr:uid="{00000000-0006-0000-0600-000006000000}">
      <text>
        <r>
          <rPr>
            <b/>
            <sz val="10"/>
            <rFont val="Tahoma"/>
            <family val="2"/>
          </rPr>
          <t>Usuario:</t>
        </r>
        <r>
          <rPr>
            <sz val="10"/>
            <rFont val="Tahoma"/>
            <family val="2"/>
          </rPr>
          <t xml:space="preserve">
Corresponde a la contaminación del biológico bajo alguna circunstancia o situación que se debe reportar.</t>
        </r>
      </text>
    </comment>
    <comment ref="AG3" authorId="1" shapeId="0" xr:uid="{00000000-0006-0000-0600-000007000000}">
      <text>
        <r>
          <rPr>
            <b/>
            <sz val="10"/>
            <rFont val="Tahoma"/>
            <family val="2"/>
          </rPr>
          <t>Usuario:</t>
        </r>
        <r>
          <rPr>
            <sz val="10"/>
            <rFont val="Tahoma"/>
            <family val="2"/>
          </rPr>
          <t xml:space="preserve">
Corresponde a los viales, jeringas prellenadas o diluyentes rotos desde las acciones del programa de la ET o a los viales, jeringas prellenadas o diluyentes rotos recibidos en el proceso de recepción técnica por la ET.  </t>
        </r>
      </text>
    </comment>
    <comment ref="AH3" authorId="2" shapeId="0" xr:uid="{00000000-0006-0000-0600-000008000000}">
      <text>
        <r>
          <rPr>
            <sz val="10"/>
            <rFont val="Tahoma"/>
            <family val="2"/>
          </rPr>
          <t>Registre el total de pérdidas por error en almacenamiento, alistamiento, reconstitución, envase  o derrame del medicamento biologico  (por ejemplo aguja mal empatada con el cuerpo de la jeringa) y/o perdidas por inadecuada reconstitución del biologico con un diluyente que no le corresponde segun el laboratorio fabricante. Soporte Acta de baja 
Error en el diligenciamiento por ejemplo en los carné.  Soporte Acta de baja.</t>
        </r>
      </text>
    </comment>
    <comment ref="AI3" authorId="1" shapeId="0" xr:uid="{00000000-0006-0000-0600-000009000000}">
      <text>
        <r>
          <rPr>
            <b/>
            <sz val="10"/>
            <rFont val="Tahoma"/>
            <family val="2"/>
          </rPr>
          <t>Usuario:</t>
        </r>
        <r>
          <rPr>
            <sz val="10"/>
            <rFont val="Tahoma"/>
            <family val="2"/>
          </rPr>
          <t xml:space="preserve">
Corresponde al vencimiento de los biológicos, diluyentes, jeringas o cuando los anteriores exceden los días de almacenamiento permitido.</t>
        </r>
      </text>
    </comment>
    <comment ref="AJ3" authorId="1" shapeId="0" xr:uid="{00000000-0006-0000-0600-00000A000000}">
      <text>
        <r>
          <rPr>
            <b/>
            <sz val="10"/>
            <rFont val="Tahoma"/>
            <family val="2"/>
          </rPr>
          <t>Usuario:</t>
        </r>
        <r>
          <rPr>
            <sz val="10"/>
            <rFont val="Tahoma"/>
            <family val="2"/>
          </rPr>
          <t xml:space="preserve">
Corresponde a defectos de fabricación de los dispositivos médicos, biológicos o cuando se presente un rendimiento menor a la presentación indicada en el empaque primario del biológico.</t>
        </r>
      </text>
    </comment>
    <comment ref="AK3" authorId="1" shapeId="0" xr:uid="{00000000-0006-0000-0600-00000B000000}">
      <text>
        <r>
          <rPr>
            <b/>
            <sz val="9"/>
            <rFont val="Tahoma"/>
            <family val="2"/>
          </rPr>
          <t>Usuario:</t>
        </r>
        <r>
          <rPr>
            <sz val="9"/>
            <rFont val="Tahoma"/>
            <family val="2"/>
          </rPr>
          <t xml:space="preserve">
Corresponde a las pérdidas de dosis por vómito franco posterior a la administración de vacunas por vía oral.</t>
        </r>
      </text>
    </comment>
    <comment ref="AM3" authorId="3" shapeId="0" xr:uid="{00000000-0006-0000-0600-00000C000000}">
      <text>
        <r>
          <rPr>
            <sz val="10"/>
            <rFont val="Tahoma"/>
            <family val="2"/>
          </rPr>
          <t>Remítase a la hoja uno donde se especifica la clasificación de las perdidas.</t>
        </r>
      </text>
    </comment>
    <comment ref="AN3" authorId="1" shapeId="0" xr:uid="{00000000-0006-0000-0600-00000D000000}">
      <text>
        <r>
          <rPr>
            <b/>
            <sz val="9"/>
            <rFont val="Tahoma"/>
            <family val="2"/>
          </rPr>
          <t>Usuario:</t>
        </r>
        <r>
          <rPr>
            <sz val="9"/>
            <rFont val="Tahoma"/>
            <family val="2"/>
          </rPr>
          <t xml:space="preserve">
Corresponde a las pérdidas por robo o siniestro de los biológico o insumos utilizados en el programa.</t>
        </r>
      </text>
    </comment>
    <comment ref="AD4" authorId="1" shapeId="0" xr:uid="{00000000-0006-0000-0600-00000E000000}">
      <text>
        <r>
          <rPr>
            <b/>
            <sz val="9"/>
            <rFont val="Tahoma"/>
            <family val="2"/>
          </rPr>
          <t>Usuario:</t>
        </r>
        <r>
          <rPr>
            <sz val="9"/>
            <rFont val="Tahoma"/>
            <family val="2"/>
          </rPr>
          <t xml:space="preserve">
Corresponde a la suma de las variables INSTITUCIONAL y EXTRAMURAL, cuyo resultado debe ser el total de dosis perdidas por políticas de frascos abiertos.</t>
        </r>
      </text>
    </comment>
    <comment ref="H374" authorId="0" shapeId="0" xr:uid="{00000000-0006-0000-0600-00000F000000}">
      <text>
        <r>
          <rPr>
            <b/>
            <sz val="12"/>
            <rFont val="Tahoma"/>
            <family val="2"/>
          </rPr>
          <t>Fredys Acevedo Pautt.:</t>
        </r>
        <r>
          <rPr>
            <sz val="12"/>
            <rFont val="Tahoma"/>
            <family val="2"/>
          </rPr>
          <t xml:space="preserve">
Corresponde a las dosis ingresados al inventario por traslados de un municipio a otro, osea se reciben por traslado.</t>
        </r>
      </text>
    </comment>
    <comment ref="I374" authorId="0" shapeId="0" xr:uid="{00000000-0006-0000-0600-000010000000}">
      <text>
        <r>
          <rPr>
            <b/>
            <sz val="12"/>
            <rFont val="Tahoma"/>
            <family val="2"/>
          </rPr>
          <t>Fredys Acevedo Pautt.:</t>
        </r>
        <r>
          <rPr>
            <sz val="12"/>
            <rFont val="Tahoma"/>
            <family val="2"/>
          </rPr>
          <t xml:space="preserve">
Corresponde a los bilógicos traslados entre municipios del departamento que salen del inventario.</t>
        </r>
      </text>
    </comment>
    <comment ref="AB375" authorId="1" shapeId="0" xr:uid="{00000000-0006-0000-0600-000011000000}">
      <text>
        <r>
          <rPr>
            <b/>
            <sz val="10"/>
            <rFont val="Tahoma"/>
            <family val="2"/>
          </rPr>
          <t>Usuario:</t>
        </r>
        <r>
          <rPr>
            <sz val="10"/>
            <rFont val="Tahoma"/>
            <family val="2"/>
          </rPr>
          <t xml:space="preserve">
Dosis pérdidas de acuerdo con las indicaciones del laboratorio productor en la estrategia intramural o extramural.</t>
        </r>
      </text>
    </comment>
    <comment ref="AD375" authorId="1" shapeId="0" xr:uid="{00000000-0006-0000-0600-000012000000}">
      <text>
        <r>
          <rPr>
            <b/>
            <sz val="10"/>
            <rFont val="Tahoma"/>
            <family val="2"/>
          </rPr>
          <t>Usuario:</t>
        </r>
        <r>
          <rPr>
            <sz val="10"/>
            <rFont val="Tahoma"/>
            <family val="2"/>
          </rPr>
          <t xml:space="preserve">
Vacuna COVID-19 con concepto técnico de NO USO por parte del lnvima.</t>
        </r>
      </text>
    </comment>
    <comment ref="AE375" authorId="1" shapeId="0" xr:uid="{00000000-0006-0000-0600-000013000000}">
      <text>
        <r>
          <rPr>
            <b/>
            <sz val="10"/>
            <rFont val="Tahoma"/>
            <family val="2"/>
          </rPr>
          <t>Usuario:</t>
        </r>
        <r>
          <rPr>
            <sz val="10"/>
            <rFont val="Tahoma"/>
            <family val="2"/>
          </rPr>
          <t xml:space="preserve">
Corresponde a la cantidad de dosis pérdidas debido a que el vial se contaminó durante el proceso de almacenamiento, alistamiento, envasado, aplicación de la vacuna COVID-19, entre otras, inmersión del vial, agujas permanentes insertadas sobre el tapón del frasco, mala manipulación.</t>
        </r>
      </text>
    </comment>
    <comment ref="AF375" authorId="1" shapeId="0" xr:uid="{00000000-0006-0000-0600-000014000000}">
      <text>
        <r>
          <rPr>
            <b/>
            <sz val="10"/>
            <rFont val="Tahoma"/>
            <family val="2"/>
          </rPr>
          <t>Usuario:</t>
        </r>
        <r>
          <rPr>
            <sz val="10"/>
            <rFont val="Tahoma"/>
            <family val="2"/>
          </rPr>
          <t xml:space="preserve">
Corresponde a la aguja mal empatada que provoca pérdida del producto.
Derrame o ruptura del biológico durante el alistamiento, reconstitución o administración.</t>
        </r>
      </text>
    </comment>
    <comment ref="AG375" authorId="1" shapeId="0" xr:uid="{00000000-0006-0000-0600-000015000000}">
      <text>
        <r>
          <rPr>
            <b/>
            <sz val="10"/>
            <rFont val="Tahoma"/>
            <family val="2"/>
          </rPr>
          <t>Usuario:</t>
        </r>
        <r>
          <rPr>
            <sz val="10"/>
            <rFont val="Tahoma"/>
            <family val="2"/>
          </rPr>
          <t xml:space="preserve">
Vacuna COVID-19 reconstituida o diluida con diluyente que no le corresponde de acuerdo a las indicaciones del fabricante. Reconstitución o dilución con menor o mayor cantidad de mililitros a los indicados por el fabricante.</t>
        </r>
      </text>
    </comment>
    <comment ref="AH375" authorId="1" shapeId="0" xr:uid="{00000000-0006-0000-0600-000016000000}">
      <text>
        <r>
          <rPr>
            <b/>
            <sz val="10"/>
            <rFont val="Tahoma"/>
            <family val="2"/>
          </rPr>
          <t>Usuario:</t>
        </r>
        <r>
          <rPr>
            <sz val="10"/>
            <rFont val="Tahoma"/>
            <family val="2"/>
          </rPr>
          <t xml:space="preserve">
Corresponde a la persona vacunada contra COVID-19 con mayor o menor cantidad de dosis aplicada respecto a la indicación farmacéutica y los lineamientos nacionales</t>
        </r>
        <r>
          <rPr>
            <sz val="9"/>
            <rFont val="Tahoma"/>
            <family val="2"/>
          </rPr>
          <t>.</t>
        </r>
      </text>
    </comment>
    <comment ref="AI375" authorId="1" shapeId="0" xr:uid="{00000000-0006-0000-0600-000017000000}">
      <text>
        <r>
          <rPr>
            <b/>
            <sz val="10"/>
            <rFont val="Tahoma"/>
            <family val="2"/>
          </rPr>
          <t>Usuario:</t>
        </r>
        <r>
          <rPr>
            <sz val="10"/>
            <rFont val="Tahoma"/>
            <family val="2"/>
          </rPr>
          <t xml:space="preserve">
Corresponde a la vacuna que superó los días de almacenamiento en temperaturas de refrigeración de acuerdo a las indicaciones del laboratorio fabricante.</t>
        </r>
      </text>
    </comment>
    <comment ref="AJ375" authorId="1" shapeId="0" xr:uid="{00000000-0006-0000-0600-000018000000}">
      <text>
        <r>
          <rPr>
            <b/>
            <sz val="10"/>
            <rFont val="Tahoma"/>
            <family val="2"/>
          </rPr>
          <t>Usuario:</t>
        </r>
        <r>
          <rPr>
            <sz val="10"/>
            <rFont val="Tahoma"/>
            <family val="2"/>
          </rPr>
          <t xml:space="preserve">
Corresponde a la vacuna que expiró (venció) de acuerdo con lo registrado en la etiqueta del producto.</t>
        </r>
      </text>
    </comment>
    <comment ref="AK375" authorId="1" shapeId="0" xr:uid="{00000000-0006-0000-0600-000019000000}">
      <text>
        <r>
          <rPr>
            <b/>
            <sz val="10"/>
            <rFont val="Tahoma"/>
            <family val="2"/>
          </rPr>
          <t>Usuario:</t>
        </r>
        <r>
          <rPr>
            <sz val="10"/>
            <rFont val="Tahoma"/>
            <family val="2"/>
          </rPr>
          <t xml:space="preserve">
Corresponde a las dosis de un (unos) viales identificados roto o fracturados durante el proceso de transporte nacional, municipal, IPS o extramural.</t>
        </r>
      </text>
    </comment>
    <comment ref="AL375" authorId="1" shapeId="0" xr:uid="{00000000-0006-0000-0600-00001A000000}">
      <text>
        <r>
          <rPr>
            <b/>
            <sz val="10"/>
            <rFont val="Tahoma"/>
            <family val="2"/>
          </rPr>
          <t>Usuario:</t>
        </r>
        <r>
          <rPr>
            <sz val="10"/>
            <rFont val="Tahoma"/>
            <family val="2"/>
          </rPr>
          <t xml:space="preserve">
Corresponde a frasco/vial de vacuna COVID-19 sin producto, sin etiqueta, cambios de coloración del producto, partículas dentro del vial identificadas previas a la reconstitución, caja incompleta u otros aspectos del producto diferentes al indicado por el fabricante.</t>
        </r>
      </text>
    </comment>
    <comment ref="AM375" authorId="3" shapeId="0" xr:uid="{00000000-0006-0000-0600-00001B000000}">
      <text>
        <r>
          <rPr>
            <sz val="10"/>
            <rFont val="Tahoma"/>
            <family val="2"/>
          </rPr>
          <t>Remítase a la hoja uno donde se especifica la clasificación de las perdidas.</t>
        </r>
      </text>
    </comment>
    <comment ref="AN375" authorId="1" shapeId="0" xr:uid="{00000000-0006-0000-0600-00001C000000}">
      <text>
        <r>
          <rPr>
            <b/>
            <sz val="10"/>
            <rFont val="Tahoma"/>
            <family val="2"/>
          </rPr>
          <t>Usuario:</t>
        </r>
        <r>
          <rPr>
            <sz val="10"/>
            <rFont val="Tahoma"/>
            <family val="2"/>
          </rPr>
          <t xml:space="preserve">
Vacuna pérdida en siniestros como inundaciones, incendios, desastres naturales, entre otros.</t>
        </r>
      </text>
    </comment>
    <comment ref="AO375" authorId="1" shapeId="0" xr:uid="{00000000-0006-0000-0600-00001D000000}">
      <text>
        <r>
          <rPr>
            <b/>
            <sz val="10"/>
            <rFont val="Tahoma"/>
            <family val="2"/>
          </rPr>
          <t>Usuario:</t>
        </r>
        <r>
          <rPr>
            <sz val="10"/>
            <rFont val="Tahoma"/>
            <family val="2"/>
          </rPr>
          <t xml:space="preserve">
Vacuna COVID-19 que fue hurtada durante el almacenamiento, transporte, distribución a nivel departamental, municipal, IPS o extramural.</t>
        </r>
      </text>
    </comment>
    <comment ref="AP375" authorId="1" shapeId="0" xr:uid="{00000000-0006-0000-0600-00001E000000}">
      <text>
        <r>
          <rPr>
            <b/>
            <sz val="10"/>
            <rFont val="Tahoma"/>
            <family val="2"/>
          </rPr>
          <t>Usuario:</t>
        </r>
        <r>
          <rPr>
            <sz val="10"/>
            <rFont val="Tahoma"/>
            <family val="2"/>
          </rPr>
          <t xml:space="preserve">
Corresponde a dosis no soportadas, que no cuentan con algún tipo de registro o soporte de aplicación, registro en inventario o presentado alguna de las otras 12 causales.</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Fredys Acevedo Pautt.</author>
    <author>Usuario</author>
    <author>Carmen Elisa Ojeda Jurado</author>
    <author>Fredys Fernando Acevedo Pautt</author>
  </authors>
  <commentList>
    <comment ref="A1" authorId="0" shapeId="0" xr:uid="{00000000-0006-0000-0700-000001000000}">
      <text>
        <r>
          <rPr>
            <b/>
            <sz val="11"/>
            <rFont val="Tahoma"/>
            <family val="2"/>
          </rPr>
          <t>Fredys Acevedo Pautt.:</t>
        </r>
        <r>
          <rPr>
            <sz val="11"/>
            <rFont val="Tahoma"/>
            <family val="2"/>
          </rPr>
          <t xml:space="preserve">
Corresponde la sumatoria de los saldos por cada uno de los insumos existentes en cada municipio de la entidad territorial del mes anterior. Los saldos finales del mes anteriores, con los saldos iniciales del presente mes.</t>
        </r>
      </text>
    </comment>
    <comment ref="H2" authorId="0" shapeId="0" xr:uid="{00000000-0006-0000-0700-000002000000}">
      <text>
        <r>
          <rPr>
            <b/>
            <sz val="12"/>
            <rFont val="Tahoma"/>
            <family val="2"/>
          </rPr>
          <t>Fredys Acevedo Pautt.:</t>
        </r>
        <r>
          <rPr>
            <sz val="12"/>
            <rFont val="Tahoma"/>
            <family val="2"/>
          </rPr>
          <t xml:space="preserve">
Corresponde a las dosis ingresados al inventario por traslados de un municipio a otro, osea se reciben por traslado.</t>
        </r>
      </text>
    </comment>
    <comment ref="I2" authorId="0" shapeId="0" xr:uid="{00000000-0006-0000-0700-000003000000}">
      <text>
        <r>
          <rPr>
            <b/>
            <sz val="12"/>
            <rFont val="Tahoma"/>
            <family val="2"/>
          </rPr>
          <t>Fredys Acevedo Pautt.:</t>
        </r>
        <r>
          <rPr>
            <sz val="12"/>
            <rFont val="Tahoma"/>
            <family val="2"/>
          </rPr>
          <t xml:space="preserve">
Corresponde a los bilógicos traslados entre municipios del departamento que salen del inventario.</t>
        </r>
      </text>
    </comment>
    <comment ref="AB3" authorId="1" shapeId="0" xr:uid="{00000000-0006-0000-0700-000004000000}">
      <text>
        <r>
          <rPr>
            <b/>
            <sz val="10"/>
            <rFont val="Tahoma"/>
            <family val="2"/>
          </rPr>
          <t>Usuario:</t>
        </r>
        <r>
          <rPr>
            <sz val="10"/>
            <rFont val="Tahoma"/>
            <family val="2"/>
          </rPr>
          <t xml:space="preserve">
Dosis pérdidas de acuerdo con las indicaciones del laboratorio productor en la estrategia intramural o extramural. Al sumar estas dos variables el resultado debe ser el total de dosis perdidas por políticas de frascos abiertos.</t>
        </r>
      </text>
    </comment>
    <comment ref="AE3" authorId="1" shapeId="0" xr:uid="{00000000-0006-0000-0700-000005000000}">
      <text>
        <r>
          <rPr>
            <b/>
            <sz val="10"/>
            <rFont val="Tahoma"/>
            <family val="2"/>
          </rPr>
          <t>Usuario:</t>
        </r>
        <r>
          <rPr>
            <sz val="10"/>
            <rFont val="Tahoma"/>
            <family val="2"/>
          </rPr>
          <t xml:space="preserve">
Corresponde a la Interrupción de cadena de frío de los biológicos en el transporte o en el lugar de la recepción, como también en su almacenamiento en las ET o traslados hasta su aplicación.</t>
        </r>
      </text>
    </comment>
    <comment ref="AF3" authorId="1" shapeId="0" xr:uid="{00000000-0006-0000-0700-000006000000}">
      <text>
        <r>
          <rPr>
            <b/>
            <sz val="10"/>
            <rFont val="Tahoma"/>
            <family val="2"/>
          </rPr>
          <t>Usuario:</t>
        </r>
        <r>
          <rPr>
            <sz val="10"/>
            <rFont val="Tahoma"/>
            <family val="2"/>
          </rPr>
          <t xml:space="preserve">
Corresponde a la contaminación del biológico bajo alguna circunstancia o situación que se debe reportar.</t>
        </r>
      </text>
    </comment>
    <comment ref="AG3" authorId="1" shapeId="0" xr:uid="{00000000-0006-0000-0700-000007000000}">
      <text>
        <r>
          <rPr>
            <b/>
            <sz val="10"/>
            <rFont val="Tahoma"/>
            <family val="2"/>
          </rPr>
          <t>Usuario:</t>
        </r>
        <r>
          <rPr>
            <sz val="10"/>
            <rFont val="Tahoma"/>
            <family val="2"/>
          </rPr>
          <t xml:space="preserve">
Corresponde a los viales, jeringas prellenadas o diluyentes rotos desde las acciones del programa de la ET o a los viales, jeringas prellenadas o diluyentes rotos recibidos en el proceso de recepción técnica por la ET.  </t>
        </r>
      </text>
    </comment>
    <comment ref="AH3" authorId="2" shapeId="0" xr:uid="{00000000-0006-0000-0700-000008000000}">
      <text>
        <r>
          <rPr>
            <sz val="10"/>
            <rFont val="Tahoma"/>
            <family val="2"/>
          </rPr>
          <t>Registre el total de pérdidas por error en almacenamiento, alistamiento, reconstitución, envase  o derrame del medicamento biologico  (por ejemplo aguja mal empatada con el cuerpo de la jeringa) y/o perdidas por inadecuada reconstitución del biologico con un diluyente que no le corresponde segun el laboratorio fabricante. Soporte Acta de baja 
Error en el diligenciamiento por ejemplo en los carné.  Soporte Acta de baja.</t>
        </r>
      </text>
    </comment>
    <comment ref="AI3" authorId="1" shapeId="0" xr:uid="{00000000-0006-0000-0700-000009000000}">
      <text>
        <r>
          <rPr>
            <b/>
            <sz val="10"/>
            <rFont val="Tahoma"/>
            <family val="2"/>
          </rPr>
          <t>Usuario:</t>
        </r>
        <r>
          <rPr>
            <sz val="10"/>
            <rFont val="Tahoma"/>
            <family val="2"/>
          </rPr>
          <t xml:space="preserve">
Corresponde al vencimiento de los biológicos, diluyentes, jeringas o cuando los anteriores exceden los días de almacenamiento permitido.</t>
        </r>
      </text>
    </comment>
    <comment ref="AJ3" authorId="1" shapeId="0" xr:uid="{00000000-0006-0000-0700-00000A000000}">
      <text>
        <r>
          <rPr>
            <b/>
            <sz val="10"/>
            <rFont val="Tahoma"/>
            <family val="2"/>
          </rPr>
          <t>Usuario:</t>
        </r>
        <r>
          <rPr>
            <sz val="10"/>
            <rFont val="Tahoma"/>
            <family val="2"/>
          </rPr>
          <t xml:space="preserve">
Corresponde a defectos de fabricación de los dispositivos médicos, biológicos o cuando se presente un rendimiento menor a la presentación indicada en el empaque primario del biológico.</t>
        </r>
      </text>
    </comment>
    <comment ref="AK3" authorId="1" shapeId="0" xr:uid="{00000000-0006-0000-0700-00000B000000}">
      <text>
        <r>
          <rPr>
            <b/>
            <sz val="9"/>
            <rFont val="Tahoma"/>
            <family val="2"/>
          </rPr>
          <t>Usuario:</t>
        </r>
        <r>
          <rPr>
            <sz val="9"/>
            <rFont val="Tahoma"/>
            <family val="2"/>
          </rPr>
          <t xml:space="preserve">
Corresponde a las pérdidas de dosis por vómito franco posterior a la administración de vacunas por vía oral.</t>
        </r>
      </text>
    </comment>
    <comment ref="AM3" authorId="3" shapeId="0" xr:uid="{00000000-0006-0000-0700-00000C000000}">
      <text>
        <r>
          <rPr>
            <sz val="10"/>
            <rFont val="Tahoma"/>
            <family val="2"/>
          </rPr>
          <t>Remítase a la hoja uno donde se especifica la clasificación de las perdidas.</t>
        </r>
      </text>
    </comment>
    <comment ref="AN3" authorId="1" shapeId="0" xr:uid="{00000000-0006-0000-0700-00000D000000}">
      <text>
        <r>
          <rPr>
            <b/>
            <sz val="9"/>
            <rFont val="Tahoma"/>
            <family val="2"/>
          </rPr>
          <t>Usuario:</t>
        </r>
        <r>
          <rPr>
            <sz val="9"/>
            <rFont val="Tahoma"/>
            <family val="2"/>
          </rPr>
          <t xml:space="preserve">
Corresponde a las pérdidas por robo o siniestro de los biológico o insumos utilizados en el programa.</t>
        </r>
      </text>
    </comment>
    <comment ref="AD4" authorId="1" shapeId="0" xr:uid="{00000000-0006-0000-0700-00000E000000}">
      <text>
        <r>
          <rPr>
            <b/>
            <sz val="9"/>
            <rFont val="Tahoma"/>
            <family val="2"/>
          </rPr>
          <t>Usuario:</t>
        </r>
        <r>
          <rPr>
            <sz val="9"/>
            <rFont val="Tahoma"/>
            <family val="2"/>
          </rPr>
          <t xml:space="preserve">
Corresponde a la suma de las variables INSTITUCIONAL y EXTRAMURAL, cuyo resultado debe ser el total de dosis perdidas por políticas de frascos abiertos.</t>
        </r>
      </text>
    </comment>
    <comment ref="H374" authorId="0" shapeId="0" xr:uid="{00000000-0006-0000-0700-00000F000000}">
      <text>
        <r>
          <rPr>
            <b/>
            <sz val="12"/>
            <rFont val="Tahoma"/>
            <family val="2"/>
          </rPr>
          <t>Fredys Acevedo Pautt.:</t>
        </r>
        <r>
          <rPr>
            <sz val="12"/>
            <rFont val="Tahoma"/>
            <family val="2"/>
          </rPr>
          <t xml:space="preserve">
Corresponde a las dosis ingresados al inventario por traslados de un municipio a otro, osea se reciben por traslado.</t>
        </r>
      </text>
    </comment>
    <comment ref="I374" authorId="0" shapeId="0" xr:uid="{00000000-0006-0000-0700-000010000000}">
      <text>
        <r>
          <rPr>
            <b/>
            <sz val="12"/>
            <rFont val="Tahoma"/>
            <family val="2"/>
          </rPr>
          <t>Fredys Acevedo Pautt.:</t>
        </r>
        <r>
          <rPr>
            <sz val="12"/>
            <rFont val="Tahoma"/>
            <family val="2"/>
          </rPr>
          <t xml:space="preserve">
Corresponde a los bilógicos traslados entre municipios del departamento que salen del inventario.</t>
        </r>
      </text>
    </comment>
    <comment ref="AB375" authorId="1" shapeId="0" xr:uid="{00000000-0006-0000-0700-000011000000}">
      <text>
        <r>
          <rPr>
            <b/>
            <sz val="10"/>
            <rFont val="Tahoma"/>
            <family val="2"/>
          </rPr>
          <t>Usuario:</t>
        </r>
        <r>
          <rPr>
            <sz val="10"/>
            <rFont val="Tahoma"/>
            <family val="2"/>
          </rPr>
          <t xml:space="preserve">
Dosis pérdidas de acuerdo con las indicaciones del laboratorio productor en la estrategia intramural o extramural.</t>
        </r>
      </text>
    </comment>
    <comment ref="AD375" authorId="1" shapeId="0" xr:uid="{00000000-0006-0000-0700-000012000000}">
      <text>
        <r>
          <rPr>
            <b/>
            <sz val="10"/>
            <rFont val="Tahoma"/>
            <family val="2"/>
          </rPr>
          <t>Usuario:</t>
        </r>
        <r>
          <rPr>
            <sz val="10"/>
            <rFont val="Tahoma"/>
            <family val="2"/>
          </rPr>
          <t xml:space="preserve">
Vacuna COVID-19 con concepto técnico de NO USO por parte del lnvima.</t>
        </r>
      </text>
    </comment>
    <comment ref="AE375" authorId="1" shapeId="0" xr:uid="{00000000-0006-0000-0700-000013000000}">
      <text>
        <r>
          <rPr>
            <b/>
            <sz val="10"/>
            <rFont val="Tahoma"/>
            <family val="2"/>
          </rPr>
          <t>Usuario:</t>
        </r>
        <r>
          <rPr>
            <sz val="10"/>
            <rFont val="Tahoma"/>
            <family val="2"/>
          </rPr>
          <t xml:space="preserve">
Corresponde a la cantidad de dosis pérdidas debido a que el vial se contaminó durante el proceso de almacenamiento, alistamiento, envasado, aplicación de la vacuna COVID-19, entre otras, inmersión del vial, agujas permanentes insertadas sobre el tapón del frasco, mala manipulación.</t>
        </r>
      </text>
    </comment>
    <comment ref="AF375" authorId="1" shapeId="0" xr:uid="{00000000-0006-0000-0700-000014000000}">
      <text>
        <r>
          <rPr>
            <b/>
            <sz val="10"/>
            <rFont val="Tahoma"/>
            <family val="2"/>
          </rPr>
          <t>Usuario:</t>
        </r>
        <r>
          <rPr>
            <sz val="10"/>
            <rFont val="Tahoma"/>
            <family val="2"/>
          </rPr>
          <t xml:space="preserve">
Corresponde a la aguja mal empatada que provoca pérdida del producto.
Derrame o ruptura del biológico durante el alistamiento, reconstitución o administración.</t>
        </r>
      </text>
    </comment>
    <comment ref="AG375" authorId="1" shapeId="0" xr:uid="{00000000-0006-0000-0700-000015000000}">
      <text>
        <r>
          <rPr>
            <b/>
            <sz val="10"/>
            <rFont val="Tahoma"/>
            <family val="2"/>
          </rPr>
          <t>Usuario:</t>
        </r>
        <r>
          <rPr>
            <sz val="10"/>
            <rFont val="Tahoma"/>
            <family val="2"/>
          </rPr>
          <t xml:space="preserve">
Vacuna COVID-19 reconstituida o diluida con diluyente que no le corresponde de acuerdo a las indicaciones del fabricante. Reconstitución o dilución con menor o mayor cantidad de mililitros a los indicados por el fabricante.</t>
        </r>
      </text>
    </comment>
    <comment ref="AH375" authorId="1" shapeId="0" xr:uid="{00000000-0006-0000-0700-000016000000}">
      <text>
        <r>
          <rPr>
            <b/>
            <sz val="10"/>
            <rFont val="Tahoma"/>
            <family val="2"/>
          </rPr>
          <t>Usuario:</t>
        </r>
        <r>
          <rPr>
            <sz val="10"/>
            <rFont val="Tahoma"/>
            <family val="2"/>
          </rPr>
          <t xml:space="preserve">
Corresponde a la persona vacunada contra COVID-19 con mayor o menor cantidad de dosis aplicada respecto a la indicación farmacéutica y los lineamientos nacionales</t>
        </r>
        <r>
          <rPr>
            <sz val="9"/>
            <rFont val="Tahoma"/>
            <family val="2"/>
          </rPr>
          <t>.</t>
        </r>
      </text>
    </comment>
    <comment ref="AI375" authorId="1" shapeId="0" xr:uid="{00000000-0006-0000-0700-000017000000}">
      <text>
        <r>
          <rPr>
            <b/>
            <sz val="10"/>
            <rFont val="Tahoma"/>
            <family val="2"/>
          </rPr>
          <t>Usuario:</t>
        </r>
        <r>
          <rPr>
            <sz val="10"/>
            <rFont val="Tahoma"/>
            <family val="2"/>
          </rPr>
          <t xml:space="preserve">
Corresponde a la vacuna que superó los días de almacenamiento en temperaturas de refrigeración de acuerdo a las indicaciones del laboratorio fabricante.</t>
        </r>
      </text>
    </comment>
    <comment ref="AJ375" authorId="1" shapeId="0" xr:uid="{00000000-0006-0000-0700-000018000000}">
      <text>
        <r>
          <rPr>
            <b/>
            <sz val="10"/>
            <rFont val="Tahoma"/>
            <family val="2"/>
          </rPr>
          <t>Usuario:</t>
        </r>
        <r>
          <rPr>
            <sz val="10"/>
            <rFont val="Tahoma"/>
            <family val="2"/>
          </rPr>
          <t xml:space="preserve">
Corresponde a la vacuna que expiró (venció) de acuerdo con lo registrado en la etiqueta del producto.</t>
        </r>
      </text>
    </comment>
    <comment ref="AK375" authorId="1" shapeId="0" xr:uid="{00000000-0006-0000-0700-000019000000}">
      <text>
        <r>
          <rPr>
            <b/>
            <sz val="10"/>
            <rFont val="Tahoma"/>
            <family val="2"/>
          </rPr>
          <t>Usuario:</t>
        </r>
        <r>
          <rPr>
            <sz val="10"/>
            <rFont val="Tahoma"/>
            <family val="2"/>
          </rPr>
          <t xml:space="preserve">
Corresponde a las dosis de un (unos) viales identificados roto o fracturados durante el proceso de transporte nacional, municipal, IPS o extramural.</t>
        </r>
      </text>
    </comment>
    <comment ref="AL375" authorId="1" shapeId="0" xr:uid="{00000000-0006-0000-0700-00001A000000}">
      <text>
        <r>
          <rPr>
            <b/>
            <sz val="10"/>
            <rFont val="Tahoma"/>
            <family val="2"/>
          </rPr>
          <t>Usuario:</t>
        </r>
        <r>
          <rPr>
            <sz val="10"/>
            <rFont val="Tahoma"/>
            <family val="2"/>
          </rPr>
          <t xml:space="preserve">
Corresponde a frasco/vial de vacuna COVID-19 sin producto, sin etiqueta, cambios de coloración del producto, partículas dentro del vial identificadas previas a la reconstitución, caja incompleta u otros aspectos del producto diferentes al indicado por el fabricante.</t>
        </r>
      </text>
    </comment>
    <comment ref="AM375" authorId="3" shapeId="0" xr:uid="{00000000-0006-0000-0700-00001B000000}">
      <text>
        <r>
          <rPr>
            <sz val="10"/>
            <rFont val="Tahoma"/>
            <family val="2"/>
          </rPr>
          <t>Remítase a la hoja uno donde se especifica la clasificación de las perdidas.</t>
        </r>
      </text>
    </comment>
    <comment ref="AN375" authorId="1" shapeId="0" xr:uid="{00000000-0006-0000-0700-00001C000000}">
      <text>
        <r>
          <rPr>
            <b/>
            <sz val="10"/>
            <rFont val="Tahoma"/>
            <family val="2"/>
          </rPr>
          <t>Usuario:</t>
        </r>
        <r>
          <rPr>
            <sz val="10"/>
            <rFont val="Tahoma"/>
            <family val="2"/>
          </rPr>
          <t xml:space="preserve">
Vacuna pérdida en siniestros como inundaciones, incendios, desastres naturales, entre otros.</t>
        </r>
      </text>
    </comment>
    <comment ref="AO375" authorId="1" shapeId="0" xr:uid="{00000000-0006-0000-0700-00001D000000}">
      <text>
        <r>
          <rPr>
            <b/>
            <sz val="10"/>
            <rFont val="Tahoma"/>
            <family val="2"/>
          </rPr>
          <t>Usuario:</t>
        </r>
        <r>
          <rPr>
            <sz val="10"/>
            <rFont val="Tahoma"/>
            <family val="2"/>
          </rPr>
          <t xml:space="preserve">
Vacuna COVID-19 que fue hurtada durante el almacenamiento, transporte, distribución a nivel departamental, municipal, IPS o extramural.</t>
        </r>
      </text>
    </comment>
    <comment ref="AP375" authorId="1" shapeId="0" xr:uid="{00000000-0006-0000-0700-00001E000000}">
      <text>
        <r>
          <rPr>
            <b/>
            <sz val="10"/>
            <rFont val="Tahoma"/>
            <family val="2"/>
          </rPr>
          <t>Usuario:</t>
        </r>
        <r>
          <rPr>
            <sz val="10"/>
            <rFont val="Tahoma"/>
            <family val="2"/>
          </rPr>
          <t xml:space="preserve">
Corresponde a dosis no soportadas, que no cuentan con algún tipo de registro o soporte de aplicación, registro en inventario o presentado alguna de las otras 12 causales.</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Fredys Acevedo Pautt.</author>
    <author>Usuario</author>
    <author>Carmen Elisa Ojeda Jurado</author>
    <author>Fredys Fernando Acevedo Pautt</author>
  </authors>
  <commentList>
    <comment ref="A1" authorId="0" shapeId="0" xr:uid="{00000000-0006-0000-0800-000001000000}">
      <text>
        <r>
          <rPr>
            <b/>
            <sz val="11"/>
            <rFont val="Tahoma"/>
            <family val="2"/>
          </rPr>
          <t>Fredys Acevedo Pautt.:</t>
        </r>
        <r>
          <rPr>
            <sz val="11"/>
            <rFont val="Tahoma"/>
            <family val="2"/>
          </rPr>
          <t xml:space="preserve">
Corresponde la sumatoria de los saldos por cada uno de los insumos existentes en cada municipio de la entidad territorial del mes anterior. Los saldos finales del mes anteriores, con los saldos iniciales del presente mes.</t>
        </r>
      </text>
    </comment>
    <comment ref="H2" authorId="0" shapeId="0" xr:uid="{00000000-0006-0000-0800-000002000000}">
      <text>
        <r>
          <rPr>
            <b/>
            <sz val="12"/>
            <rFont val="Tahoma"/>
            <family val="2"/>
          </rPr>
          <t>Fredys Acevedo Pautt.:</t>
        </r>
        <r>
          <rPr>
            <sz val="12"/>
            <rFont val="Tahoma"/>
            <family val="2"/>
          </rPr>
          <t xml:space="preserve">
Corresponde a las dosis ingresados al inventario por traslados de un municipio a otro, osea se reciben por traslado.</t>
        </r>
      </text>
    </comment>
    <comment ref="I2" authorId="0" shapeId="0" xr:uid="{00000000-0006-0000-0800-000003000000}">
      <text>
        <r>
          <rPr>
            <b/>
            <sz val="12"/>
            <rFont val="Tahoma"/>
            <family val="2"/>
          </rPr>
          <t>Fredys Acevedo Pautt.:</t>
        </r>
        <r>
          <rPr>
            <sz val="12"/>
            <rFont val="Tahoma"/>
            <family val="2"/>
          </rPr>
          <t xml:space="preserve">
Corresponde a los bilógicos traslados entre municipios del departamento que salen del inventario.</t>
        </r>
      </text>
    </comment>
    <comment ref="AB3" authorId="1" shapeId="0" xr:uid="{00000000-0006-0000-0800-000004000000}">
      <text>
        <r>
          <rPr>
            <b/>
            <sz val="10"/>
            <rFont val="Tahoma"/>
            <family val="2"/>
          </rPr>
          <t>Usuario:</t>
        </r>
        <r>
          <rPr>
            <sz val="10"/>
            <rFont val="Tahoma"/>
            <family val="2"/>
          </rPr>
          <t xml:space="preserve">
Dosis pérdidas de acuerdo con las indicaciones del laboratorio productor en la estrategia intramural o extramural. Al sumar estas dos variables el resultado debe ser el total de dosis perdidas por políticas de frascos abiertos.</t>
        </r>
      </text>
    </comment>
    <comment ref="AE3" authorId="1" shapeId="0" xr:uid="{00000000-0006-0000-0800-000005000000}">
      <text>
        <r>
          <rPr>
            <b/>
            <sz val="10"/>
            <rFont val="Tahoma"/>
            <family val="2"/>
          </rPr>
          <t>Usuario:</t>
        </r>
        <r>
          <rPr>
            <sz val="10"/>
            <rFont val="Tahoma"/>
            <family val="2"/>
          </rPr>
          <t xml:space="preserve">
Corresponde a la Interrupción de cadena de frío de los biológicos en el transporte o en el lugar de la recepción, como también en su almacenamiento en las ET o traslados hasta su aplicación.</t>
        </r>
      </text>
    </comment>
    <comment ref="AF3" authorId="1" shapeId="0" xr:uid="{00000000-0006-0000-0800-000006000000}">
      <text>
        <r>
          <rPr>
            <b/>
            <sz val="10"/>
            <rFont val="Tahoma"/>
            <family val="2"/>
          </rPr>
          <t>Usuario:</t>
        </r>
        <r>
          <rPr>
            <sz val="10"/>
            <rFont val="Tahoma"/>
            <family val="2"/>
          </rPr>
          <t xml:space="preserve">
Corresponde a la contaminación del biológico bajo alguna circunstancia o situación que se debe reportar.</t>
        </r>
      </text>
    </comment>
    <comment ref="AG3" authorId="1" shapeId="0" xr:uid="{00000000-0006-0000-0800-000007000000}">
      <text>
        <r>
          <rPr>
            <b/>
            <sz val="10"/>
            <rFont val="Tahoma"/>
            <family val="2"/>
          </rPr>
          <t>Usuario:</t>
        </r>
        <r>
          <rPr>
            <sz val="10"/>
            <rFont val="Tahoma"/>
            <family val="2"/>
          </rPr>
          <t xml:space="preserve">
Corresponde a los viales, jeringas prellenadas o diluyentes rotos desde las acciones del programa de la ET o a los viales, jeringas prellenadas o diluyentes rotos recibidos en el proceso de recepción técnica por la ET.  </t>
        </r>
      </text>
    </comment>
    <comment ref="AH3" authorId="2" shapeId="0" xr:uid="{00000000-0006-0000-0800-000008000000}">
      <text>
        <r>
          <rPr>
            <sz val="10"/>
            <rFont val="Tahoma"/>
            <family val="2"/>
          </rPr>
          <t>Registre el total de pérdidas por error en almacenamiento, alistamiento, reconstitución, envase  o derrame del medicamento biologico  (por ejemplo aguja mal empatada con el cuerpo de la jeringa) y/o perdidas por inadecuada reconstitución del biologico con un diluyente que no le corresponde segun el laboratorio fabricante. Soporte Acta de baja 
Error en el diligenciamiento por ejemplo en los carné.  Soporte Acta de baja.</t>
        </r>
      </text>
    </comment>
    <comment ref="AI3" authorId="1" shapeId="0" xr:uid="{00000000-0006-0000-0800-000009000000}">
      <text>
        <r>
          <rPr>
            <b/>
            <sz val="10"/>
            <rFont val="Tahoma"/>
            <family val="2"/>
          </rPr>
          <t>Usuario:</t>
        </r>
        <r>
          <rPr>
            <sz val="10"/>
            <rFont val="Tahoma"/>
            <family val="2"/>
          </rPr>
          <t xml:space="preserve">
Corresponde al vencimiento de los biológicos, diluyentes, jeringas o cuando los anteriores exceden los días de almacenamiento permitido.</t>
        </r>
      </text>
    </comment>
    <comment ref="AJ3" authorId="1" shapeId="0" xr:uid="{00000000-0006-0000-0800-00000A000000}">
      <text>
        <r>
          <rPr>
            <b/>
            <sz val="10"/>
            <rFont val="Tahoma"/>
            <family val="2"/>
          </rPr>
          <t>Usuario:</t>
        </r>
        <r>
          <rPr>
            <sz val="10"/>
            <rFont val="Tahoma"/>
            <family val="2"/>
          </rPr>
          <t xml:space="preserve">
Corresponde a defectos de fabricación de los dispositivos médicos, biológicos o cuando se presente un rendimiento menor a la presentación indicada en el empaque primario del biológico.</t>
        </r>
      </text>
    </comment>
    <comment ref="AK3" authorId="1" shapeId="0" xr:uid="{00000000-0006-0000-0800-00000B000000}">
      <text>
        <r>
          <rPr>
            <b/>
            <sz val="9"/>
            <rFont val="Tahoma"/>
            <family val="2"/>
          </rPr>
          <t>Usuario:</t>
        </r>
        <r>
          <rPr>
            <sz val="9"/>
            <rFont val="Tahoma"/>
            <family val="2"/>
          </rPr>
          <t xml:space="preserve">
Corresponde a las pérdidas de dosis por vómito franco posterior a la administración de vacunas por vía oral.</t>
        </r>
      </text>
    </comment>
    <comment ref="AM3" authorId="3" shapeId="0" xr:uid="{00000000-0006-0000-0800-00000C000000}">
      <text>
        <r>
          <rPr>
            <sz val="10"/>
            <rFont val="Tahoma"/>
            <family val="2"/>
          </rPr>
          <t>Remítase a la hoja uno donde se especifica la clasificación de las perdidas.</t>
        </r>
      </text>
    </comment>
    <comment ref="AN3" authorId="1" shapeId="0" xr:uid="{00000000-0006-0000-0800-00000D000000}">
      <text>
        <r>
          <rPr>
            <b/>
            <sz val="9"/>
            <rFont val="Tahoma"/>
            <family val="2"/>
          </rPr>
          <t>Usuario:</t>
        </r>
        <r>
          <rPr>
            <sz val="9"/>
            <rFont val="Tahoma"/>
            <family val="2"/>
          </rPr>
          <t xml:space="preserve">
Corresponde a las pérdidas por robo o siniestro de los biológico o insumos utilizados en el programa.</t>
        </r>
      </text>
    </comment>
    <comment ref="AD4" authorId="1" shapeId="0" xr:uid="{00000000-0006-0000-0800-00000E000000}">
      <text>
        <r>
          <rPr>
            <b/>
            <sz val="9"/>
            <rFont val="Tahoma"/>
            <family val="2"/>
          </rPr>
          <t>Usuario:</t>
        </r>
        <r>
          <rPr>
            <sz val="9"/>
            <rFont val="Tahoma"/>
            <family val="2"/>
          </rPr>
          <t xml:space="preserve">
Corresponde a la suma de las variables INSTITUCIONAL y EXTRAMURAL, cuyo resultado debe ser el total de dosis perdidas por políticas de frascos abiertos.</t>
        </r>
      </text>
    </comment>
    <comment ref="H374" authorId="0" shapeId="0" xr:uid="{00000000-0006-0000-0800-00000F000000}">
      <text>
        <r>
          <rPr>
            <b/>
            <sz val="12"/>
            <rFont val="Tahoma"/>
            <family val="2"/>
          </rPr>
          <t>Fredys Acevedo Pautt.:</t>
        </r>
        <r>
          <rPr>
            <sz val="12"/>
            <rFont val="Tahoma"/>
            <family val="2"/>
          </rPr>
          <t xml:space="preserve">
Corresponde a las dosis ingresados al inventario por traslados de un municipio a otro, osea se reciben por traslado.</t>
        </r>
      </text>
    </comment>
    <comment ref="I374" authorId="0" shapeId="0" xr:uid="{00000000-0006-0000-0800-000010000000}">
      <text>
        <r>
          <rPr>
            <b/>
            <sz val="12"/>
            <rFont val="Tahoma"/>
            <family val="2"/>
          </rPr>
          <t>Fredys Acevedo Pautt.:</t>
        </r>
        <r>
          <rPr>
            <sz val="12"/>
            <rFont val="Tahoma"/>
            <family val="2"/>
          </rPr>
          <t xml:space="preserve">
Corresponde a los bilógicos traslados entre municipios del departamento que salen del inventario.</t>
        </r>
      </text>
    </comment>
    <comment ref="AB375" authorId="1" shapeId="0" xr:uid="{00000000-0006-0000-0800-000011000000}">
      <text>
        <r>
          <rPr>
            <b/>
            <sz val="10"/>
            <rFont val="Tahoma"/>
            <family val="2"/>
          </rPr>
          <t>Usuario:</t>
        </r>
        <r>
          <rPr>
            <sz val="10"/>
            <rFont val="Tahoma"/>
            <family val="2"/>
          </rPr>
          <t xml:space="preserve">
Dosis pérdidas de acuerdo con las indicaciones del laboratorio productor en la estrategia intramural o extramural.</t>
        </r>
      </text>
    </comment>
    <comment ref="AD375" authorId="1" shapeId="0" xr:uid="{00000000-0006-0000-0800-000012000000}">
      <text>
        <r>
          <rPr>
            <b/>
            <sz val="10"/>
            <rFont val="Tahoma"/>
            <family val="2"/>
          </rPr>
          <t>Usuario:</t>
        </r>
        <r>
          <rPr>
            <sz val="10"/>
            <rFont val="Tahoma"/>
            <family val="2"/>
          </rPr>
          <t xml:space="preserve">
Vacuna COVID-19 con concepto técnico de NO USO por parte del lnvima.</t>
        </r>
      </text>
    </comment>
    <comment ref="AE375" authorId="1" shapeId="0" xr:uid="{00000000-0006-0000-0800-000013000000}">
      <text>
        <r>
          <rPr>
            <b/>
            <sz val="10"/>
            <rFont val="Tahoma"/>
            <family val="2"/>
          </rPr>
          <t>Usuario:</t>
        </r>
        <r>
          <rPr>
            <sz val="10"/>
            <rFont val="Tahoma"/>
            <family val="2"/>
          </rPr>
          <t xml:space="preserve">
Corresponde a la cantidad de dosis pérdidas debido a que el vial se contaminó durante el proceso de almacenamiento, alistamiento, envasado, aplicación de la vacuna COVID-19, entre otras, inmersión del vial, agujas permanentes insertadas sobre el tapón del frasco, mala manipulación.</t>
        </r>
      </text>
    </comment>
    <comment ref="AF375" authorId="1" shapeId="0" xr:uid="{00000000-0006-0000-0800-000014000000}">
      <text>
        <r>
          <rPr>
            <b/>
            <sz val="10"/>
            <rFont val="Tahoma"/>
            <family val="2"/>
          </rPr>
          <t>Usuario:</t>
        </r>
        <r>
          <rPr>
            <sz val="10"/>
            <rFont val="Tahoma"/>
            <family val="2"/>
          </rPr>
          <t xml:space="preserve">
Corresponde a la aguja mal empatada que provoca pérdida del producto.
Derrame o ruptura del biológico durante el alistamiento, reconstitución o administración.</t>
        </r>
      </text>
    </comment>
    <comment ref="AG375" authorId="1" shapeId="0" xr:uid="{00000000-0006-0000-0800-000015000000}">
      <text>
        <r>
          <rPr>
            <b/>
            <sz val="10"/>
            <rFont val="Tahoma"/>
            <family val="2"/>
          </rPr>
          <t>Usuario:</t>
        </r>
        <r>
          <rPr>
            <sz val="10"/>
            <rFont val="Tahoma"/>
            <family val="2"/>
          </rPr>
          <t xml:space="preserve">
Vacuna COVID-19 reconstituida o diluida con diluyente que no le corresponde de acuerdo a las indicaciones del fabricante. Reconstitución o dilución con menor o mayor cantidad de mililitros a los indicados por el fabricante.</t>
        </r>
      </text>
    </comment>
    <comment ref="AH375" authorId="1" shapeId="0" xr:uid="{00000000-0006-0000-0800-000016000000}">
      <text>
        <r>
          <rPr>
            <b/>
            <sz val="10"/>
            <rFont val="Tahoma"/>
            <family val="2"/>
          </rPr>
          <t>Usuario:</t>
        </r>
        <r>
          <rPr>
            <sz val="10"/>
            <rFont val="Tahoma"/>
            <family val="2"/>
          </rPr>
          <t xml:space="preserve">
Corresponde a la persona vacunada contra COVID-19 con mayor o menor cantidad de dosis aplicada respecto a la indicación farmacéutica y los lineamientos nacionales</t>
        </r>
        <r>
          <rPr>
            <sz val="9"/>
            <rFont val="Tahoma"/>
            <family val="2"/>
          </rPr>
          <t>.</t>
        </r>
      </text>
    </comment>
    <comment ref="AI375" authorId="1" shapeId="0" xr:uid="{00000000-0006-0000-0800-000017000000}">
      <text>
        <r>
          <rPr>
            <b/>
            <sz val="10"/>
            <rFont val="Tahoma"/>
            <family val="2"/>
          </rPr>
          <t>Usuario:</t>
        </r>
        <r>
          <rPr>
            <sz val="10"/>
            <rFont val="Tahoma"/>
            <family val="2"/>
          </rPr>
          <t xml:space="preserve">
Corresponde a la vacuna que superó los días de almacenamiento en temperaturas de refrigeración de acuerdo a las indicaciones del laboratorio fabricante.</t>
        </r>
      </text>
    </comment>
    <comment ref="AJ375" authorId="1" shapeId="0" xr:uid="{00000000-0006-0000-0800-000018000000}">
      <text>
        <r>
          <rPr>
            <b/>
            <sz val="10"/>
            <rFont val="Tahoma"/>
            <family val="2"/>
          </rPr>
          <t>Usuario:</t>
        </r>
        <r>
          <rPr>
            <sz val="10"/>
            <rFont val="Tahoma"/>
            <family val="2"/>
          </rPr>
          <t xml:space="preserve">
Corresponde a la vacuna que expiró (venció) de acuerdo con lo registrado en la etiqueta del producto.</t>
        </r>
      </text>
    </comment>
    <comment ref="AK375" authorId="1" shapeId="0" xr:uid="{00000000-0006-0000-0800-000019000000}">
      <text>
        <r>
          <rPr>
            <b/>
            <sz val="10"/>
            <rFont val="Tahoma"/>
            <family val="2"/>
          </rPr>
          <t>Usuario:</t>
        </r>
        <r>
          <rPr>
            <sz val="10"/>
            <rFont val="Tahoma"/>
            <family val="2"/>
          </rPr>
          <t xml:space="preserve">
Corresponde a las dosis de un (unos) viales identificados roto o fracturados durante el proceso de transporte nacional, municipal, IPS o extramural.</t>
        </r>
      </text>
    </comment>
    <comment ref="AL375" authorId="1" shapeId="0" xr:uid="{00000000-0006-0000-0800-00001A000000}">
      <text>
        <r>
          <rPr>
            <b/>
            <sz val="10"/>
            <rFont val="Tahoma"/>
            <family val="2"/>
          </rPr>
          <t>Usuario:</t>
        </r>
        <r>
          <rPr>
            <sz val="10"/>
            <rFont val="Tahoma"/>
            <family val="2"/>
          </rPr>
          <t xml:space="preserve">
Corresponde a frasco/vial de vacuna COVID-19 sin producto, sin etiqueta, cambios de coloración del producto, partículas dentro del vial identificadas previas a la reconstitución, caja incompleta u otros aspectos del producto diferentes al indicado por el fabricante.</t>
        </r>
      </text>
    </comment>
    <comment ref="AM375" authorId="3" shapeId="0" xr:uid="{00000000-0006-0000-0800-00001B000000}">
      <text>
        <r>
          <rPr>
            <sz val="10"/>
            <rFont val="Tahoma"/>
            <family val="2"/>
          </rPr>
          <t>Remítase a la hoja uno donde se especifica la clasificación de las perdidas.</t>
        </r>
      </text>
    </comment>
    <comment ref="AN375" authorId="1" shapeId="0" xr:uid="{00000000-0006-0000-0800-00001C000000}">
      <text>
        <r>
          <rPr>
            <b/>
            <sz val="10"/>
            <rFont val="Tahoma"/>
            <family val="2"/>
          </rPr>
          <t>Usuario:</t>
        </r>
        <r>
          <rPr>
            <sz val="10"/>
            <rFont val="Tahoma"/>
            <family val="2"/>
          </rPr>
          <t xml:space="preserve">
Vacuna pérdida en siniestros como inundaciones, incendios, desastres naturales, entre otros.</t>
        </r>
      </text>
    </comment>
    <comment ref="AO375" authorId="1" shapeId="0" xr:uid="{00000000-0006-0000-0800-00001D000000}">
      <text>
        <r>
          <rPr>
            <b/>
            <sz val="10"/>
            <rFont val="Tahoma"/>
            <family val="2"/>
          </rPr>
          <t>Usuario:</t>
        </r>
        <r>
          <rPr>
            <sz val="10"/>
            <rFont val="Tahoma"/>
            <family val="2"/>
          </rPr>
          <t xml:space="preserve">
Vacuna COVID-19 que fue hurtada durante el almacenamiento, transporte, distribución a nivel departamental, municipal, IPS o extramural.</t>
        </r>
      </text>
    </comment>
    <comment ref="AP375" authorId="1" shapeId="0" xr:uid="{00000000-0006-0000-0800-00001E000000}">
      <text>
        <r>
          <rPr>
            <b/>
            <sz val="10"/>
            <rFont val="Tahoma"/>
            <family val="2"/>
          </rPr>
          <t>Usuario:</t>
        </r>
        <r>
          <rPr>
            <sz val="10"/>
            <rFont val="Tahoma"/>
            <family val="2"/>
          </rPr>
          <t xml:space="preserve">
Corresponde a dosis no soportadas, que no cuentan con algún tipo de registro o soporte de aplicación, registro en inventario o presentado alguna de las otras 12 causales.</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Fredys Acevedo Pautt.</author>
    <author>Usuario</author>
    <author>Carmen Elisa Ojeda Jurado</author>
    <author>Fredys Fernando Acevedo Pautt</author>
  </authors>
  <commentList>
    <comment ref="A1" authorId="0" shapeId="0" xr:uid="{00000000-0006-0000-0900-000001000000}">
      <text>
        <r>
          <rPr>
            <b/>
            <sz val="11"/>
            <rFont val="Tahoma"/>
            <family val="2"/>
          </rPr>
          <t>Fredys Acevedo Pautt.:</t>
        </r>
        <r>
          <rPr>
            <sz val="11"/>
            <rFont val="Tahoma"/>
            <family val="2"/>
          </rPr>
          <t xml:space="preserve">
Corresponde la sumatoria de los saldos por cada uno de los insumos existentes en cada municipio de la entidad territorial del mes anterior. Los saldos finales del mes anteriores, con los saldos iniciales del presente mes.</t>
        </r>
      </text>
    </comment>
    <comment ref="H2" authorId="0" shapeId="0" xr:uid="{00000000-0006-0000-0900-000002000000}">
      <text>
        <r>
          <rPr>
            <b/>
            <sz val="12"/>
            <rFont val="Tahoma"/>
            <family val="2"/>
          </rPr>
          <t>Fredys Acevedo Pautt.:</t>
        </r>
        <r>
          <rPr>
            <sz val="12"/>
            <rFont val="Tahoma"/>
            <family val="2"/>
          </rPr>
          <t xml:space="preserve">
Corresponde a las dosis ingresados al inventario por traslados de un municipio a otro, osea se reciben por traslado.</t>
        </r>
      </text>
    </comment>
    <comment ref="I2" authorId="0" shapeId="0" xr:uid="{00000000-0006-0000-0900-000003000000}">
      <text>
        <r>
          <rPr>
            <b/>
            <sz val="12"/>
            <rFont val="Tahoma"/>
            <family val="2"/>
          </rPr>
          <t>Fredys Acevedo Pautt.:</t>
        </r>
        <r>
          <rPr>
            <sz val="12"/>
            <rFont val="Tahoma"/>
            <family val="2"/>
          </rPr>
          <t xml:space="preserve">
Corresponde a los bilógicos traslados entre municipios del departamento que salen del inventario.</t>
        </r>
      </text>
    </comment>
    <comment ref="AB3" authorId="1" shapeId="0" xr:uid="{00000000-0006-0000-0900-000004000000}">
      <text>
        <r>
          <rPr>
            <b/>
            <sz val="10"/>
            <rFont val="Tahoma"/>
            <family val="2"/>
          </rPr>
          <t>Usuario:</t>
        </r>
        <r>
          <rPr>
            <sz val="10"/>
            <rFont val="Tahoma"/>
            <family val="2"/>
          </rPr>
          <t xml:space="preserve">
Dosis pérdidas de acuerdo con las indicaciones del laboratorio productor en la estrategia intramural o extramural. Al sumar estas dos variables el resultado debe ser el total de dosis perdidas por políticas de frascos abiertos.</t>
        </r>
      </text>
    </comment>
    <comment ref="AE3" authorId="1" shapeId="0" xr:uid="{00000000-0006-0000-0900-000005000000}">
      <text>
        <r>
          <rPr>
            <b/>
            <sz val="10"/>
            <rFont val="Tahoma"/>
            <family val="2"/>
          </rPr>
          <t>Usuario:</t>
        </r>
        <r>
          <rPr>
            <sz val="10"/>
            <rFont val="Tahoma"/>
            <family val="2"/>
          </rPr>
          <t xml:space="preserve">
Corresponde a la Interrupción de cadena de frío de los biológicos en el transporte o en el lugar de la recepción, como también en su almacenamiento en las ET o traslados hasta su aplicación.</t>
        </r>
      </text>
    </comment>
    <comment ref="AF3" authorId="1" shapeId="0" xr:uid="{00000000-0006-0000-0900-000006000000}">
      <text>
        <r>
          <rPr>
            <b/>
            <sz val="10"/>
            <rFont val="Tahoma"/>
            <family val="2"/>
          </rPr>
          <t>Usuario:</t>
        </r>
        <r>
          <rPr>
            <sz val="10"/>
            <rFont val="Tahoma"/>
            <family val="2"/>
          </rPr>
          <t xml:space="preserve">
Corresponde a la contaminación del biológico bajo alguna circunstancia o situación que se debe reportar.</t>
        </r>
      </text>
    </comment>
    <comment ref="AG3" authorId="1" shapeId="0" xr:uid="{00000000-0006-0000-0900-000007000000}">
      <text>
        <r>
          <rPr>
            <b/>
            <sz val="10"/>
            <rFont val="Tahoma"/>
            <family val="2"/>
          </rPr>
          <t>Usuario:</t>
        </r>
        <r>
          <rPr>
            <sz val="10"/>
            <rFont val="Tahoma"/>
            <family val="2"/>
          </rPr>
          <t xml:space="preserve">
Corresponde a los viales, jeringas prellenadas o diluyentes rotos desde las acciones del programa de la ET o a los viales, jeringas prellenadas o diluyentes rotos recibidos en el proceso de recepción técnica por la ET.  </t>
        </r>
      </text>
    </comment>
    <comment ref="AH3" authorId="2" shapeId="0" xr:uid="{00000000-0006-0000-0900-000008000000}">
      <text>
        <r>
          <rPr>
            <sz val="10"/>
            <rFont val="Tahoma"/>
            <family val="2"/>
          </rPr>
          <t>Registre el total de pérdidas por error en almacenamiento, alistamiento, reconstitución, envase  o derrame del medicamento biologico  (por ejemplo aguja mal empatada con el cuerpo de la jeringa) y/o perdidas por inadecuada reconstitución del biologico con un diluyente que no le corresponde segun el laboratorio fabricante. Soporte Acta de baja 
Error en el diligenciamiento por ejemplo en los carné.  Soporte Acta de baja.</t>
        </r>
      </text>
    </comment>
    <comment ref="AI3" authorId="1" shapeId="0" xr:uid="{00000000-0006-0000-0900-000009000000}">
      <text>
        <r>
          <rPr>
            <b/>
            <sz val="10"/>
            <rFont val="Tahoma"/>
            <family val="2"/>
          </rPr>
          <t>Usuario:</t>
        </r>
        <r>
          <rPr>
            <sz val="10"/>
            <rFont val="Tahoma"/>
            <family val="2"/>
          </rPr>
          <t xml:space="preserve">
Corresponde al vencimiento de los biológicos, diluyentes, jeringas o cuando los anteriores exceden los días de almacenamiento permitido.</t>
        </r>
      </text>
    </comment>
    <comment ref="AJ3" authorId="1" shapeId="0" xr:uid="{00000000-0006-0000-0900-00000A000000}">
      <text>
        <r>
          <rPr>
            <b/>
            <sz val="10"/>
            <rFont val="Tahoma"/>
            <family val="2"/>
          </rPr>
          <t>Usuario:</t>
        </r>
        <r>
          <rPr>
            <sz val="10"/>
            <rFont val="Tahoma"/>
            <family val="2"/>
          </rPr>
          <t xml:space="preserve">
Corresponde a defectos de fabricación de los dispositivos médicos, biológicos o cuando se presente un rendimiento menor a la presentación indicada en el empaque primario del biológico.</t>
        </r>
      </text>
    </comment>
    <comment ref="AK3" authorId="1" shapeId="0" xr:uid="{00000000-0006-0000-0900-00000B000000}">
      <text>
        <r>
          <rPr>
            <b/>
            <sz val="9"/>
            <rFont val="Tahoma"/>
            <family val="2"/>
          </rPr>
          <t>Usuario:</t>
        </r>
        <r>
          <rPr>
            <sz val="9"/>
            <rFont val="Tahoma"/>
            <family val="2"/>
          </rPr>
          <t xml:space="preserve">
Corresponde a las pérdidas de dosis por vómito franco posterior a la administración de vacunas por vía oral.</t>
        </r>
      </text>
    </comment>
    <comment ref="AM3" authorId="3" shapeId="0" xr:uid="{00000000-0006-0000-0900-00000C000000}">
      <text>
        <r>
          <rPr>
            <sz val="10"/>
            <rFont val="Tahoma"/>
            <family val="2"/>
          </rPr>
          <t>Remítase a la hoja uno donde se especifica la clasificación de las perdidas.</t>
        </r>
      </text>
    </comment>
    <comment ref="AN3" authorId="1" shapeId="0" xr:uid="{00000000-0006-0000-0900-00000D000000}">
      <text>
        <r>
          <rPr>
            <b/>
            <sz val="9"/>
            <rFont val="Tahoma"/>
            <family val="2"/>
          </rPr>
          <t>Usuario:</t>
        </r>
        <r>
          <rPr>
            <sz val="9"/>
            <rFont val="Tahoma"/>
            <family val="2"/>
          </rPr>
          <t xml:space="preserve">
Corresponde a las pérdidas por robo o siniestro de los biológico o insumos utilizados en el programa.</t>
        </r>
      </text>
    </comment>
    <comment ref="AD4" authorId="1" shapeId="0" xr:uid="{00000000-0006-0000-0900-00000E000000}">
      <text>
        <r>
          <rPr>
            <b/>
            <sz val="9"/>
            <rFont val="Tahoma"/>
            <family val="2"/>
          </rPr>
          <t>Usuario:</t>
        </r>
        <r>
          <rPr>
            <sz val="9"/>
            <rFont val="Tahoma"/>
            <family val="2"/>
          </rPr>
          <t xml:space="preserve">
Corresponde a la suma de las variables INSTITUCIONAL y EXTRAMURAL, cuyo resultado debe ser el total de dosis perdidas por políticas de frascos abiertos.</t>
        </r>
      </text>
    </comment>
    <comment ref="H374" authorId="0" shapeId="0" xr:uid="{00000000-0006-0000-0900-00000F000000}">
      <text>
        <r>
          <rPr>
            <b/>
            <sz val="12"/>
            <rFont val="Tahoma"/>
            <family val="2"/>
          </rPr>
          <t>Fredys Acevedo Pautt.:</t>
        </r>
        <r>
          <rPr>
            <sz val="12"/>
            <rFont val="Tahoma"/>
            <family val="2"/>
          </rPr>
          <t xml:space="preserve">
Corresponde a las dosis ingresados al inventario por traslados de un municipio a otro, osea se reciben por traslado.</t>
        </r>
      </text>
    </comment>
    <comment ref="I374" authorId="0" shapeId="0" xr:uid="{00000000-0006-0000-0900-000010000000}">
      <text>
        <r>
          <rPr>
            <b/>
            <sz val="12"/>
            <rFont val="Tahoma"/>
            <family val="2"/>
          </rPr>
          <t>Fredys Acevedo Pautt.:</t>
        </r>
        <r>
          <rPr>
            <sz val="12"/>
            <rFont val="Tahoma"/>
            <family val="2"/>
          </rPr>
          <t xml:space="preserve">
Corresponde a los bilógicos traslados entre municipios del departamento que salen del inventario.</t>
        </r>
      </text>
    </comment>
    <comment ref="AB375" authorId="1" shapeId="0" xr:uid="{00000000-0006-0000-0900-000011000000}">
      <text>
        <r>
          <rPr>
            <b/>
            <sz val="10"/>
            <rFont val="Tahoma"/>
            <family val="2"/>
          </rPr>
          <t>Usuario:</t>
        </r>
        <r>
          <rPr>
            <sz val="10"/>
            <rFont val="Tahoma"/>
            <family val="2"/>
          </rPr>
          <t xml:space="preserve">
Dosis pérdidas de acuerdo con las indicaciones del laboratorio productor en la estrategia intramural o extramural.</t>
        </r>
      </text>
    </comment>
    <comment ref="AD375" authorId="1" shapeId="0" xr:uid="{00000000-0006-0000-0900-000012000000}">
      <text>
        <r>
          <rPr>
            <b/>
            <sz val="10"/>
            <rFont val="Tahoma"/>
            <family val="2"/>
          </rPr>
          <t>Usuario:</t>
        </r>
        <r>
          <rPr>
            <sz val="10"/>
            <rFont val="Tahoma"/>
            <family val="2"/>
          </rPr>
          <t xml:space="preserve">
Vacuna COVID-19 con concepto técnico de NO USO por parte del lnvima.</t>
        </r>
      </text>
    </comment>
    <comment ref="AE375" authorId="1" shapeId="0" xr:uid="{00000000-0006-0000-0900-000013000000}">
      <text>
        <r>
          <rPr>
            <b/>
            <sz val="10"/>
            <rFont val="Tahoma"/>
            <family val="2"/>
          </rPr>
          <t>Usuario:</t>
        </r>
        <r>
          <rPr>
            <sz val="10"/>
            <rFont val="Tahoma"/>
            <family val="2"/>
          </rPr>
          <t xml:space="preserve">
Corresponde a la cantidad de dosis pérdidas debido a que el vial se contaminó durante el proceso de almacenamiento, alistamiento, envasado, aplicación de la vacuna COVID-19, entre otras, inmersión del vial, agujas permanentes insertadas sobre el tapón del frasco, mala manipulación.</t>
        </r>
      </text>
    </comment>
    <comment ref="AF375" authorId="1" shapeId="0" xr:uid="{00000000-0006-0000-0900-000014000000}">
      <text>
        <r>
          <rPr>
            <b/>
            <sz val="10"/>
            <rFont val="Tahoma"/>
            <family val="2"/>
          </rPr>
          <t>Usuario:</t>
        </r>
        <r>
          <rPr>
            <sz val="10"/>
            <rFont val="Tahoma"/>
            <family val="2"/>
          </rPr>
          <t xml:space="preserve">
Corresponde a la aguja mal empatada que provoca pérdida del producto.
Derrame o ruptura del biológico durante el alistamiento, reconstitución o administración.</t>
        </r>
      </text>
    </comment>
    <comment ref="AG375" authorId="1" shapeId="0" xr:uid="{00000000-0006-0000-0900-000015000000}">
      <text>
        <r>
          <rPr>
            <b/>
            <sz val="10"/>
            <rFont val="Tahoma"/>
            <family val="2"/>
          </rPr>
          <t>Usuario:</t>
        </r>
        <r>
          <rPr>
            <sz val="10"/>
            <rFont val="Tahoma"/>
            <family val="2"/>
          </rPr>
          <t xml:space="preserve">
Vacuna COVID-19 reconstituida o diluida con diluyente que no le corresponde de acuerdo a las indicaciones del fabricante. Reconstitución o dilución con menor o mayor cantidad de mililitros a los indicados por el fabricante.</t>
        </r>
      </text>
    </comment>
    <comment ref="AH375" authorId="1" shapeId="0" xr:uid="{00000000-0006-0000-0900-000016000000}">
      <text>
        <r>
          <rPr>
            <b/>
            <sz val="10"/>
            <rFont val="Tahoma"/>
            <family val="2"/>
          </rPr>
          <t>Usuario:</t>
        </r>
        <r>
          <rPr>
            <sz val="10"/>
            <rFont val="Tahoma"/>
            <family val="2"/>
          </rPr>
          <t xml:space="preserve">
Corresponde a la persona vacunada contra COVID-19 con mayor o menor cantidad de dosis aplicada respecto a la indicación farmacéutica y los lineamientos nacionales</t>
        </r>
        <r>
          <rPr>
            <sz val="9"/>
            <rFont val="Tahoma"/>
            <family val="2"/>
          </rPr>
          <t>.</t>
        </r>
      </text>
    </comment>
    <comment ref="AI375" authorId="1" shapeId="0" xr:uid="{00000000-0006-0000-0900-000017000000}">
      <text>
        <r>
          <rPr>
            <b/>
            <sz val="10"/>
            <rFont val="Tahoma"/>
            <family val="2"/>
          </rPr>
          <t>Usuario:</t>
        </r>
        <r>
          <rPr>
            <sz val="10"/>
            <rFont val="Tahoma"/>
            <family val="2"/>
          </rPr>
          <t xml:space="preserve">
Corresponde a la vacuna que superó los días de almacenamiento en temperaturas de refrigeración de acuerdo a las indicaciones del laboratorio fabricante.</t>
        </r>
      </text>
    </comment>
    <comment ref="AJ375" authorId="1" shapeId="0" xr:uid="{00000000-0006-0000-0900-000018000000}">
      <text>
        <r>
          <rPr>
            <b/>
            <sz val="10"/>
            <rFont val="Tahoma"/>
            <family val="2"/>
          </rPr>
          <t>Usuario:</t>
        </r>
        <r>
          <rPr>
            <sz val="10"/>
            <rFont val="Tahoma"/>
            <family val="2"/>
          </rPr>
          <t xml:space="preserve">
Corresponde a la vacuna que expiró (venció) de acuerdo con lo registrado en la etiqueta del producto.</t>
        </r>
      </text>
    </comment>
    <comment ref="AK375" authorId="1" shapeId="0" xr:uid="{00000000-0006-0000-0900-000019000000}">
      <text>
        <r>
          <rPr>
            <b/>
            <sz val="10"/>
            <rFont val="Tahoma"/>
            <family val="2"/>
          </rPr>
          <t>Usuario:</t>
        </r>
        <r>
          <rPr>
            <sz val="10"/>
            <rFont val="Tahoma"/>
            <family val="2"/>
          </rPr>
          <t xml:space="preserve">
Corresponde a las dosis de un (unos) viales identificados roto o fracturados durante el proceso de transporte nacional, municipal, IPS o extramural.</t>
        </r>
      </text>
    </comment>
    <comment ref="AL375" authorId="1" shapeId="0" xr:uid="{00000000-0006-0000-0900-00001A000000}">
      <text>
        <r>
          <rPr>
            <b/>
            <sz val="10"/>
            <rFont val="Tahoma"/>
            <family val="2"/>
          </rPr>
          <t>Usuario:</t>
        </r>
        <r>
          <rPr>
            <sz val="10"/>
            <rFont val="Tahoma"/>
            <family val="2"/>
          </rPr>
          <t xml:space="preserve">
Corresponde a frasco/vial de vacuna COVID-19 sin producto, sin etiqueta, cambios de coloración del producto, partículas dentro del vial identificadas previas a la reconstitución, caja incompleta u otros aspectos del producto diferentes al indicado por el fabricante.</t>
        </r>
      </text>
    </comment>
    <comment ref="AM375" authorId="3" shapeId="0" xr:uid="{00000000-0006-0000-0900-00001B000000}">
      <text>
        <r>
          <rPr>
            <sz val="10"/>
            <rFont val="Tahoma"/>
            <family val="2"/>
          </rPr>
          <t>Remítase a la hoja uno donde se especifica la clasificación de las perdidas.</t>
        </r>
      </text>
    </comment>
    <comment ref="AN375" authorId="1" shapeId="0" xr:uid="{00000000-0006-0000-0900-00001C000000}">
      <text>
        <r>
          <rPr>
            <b/>
            <sz val="10"/>
            <rFont val="Tahoma"/>
            <family val="2"/>
          </rPr>
          <t>Usuario:</t>
        </r>
        <r>
          <rPr>
            <sz val="10"/>
            <rFont val="Tahoma"/>
            <family val="2"/>
          </rPr>
          <t xml:space="preserve">
Vacuna pérdida en siniestros como inundaciones, incendios, desastres naturales, entre otros.</t>
        </r>
      </text>
    </comment>
    <comment ref="AO375" authorId="1" shapeId="0" xr:uid="{00000000-0006-0000-0900-00001D000000}">
      <text>
        <r>
          <rPr>
            <b/>
            <sz val="10"/>
            <rFont val="Tahoma"/>
            <family val="2"/>
          </rPr>
          <t>Usuario:</t>
        </r>
        <r>
          <rPr>
            <sz val="10"/>
            <rFont val="Tahoma"/>
            <family val="2"/>
          </rPr>
          <t xml:space="preserve">
Vacuna COVID-19 que fue hurtada durante el almacenamiento, transporte, distribución a nivel departamental, municipal, IPS o extramural.</t>
        </r>
      </text>
    </comment>
    <comment ref="AP375" authorId="1" shapeId="0" xr:uid="{00000000-0006-0000-0900-00001E000000}">
      <text>
        <r>
          <rPr>
            <b/>
            <sz val="10"/>
            <rFont val="Tahoma"/>
            <family val="2"/>
          </rPr>
          <t>Usuario:</t>
        </r>
        <r>
          <rPr>
            <sz val="10"/>
            <rFont val="Tahoma"/>
            <family val="2"/>
          </rPr>
          <t xml:space="preserve">
Corresponde a dosis no soportadas, que no cuentan con algún tipo de registro o soporte de aplicación, registro en inventario o presentado alguna de las otras 12 causales.</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Fredys Acevedo Pautt.</author>
    <author>Usuario</author>
    <author>Carmen Elisa Ojeda Jurado</author>
    <author>Fredys Fernando Acevedo Pautt</author>
  </authors>
  <commentList>
    <comment ref="A1" authorId="0" shapeId="0" xr:uid="{00000000-0006-0000-0A00-000001000000}">
      <text>
        <r>
          <rPr>
            <b/>
            <sz val="11"/>
            <rFont val="Tahoma"/>
            <family val="2"/>
          </rPr>
          <t>Fredys Acevedo Pautt.:</t>
        </r>
        <r>
          <rPr>
            <sz val="11"/>
            <rFont val="Tahoma"/>
            <family val="2"/>
          </rPr>
          <t xml:space="preserve">
Corresponde la sumatoria de los saldos por cada uno de los insumos existentes en cada municipio de la entidad territorial del mes anterior. Los saldos finales del mes anteriores, con los saldos iniciales del presente mes.</t>
        </r>
      </text>
    </comment>
    <comment ref="H2" authorId="0" shapeId="0" xr:uid="{00000000-0006-0000-0A00-000002000000}">
      <text>
        <r>
          <rPr>
            <b/>
            <sz val="12"/>
            <rFont val="Tahoma"/>
            <family val="2"/>
          </rPr>
          <t>Fredys Acevedo Pautt.:</t>
        </r>
        <r>
          <rPr>
            <sz val="12"/>
            <rFont val="Tahoma"/>
            <family val="2"/>
          </rPr>
          <t xml:space="preserve">
Corresponde a las dosis ingresados al inventario por traslados de un municipio a otro, osea se reciben por traslado.</t>
        </r>
      </text>
    </comment>
    <comment ref="I2" authorId="0" shapeId="0" xr:uid="{00000000-0006-0000-0A00-000003000000}">
      <text>
        <r>
          <rPr>
            <b/>
            <sz val="12"/>
            <rFont val="Tahoma"/>
            <family val="2"/>
          </rPr>
          <t>Fredys Acevedo Pautt.:</t>
        </r>
        <r>
          <rPr>
            <sz val="12"/>
            <rFont val="Tahoma"/>
            <family val="2"/>
          </rPr>
          <t xml:space="preserve">
Corresponde a los bilógicos traslados entre municipios del departamento que salen del inventario.</t>
        </r>
      </text>
    </comment>
    <comment ref="AB3" authorId="1" shapeId="0" xr:uid="{00000000-0006-0000-0A00-000004000000}">
      <text>
        <r>
          <rPr>
            <b/>
            <sz val="10"/>
            <rFont val="Tahoma"/>
            <family val="2"/>
          </rPr>
          <t>Usuario:</t>
        </r>
        <r>
          <rPr>
            <sz val="10"/>
            <rFont val="Tahoma"/>
            <family val="2"/>
          </rPr>
          <t xml:space="preserve">
Dosis pérdidas de acuerdo con las indicaciones del laboratorio productor en la estrategia intramural o extramural. Al sumar estas dos variables el resultado debe ser el total de dosis perdidas por políticas de frascos abiertos.</t>
        </r>
      </text>
    </comment>
    <comment ref="AE3" authorId="1" shapeId="0" xr:uid="{00000000-0006-0000-0A00-000005000000}">
      <text>
        <r>
          <rPr>
            <b/>
            <sz val="10"/>
            <rFont val="Tahoma"/>
            <family val="2"/>
          </rPr>
          <t>Usuario:</t>
        </r>
        <r>
          <rPr>
            <sz val="10"/>
            <rFont val="Tahoma"/>
            <family val="2"/>
          </rPr>
          <t xml:space="preserve">
Corresponde a la Interrupción de cadena de frío de los biológicos en el transporte o en el lugar de la recepción, como también en su almacenamiento en las ET o traslados hasta su aplicación.</t>
        </r>
      </text>
    </comment>
    <comment ref="AF3" authorId="1" shapeId="0" xr:uid="{00000000-0006-0000-0A00-000006000000}">
      <text>
        <r>
          <rPr>
            <b/>
            <sz val="10"/>
            <rFont val="Tahoma"/>
            <family val="2"/>
          </rPr>
          <t>Usuario:</t>
        </r>
        <r>
          <rPr>
            <sz val="10"/>
            <rFont val="Tahoma"/>
            <family val="2"/>
          </rPr>
          <t xml:space="preserve">
Corresponde a la contaminación del biológico bajo alguna circunstancia o situación que se debe reportar.</t>
        </r>
      </text>
    </comment>
    <comment ref="AG3" authorId="1" shapeId="0" xr:uid="{00000000-0006-0000-0A00-000007000000}">
      <text>
        <r>
          <rPr>
            <b/>
            <sz val="10"/>
            <rFont val="Tahoma"/>
            <family val="2"/>
          </rPr>
          <t>Usuario:</t>
        </r>
        <r>
          <rPr>
            <sz val="10"/>
            <rFont val="Tahoma"/>
            <family val="2"/>
          </rPr>
          <t xml:space="preserve">
Corresponde a los viales, jeringas prellenadas o diluyentes rotos desde las acciones del programa de la ET o a los viales, jeringas prellenadas o diluyentes rotos recibidos en el proceso de recepción técnica por la ET.  </t>
        </r>
      </text>
    </comment>
    <comment ref="AH3" authorId="2" shapeId="0" xr:uid="{00000000-0006-0000-0A00-000008000000}">
      <text>
        <r>
          <rPr>
            <sz val="10"/>
            <rFont val="Tahoma"/>
            <family val="2"/>
          </rPr>
          <t>Registre el total de pérdidas por error en almacenamiento, alistamiento, reconstitución, envase  o derrame del medicamento biologico  (por ejemplo aguja mal empatada con el cuerpo de la jeringa) y/o perdidas por inadecuada reconstitución del biologico con un diluyente que no le corresponde segun el laboratorio fabricante. Soporte Acta de baja 
Error en el diligenciamiento por ejemplo en los carné.  Soporte Acta de baja.</t>
        </r>
      </text>
    </comment>
    <comment ref="AI3" authorId="1" shapeId="0" xr:uid="{00000000-0006-0000-0A00-000009000000}">
      <text>
        <r>
          <rPr>
            <b/>
            <sz val="10"/>
            <rFont val="Tahoma"/>
            <family val="2"/>
          </rPr>
          <t>Usuario:</t>
        </r>
        <r>
          <rPr>
            <sz val="10"/>
            <rFont val="Tahoma"/>
            <family val="2"/>
          </rPr>
          <t xml:space="preserve">
Corresponde al vencimiento de los biológicos, diluyentes, jeringas o cuando los anteriores exceden los días de almacenamiento permitido.</t>
        </r>
      </text>
    </comment>
    <comment ref="AJ3" authorId="1" shapeId="0" xr:uid="{00000000-0006-0000-0A00-00000A000000}">
      <text>
        <r>
          <rPr>
            <b/>
            <sz val="10"/>
            <rFont val="Tahoma"/>
            <family val="2"/>
          </rPr>
          <t>Usuario:</t>
        </r>
        <r>
          <rPr>
            <sz val="10"/>
            <rFont val="Tahoma"/>
            <family val="2"/>
          </rPr>
          <t xml:space="preserve">
Corresponde a defectos de fabricación de los dispositivos médicos, biológicos o cuando se presente un rendimiento menor a la presentación indicada en el empaque primario del biológico.</t>
        </r>
      </text>
    </comment>
    <comment ref="AK3" authorId="1" shapeId="0" xr:uid="{00000000-0006-0000-0A00-00000B000000}">
      <text>
        <r>
          <rPr>
            <b/>
            <sz val="9"/>
            <rFont val="Tahoma"/>
            <family val="2"/>
          </rPr>
          <t>Usuario:</t>
        </r>
        <r>
          <rPr>
            <sz val="9"/>
            <rFont val="Tahoma"/>
            <family val="2"/>
          </rPr>
          <t xml:space="preserve">
Corresponde a las pérdidas de dosis por vómito franco posterior a la administración de vacunas por vía oral.</t>
        </r>
      </text>
    </comment>
    <comment ref="AM3" authorId="3" shapeId="0" xr:uid="{00000000-0006-0000-0A00-00000C000000}">
      <text>
        <r>
          <rPr>
            <sz val="10"/>
            <rFont val="Tahoma"/>
            <family val="2"/>
          </rPr>
          <t>Remítase a la hoja uno donde se especifica la clasificación de las perdidas.</t>
        </r>
      </text>
    </comment>
    <comment ref="AN3" authorId="1" shapeId="0" xr:uid="{00000000-0006-0000-0A00-00000D000000}">
      <text>
        <r>
          <rPr>
            <b/>
            <sz val="9"/>
            <rFont val="Tahoma"/>
            <family val="2"/>
          </rPr>
          <t>Usuario:</t>
        </r>
        <r>
          <rPr>
            <sz val="9"/>
            <rFont val="Tahoma"/>
            <family val="2"/>
          </rPr>
          <t xml:space="preserve">
Corresponde a las pérdidas por robo o siniestro de los biológico o insumos utilizados en el programa.</t>
        </r>
      </text>
    </comment>
    <comment ref="AD4" authorId="1" shapeId="0" xr:uid="{00000000-0006-0000-0A00-00000E000000}">
      <text>
        <r>
          <rPr>
            <b/>
            <sz val="9"/>
            <rFont val="Tahoma"/>
            <family val="2"/>
          </rPr>
          <t>Usuario:</t>
        </r>
        <r>
          <rPr>
            <sz val="9"/>
            <rFont val="Tahoma"/>
            <family val="2"/>
          </rPr>
          <t xml:space="preserve">
Corresponde a la suma de las variables INSTITUCIONAL y EXTRAMURAL, cuyo resultado debe ser el total de dosis perdidas por políticas de frascos abiertos.</t>
        </r>
      </text>
    </comment>
    <comment ref="H374" authorId="0" shapeId="0" xr:uid="{00000000-0006-0000-0A00-00000F000000}">
      <text>
        <r>
          <rPr>
            <b/>
            <sz val="12"/>
            <rFont val="Tahoma"/>
            <family val="2"/>
          </rPr>
          <t>Fredys Acevedo Pautt.:</t>
        </r>
        <r>
          <rPr>
            <sz val="12"/>
            <rFont val="Tahoma"/>
            <family val="2"/>
          </rPr>
          <t xml:space="preserve">
Corresponde a las dosis ingresados al inventario por traslados de un municipio a otro, osea se reciben por traslado.</t>
        </r>
      </text>
    </comment>
    <comment ref="I374" authorId="0" shapeId="0" xr:uid="{00000000-0006-0000-0A00-000010000000}">
      <text>
        <r>
          <rPr>
            <b/>
            <sz val="12"/>
            <rFont val="Tahoma"/>
            <family val="2"/>
          </rPr>
          <t>Fredys Acevedo Pautt.:</t>
        </r>
        <r>
          <rPr>
            <sz val="12"/>
            <rFont val="Tahoma"/>
            <family val="2"/>
          </rPr>
          <t xml:space="preserve">
Corresponde a los bilógicos traslados entre municipios del departamento que salen del inventario.</t>
        </r>
      </text>
    </comment>
    <comment ref="AB375" authorId="1" shapeId="0" xr:uid="{00000000-0006-0000-0A00-000011000000}">
      <text>
        <r>
          <rPr>
            <b/>
            <sz val="10"/>
            <rFont val="Tahoma"/>
            <family val="2"/>
          </rPr>
          <t>Usuario:</t>
        </r>
        <r>
          <rPr>
            <sz val="10"/>
            <rFont val="Tahoma"/>
            <family val="2"/>
          </rPr>
          <t xml:space="preserve">
Dosis pérdidas de acuerdo con las indicaciones del laboratorio productor en la estrategia intramural o extramural.</t>
        </r>
      </text>
    </comment>
    <comment ref="AD375" authorId="1" shapeId="0" xr:uid="{00000000-0006-0000-0A00-000012000000}">
      <text>
        <r>
          <rPr>
            <b/>
            <sz val="10"/>
            <rFont val="Tahoma"/>
            <family val="2"/>
          </rPr>
          <t>Usuario:</t>
        </r>
        <r>
          <rPr>
            <sz val="10"/>
            <rFont val="Tahoma"/>
            <family val="2"/>
          </rPr>
          <t xml:space="preserve">
Vacuna COVID-19 con concepto técnico de NO USO por parte del lnvima.</t>
        </r>
      </text>
    </comment>
    <comment ref="AE375" authorId="1" shapeId="0" xr:uid="{00000000-0006-0000-0A00-000013000000}">
      <text>
        <r>
          <rPr>
            <b/>
            <sz val="10"/>
            <rFont val="Tahoma"/>
            <family val="2"/>
          </rPr>
          <t>Usuario:</t>
        </r>
        <r>
          <rPr>
            <sz val="10"/>
            <rFont val="Tahoma"/>
            <family val="2"/>
          </rPr>
          <t xml:space="preserve">
Corresponde a la cantidad de dosis pérdidas debido a que el vial se contaminó durante el proceso de almacenamiento, alistamiento, envasado, aplicación de la vacuna COVID-19, entre otras, inmersión del vial, agujas permanentes insertadas sobre el tapón del frasco, mala manipulación.</t>
        </r>
      </text>
    </comment>
    <comment ref="AF375" authorId="1" shapeId="0" xr:uid="{00000000-0006-0000-0A00-000014000000}">
      <text>
        <r>
          <rPr>
            <b/>
            <sz val="10"/>
            <rFont val="Tahoma"/>
            <family val="2"/>
          </rPr>
          <t>Usuario:</t>
        </r>
        <r>
          <rPr>
            <sz val="10"/>
            <rFont val="Tahoma"/>
            <family val="2"/>
          </rPr>
          <t xml:space="preserve">
Corresponde a la aguja mal empatada que provoca pérdida del producto.
Derrame o ruptura del biológico durante el alistamiento, reconstitución o administración.</t>
        </r>
      </text>
    </comment>
    <comment ref="AG375" authorId="1" shapeId="0" xr:uid="{00000000-0006-0000-0A00-000015000000}">
      <text>
        <r>
          <rPr>
            <b/>
            <sz val="10"/>
            <rFont val="Tahoma"/>
            <family val="2"/>
          </rPr>
          <t>Usuario:</t>
        </r>
        <r>
          <rPr>
            <sz val="10"/>
            <rFont val="Tahoma"/>
            <family val="2"/>
          </rPr>
          <t xml:space="preserve">
Vacuna COVID-19 reconstituida o diluida con diluyente que no le corresponde de acuerdo a las indicaciones del fabricante. Reconstitución o dilución con menor o mayor cantidad de mililitros a los indicados por el fabricante.</t>
        </r>
      </text>
    </comment>
    <comment ref="AH375" authorId="1" shapeId="0" xr:uid="{00000000-0006-0000-0A00-000016000000}">
      <text>
        <r>
          <rPr>
            <b/>
            <sz val="10"/>
            <rFont val="Tahoma"/>
            <family val="2"/>
          </rPr>
          <t>Usuario:</t>
        </r>
        <r>
          <rPr>
            <sz val="10"/>
            <rFont val="Tahoma"/>
            <family val="2"/>
          </rPr>
          <t xml:space="preserve">
Corresponde a la persona vacunada contra COVID-19 con mayor o menor cantidad de dosis aplicada respecto a la indicación farmacéutica y los lineamientos nacionales</t>
        </r>
        <r>
          <rPr>
            <sz val="9"/>
            <rFont val="Tahoma"/>
            <family val="2"/>
          </rPr>
          <t>.</t>
        </r>
      </text>
    </comment>
    <comment ref="AI375" authorId="1" shapeId="0" xr:uid="{00000000-0006-0000-0A00-000017000000}">
      <text>
        <r>
          <rPr>
            <b/>
            <sz val="10"/>
            <rFont val="Tahoma"/>
            <family val="2"/>
          </rPr>
          <t>Usuario:</t>
        </r>
        <r>
          <rPr>
            <sz val="10"/>
            <rFont val="Tahoma"/>
            <family val="2"/>
          </rPr>
          <t xml:space="preserve">
Corresponde a la vacuna que superó los días de almacenamiento en temperaturas de refrigeración de acuerdo a las indicaciones del laboratorio fabricante.</t>
        </r>
      </text>
    </comment>
    <comment ref="AJ375" authorId="1" shapeId="0" xr:uid="{00000000-0006-0000-0A00-000018000000}">
      <text>
        <r>
          <rPr>
            <b/>
            <sz val="10"/>
            <rFont val="Tahoma"/>
            <family val="2"/>
          </rPr>
          <t>Usuario:</t>
        </r>
        <r>
          <rPr>
            <sz val="10"/>
            <rFont val="Tahoma"/>
            <family val="2"/>
          </rPr>
          <t xml:space="preserve">
Corresponde a la vacuna que expiró (venció) de acuerdo con lo registrado en la etiqueta del producto.</t>
        </r>
      </text>
    </comment>
    <comment ref="AK375" authorId="1" shapeId="0" xr:uid="{00000000-0006-0000-0A00-000019000000}">
      <text>
        <r>
          <rPr>
            <b/>
            <sz val="10"/>
            <rFont val="Tahoma"/>
            <family val="2"/>
          </rPr>
          <t>Usuario:</t>
        </r>
        <r>
          <rPr>
            <sz val="10"/>
            <rFont val="Tahoma"/>
            <family val="2"/>
          </rPr>
          <t xml:space="preserve">
Corresponde a las dosis de un (unos) viales identificados roto o fracturados durante el proceso de transporte nacional, municipal, IPS o extramural.</t>
        </r>
      </text>
    </comment>
    <comment ref="AL375" authorId="1" shapeId="0" xr:uid="{00000000-0006-0000-0A00-00001A000000}">
      <text>
        <r>
          <rPr>
            <b/>
            <sz val="10"/>
            <rFont val="Tahoma"/>
            <family val="2"/>
          </rPr>
          <t>Usuario:</t>
        </r>
        <r>
          <rPr>
            <sz val="10"/>
            <rFont val="Tahoma"/>
            <family val="2"/>
          </rPr>
          <t xml:space="preserve">
Corresponde a frasco/vial de vacuna COVID-19 sin producto, sin etiqueta, cambios de coloración del producto, partículas dentro del vial identificadas previas a la reconstitución, caja incompleta u otros aspectos del producto diferentes al indicado por el fabricante.</t>
        </r>
      </text>
    </comment>
    <comment ref="AM375" authorId="3" shapeId="0" xr:uid="{00000000-0006-0000-0A00-00001B000000}">
      <text>
        <r>
          <rPr>
            <sz val="10"/>
            <rFont val="Tahoma"/>
            <family val="2"/>
          </rPr>
          <t>Remítase a la hoja uno donde se especifica la clasificación de las perdidas.</t>
        </r>
      </text>
    </comment>
    <comment ref="AN375" authorId="1" shapeId="0" xr:uid="{00000000-0006-0000-0A00-00001C000000}">
      <text>
        <r>
          <rPr>
            <b/>
            <sz val="10"/>
            <rFont val="Tahoma"/>
            <family val="2"/>
          </rPr>
          <t>Usuario:</t>
        </r>
        <r>
          <rPr>
            <sz val="10"/>
            <rFont val="Tahoma"/>
            <family val="2"/>
          </rPr>
          <t xml:space="preserve">
Vacuna pérdida en siniestros como inundaciones, incendios, desastres naturales, entre otros.</t>
        </r>
      </text>
    </comment>
    <comment ref="AO375" authorId="1" shapeId="0" xr:uid="{00000000-0006-0000-0A00-00001D000000}">
      <text>
        <r>
          <rPr>
            <b/>
            <sz val="10"/>
            <rFont val="Tahoma"/>
            <family val="2"/>
          </rPr>
          <t>Usuario:</t>
        </r>
        <r>
          <rPr>
            <sz val="10"/>
            <rFont val="Tahoma"/>
            <family val="2"/>
          </rPr>
          <t xml:space="preserve">
Vacuna COVID-19 que fue hurtada durante el almacenamiento, transporte, distribución a nivel departamental, municipal, IPS o extramural.</t>
        </r>
      </text>
    </comment>
    <comment ref="AP375" authorId="1" shapeId="0" xr:uid="{00000000-0006-0000-0A00-00001E000000}">
      <text>
        <r>
          <rPr>
            <b/>
            <sz val="10"/>
            <rFont val="Tahoma"/>
            <family val="2"/>
          </rPr>
          <t>Usuario:</t>
        </r>
        <r>
          <rPr>
            <sz val="10"/>
            <rFont val="Tahoma"/>
            <family val="2"/>
          </rPr>
          <t xml:space="preserve">
Corresponde a dosis no soportadas, que no cuentan con algún tipo de registro o soporte de aplicación, registro en inventario o presentado alguna de las otras 12 causales.</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Fredys Acevedo Pautt.</author>
    <author>Usuario</author>
    <author>Carmen Elisa Ojeda Jurado</author>
    <author>Fredys Fernando Acevedo Pautt</author>
  </authors>
  <commentList>
    <comment ref="A1" authorId="0" shapeId="0" xr:uid="{00000000-0006-0000-0B00-000001000000}">
      <text>
        <r>
          <rPr>
            <b/>
            <sz val="11"/>
            <rFont val="Tahoma"/>
            <family val="2"/>
          </rPr>
          <t>Fredys Acevedo Pautt.:</t>
        </r>
        <r>
          <rPr>
            <sz val="11"/>
            <rFont val="Tahoma"/>
            <family val="2"/>
          </rPr>
          <t xml:space="preserve">
Corresponde la sumatoria de los saldos por cada uno de los insumos existentes en cada municipio de la entidad territorial del mes anterior. Los saldos finales del mes anteriores, con los saldos iniciales del presente mes.</t>
        </r>
      </text>
    </comment>
    <comment ref="H2" authorId="0" shapeId="0" xr:uid="{00000000-0006-0000-0B00-000002000000}">
      <text>
        <r>
          <rPr>
            <b/>
            <sz val="12"/>
            <rFont val="Tahoma"/>
            <family val="2"/>
          </rPr>
          <t>Fredys Acevedo Pautt.:</t>
        </r>
        <r>
          <rPr>
            <sz val="12"/>
            <rFont val="Tahoma"/>
            <family val="2"/>
          </rPr>
          <t xml:space="preserve">
Corresponde a las dosis ingresados al inventario por traslados de un municipio a otro, osea se reciben por traslado.</t>
        </r>
      </text>
    </comment>
    <comment ref="I2" authorId="0" shapeId="0" xr:uid="{00000000-0006-0000-0B00-000003000000}">
      <text>
        <r>
          <rPr>
            <b/>
            <sz val="12"/>
            <rFont val="Tahoma"/>
            <family val="2"/>
          </rPr>
          <t>Fredys Acevedo Pautt.:</t>
        </r>
        <r>
          <rPr>
            <sz val="12"/>
            <rFont val="Tahoma"/>
            <family val="2"/>
          </rPr>
          <t xml:space="preserve">
Corresponde a los bilógicos traslados entre municipios del departamento que salen del inventario.</t>
        </r>
      </text>
    </comment>
    <comment ref="AB3" authorId="1" shapeId="0" xr:uid="{00000000-0006-0000-0B00-000004000000}">
      <text>
        <r>
          <rPr>
            <b/>
            <sz val="10"/>
            <rFont val="Tahoma"/>
            <family val="2"/>
          </rPr>
          <t>Usuario:</t>
        </r>
        <r>
          <rPr>
            <sz val="10"/>
            <rFont val="Tahoma"/>
            <family val="2"/>
          </rPr>
          <t xml:space="preserve">
Dosis pérdidas de acuerdo con las indicaciones del laboratorio productor en la estrategia intramural o extramural. Al sumar estas dos variables el resultado debe ser el total de dosis perdidas por políticas de frascos abiertos.</t>
        </r>
      </text>
    </comment>
    <comment ref="AE3" authorId="1" shapeId="0" xr:uid="{00000000-0006-0000-0B00-000005000000}">
      <text>
        <r>
          <rPr>
            <b/>
            <sz val="10"/>
            <rFont val="Tahoma"/>
            <family val="2"/>
          </rPr>
          <t>Usuario:</t>
        </r>
        <r>
          <rPr>
            <sz val="10"/>
            <rFont val="Tahoma"/>
            <family val="2"/>
          </rPr>
          <t xml:space="preserve">
Corresponde a la Interrupción de cadena de frío de los biológicos en el transporte o en el lugar de la recepción, como también en su almacenamiento en las ET o traslados hasta su aplicación.</t>
        </r>
      </text>
    </comment>
    <comment ref="AF3" authorId="1" shapeId="0" xr:uid="{00000000-0006-0000-0B00-000006000000}">
      <text>
        <r>
          <rPr>
            <b/>
            <sz val="10"/>
            <rFont val="Tahoma"/>
            <family val="2"/>
          </rPr>
          <t>Usuario:</t>
        </r>
        <r>
          <rPr>
            <sz val="10"/>
            <rFont val="Tahoma"/>
            <family val="2"/>
          </rPr>
          <t xml:space="preserve">
Corresponde a la contaminación del biológico bajo alguna circunstancia o situación que se debe reportar.</t>
        </r>
      </text>
    </comment>
    <comment ref="AG3" authorId="1" shapeId="0" xr:uid="{00000000-0006-0000-0B00-000007000000}">
      <text>
        <r>
          <rPr>
            <b/>
            <sz val="10"/>
            <rFont val="Tahoma"/>
            <family val="2"/>
          </rPr>
          <t>Usuario:</t>
        </r>
        <r>
          <rPr>
            <sz val="10"/>
            <rFont val="Tahoma"/>
            <family val="2"/>
          </rPr>
          <t xml:space="preserve">
Corresponde a los viales, jeringas prellenadas o diluyentes rotos desde las acciones del programa de la ET o a los viales, jeringas prellenadas o diluyentes rotos recibidos en el proceso de recepción técnica por la ET.  </t>
        </r>
      </text>
    </comment>
    <comment ref="AH3" authorId="2" shapeId="0" xr:uid="{00000000-0006-0000-0B00-000008000000}">
      <text>
        <r>
          <rPr>
            <sz val="10"/>
            <rFont val="Tahoma"/>
            <family val="2"/>
          </rPr>
          <t>Registre el total de pérdidas por error en almacenamiento, alistamiento, reconstitución, envase  o derrame del medicamento biologico  (por ejemplo aguja mal empatada con el cuerpo de la jeringa) y/o perdidas por inadecuada reconstitución del biologico con un diluyente que no le corresponde segun el laboratorio fabricante. Soporte Acta de baja 
Error en el diligenciamiento por ejemplo en los carné.  Soporte Acta de baja.</t>
        </r>
      </text>
    </comment>
    <comment ref="AI3" authorId="1" shapeId="0" xr:uid="{00000000-0006-0000-0B00-000009000000}">
      <text>
        <r>
          <rPr>
            <b/>
            <sz val="10"/>
            <rFont val="Tahoma"/>
            <family val="2"/>
          </rPr>
          <t>Usuario:</t>
        </r>
        <r>
          <rPr>
            <sz val="10"/>
            <rFont val="Tahoma"/>
            <family val="2"/>
          </rPr>
          <t xml:space="preserve">
Corresponde al vencimiento de los biológicos, diluyentes, jeringas o cuando los anteriores exceden los días de almacenamiento permitido.</t>
        </r>
      </text>
    </comment>
    <comment ref="AJ3" authorId="1" shapeId="0" xr:uid="{00000000-0006-0000-0B00-00000A000000}">
      <text>
        <r>
          <rPr>
            <b/>
            <sz val="10"/>
            <rFont val="Tahoma"/>
            <family val="2"/>
          </rPr>
          <t>Usuario:</t>
        </r>
        <r>
          <rPr>
            <sz val="10"/>
            <rFont val="Tahoma"/>
            <family val="2"/>
          </rPr>
          <t xml:space="preserve">
Corresponde a defectos de fabricación de los dispositivos médicos, biológicos o cuando se presente un rendimiento menor a la presentación indicada en el empaque primario del biológico.</t>
        </r>
      </text>
    </comment>
    <comment ref="AK3" authorId="1" shapeId="0" xr:uid="{00000000-0006-0000-0B00-00000B000000}">
      <text>
        <r>
          <rPr>
            <b/>
            <sz val="9"/>
            <rFont val="Tahoma"/>
            <family val="2"/>
          </rPr>
          <t>Usuario:</t>
        </r>
        <r>
          <rPr>
            <sz val="9"/>
            <rFont val="Tahoma"/>
            <family val="2"/>
          </rPr>
          <t xml:space="preserve">
Corresponde a las pérdidas de dosis por vómito franco posterior a la administración de vacunas por vía oral.</t>
        </r>
      </text>
    </comment>
    <comment ref="AM3" authorId="3" shapeId="0" xr:uid="{00000000-0006-0000-0B00-00000C000000}">
      <text>
        <r>
          <rPr>
            <sz val="10"/>
            <rFont val="Tahoma"/>
            <family val="2"/>
          </rPr>
          <t>Remítase a la hoja uno donde se especifica la clasificación de las perdidas.</t>
        </r>
      </text>
    </comment>
    <comment ref="AN3" authorId="1" shapeId="0" xr:uid="{00000000-0006-0000-0B00-00000D000000}">
      <text>
        <r>
          <rPr>
            <b/>
            <sz val="9"/>
            <rFont val="Tahoma"/>
            <family val="2"/>
          </rPr>
          <t>Usuario:</t>
        </r>
        <r>
          <rPr>
            <sz val="9"/>
            <rFont val="Tahoma"/>
            <family val="2"/>
          </rPr>
          <t xml:space="preserve">
Corresponde a las pérdidas por robo o siniestro de los biológico o insumos utilizados en el programa.</t>
        </r>
      </text>
    </comment>
    <comment ref="AD4" authorId="1" shapeId="0" xr:uid="{00000000-0006-0000-0B00-00000E000000}">
      <text>
        <r>
          <rPr>
            <b/>
            <sz val="9"/>
            <rFont val="Tahoma"/>
            <family val="2"/>
          </rPr>
          <t>Usuario:</t>
        </r>
        <r>
          <rPr>
            <sz val="9"/>
            <rFont val="Tahoma"/>
            <family val="2"/>
          </rPr>
          <t xml:space="preserve">
Corresponde a la suma de las variables INSTITUCIONAL y EXTRAMURAL, cuyo resultado debe ser el total de dosis perdidas por políticas de frascos abiertos.</t>
        </r>
      </text>
    </comment>
    <comment ref="H374" authorId="0" shapeId="0" xr:uid="{00000000-0006-0000-0B00-00000F000000}">
      <text>
        <r>
          <rPr>
            <b/>
            <sz val="12"/>
            <rFont val="Tahoma"/>
            <family val="2"/>
          </rPr>
          <t>Fredys Acevedo Pautt.:</t>
        </r>
        <r>
          <rPr>
            <sz val="12"/>
            <rFont val="Tahoma"/>
            <family val="2"/>
          </rPr>
          <t xml:space="preserve">
Corresponde a las dosis ingresados al inventario por traslados de un municipio a otro, osea se reciben por traslado.</t>
        </r>
      </text>
    </comment>
    <comment ref="I374" authorId="0" shapeId="0" xr:uid="{00000000-0006-0000-0B00-000010000000}">
      <text>
        <r>
          <rPr>
            <b/>
            <sz val="12"/>
            <rFont val="Tahoma"/>
            <family val="2"/>
          </rPr>
          <t>Fredys Acevedo Pautt.:</t>
        </r>
        <r>
          <rPr>
            <sz val="12"/>
            <rFont val="Tahoma"/>
            <family val="2"/>
          </rPr>
          <t xml:space="preserve">
Corresponde a los bilógicos traslados entre municipios del departamento que salen del inventario.</t>
        </r>
      </text>
    </comment>
    <comment ref="AB375" authorId="1" shapeId="0" xr:uid="{00000000-0006-0000-0B00-000011000000}">
      <text>
        <r>
          <rPr>
            <b/>
            <sz val="10"/>
            <rFont val="Tahoma"/>
            <family val="2"/>
          </rPr>
          <t>Usuario:</t>
        </r>
        <r>
          <rPr>
            <sz val="10"/>
            <rFont val="Tahoma"/>
            <family val="2"/>
          </rPr>
          <t xml:space="preserve">
Dosis pérdidas de acuerdo con las indicaciones del laboratorio productor en la estrategia intramural o extramural.</t>
        </r>
      </text>
    </comment>
    <comment ref="AD375" authorId="1" shapeId="0" xr:uid="{00000000-0006-0000-0B00-000012000000}">
      <text>
        <r>
          <rPr>
            <b/>
            <sz val="10"/>
            <rFont val="Tahoma"/>
            <family val="2"/>
          </rPr>
          <t>Usuario:</t>
        </r>
        <r>
          <rPr>
            <sz val="10"/>
            <rFont val="Tahoma"/>
            <family val="2"/>
          </rPr>
          <t xml:space="preserve">
Vacuna COVID-19 con concepto técnico de NO USO por parte del lnvima.</t>
        </r>
      </text>
    </comment>
    <comment ref="AE375" authorId="1" shapeId="0" xr:uid="{00000000-0006-0000-0B00-000013000000}">
      <text>
        <r>
          <rPr>
            <b/>
            <sz val="10"/>
            <rFont val="Tahoma"/>
            <family val="2"/>
          </rPr>
          <t>Usuario:</t>
        </r>
        <r>
          <rPr>
            <sz val="10"/>
            <rFont val="Tahoma"/>
            <family val="2"/>
          </rPr>
          <t xml:space="preserve">
Corresponde a la cantidad de dosis pérdidas debido a que el vial se contaminó durante el proceso de almacenamiento, alistamiento, envasado, aplicación de la vacuna COVID-19, entre otras, inmersión del vial, agujas permanentes insertadas sobre el tapón del frasco, mala manipulación.</t>
        </r>
      </text>
    </comment>
    <comment ref="AF375" authorId="1" shapeId="0" xr:uid="{00000000-0006-0000-0B00-000014000000}">
      <text>
        <r>
          <rPr>
            <b/>
            <sz val="10"/>
            <rFont val="Tahoma"/>
            <family val="2"/>
          </rPr>
          <t>Usuario:</t>
        </r>
        <r>
          <rPr>
            <sz val="10"/>
            <rFont val="Tahoma"/>
            <family val="2"/>
          </rPr>
          <t xml:space="preserve">
Corresponde a la aguja mal empatada que provoca pérdida del producto.
Derrame o ruptura del biológico durante el alistamiento, reconstitución o administración.</t>
        </r>
      </text>
    </comment>
    <comment ref="AG375" authorId="1" shapeId="0" xr:uid="{00000000-0006-0000-0B00-000015000000}">
      <text>
        <r>
          <rPr>
            <b/>
            <sz val="10"/>
            <rFont val="Tahoma"/>
            <family val="2"/>
          </rPr>
          <t>Usuario:</t>
        </r>
        <r>
          <rPr>
            <sz val="10"/>
            <rFont val="Tahoma"/>
            <family val="2"/>
          </rPr>
          <t xml:space="preserve">
Vacuna COVID-19 reconstituida o diluida con diluyente que no le corresponde de acuerdo a las indicaciones del fabricante. Reconstitución o dilución con menor o mayor cantidad de mililitros a los indicados por el fabricante.</t>
        </r>
      </text>
    </comment>
    <comment ref="AH375" authorId="1" shapeId="0" xr:uid="{00000000-0006-0000-0B00-000016000000}">
      <text>
        <r>
          <rPr>
            <b/>
            <sz val="10"/>
            <rFont val="Tahoma"/>
            <family val="2"/>
          </rPr>
          <t>Usuario:</t>
        </r>
        <r>
          <rPr>
            <sz val="10"/>
            <rFont val="Tahoma"/>
            <family val="2"/>
          </rPr>
          <t xml:space="preserve">
Corresponde a la persona vacunada contra COVID-19 con mayor o menor cantidad de dosis aplicada respecto a la indicación farmacéutica y los lineamientos nacionales</t>
        </r>
        <r>
          <rPr>
            <sz val="9"/>
            <rFont val="Tahoma"/>
            <family val="2"/>
          </rPr>
          <t>.</t>
        </r>
      </text>
    </comment>
    <comment ref="AI375" authorId="1" shapeId="0" xr:uid="{00000000-0006-0000-0B00-000017000000}">
      <text>
        <r>
          <rPr>
            <b/>
            <sz val="10"/>
            <rFont val="Tahoma"/>
            <family val="2"/>
          </rPr>
          <t>Usuario:</t>
        </r>
        <r>
          <rPr>
            <sz val="10"/>
            <rFont val="Tahoma"/>
            <family val="2"/>
          </rPr>
          <t xml:space="preserve">
Corresponde a la vacuna que superó los días de almacenamiento en temperaturas de refrigeración de acuerdo a las indicaciones del laboratorio fabricante.</t>
        </r>
      </text>
    </comment>
    <comment ref="AJ375" authorId="1" shapeId="0" xr:uid="{00000000-0006-0000-0B00-000018000000}">
      <text>
        <r>
          <rPr>
            <b/>
            <sz val="10"/>
            <rFont val="Tahoma"/>
            <family val="2"/>
          </rPr>
          <t>Usuario:</t>
        </r>
        <r>
          <rPr>
            <sz val="10"/>
            <rFont val="Tahoma"/>
            <family val="2"/>
          </rPr>
          <t xml:space="preserve">
Corresponde a la vacuna que expiró (venció) de acuerdo con lo registrado en la etiqueta del producto.</t>
        </r>
      </text>
    </comment>
    <comment ref="AK375" authorId="1" shapeId="0" xr:uid="{00000000-0006-0000-0B00-000019000000}">
      <text>
        <r>
          <rPr>
            <b/>
            <sz val="10"/>
            <rFont val="Tahoma"/>
            <family val="2"/>
          </rPr>
          <t>Usuario:</t>
        </r>
        <r>
          <rPr>
            <sz val="10"/>
            <rFont val="Tahoma"/>
            <family val="2"/>
          </rPr>
          <t xml:space="preserve">
Corresponde a las dosis de un (unos) viales identificados roto o fracturados durante el proceso de transporte nacional, municipal, IPS o extramural.</t>
        </r>
      </text>
    </comment>
    <comment ref="AL375" authorId="1" shapeId="0" xr:uid="{00000000-0006-0000-0B00-00001A000000}">
      <text>
        <r>
          <rPr>
            <b/>
            <sz val="10"/>
            <rFont val="Tahoma"/>
            <family val="2"/>
          </rPr>
          <t>Usuario:</t>
        </r>
        <r>
          <rPr>
            <sz val="10"/>
            <rFont val="Tahoma"/>
            <family val="2"/>
          </rPr>
          <t xml:space="preserve">
Corresponde a frasco/vial de vacuna COVID-19 sin producto, sin etiqueta, cambios de coloración del producto, partículas dentro del vial identificadas previas a la reconstitución, caja incompleta u otros aspectos del producto diferentes al indicado por el fabricante.</t>
        </r>
      </text>
    </comment>
    <comment ref="AM375" authorId="3" shapeId="0" xr:uid="{00000000-0006-0000-0B00-00001B000000}">
      <text>
        <r>
          <rPr>
            <sz val="10"/>
            <rFont val="Tahoma"/>
            <family val="2"/>
          </rPr>
          <t>Remítase a la hoja uno donde se especifica la clasificación de las perdidas.</t>
        </r>
      </text>
    </comment>
    <comment ref="AN375" authorId="1" shapeId="0" xr:uid="{00000000-0006-0000-0B00-00001C000000}">
      <text>
        <r>
          <rPr>
            <b/>
            <sz val="10"/>
            <rFont val="Tahoma"/>
            <family val="2"/>
          </rPr>
          <t>Usuario:</t>
        </r>
        <r>
          <rPr>
            <sz val="10"/>
            <rFont val="Tahoma"/>
            <family val="2"/>
          </rPr>
          <t xml:space="preserve">
Vacuna pérdida en siniestros como inundaciones, incendios, desastres naturales, entre otros.</t>
        </r>
      </text>
    </comment>
    <comment ref="AO375" authorId="1" shapeId="0" xr:uid="{00000000-0006-0000-0B00-00001D000000}">
      <text>
        <r>
          <rPr>
            <b/>
            <sz val="10"/>
            <rFont val="Tahoma"/>
            <family val="2"/>
          </rPr>
          <t>Usuario:</t>
        </r>
        <r>
          <rPr>
            <sz val="10"/>
            <rFont val="Tahoma"/>
            <family val="2"/>
          </rPr>
          <t xml:space="preserve">
Vacuna COVID-19 que fue hurtada durante el almacenamiento, transporte, distribución a nivel departamental, municipal, IPS o extramural.</t>
        </r>
      </text>
    </comment>
    <comment ref="AP375" authorId="1" shapeId="0" xr:uid="{00000000-0006-0000-0B00-00001E000000}">
      <text>
        <r>
          <rPr>
            <b/>
            <sz val="10"/>
            <rFont val="Tahoma"/>
            <family val="2"/>
          </rPr>
          <t>Usuario:</t>
        </r>
        <r>
          <rPr>
            <sz val="10"/>
            <rFont val="Tahoma"/>
            <family val="2"/>
          </rPr>
          <t xml:space="preserve">
Corresponde a dosis no soportadas, que no cuentan con algún tipo de registro o soporte de aplicación, registro en inventario o presentado alguna de las otras 12 causales.</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Fredys Acevedo Pautt.</author>
    <author>Usuario</author>
    <author>Carmen Elisa Ojeda Jurado</author>
    <author>Fredys Fernando Acevedo Pautt</author>
  </authors>
  <commentList>
    <comment ref="A1" authorId="0" shapeId="0" xr:uid="{00000000-0006-0000-0C00-000001000000}">
      <text>
        <r>
          <rPr>
            <b/>
            <sz val="11"/>
            <rFont val="Tahoma"/>
            <family val="2"/>
          </rPr>
          <t>Fredys Acevedo Pautt.:</t>
        </r>
        <r>
          <rPr>
            <sz val="11"/>
            <rFont val="Tahoma"/>
            <family val="2"/>
          </rPr>
          <t xml:space="preserve">
Corresponde la sumatoria de los saldos por cada uno de los insumos existentes en cada municipio de la entidad territorial del mes anterior. Los saldos finales del mes anteriores, con los saldos iniciales del presente mes.</t>
        </r>
      </text>
    </comment>
    <comment ref="H2" authorId="0" shapeId="0" xr:uid="{00000000-0006-0000-0C00-000002000000}">
      <text>
        <r>
          <rPr>
            <b/>
            <sz val="12"/>
            <rFont val="Tahoma"/>
            <family val="2"/>
          </rPr>
          <t>Fredys Acevedo Pautt.:</t>
        </r>
        <r>
          <rPr>
            <sz val="12"/>
            <rFont val="Tahoma"/>
            <family val="2"/>
          </rPr>
          <t xml:space="preserve">
Corresponde a las dosis ingresados al inventario por traslados de un municipio a otro, osea se reciben por traslado.</t>
        </r>
      </text>
    </comment>
    <comment ref="I2" authorId="0" shapeId="0" xr:uid="{00000000-0006-0000-0C00-000003000000}">
      <text>
        <r>
          <rPr>
            <b/>
            <sz val="12"/>
            <rFont val="Tahoma"/>
            <family val="2"/>
          </rPr>
          <t>Fredys Acevedo Pautt.:</t>
        </r>
        <r>
          <rPr>
            <sz val="12"/>
            <rFont val="Tahoma"/>
            <family val="2"/>
          </rPr>
          <t xml:space="preserve">
Corresponde a los bilógicos traslados entre municipios del departamento que salen del inventario.</t>
        </r>
      </text>
    </comment>
    <comment ref="AB3" authorId="1" shapeId="0" xr:uid="{00000000-0006-0000-0C00-000004000000}">
      <text>
        <r>
          <rPr>
            <b/>
            <sz val="10"/>
            <rFont val="Tahoma"/>
            <family val="2"/>
          </rPr>
          <t>Usuario:</t>
        </r>
        <r>
          <rPr>
            <sz val="10"/>
            <rFont val="Tahoma"/>
            <family val="2"/>
          </rPr>
          <t xml:space="preserve">
Dosis pérdidas de acuerdo con las indicaciones del laboratorio productor en la estrategia intramural o extramural. Al sumar estas dos variables el resultado debe ser el total de dosis perdidas por políticas de frascos abiertos.</t>
        </r>
      </text>
    </comment>
    <comment ref="AE3" authorId="1" shapeId="0" xr:uid="{00000000-0006-0000-0C00-000005000000}">
      <text>
        <r>
          <rPr>
            <b/>
            <sz val="10"/>
            <rFont val="Tahoma"/>
            <family val="2"/>
          </rPr>
          <t>Usuario:</t>
        </r>
        <r>
          <rPr>
            <sz val="10"/>
            <rFont val="Tahoma"/>
            <family val="2"/>
          </rPr>
          <t xml:space="preserve">
Corresponde a la Interrupción de cadena de frío de los biológicos en el transporte o en el lugar de la recepción, como también en su almacenamiento en las ET o traslados hasta su aplicación.</t>
        </r>
      </text>
    </comment>
    <comment ref="AF3" authorId="1" shapeId="0" xr:uid="{00000000-0006-0000-0C00-000006000000}">
      <text>
        <r>
          <rPr>
            <b/>
            <sz val="10"/>
            <rFont val="Tahoma"/>
            <family val="2"/>
          </rPr>
          <t>Usuario:</t>
        </r>
        <r>
          <rPr>
            <sz val="10"/>
            <rFont val="Tahoma"/>
            <family val="2"/>
          </rPr>
          <t xml:space="preserve">
Corresponde a la contaminación del biológico bajo alguna circunstancia o situación que se debe reportar.</t>
        </r>
      </text>
    </comment>
    <comment ref="AG3" authorId="1" shapeId="0" xr:uid="{00000000-0006-0000-0C00-000007000000}">
      <text>
        <r>
          <rPr>
            <b/>
            <sz val="10"/>
            <rFont val="Tahoma"/>
            <family val="2"/>
          </rPr>
          <t>Usuario:</t>
        </r>
        <r>
          <rPr>
            <sz val="10"/>
            <rFont val="Tahoma"/>
            <family val="2"/>
          </rPr>
          <t xml:space="preserve">
Corresponde a los viales, jeringas prellenadas o diluyentes rotos desde las acciones del programa de la ET o a los viales, jeringas prellenadas o diluyentes rotos recibidos en el proceso de recepción técnica por la ET.  </t>
        </r>
      </text>
    </comment>
    <comment ref="AH3" authorId="2" shapeId="0" xr:uid="{00000000-0006-0000-0C00-000008000000}">
      <text>
        <r>
          <rPr>
            <sz val="10"/>
            <rFont val="Tahoma"/>
            <family val="2"/>
          </rPr>
          <t>Registre el total de pérdidas por error en almacenamiento, alistamiento, reconstitución, envase  o derrame del medicamento biologico  (por ejemplo aguja mal empatada con el cuerpo de la jeringa) y/o perdidas por inadecuada reconstitución del biologico con un diluyente que no le corresponde segun el laboratorio fabricante. Soporte Acta de baja 
Error en el diligenciamiento por ejemplo en los carné.  Soporte Acta de baja.</t>
        </r>
      </text>
    </comment>
    <comment ref="AI3" authorId="1" shapeId="0" xr:uid="{00000000-0006-0000-0C00-000009000000}">
      <text>
        <r>
          <rPr>
            <b/>
            <sz val="10"/>
            <rFont val="Tahoma"/>
            <family val="2"/>
          </rPr>
          <t>Usuario:</t>
        </r>
        <r>
          <rPr>
            <sz val="10"/>
            <rFont val="Tahoma"/>
            <family val="2"/>
          </rPr>
          <t xml:space="preserve">
Corresponde al vencimiento de los biológicos, diluyentes, jeringas o cuando los anteriores exceden los días de almacenamiento permitido.</t>
        </r>
      </text>
    </comment>
    <comment ref="AJ3" authorId="1" shapeId="0" xr:uid="{00000000-0006-0000-0C00-00000A000000}">
      <text>
        <r>
          <rPr>
            <b/>
            <sz val="10"/>
            <rFont val="Tahoma"/>
            <family val="2"/>
          </rPr>
          <t>Usuario:</t>
        </r>
        <r>
          <rPr>
            <sz val="10"/>
            <rFont val="Tahoma"/>
            <family val="2"/>
          </rPr>
          <t xml:space="preserve">
Corresponde a defectos de fabricación de los dispositivos médicos, biológicos o cuando se presente un rendimiento menor a la presentación indicada en el empaque primario del biológico.</t>
        </r>
      </text>
    </comment>
    <comment ref="AK3" authorId="1" shapeId="0" xr:uid="{00000000-0006-0000-0C00-00000B000000}">
      <text>
        <r>
          <rPr>
            <b/>
            <sz val="9"/>
            <rFont val="Tahoma"/>
            <family val="2"/>
          </rPr>
          <t>Usuario:</t>
        </r>
        <r>
          <rPr>
            <sz val="9"/>
            <rFont val="Tahoma"/>
            <family val="2"/>
          </rPr>
          <t xml:space="preserve">
Corresponde a las pérdidas de dosis por vómito franco posterior a la administración de vacunas por vía oral.</t>
        </r>
      </text>
    </comment>
    <comment ref="AM3" authorId="3" shapeId="0" xr:uid="{00000000-0006-0000-0C00-00000C000000}">
      <text>
        <r>
          <rPr>
            <sz val="10"/>
            <rFont val="Tahoma"/>
            <family val="2"/>
          </rPr>
          <t>Remítase a la hoja uno donde se especifica la clasificación de las perdidas.</t>
        </r>
      </text>
    </comment>
    <comment ref="AN3" authorId="1" shapeId="0" xr:uid="{00000000-0006-0000-0C00-00000D000000}">
      <text>
        <r>
          <rPr>
            <b/>
            <sz val="9"/>
            <rFont val="Tahoma"/>
            <family val="2"/>
          </rPr>
          <t>Usuario:</t>
        </r>
        <r>
          <rPr>
            <sz val="9"/>
            <rFont val="Tahoma"/>
            <family val="2"/>
          </rPr>
          <t xml:space="preserve">
Corresponde a las pérdidas por robo o siniestro de los biológico o insumos utilizados en el programa.</t>
        </r>
      </text>
    </comment>
    <comment ref="AD4" authorId="1" shapeId="0" xr:uid="{00000000-0006-0000-0C00-00000E000000}">
      <text>
        <r>
          <rPr>
            <b/>
            <sz val="9"/>
            <rFont val="Tahoma"/>
            <family val="2"/>
          </rPr>
          <t>Usuario:</t>
        </r>
        <r>
          <rPr>
            <sz val="9"/>
            <rFont val="Tahoma"/>
            <family val="2"/>
          </rPr>
          <t xml:space="preserve">
Corresponde a la suma de las variables INSTITUCIONAL y EXTRAMURAL, cuyo resultado debe ser el total de dosis perdidas por políticas de frascos abiertos.</t>
        </r>
      </text>
    </comment>
    <comment ref="H374" authorId="0" shapeId="0" xr:uid="{00000000-0006-0000-0C00-00000F000000}">
      <text>
        <r>
          <rPr>
            <b/>
            <sz val="12"/>
            <rFont val="Tahoma"/>
            <family val="2"/>
          </rPr>
          <t>Fredys Acevedo Pautt.:</t>
        </r>
        <r>
          <rPr>
            <sz val="12"/>
            <rFont val="Tahoma"/>
            <family val="2"/>
          </rPr>
          <t xml:space="preserve">
Corresponde a las dosis ingresados al inventario por traslados de un municipio a otro, osea se reciben por traslado.</t>
        </r>
      </text>
    </comment>
    <comment ref="I374" authorId="0" shapeId="0" xr:uid="{00000000-0006-0000-0C00-000010000000}">
      <text>
        <r>
          <rPr>
            <b/>
            <sz val="12"/>
            <rFont val="Tahoma"/>
            <family val="2"/>
          </rPr>
          <t>Fredys Acevedo Pautt.:</t>
        </r>
        <r>
          <rPr>
            <sz val="12"/>
            <rFont val="Tahoma"/>
            <family val="2"/>
          </rPr>
          <t xml:space="preserve">
Corresponde a los bilógicos traslados entre municipios del departamento que salen del inventario.</t>
        </r>
      </text>
    </comment>
    <comment ref="AB375" authorId="1" shapeId="0" xr:uid="{00000000-0006-0000-0C00-000011000000}">
      <text>
        <r>
          <rPr>
            <b/>
            <sz val="10"/>
            <rFont val="Tahoma"/>
            <family val="2"/>
          </rPr>
          <t>Usuario:</t>
        </r>
        <r>
          <rPr>
            <sz val="10"/>
            <rFont val="Tahoma"/>
            <family val="2"/>
          </rPr>
          <t xml:space="preserve">
Dosis pérdidas de acuerdo con las indicaciones del laboratorio productor en la estrategia intramural o extramural.</t>
        </r>
      </text>
    </comment>
    <comment ref="AD375" authorId="1" shapeId="0" xr:uid="{00000000-0006-0000-0C00-000012000000}">
      <text>
        <r>
          <rPr>
            <b/>
            <sz val="10"/>
            <rFont val="Tahoma"/>
            <family val="2"/>
          </rPr>
          <t>Usuario:</t>
        </r>
        <r>
          <rPr>
            <sz val="10"/>
            <rFont val="Tahoma"/>
            <family val="2"/>
          </rPr>
          <t xml:space="preserve">
Vacuna COVID-19 con concepto técnico de NO USO por parte del lnvima.</t>
        </r>
      </text>
    </comment>
    <comment ref="AE375" authorId="1" shapeId="0" xr:uid="{00000000-0006-0000-0C00-000013000000}">
      <text>
        <r>
          <rPr>
            <b/>
            <sz val="10"/>
            <rFont val="Tahoma"/>
            <family val="2"/>
          </rPr>
          <t>Usuario:</t>
        </r>
        <r>
          <rPr>
            <sz val="10"/>
            <rFont val="Tahoma"/>
            <family val="2"/>
          </rPr>
          <t xml:space="preserve">
Corresponde a la cantidad de dosis pérdidas debido a que el vial se contaminó durante el proceso de almacenamiento, alistamiento, envasado, aplicación de la vacuna COVID-19, entre otras, inmersión del vial, agujas permanentes insertadas sobre el tapón del frasco, mala manipulación.</t>
        </r>
      </text>
    </comment>
    <comment ref="AF375" authorId="1" shapeId="0" xr:uid="{00000000-0006-0000-0C00-000014000000}">
      <text>
        <r>
          <rPr>
            <b/>
            <sz val="10"/>
            <rFont val="Tahoma"/>
            <family val="2"/>
          </rPr>
          <t>Usuario:</t>
        </r>
        <r>
          <rPr>
            <sz val="10"/>
            <rFont val="Tahoma"/>
            <family val="2"/>
          </rPr>
          <t xml:space="preserve">
Corresponde a la aguja mal empatada que provoca pérdida del producto.
Derrame o ruptura del biológico durante el alistamiento, reconstitución o administración.</t>
        </r>
      </text>
    </comment>
    <comment ref="AG375" authorId="1" shapeId="0" xr:uid="{00000000-0006-0000-0C00-000015000000}">
      <text>
        <r>
          <rPr>
            <b/>
            <sz val="10"/>
            <rFont val="Tahoma"/>
            <family val="2"/>
          </rPr>
          <t>Usuario:</t>
        </r>
        <r>
          <rPr>
            <sz val="10"/>
            <rFont val="Tahoma"/>
            <family val="2"/>
          </rPr>
          <t xml:space="preserve">
Vacuna COVID-19 reconstituida o diluida con diluyente que no le corresponde de acuerdo a las indicaciones del fabricante. Reconstitución o dilución con menor o mayor cantidad de mililitros a los indicados por el fabricante.</t>
        </r>
      </text>
    </comment>
    <comment ref="AH375" authorId="1" shapeId="0" xr:uid="{00000000-0006-0000-0C00-000016000000}">
      <text>
        <r>
          <rPr>
            <b/>
            <sz val="10"/>
            <rFont val="Tahoma"/>
            <family val="2"/>
          </rPr>
          <t>Usuario:</t>
        </r>
        <r>
          <rPr>
            <sz val="10"/>
            <rFont val="Tahoma"/>
            <family val="2"/>
          </rPr>
          <t xml:space="preserve">
Corresponde a la persona vacunada contra COVID-19 con mayor o menor cantidad de dosis aplicada respecto a la indicación farmacéutica y los lineamientos nacionales</t>
        </r>
        <r>
          <rPr>
            <sz val="9"/>
            <rFont val="Tahoma"/>
            <family val="2"/>
          </rPr>
          <t>.</t>
        </r>
      </text>
    </comment>
    <comment ref="AI375" authorId="1" shapeId="0" xr:uid="{00000000-0006-0000-0C00-000017000000}">
      <text>
        <r>
          <rPr>
            <b/>
            <sz val="10"/>
            <rFont val="Tahoma"/>
            <family val="2"/>
          </rPr>
          <t>Usuario:</t>
        </r>
        <r>
          <rPr>
            <sz val="10"/>
            <rFont val="Tahoma"/>
            <family val="2"/>
          </rPr>
          <t xml:space="preserve">
Corresponde a la vacuna que superó los días de almacenamiento en temperaturas de refrigeración de acuerdo a las indicaciones del laboratorio fabricante.</t>
        </r>
      </text>
    </comment>
    <comment ref="AJ375" authorId="1" shapeId="0" xr:uid="{00000000-0006-0000-0C00-000018000000}">
      <text>
        <r>
          <rPr>
            <b/>
            <sz val="10"/>
            <rFont val="Tahoma"/>
            <family val="2"/>
          </rPr>
          <t>Usuario:</t>
        </r>
        <r>
          <rPr>
            <sz val="10"/>
            <rFont val="Tahoma"/>
            <family val="2"/>
          </rPr>
          <t xml:space="preserve">
Corresponde a la vacuna que expiró (venció) de acuerdo con lo registrado en la etiqueta del producto.</t>
        </r>
      </text>
    </comment>
    <comment ref="AK375" authorId="1" shapeId="0" xr:uid="{00000000-0006-0000-0C00-000019000000}">
      <text>
        <r>
          <rPr>
            <b/>
            <sz val="10"/>
            <rFont val="Tahoma"/>
            <family val="2"/>
          </rPr>
          <t>Usuario:</t>
        </r>
        <r>
          <rPr>
            <sz val="10"/>
            <rFont val="Tahoma"/>
            <family val="2"/>
          </rPr>
          <t xml:space="preserve">
Corresponde a las dosis de un (unos) viales identificados roto o fracturados durante el proceso de transporte nacional, municipal, IPS o extramural.</t>
        </r>
      </text>
    </comment>
    <comment ref="AL375" authorId="1" shapeId="0" xr:uid="{00000000-0006-0000-0C00-00001A000000}">
      <text>
        <r>
          <rPr>
            <b/>
            <sz val="10"/>
            <rFont val="Tahoma"/>
            <family val="2"/>
          </rPr>
          <t>Usuario:</t>
        </r>
        <r>
          <rPr>
            <sz val="10"/>
            <rFont val="Tahoma"/>
            <family val="2"/>
          </rPr>
          <t xml:space="preserve">
Corresponde a frasco/vial de vacuna COVID-19 sin producto, sin etiqueta, cambios de coloración del producto, partículas dentro del vial identificadas previas a la reconstitución, caja incompleta u otros aspectos del producto diferentes al indicado por el fabricante.</t>
        </r>
      </text>
    </comment>
    <comment ref="AM375" authorId="3" shapeId="0" xr:uid="{00000000-0006-0000-0C00-00001B000000}">
      <text>
        <r>
          <rPr>
            <sz val="10"/>
            <rFont val="Tahoma"/>
            <family val="2"/>
          </rPr>
          <t>Remítase a la hoja uno donde se especifica la clasificación de las perdidas.</t>
        </r>
      </text>
    </comment>
    <comment ref="AN375" authorId="1" shapeId="0" xr:uid="{00000000-0006-0000-0C00-00001C000000}">
      <text>
        <r>
          <rPr>
            <b/>
            <sz val="10"/>
            <rFont val="Tahoma"/>
            <family val="2"/>
          </rPr>
          <t>Usuario:</t>
        </r>
        <r>
          <rPr>
            <sz val="10"/>
            <rFont val="Tahoma"/>
            <family val="2"/>
          </rPr>
          <t xml:space="preserve">
Vacuna pérdida en siniestros como inundaciones, incendios, desastres naturales, entre otros.</t>
        </r>
      </text>
    </comment>
    <comment ref="AO375" authorId="1" shapeId="0" xr:uid="{00000000-0006-0000-0C00-00001D000000}">
      <text>
        <r>
          <rPr>
            <b/>
            <sz val="10"/>
            <rFont val="Tahoma"/>
            <family val="2"/>
          </rPr>
          <t>Usuario:</t>
        </r>
        <r>
          <rPr>
            <sz val="10"/>
            <rFont val="Tahoma"/>
            <family val="2"/>
          </rPr>
          <t xml:space="preserve">
Vacuna COVID-19 que fue hurtada durante el almacenamiento, transporte, distribución a nivel departamental, municipal, IPS o extramural.</t>
        </r>
      </text>
    </comment>
    <comment ref="AP375" authorId="1" shapeId="0" xr:uid="{00000000-0006-0000-0C00-00001E000000}">
      <text>
        <r>
          <rPr>
            <b/>
            <sz val="10"/>
            <rFont val="Tahoma"/>
            <family val="2"/>
          </rPr>
          <t>Usuario:</t>
        </r>
        <r>
          <rPr>
            <sz val="10"/>
            <rFont val="Tahoma"/>
            <family val="2"/>
          </rPr>
          <t xml:space="preserve">
Corresponde a dosis no soportadas, que no cuentan con algún tipo de registro o soporte de aplicación, registro en inventario o presentado alguna de las otras 12 causales.</t>
        </r>
      </text>
    </comment>
  </commentList>
</comments>
</file>

<file path=xl/sharedStrings.xml><?xml version="1.0" encoding="utf-8"?>
<sst xmlns="http://schemas.openxmlformats.org/spreadsheetml/2006/main" count="3516" uniqueCount="329">
  <si>
    <t>CLASIFICACIÓN DE MOTIVOS DE PERDIDAS</t>
  </si>
  <si>
    <t>MOVIMIENTO DE BIOLÓGICOS (MB) VS PAIWEB</t>
  </si>
  <si>
    <t>MOTIVO DE PERDIDA MOVIMIENTO DE BIOLÓGICO</t>
  </si>
  <si>
    <t>MOTIVO DE PERDIDA PAIWEB</t>
  </si>
  <si>
    <t>POR FRASCO ABIERTO INSTITUCIONAL</t>
  </si>
  <si>
    <t>PAI - Política de frascos abiertos intramural (Verificar lo contenido en la Circular 26 del 01 de agosto de 2017).</t>
  </si>
  <si>
    <t>POR FRASCO ABIERTO EXTRAMURAL</t>
  </si>
  <si>
    <t>PAI - Política de frasco abierto extramural (Verificar lo contenido en la Circular 26 del 01 de agosto de 2017).</t>
  </si>
  <si>
    <t>INTERRUPCIÓN DE CADENA DE FRÍO</t>
  </si>
  <si>
    <t>PAI - Pérdida de cadena de frío.</t>
  </si>
  <si>
    <t>PAI - Por excursión temperatura.</t>
  </si>
  <si>
    <t>PEDIDOS - Interrupción de cadena de frío en el transporte o en el lugar de la recepción.</t>
  </si>
  <si>
    <t>CONTAMINACION DEL BIOLÓGICO/DISPOSITIVO MÉDICO</t>
  </si>
  <si>
    <t>PAI - Contaminación del biológico o dispositivo en la cadena de distribución que no incluya la manipulación (ejemplo: accidente en el transporte que representa que la vacuna se salga de su contenedor sin ruptura, pero si exposición con agentes contaminantes).</t>
  </si>
  <si>
    <t>VIAL ROTO</t>
  </si>
  <si>
    <t>PAI - Frasco vial roto (aplica para viales, jeringas prellenadas y diluyentes)</t>
  </si>
  <si>
    <t>PEDIDOS - Frasco de biológico roto en recepción (aplica para viales, jeringas prellenadas y diluyentes)</t>
  </si>
  <si>
    <t>ERRORES EN LA MANIPULACIÓN</t>
  </si>
  <si>
    <t>PAI - Derrame de biológico o diluyente en la prepara</t>
  </si>
  <si>
    <t>PAI - Derrame del biológico o diluyente en la aplición</t>
  </si>
  <si>
    <t>PAI - Contaminación dispositivo médico x manipulación</t>
  </si>
  <si>
    <t>PAI - Anulación por error al diligenciamiento</t>
  </si>
  <si>
    <t>PAI - Error en la dosificación sobre o subdosificación</t>
  </si>
  <si>
    <t>PAI - Reconstitución de vacuna</t>
  </si>
  <si>
    <t>PAI - Error en la reconstitución - jeringa</t>
  </si>
  <si>
    <t>VENCIMIENTO DEL BIOLÓGICO O JERINGA</t>
  </si>
  <si>
    <t>PAI - Vencimiento de biológico</t>
  </si>
  <si>
    <t>PAI - Vencimiento de diluyente</t>
  </si>
  <si>
    <t>PAI - Vencimiento de jeringa</t>
  </si>
  <si>
    <t>PAI - Excede días de almacenamiento permitidos por reconstitución del biológico según el laboratorio fabricante.</t>
  </si>
  <si>
    <t>FARMACOVIGILANCIA/ TECNOVIGILANCIA</t>
  </si>
  <si>
    <t>PAI - Defectos de fabricación dispositivos médicos (ejemplo: desprendimiento de agujas, mal sellamiento del embolo, etc.)</t>
  </si>
  <si>
    <t>PAI - Defectos de fabricación en biológicos</t>
  </si>
  <si>
    <t>PAI - Por reacción alérgica a biológicos</t>
  </si>
  <si>
    <t>PAI - Rendimiento menor a la presentación</t>
  </si>
  <si>
    <t>VOMITO FRANCO</t>
  </si>
  <si>
    <t>PAI - Vómito franco por a administración de vacunas por vía oral</t>
  </si>
  <si>
    <t>APLICACIÓN FUERA DE LA EDAD</t>
  </si>
  <si>
    <t>PAI - Aplicación fuera de edad</t>
  </si>
  <si>
    <t>PAI - Revacunación</t>
  </si>
  <si>
    <t>POR DECISIÓN FINAL DEL PACIENTE DE NO VACUNACIÓN</t>
  </si>
  <si>
    <t>PAI - Reconstitución o alistamiento de la vacuna posterior al diligenciamiento del consentimiento informado con decisión final de no vacunación por parte del paciente o adulto responsable.</t>
  </si>
  <si>
    <t>PAI - Jeringa o insumo utilizado en la reconstitución o alistamiento de la vacuna en el contexto de este punto.</t>
  </si>
  <si>
    <t>SINIESTRO O ROBO</t>
  </si>
  <si>
    <t>PAI - Robo de biológico</t>
  </si>
  <si>
    <t>PAI - Robo de jeringa</t>
  </si>
  <si>
    <t>PAI - Siniestro</t>
  </si>
  <si>
    <r>
      <rPr>
        <b/>
        <sz val="11"/>
        <color theme="1" tint="0.34998626667073579"/>
        <rFont val="Arial"/>
        <family val="2"/>
      </rPr>
      <t xml:space="preserve">MOTIVOS DE PÉRDIDAS DE VACUNAS CONTRA LA COVID-19
RESOLUCIÓN 0986 DEL 21 DE JUNIO DE 2023
DISPONIBLE EN EL SIGUIENTE LINK:
</t>
    </r>
    <r>
      <rPr>
        <sz val="11"/>
        <color theme="1" tint="0.34998626667073579"/>
        <rFont val="Arial"/>
        <family val="2"/>
      </rPr>
      <t>chrome-extension://efaidnbmnnnibpcajpcglclefindmkaj/https://www.minsalud.gov.co/Normatividad_Nuevo/Resoluci%C3%B3n%20No.%20986%20de%202023.pdf</t>
    </r>
  </si>
  <si>
    <t>ÍTEM</t>
  </si>
  <si>
    <t>POLÍTICA DE FRASCOS ABIERTO</t>
  </si>
  <si>
    <t>Dosis pérdidas de acuerdo con las indicaciones del laboratorio productor en la estrategia intramural o extramural.</t>
  </si>
  <si>
    <t>INTERRUPCIÓN DE LA CADENA DE FRÍO</t>
  </si>
  <si>
    <t>Vacuna COVID-19 con concepto técnico de NO USO por parte del INVIMA.</t>
  </si>
  <si>
    <t>CONTAMINACIÓN DEL BIOLÓGICO</t>
  </si>
  <si>
    <t>Corresponde a la cantidad de dosis pérdidas debido a que el vial se contaminó durante el proceso de almacenamiento, alistamiento, envasado, aplicación de la vacuna COVID-19, entre otras, inmersión del vial, agujas permanentes insertadas sobre el tapón del frasco, mala manipulación.</t>
  </si>
  <si>
    <t>ERROR EN LA MANIPULACIÓN</t>
  </si>
  <si>
    <t>Corresponde a la aguja mal empatada que provoca pérdida del producto.
Derrame o ruptura del biológico durante el alistamiento, reconstitución o administración.
Partículas extrañas del tapón al interior del frasco/vial que se identifican posterior al proceso de reconstitución.</t>
  </si>
  <si>
    <t>ERROR EN LA RECONSTITUCIÓN/DILUCIÓN</t>
  </si>
  <si>
    <t>Vacuna COVID-19 reconstituida o diluida con diluyente que no le corresponde de acuerdo a las indicaciones del fabricante. Reconstitución o dilución con menor o mayor cantidad de mililitros a los indicados por el fabricante.</t>
  </si>
  <si>
    <t>ERROR EN LA DOSIFICACIÓN</t>
  </si>
  <si>
    <t>Corresponde a la persona vacunada contra COVID-19 con mayor o menor cantidad de dosis aplicada respecto a la indicación farmacéutica y los lineamientos nacionales.</t>
  </si>
  <si>
    <t>VACUNA QUE EXCEDE EL TIEMPO DE ALMACENAMIENTO EN REFRIGERACIÓN</t>
  </si>
  <si>
    <t>Corresponde a la vacuna que superó los días de almacenamiento en temperaturas de refrigeración de acuerdo a las indicaciones del laboratorio fabricante.</t>
  </si>
  <si>
    <t>VENCIMIENTO DEL BIOLÓGICO</t>
  </si>
  <si>
    <t>Corresponde a la vacuna que expiró (venció) de acuerdo con lo registrado en la etiqueta del producto.</t>
  </si>
  <si>
    <t>FRASCO VIAL ROTO</t>
  </si>
  <si>
    <t>Corresponde a las dosis de un (unos) viales identificados roto o fracturados durante el proceso de transporte nacional, municipal, IPS o extramural.</t>
  </si>
  <si>
    <t>FALLAS DE FABRICACIÓN/CALIDAD</t>
  </si>
  <si>
    <t>Corresponde a frasco/vial de vacuna COVID-19 sin producto, sin etiqueta, cambios de coloración del producto, partículas dentro del vial identificadas previas a la reconstitución, caja incompleta u otros aspectos del producto diferentes al indicado por el fabricante.</t>
  </si>
  <si>
    <t>PAI - Reconstitución o alistamiento de la vacuna posterior al consentimiento con decisión final de no vacunación.</t>
  </si>
  <si>
    <t>PAI - Jeringa o insumo utilizado en la reconstitución o alistamiento de la vacuna en este punto.</t>
  </si>
  <si>
    <t>SINIESTRO/ACCIDENTE</t>
  </si>
  <si>
    <t>Vacuna pérdida en siniestros como inundaciones, incendios, desastres naturales, entre otros.</t>
  </si>
  <si>
    <t>ROBO/HURTO BIOLÓGICO</t>
  </si>
  <si>
    <t>Vacuna COVID-19 que fue hurtada durante el almacenamiento, transporte, distribución a nivel departamental, municipal, IPS o extramural.</t>
  </si>
  <si>
    <t>DOSIS QUE NO CUENTAN CON SOPORTE</t>
  </si>
  <si>
    <t>Corresponde a dosis no soportadas, que no cuentan con algún tipo de registro o soporte de aplicación, registro en inventario o presentado alguna de las otras 12 causales.</t>
  </si>
  <si>
    <t>INSUMOS</t>
  </si>
  <si>
    <t>SALDO MES ANTERIOR</t>
  </si>
  <si>
    <t>BIOLÓGICO RECIBIDO DEL CENTRO DE ACOPIO DEPARTAMENTAL / DISTRITAL</t>
  </si>
  <si>
    <t>DOSIS APLICADAS</t>
  </si>
  <si>
    <t>Entradas</t>
  </si>
  <si>
    <t>Salidas</t>
  </si>
  <si>
    <t>TOTAL DOSIS APLICADAS</t>
  </si>
  <si>
    <t>DOSIS PERDIDAS</t>
  </si>
  <si>
    <t>TOTAL DOSIS ÚTILIZADAS EN EL MES</t>
  </si>
  <si>
    <t>SALDO QUE INICIA EL MES SIGUIENTE (SOLO MUNICIPIOS)</t>
  </si>
  <si>
    <t>DOSIS POR LOTES</t>
  </si>
  <si>
    <t xml:space="preserve">No. LOTE </t>
  </si>
  <si>
    <t>LABORATORIO</t>
  </si>
  <si>
    <t>FECHA DE VENCIMIENTO</t>
  </si>
  <si>
    <t>SEMAFORIZACION VIDA  ÚTIL DEL BIOLÓGICO</t>
  </si>
  <si>
    <t>CONDICIÓN FINAL DEL BIOLÓGICO, DILUYENTE Y CARNET</t>
  </si>
  <si>
    <t>DOSIS EN CUARENTENA</t>
  </si>
  <si>
    <t>No. LOTE</t>
  </si>
  <si>
    <t>FECHA DE VENCIMEINTO</t>
  </si>
  <si>
    <t>FECHA DE INICIO CUARENTENA</t>
  </si>
  <si>
    <t>PORCENTAJE DE PERDIDA DEL MES</t>
  </si>
  <si>
    <t>OBSERVACIONES</t>
  </si>
  <si>
    <t>CAUSAS PERDIDA DE BIOLÓGICOS (Remítase a la primera hoja donde se especifica la clasificación de las perdidas)</t>
  </si>
  <si>
    <t xml:space="preserve">TOTAL DOSIS PERDIDAS        </t>
  </si>
  <si>
    <t>DOSIS APLICADAS
COLOMBIANOS</t>
  </si>
  <si>
    <t>DOSIS APLICADAS EXTRANJEROS</t>
  </si>
  <si>
    <t>DOSIS INGRESADAS POR TRASLADOS DE MUNICIPIOS O IPS</t>
  </si>
  <si>
    <t>DOSIS TRASLADADAS A OTROS MUNICIPIOS O IPS</t>
  </si>
  <si>
    <t>FARMACOVIGILANCIA / TECNOVIGILANCIA</t>
  </si>
  <si>
    <t>INSTITUCIONAL</t>
  </si>
  <si>
    <t>EXTRAMURAL</t>
  </si>
  <si>
    <t>TOTAL</t>
  </si>
  <si>
    <t>Vacuna de BCG (Bacilo de Calmette y Guérin) Liofilizada</t>
  </si>
  <si>
    <t>0373M117</t>
  </si>
  <si>
    <t>SERUM</t>
  </si>
  <si>
    <t xml:space="preserve">“Verdadero” indica que la cantidad por lote, coincide con el saldo que inicia al mes siguiente. "Falso" no coinicide. </t>
  </si>
  <si>
    <t>Vacuna de Hepatitis B Recombinante Pediátrica - Liquida</t>
  </si>
  <si>
    <t>0323X019E</t>
  </si>
  <si>
    <t xml:space="preserve">SERUM </t>
  </si>
  <si>
    <t>Vacuna de Hepatitis B Recombinante Adultos - Liquida</t>
  </si>
  <si>
    <t>0343Q010C</t>
  </si>
  <si>
    <t xml:space="preserve">Vacuna de Poliovirus Inactiva IPV - Liquida </t>
  </si>
  <si>
    <t>2429006</t>
  </si>
  <si>
    <t xml:space="preserve">BILTHOVEN </t>
  </si>
  <si>
    <t>Vacuna de Difteria - Tos ferina (Celula completa) - Tétanos - Hepatitis B - Haemophilus influenzae tipo B (DTwP-HepB-Hib) PENTAVALENTE PEDIÁTRICA - Liquida</t>
  </si>
  <si>
    <t>2854X013E</t>
  </si>
  <si>
    <t>Vacuna de Difteria - Tétanos - Tos ferina acelular - Poliovirus inactivado - Hepatitis B - Haemophilus influenzae tipo B (DTaP-IPV-HepB-Hib (HEXAVALENTE ACELULAR) - Liquida</t>
  </si>
  <si>
    <t>4CA03C1</t>
  </si>
  <si>
    <t xml:space="preserve">SANOFI </t>
  </si>
  <si>
    <t>Vacuna de Difteria - Tos ferina (celula completa)- Tétanos - Hepatitis B - Haemophilus influenzae tipo B - Poliovirus inactivado (DTwP-HepB-Hib-IPV) - HEXAVALENTE DE CÉLULAS COMPLETAS - Liquida</t>
  </si>
  <si>
    <t>Vacuna de Difteria, Tétano y Tosferina (DPT)- Liquida</t>
  </si>
  <si>
    <t>Vacuna de Difteria-Tétanos-Tos ferina acelular Pertussis (DTaP) Pediátrica - Liquida</t>
  </si>
  <si>
    <t>221100624A</t>
  </si>
  <si>
    <t xml:space="preserve">BIOLOGYCAL </t>
  </si>
  <si>
    <t>Vacuna de Rotavirus Liquida (administración oral)</t>
  </si>
  <si>
    <t>AROLE197B</t>
  </si>
  <si>
    <t>GLAXO</t>
  </si>
  <si>
    <t>Vacuna Antineumocócica Conjugada (13-valente) PCV13 - Liquida</t>
  </si>
  <si>
    <t>LK3152</t>
  </si>
  <si>
    <t>PFIER</t>
  </si>
  <si>
    <t>Vacuna Antineumocócica Conjugada (20-valente) PCV20 - Liquida</t>
  </si>
  <si>
    <t>Vacuna de Sarampión, Rubeola y Paperas (SRP) (Cepa Leningrado-Zagreb) Liofilizado - Vial x 01 dosis - TRIPLE VIRAL</t>
  </si>
  <si>
    <t>0133N140B</t>
  </si>
  <si>
    <t>Vacuna de Sarampión, Rubeola y Paperas (SRP) (Cepa Leningrado-Zagreb) Liofilizado - Vial x 05 dosis - TRIPLE VIRAL</t>
  </si>
  <si>
    <t>Vacuna de Sarampión, Rubeola y Paperas (SRP) (Cepa Leningrado-Zagreb) Liofilizado - Vial x 10 dosis - TRIPLE VIRAL</t>
  </si>
  <si>
    <t>Vacuna de Sarampión Rubeola (SR) Liofilizada - Vial x 01 dosis -DOBLE VIRAL</t>
  </si>
  <si>
    <t>0094W002</t>
  </si>
  <si>
    <t>Vacuna de Sarampión Rubeola (SR) Liofilizada - Vial x 10 dosis - DOBLE VIRAL</t>
  </si>
  <si>
    <t>Vacuna contra el Dengue Cuadrivalente - Liofilizada</t>
  </si>
  <si>
    <t>Vacuna de Fiebre Amarilla (Antiamarilica) Liofilizada</t>
  </si>
  <si>
    <t>Y3D321V</t>
  </si>
  <si>
    <t>Vacuna de Hepatitis A Pediátrica - Liquida</t>
  </si>
  <si>
    <t>AB202403008</t>
  </si>
  <si>
    <t xml:space="preserve">SINOVAC </t>
  </si>
  <si>
    <t>Vacuna de Varicela Cepa OKA Liofilizada - Liquida</t>
  </si>
  <si>
    <t>BB202506051</t>
  </si>
  <si>
    <t>Vacuna Contra la Viruela y la Viruela del Mono (Mpox) Liquida</t>
  </si>
  <si>
    <t>Vacuna de Tétanos y difteria (Td) Adulto (Toxoide Diftérico) - Liquida</t>
  </si>
  <si>
    <t>2334X006A</t>
  </si>
  <si>
    <t>Vacuna de Toxoide Difterico, Toxoide Tétanos y Tos Ferina Acelular (Dtap) (Bordetella pertussis) Adolescente/Adultos/Gesta - Liquida</t>
  </si>
  <si>
    <t>ACA50C1</t>
  </si>
  <si>
    <t>Vacuna de Influenza estacional - Trivalente - Hemisferio Sur 2025 - Pediátrica (Desde los 6 meses a 35 meses) - Liquida - Dosis de 0,25mL</t>
  </si>
  <si>
    <t>Vacuna de Influenza estacional - Trivalente - Hemisferio Sur 2025 - Adultos (&gt;=03 Años) - Liquida - Dosis de 0,5mL</t>
  </si>
  <si>
    <t>Salida por conversión de ds de 0,5mL a 0,25mL (Desde los 36 meses en adelante)</t>
  </si>
  <si>
    <t>Ingreso por conversión de ds de 0,25mL a 0,5mL (Desde los 6 a 35 meses)</t>
  </si>
  <si>
    <t>Total Disponible + conversión</t>
  </si>
  <si>
    <t>Virus Sincitial Respiratorio (VRS) - Liofilizada</t>
  </si>
  <si>
    <t>Vacuna contra el virus del papiloma humano - VPH4 (Cuadrivalente)</t>
  </si>
  <si>
    <t>Vacuna contra el virus del papiloma humano - VPH9 (Nonavalente)</t>
  </si>
  <si>
    <t>Y014828</t>
  </si>
  <si>
    <t>GARDASIL</t>
  </si>
  <si>
    <t>Vacuna Antirrábica Humana de Células Vero (vacuna IM)</t>
  </si>
  <si>
    <t>1484T128</t>
  </si>
  <si>
    <t>Inmunoglobulina Antirrábica de origen Humana (IGRH - Suero) - Homologa - 2 ml x 300 IU</t>
  </si>
  <si>
    <t>P100819448</t>
  </si>
  <si>
    <t>BERIRAB</t>
  </si>
  <si>
    <t>Inmunoglobulina Antirrábica de origen Equino (IGR-E) Liquida x 200UI/mL - Vial de 1.000UI/5mL (Heteróloga)</t>
  </si>
  <si>
    <t>Inmunoglobulina Humana Antihepatitis B (IGHB) 1 ml x 200 IU - Liquida</t>
  </si>
  <si>
    <t>P100734570</t>
  </si>
  <si>
    <t>Inmunoglobulina Humana Antitetánica (IGTH) 1 ml x 250 IU - Liquida</t>
  </si>
  <si>
    <t>Vacunas de Antitoxina Diftérica (1.000 UI/mL) x 10 mL (1.000 UI/mL) x 10 mL - Liquida</t>
  </si>
  <si>
    <t>Vacuna de Meningococo ACYW -135 (Conjugado) - Liofilizada - Vial x 01 dosis</t>
  </si>
  <si>
    <t>DILUYENTES</t>
  </si>
  <si>
    <t>Diluyente de Vacuna de BCG (Bacilo de Calmette y Guérin) Liofilizada</t>
  </si>
  <si>
    <t>070451001</t>
  </si>
  <si>
    <t>Diluyente de Vacuna de Sarampión, Rubeola y Paperas (SRP) (Cepa Leningrado-Zagreb) Liofilizado - Vial x 01 dosis - TRIPLE VIRAL</t>
  </si>
  <si>
    <t>0643S1010</t>
  </si>
  <si>
    <t>Diluyente de Vacuna de Sarampión, Rubeola y Paperas (SRP) (Cepa Leningrado-Zagreb) Liofilizado - Vial x 05 dosis - TRIPLE VIRAL</t>
  </si>
  <si>
    <t>Diluyente de Vacuna de Sarampión, Rubeola y Paperas (SRP) (Cepa Leningrado-Zagreb) Liofilizado - Vial x 10 dosis - TRIPLE VIRAL</t>
  </si>
  <si>
    <t>Ddiluyente de Vacuna de Sarampión Rubeola (SR) Liofilizada - Vial x 01 dosis -DOBLE VIRAL</t>
  </si>
  <si>
    <t>0643S4002</t>
  </si>
  <si>
    <t>Diluyente de Vacuna de Sarampión Rubeola (SR) Liofilizada - Vial x 10 dosis - DOBLE VIRAL</t>
  </si>
  <si>
    <t>Diluyente de Vacuna contra el Dengue Cuadrivalente - Liofilizada</t>
  </si>
  <si>
    <t>Diluyente de Vacuna de Fiebre Amarilla (Antiamarilica) Liofilizada</t>
  </si>
  <si>
    <t>Y4X161V</t>
  </si>
  <si>
    <t>Diluyente de Vacuna de Varicela Cepa OKA Liofilizada - Vial x 01 dosis</t>
  </si>
  <si>
    <t>90250603-1</t>
  </si>
  <si>
    <t>Diluyente de Virus Sincitial Respiratorio (VRS) - Liofilizada</t>
  </si>
  <si>
    <t>Diluyente de Vacuna Antirrábica Humana de Células Vero (vacuna IM)</t>
  </si>
  <si>
    <t>Diluyente de Vacuna Meningococo ACYW -135 (Conjugado) - Liofilizada - Vial x 01 dosis</t>
  </si>
  <si>
    <t>JERINGAS</t>
  </si>
  <si>
    <t>Jeringa Desechable de 0.5 ml/cc con aguja incorporada No. 22G x 1 ½" Auto Descartable (AD)</t>
  </si>
  <si>
    <t>192104</t>
  </si>
  <si>
    <t xml:space="preserve">MEDECO </t>
  </si>
  <si>
    <t>Jeringa Desechable de 0.5 ml/cc con aguja adaptable No. 22G x 1" 1/2 Desactivación Atumatica</t>
  </si>
  <si>
    <t>Jeringa Desechable de 1 ml/cc con aguja adaptable No. 22G x 1 ½" Convencional</t>
  </si>
  <si>
    <t>Jeringa Desechable de 1 ml/cc con aguja incorporada No. 22G x 1 ½" de Prevención de Reuso o Bloqueo</t>
  </si>
  <si>
    <t>Jeringa Desechable de 0.5 ml ml/cc con aguja incorporada No. 23G x 1" Desactivación Atumatica</t>
  </si>
  <si>
    <t>Jeringa Desechable de 1 ml/cc con aguja adaptable No. 23G x 1" Convencional</t>
  </si>
  <si>
    <t>CW13132-5</t>
  </si>
  <si>
    <t>NUBENCO</t>
  </si>
  <si>
    <t>Jeringa Desechable de 0.5 ml ml/cc con aguja incorporada No. 25G x 5/8" Desactivación Atumatica</t>
  </si>
  <si>
    <t>Jeringa Desechable de 0.5 ml ml/cc con aguja adaptable No. 25G x 5/8" Auto Descartable (AD)</t>
  </si>
  <si>
    <t>552214</t>
  </si>
  <si>
    <t>Jeringa Desechable de 0.05 ml/cc con aguja incorporada No. 26G x 3/8" Auto Descartable (AD)</t>
  </si>
  <si>
    <t>622204</t>
  </si>
  <si>
    <t>Jeringa Desechable de 0,1 ml No. 27G x 3/8" AD</t>
  </si>
  <si>
    <t>Carnet de vacunación infantil</t>
  </si>
  <si>
    <t>Carnet de vacunación adultos</t>
  </si>
  <si>
    <t>Carnet/Certificado de vacunación (Covid-19)</t>
  </si>
  <si>
    <t>Carne/certificado internacional de vacunación</t>
  </si>
  <si>
    <t>Tarjetas unificadas de vacunacion -tuv adultos</t>
  </si>
  <si>
    <t>Tarjetas unificadas de vacunacion -tuv niños</t>
  </si>
  <si>
    <t>Memofichas de vacunación</t>
  </si>
  <si>
    <t>VACUNA COVID-19</t>
  </si>
  <si>
    <t>TOTAL ENTRADAS</t>
  </si>
  <si>
    <t>SALDO QUE INICIA EL MES SIGUIENTE</t>
  </si>
  <si>
    <t>% DE PERDIDA DEL MSPS</t>
  </si>
  <si>
    <r>
      <rPr>
        <b/>
        <sz val="9"/>
        <rFont val="Arial Narrow"/>
        <family val="2"/>
      </rPr>
      <t xml:space="preserve">MOTIVOS DE PÉRDIDAS DE VACUNAS CONTRA LA COVID-19
RESOLUCIÓN 0986 DEL 21 DE JUNIO DE 2023
</t>
    </r>
    <r>
      <rPr>
        <sz val="9"/>
        <rFont val="Arial Narrow"/>
        <family val="2"/>
      </rPr>
      <t>DISPONIBLE EN EL SIGUIENTE LINK: chrome-extension://efaidnbmnnnibpcajpcglclefindmkaj/https://www.minsalud.gov.co/Normatividad_Nuevo/Resoluci%C3%B3n%20No.%20986%20de%202023.pdf</t>
    </r>
  </si>
  <si>
    <t>SINIESTRO / ACCIDENTE</t>
  </si>
  <si>
    <t>MODERNA ADULTO</t>
  </si>
  <si>
    <t>MODERNA PEDIÁTRICA</t>
  </si>
  <si>
    <t>PFIZER ADULTO</t>
  </si>
  <si>
    <t>PFIZER PEDIÁTRICA</t>
  </si>
  <si>
    <t>COVID-19</t>
  </si>
  <si>
    <t>0324L013A</t>
  </si>
  <si>
    <t>2435007</t>
  </si>
  <si>
    <t>BIOLOGICAL</t>
  </si>
  <si>
    <t>0094W003</t>
  </si>
  <si>
    <t>31/01/2027</t>
  </si>
  <si>
    <t>3CA50C1</t>
  </si>
  <si>
    <t>Salida por conversión de ds de 0,25mL a 0,5mL (Desde los 6 a 35 meses)</t>
  </si>
  <si>
    <t>Ingreso por conversión de ds de 0,5mL a 0,25mL (Desde los 36 meses en adelante)</t>
  </si>
  <si>
    <t>0643S4003</t>
  </si>
  <si>
    <t>AR13133-8</t>
  </si>
  <si>
    <t>20250903</t>
  </si>
  <si>
    <t>MT6633</t>
  </si>
  <si>
    <t>PFIZER</t>
  </si>
  <si>
    <t>14/04/2026</t>
  </si>
  <si>
    <t>2855X001A</t>
  </si>
  <si>
    <t>AROLE197AB</t>
  </si>
  <si>
    <t>NC6343</t>
  </si>
  <si>
    <t>31/10/2027</t>
  </si>
  <si>
    <t>064354003</t>
  </si>
  <si>
    <t>0374MA071</t>
  </si>
  <si>
    <t>2522006A</t>
  </si>
  <si>
    <t>2855X062C</t>
  </si>
  <si>
    <t>2825Q005A</t>
  </si>
  <si>
    <t>AROLE419AA</t>
  </si>
  <si>
    <t>0134N096A</t>
  </si>
  <si>
    <t>5DA79D1</t>
  </si>
  <si>
    <t>2600761/00</t>
  </si>
  <si>
    <t>BUTATAN</t>
  </si>
  <si>
    <t>V50526002</t>
  </si>
  <si>
    <t>BIOFARMA</t>
  </si>
  <si>
    <t>NC-6343</t>
  </si>
  <si>
    <t>14855007</t>
  </si>
  <si>
    <t>070454011</t>
  </si>
  <si>
    <t>10LD 3911</t>
  </si>
  <si>
    <t>ABRYSVO</t>
  </si>
  <si>
    <t>28/02/2029</t>
  </si>
  <si>
    <t>0654S4016</t>
  </si>
  <si>
    <t>31/04/2029</t>
  </si>
  <si>
    <t>LK3156</t>
  </si>
  <si>
    <t>AB202404013</t>
  </si>
  <si>
    <t>BB2025060512</t>
  </si>
  <si>
    <t>2334L016E</t>
  </si>
  <si>
    <t>252216</t>
  </si>
  <si>
    <t xml:space="preserve">NUBENCO </t>
  </si>
  <si>
    <t>0345L003B</t>
  </si>
  <si>
    <t>2526003A</t>
  </si>
  <si>
    <t>AROLE487AA</t>
  </si>
  <si>
    <t>2600671-01</t>
  </si>
  <si>
    <t>NJ375</t>
  </si>
  <si>
    <t>1485T007</t>
  </si>
  <si>
    <t>NJ0375</t>
  </si>
  <si>
    <t>3058112</t>
  </si>
  <si>
    <t>MODERNA</t>
  </si>
  <si>
    <t>10/08/2026</t>
  </si>
  <si>
    <t>16/08/2026</t>
  </si>
  <si>
    <t>0126N030</t>
  </si>
  <si>
    <t>AB202411048</t>
  </si>
  <si>
    <t>2335L013D</t>
  </si>
  <si>
    <t>2600761-00</t>
  </si>
  <si>
    <t>Y017576</t>
  </si>
  <si>
    <t>0685I140</t>
  </si>
  <si>
    <t>0374MA082</t>
  </si>
  <si>
    <t>0325Q010C</t>
  </si>
  <si>
    <t>2855X008E</t>
  </si>
  <si>
    <t>2825X014A</t>
  </si>
  <si>
    <t>LR6371</t>
  </si>
  <si>
    <t>0134N093A</t>
  </si>
  <si>
    <t>0096M003</t>
  </si>
  <si>
    <t>AB202410043</t>
  </si>
  <si>
    <t>BB202506052</t>
  </si>
  <si>
    <t>NJ0379</t>
  </si>
  <si>
    <t>31/08/2029</t>
  </si>
  <si>
    <t>1485T035</t>
  </si>
  <si>
    <t>31/03/2028</t>
  </si>
  <si>
    <t>08AR25031</t>
  </si>
  <si>
    <t>LD3911</t>
  </si>
  <si>
    <t>0704S1001</t>
  </si>
  <si>
    <t>0704S1005</t>
  </si>
  <si>
    <t>0644S4011</t>
  </si>
  <si>
    <t>0644S4022</t>
  </si>
  <si>
    <t>Y4X12</t>
  </si>
  <si>
    <t xml:space="preserve">FABRICANTE </t>
  </si>
  <si>
    <t>0654S4018</t>
  </si>
  <si>
    <t>Y3D18</t>
  </si>
  <si>
    <t>Y3C49</t>
  </si>
  <si>
    <t>ND4338</t>
  </si>
  <si>
    <t>0704S4011</t>
  </si>
  <si>
    <t>0644S4023</t>
  </si>
  <si>
    <t>Y4X16</t>
  </si>
  <si>
    <t>AC37B532AA</t>
  </si>
  <si>
    <t>NL0489</t>
  </si>
  <si>
    <t>Z004516</t>
  </si>
  <si>
    <t>MEDECO</t>
  </si>
  <si>
    <t>220270</t>
  </si>
  <si>
    <t xml:space="preserve">SANAVITA </t>
  </si>
  <si>
    <t>NC1908</t>
  </si>
  <si>
    <t>08/12/2026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</si>
</sst>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 #,##0.00_-;_-* &quot;-&quot;??_-;_-@_-"/>
    <numFmt numFmtId="164" formatCode="_ * #,##0.00_ ;_ * \-#,##0.00_ ;_ * &quot;-&quot;??_ ;_ @_ "/>
    <numFmt numFmtId="165" formatCode="_(* #,##0_);_(* \(#,##0\);_(* &quot;-&quot;??_);_(@_)"/>
    <numFmt numFmtId="166" formatCode="#,##0_ ;\-#,##0\ "/>
    <numFmt numFmtId="167" formatCode="dd/mm/yyyy;@"/>
    <numFmt numFmtId="168" formatCode="#,##0.0"/>
  </numFmts>
  <fonts count="41">
    <font>
      <sz val="11"/>
      <color theme="1"/>
      <name val="Aptos Narrow"/>
      <charset val="134"/>
      <scheme val="minor"/>
    </font>
    <font>
      <sz val="11"/>
      <color theme="1"/>
      <name val="Aptos Narrow"/>
      <family val="2"/>
      <scheme val="minor"/>
    </font>
    <font>
      <b/>
      <sz val="9"/>
      <color theme="1"/>
      <name val="Arial Narrow"/>
      <family val="2"/>
    </font>
    <font>
      <b/>
      <sz val="10"/>
      <color theme="1"/>
      <name val="Arial Narrow"/>
      <family val="2"/>
    </font>
    <font>
      <b/>
      <sz val="11"/>
      <color theme="1"/>
      <name val="Arial "/>
      <charset val="134"/>
    </font>
    <font>
      <b/>
      <sz val="9"/>
      <color theme="0" tint="-4.9989318521683403E-2"/>
      <name val="Arial Narrow"/>
      <family val="2"/>
    </font>
    <font>
      <sz val="11"/>
      <color theme="1"/>
      <name val="Arial Narrow"/>
      <family val="2"/>
    </font>
    <font>
      <b/>
      <sz val="10"/>
      <name val="Arial Narrow"/>
      <family val="2"/>
    </font>
    <font>
      <b/>
      <sz val="9"/>
      <name val="Arial Narrow"/>
      <family val="2"/>
    </font>
    <font>
      <b/>
      <sz val="9"/>
      <color theme="1"/>
      <name val="Arial "/>
      <charset val="134"/>
    </font>
    <font>
      <b/>
      <sz val="8"/>
      <name val="Arial Narrow"/>
      <family val="2"/>
    </font>
    <font>
      <b/>
      <sz val="11"/>
      <color theme="1"/>
      <name val="Arial Narrow"/>
      <family val="2"/>
    </font>
    <font>
      <b/>
      <sz val="11"/>
      <name val="Arial Narrow"/>
      <family val="2"/>
    </font>
    <font>
      <sz val="10"/>
      <name val="Arial Narrow"/>
      <family val="2"/>
    </font>
    <font>
      <sz val="10"/>
      <color theme="1"/>
      <name val="Arial Narrow"/>
      <family val="2"/>
    </font>
    <font>
      <b/>
      <sz val="20"/>
      <color theme="9" tint="-0.249977111117893"/>
      <name val="Arial Narrow"/>
      <family val="2"/>
    </font>
    <font>
      <sz val="11"/>
      <name val="Arial Narrow"/>
      <family val="2"/>
    </font>
    <font>
      <b/>
      <sz val="22"/>
      <name val="Arial Narrow"/>
      <family val="2"/>
    </font>
    <font>
      <sz val="9"/>
      <name val="Arial Narrow"/>
      <family val="2"/>
    </font>
    <font>
      <sz val="12"/>
      <name val="Arial Narrow"/>
      <family val="2"/>
    </font>
    <font>
      <b/>
      <sz val="12"/>
      <name val="Arial Narrow"/>
      <family val="2"/>
    </font>
    <font>
      <u/>
      <sz val="12"/>
      <name val="Arial Narrow"/>
      <family val="2"/>
    </font>
    <font>
      <b/>
      <sz val="12"/>
      <color theme="1"/>
      <name val="Arial Narrow"/>
      <family val="2"/>
    </font>
    <font>
      <b/>
      <sz val="11"/>
      <color theme="1" tint="0.34998626667073579"/>
      <name val="Arial"/>
      <family val="2"/>
    </font>
    <font>
      <sz val="11"/>
      <color theme="0"/>
      <name val="Aptos Narrow"/>
      <family val="2"/>
      <scheme val="minor"/>
    </font>
    <font>
      <b/>
      <sz val="11"/>
      <color theme="0"/>
      <name val="Aptos Narrow"/>
      <family val="2"/>
      <scheme val="minor"/>
    </font>
    <font>
      <sz val="9"/>
      <color theme="1" tint="0.34998626667073579"/>
      <name val="Arial "/>
      <charset val="134"/>
    </font>
    <font>
      <b/>
      <sz val="9"/>
      <color theme="1" tint="0.34998626667073579"/>
      <name val="Arial "/>
      <charset val="134"/>
    </font>
    <font>
      <sz val="11"/>
      <color theme="1" tint="0.34998626667073579"/>
      <name val="Arial"/>
      <family val="2"/>
    </font>
    <font>
      <sz val="11"/>
      <color rgb="FF4B4B4B"/>
      <name val="Arial"/>
      <family val="2"/>
    </font>
    <font>
      <sz val="11"/>
      <color theme="1" tint="0.34998626667073579"/>
      <name val="Arial "/>
      <charset val="134"/>
    </font>
    <font>
      <sz val="10"/>
      <name val="Arial"/>
      <family val="2"/>
    </font>
    <font>
      <b/>
      <sz val="12"/>
      <name val="Tahoma"/>
      <family val="2"/>
    </font>
    <font>
      <b/>
      <sz val="11"/>
      <name val="Tahoma"/>
      <family val="2"/>
    </font>
    <font>
      <sz val="9"/>
      <name val="Tahoma"/>
      <family val="2"/>
    </font>
    <font>
      <sz val="10"/>
      <name val="Tahoma"/>
      <family val="2"/>
    </font>
    <font>
      <sz val="11"/>
      <name val="Tahoma"/>
      <family val="2"/>
    </font>
    <font>
      <sz val="12"/>
      <name val="Tahoma"/>
      <family val="2"/>
    </font>
    <font>
      <b/>
      <sz val="10"/>
      <name val="Tahoma"/>
      <family val="2"/>
    </font>
    <font>
      <b/>
      <sz val="9"/>
      <name val="Tahoma"/>
      <family val="2"/>
    </font>
    <font>
      <sz val="11"/>
      <color theme="1"/>
      <name val="Aptos Narrow"/>
      <family val="2"/>
      <scheme val="minor"/>
    </font>
  </fonts>
  <fills count="22">
    <fill>
      <patternFill patternType="none"/>
    </fill>
    <fill>
      <patternFill patternType="gray125"/>
    </fill>
    <fill>
      <patternFill patternType="solid">
        <fgColor rgb="FF49877D"/>
        <bgColor indexed="64"/>
      </patternFill>
    </fill>
    <fill>
      <patternFill patternType="solid">
        <fgColor theme="3" tint="0.59999389629810485"/>
        <bgColor indexed="64"/>
      </patternFill>
    </fill>
    <fill>
      <patternFill patternType="solid">
        <fgColor rgb="FF73B9AF"/>
        <bgColor indexed="64"/>
      </patternFill>
    </fill>
    <fill>
      <patternFill patternType="solid">
        <fgColor theme="7" tint="0.79989013336588644"/>
        <bgColor indexed="64"/>
      </patternFill>
    </fill>
    <fill>
      <patternFill patternType="solid">
        <fgColor rgb="FFFF0000"/>
        <bgColor indexed="64"/>
      </patternFill>
    </fill>
    <fill>
      <patternFill patternType="solid">
        <fgColor theme="5" tint="0.79989013336588644"/>
        <bgColor indexed="64"/>
      </patternFill>
    </fill>
    <fill>
      <patternFill patternType="solid">
        <fgColor rgb="FFB4D6D0"/>
        <bgColor indexed="64"/>
      </patternFill>
    </fill>
    <fill>
      <patternFill patternType="solid">
        <fgColor theme="0" tint="-0.14990691854609822"/>
        <bgColor indexed="64"/>
      </patternFill>
    </fill>
    <fill>
      <patternFill patternType="solid">
        <fgColor theme="0" tint="-4.9989318521683403E-2"/>
        <bgColor indexed="64"/>
      </patternFill>
    </fill>
    <fill>
      <patternFill patternType="solid">
        <fgColor rgb="FFFFFFB3"/>
        <bgColor indexed="64"/>
      </patternFill>
    </fill>
    <fill>
      <patternFill patternType="solid">
        <fgColor theme="8" tint="0.59999389629810485"/>
        <bgColor indexed="64"/>
      </patternFill>
    </fill>
    <fill>
      <patternFill patternType="solid">
        <fgColor theme="5" tint="0.59999389629810485"/>
        <bgColor indexed="64"/>
      </patternFill>
    </fill>
    <fill>
      <patternFill patternType="solid">
        <fgColor theme="9" tint="0.79989013336588644"/>
        <bgColor indexed="64"/>
      </patternFill>
    </fill>
    <fill>
      <patternFill patternType="solid">
        <fgColor theme="0"/>
        <bgColor indexed="64"/>
      </patternFill>
    </fill>
    <fill>
      <patternFill patternType="solid">
        <fgColor rgb="FFFFFFCC"/>
        <bgColor indexed="64"/>
      </patternFill>
    </fill>
    <fill>
      <patternFill patternType="solid">
        <fgColor theme="7" tint="0.59999389629810485"/>
        <bgColor indexed="64"/>
      </patternFill>
    </fill>
    <fill>
      <patternFill patternType="solid">
        <fgColor theme="0" tint="-0.34998626667073579"/>
        <bgColor indexed="64"/>
      </patternFill>
    </fill>
    <fill>
      <patternFill patternType="solid">
        <fgColor rgb="FFFFCCFF"/>
        <bgColor indexed="64"/>
      </patternFill>
    </fill>
    <fill>
      <patternFill patternType="solid">
        <fgColor theme="9" tint="0.59999389629810485"/>
        <bgColor indexed="64"/>
      </patternFill>
    </fill>
    <fill>
      <patternFill patternType="solid">
        <fgColor rgb="FF35615A"/>
        <bgColor indexed="64"/>
      </patternFill>
    </fill>
  </fills>
  <borders count="14">
    <border>
      <left/>
      <right/>
      <top/>
      <bottom/>
      <diagonal/>
    </border>
    <border>
      <left style="thin">
        <color auto="1"/>
      </left>
      <right style="thin">
        <color auto="1"/>
      </right>
      <top style="thin">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bottom/>
      <diagonal/>
    </border>
    <border>
      <left style="thin">
        <color auto="1"/>
      </left>
      <right style="thin">
        <color auto="1"/>
      </right>
      <top/>
      <bottom/>
      <diagonal/>
    </border>
    <border>
      <left/>
      <right style="thin">
        <color auto="1"/>
      </right>
      <top/>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bottom style="thin">
        <color auto="1"/>
      </bottom>
      <diagonal/>
    </border>
    <border>
      <left/>
      <right/>
      <top style="thin">
        <color auto="1"/>
      </top>
      <bottom style="thin">
        <color auto="1"/>
      </bottom>
      <diagonal/>
    </border>
  </borders>
  <cellStyleXfs count="6">
    <xf numFmtId="0" fontId="0" fillId="0" borderId="0"/>
    <xf numFmtId="43" fontId="40" fillId="0" borderId="0" applyFont="0" applyFill="0" applyBorder="0" applyAlignment="0" applyProtection="0"/>
    <xf numFmtId="43" fontId="40"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0" fontId="40" fillId="0" borderId="0"/>
  </cellStyleXfs>
  <cellXfs count="226">
    <xf numFmtId="0" fontId="0" fillId="0" borderId="0" xfId="0"/>
    <xf numFmtId="0" fontId="0" fillId="0" borderId="0" xfId="0" applyProtection="1">
      <protection locked="0"/>
    </xf>
    <xf numFmtId="0" fontId="4" fillId="2" borderId="5" xfId="0" applyFont="1" applyFill="1" applyBorder="1" applyAlignment="1">
      <alignment horizontal="center" vertical="center"/>
    </xf>
    <xf numFmtId="0" fontId="4" fillId="3" borderId="5" xfId="0" applyFont="1" applyFill="1" applyBorder="1" applyAlignment="1">
      <alignment horizontal="center" vertical="center"/>
    </xf>
    <xf numFmtId="0" fontId="6" fillId="0" borderId="0" xfId="0" applyFont="1" applyAlignment="1" applyProtection="1">
      <alignment horizontal="center" vertical="center"/>
      <protection locked="0"/>
    </xf>
    <xf numFmtId="0" fontId="7" fillId="2" borderId="6" xfId="0" applyFont="1" applyFill="1" applyBorder="1" applyAlignment="1">
      <alignment horizontal="centerContinuous" vertical="center" wrapText="1"/>
    </xf>
    <xf numFmtId="0" fontId="7" fillId="2" borderId="6" xfId="0" applyFont="1" applyFill="1" applyBorder="1" applyAlignment="1" applyProtection="1">
      <alignment horizontal="centerContinuous" vertical="center" wrapText="1"/>
      <protection locked="0"/>
    </xf>
    <xf numFmtId="0" fontId="8" fillId="0" borderId="7" xfId="0" applyFont="1" applyBorder="1" applyAlignment="1" applyProtection="1">
      <alignment horizontal="center" vertical="center" wrapText="1"/>
      <protection locked="0"/>
    </xf>
    <xf numFmtId="0" fontId="6" fillId="0" borderId="0" xfId="0" applyFont="1" applyAlignment="1" applyProtection="1">
      <alignment vertical="center"/>
      <protection locked="0"/>
    </xf>
    <xf numFmtId="0" fontId="7" fillId="8" borderId="6" xfId="0" applyFont="1" applyFill="1" applyBorder="1" applyAlignment="1">
      <alignment horizontal="center" vertical="center" wrapText="1"/>
    </xf>
    <xf numFmtId="0" fontId="3" fillId="9" borderId="6" xfId="0" applyFont="1" applyFill="1" applyBorder="1" applyAlignment="1">
      <alignment horizontal="center" vertical="center" wrapText="1"/>
    </xf>
    <xf numFmtId="0" fontId="7" fillId="10" borderId="6" xfId="0" applyFont="1" applyFill="1" applyBorder="1" applyAlignment="1">
      <alignment horizontal="center" vertical="center" wrapText="1"/>
    </xf>
    <xf numFmtId="0" fontId="7" fillId="0" borderId="7" xfId="0" applyFont="1" applyBorder="1" applyAlignment="1" applyProtection="1">
      <alignment horizontal="center" vertical="center" wrapText="1"/>
      <protection locked="0"/>
    </xf>
    <xf numFmtId="0" fontId="10" fillId="0" borderId="7" xfId="0" applyFont="1" applyBorder="1" applyAlignment="1" applyProtection="1">
      <alignment vertical="center" wrapText="1"/>
      <protection locked="0"/>
    </xf>
    <xf numFmtId="3" fontId="7" fillId="15" borderId="6" xfId="1" applyNumberFormat="1" applyFont="1" applyFill="1" applyBorder="1" applyAlignment="1" applyProtection="1">
      <alignment horizontal="center" vertical="center" wrapText="1"/>
      <protection locked="0"/>
    </xf>
    <xf numFmtId="49" fontId="7" fillId="15" borderId="6" xfId="1" applyNumberFormat="1" applyFont="1" applyFill="1" applyBorder="1" applyAlignment="1" applyProtection="1">
      <alignment horizontal="center" vertical="center" wrapText="1"/>
      <protection locked="0"/>
    </xf>
    <xf numFmtId="167" fontId="7" fillId="15" borderId="6" xfId="1" applyNumberFormat="1" applyFont="1" applyFill="1" applyBorder="1" applyAlignment="1" applyProtection="1">
      <alignment horizontal="center" vertical="center" wrapText="1"/>
      <protection locked="0"/>
    </xf>
    <xf numFmtId="0" fontId="7" fillId="0" borderId="6" xfId="1" applyNumberFormat="1" applyFont="1" applyFill="1" applyBorder="1" applyAlignment="1" applyProtection="1">
      <alignment horizontal="center" vertical="center" wrapText="1"/>
    </xf>
    <xf numFmtId="3" fontId="16" fillId="7" borderId="6" xfId="1" applyNumberFormat="1" applyFont="1" applyFill="1" applyBorder="1" applyAlignment="1" applyProtection="1">
      <alignment horizontal="center" vertical="center" wrapText="1"/>
      <protection locked="0"/>
    </xf>
    <xf numFmtId="49" fontId="7" fillId="7" borderId="6" xfId="1" applyNumberFormat="1" applyFont="1" applyFill="1" applyBorder="1" applyAlignment="1" applyProtection="1">
      <alignment horizontal="center" vertical="center" wrapText="1"/>
      <protection locked="0"/>
    </xf>
    <xf numFmtId="167" fontId="7" fillId="7" borderId="6" xfId="1" applyNumberFormat="1" applyFont="1" applyFill="1" applyBorder="1" applyAlignment="1" applyProtection="1">
      <alignment horizontal="center" vertical="center" wrapText="1"/>
      <protection locked="0"/>
    </xf>
    <xf numFmtId="167" fontId="13" fillId="7" borderId="6" xfId="1" applyNumberFormat="1" applyFont="1" applyFill="1" applyBorder="1" applyAlignment="1" applyProtection="1">
      <alignment horizontal="left" vertical="center" wrapText="1"/>
      <protection locked="0"/>
    </xf>
    <xf numFmtId="3" fontId="6" fillId="0" borderId="6" xfId="1" applyNumberFormat="1" applyFont="1" applyBorder="1" applyAlignment="1" applyProtection="1">
      <alignment horizontal="center" vertical="center"/>
      <protection locked="0"/>
    </xf>
    <xf numFmtId="3" fontId="11" fillId="5" borderId="6" xfId="1" applyNumberFormat="1" applyFont="1" applyFill="1" applyBorder="1" applyAlignment="1" applyProtection="1">
      <alignment horizontal="center" vertical="center"/>
    </xf>
    <xf numFmtId="3" fontId="6" fillId="0" borderId="7" xfId="1" applyNumberFormat="1" applyFont="1" applyFill="1" applyBorder="1" applyAlignment="1" applyProtection="1">
      <alignment horizontal="center" vertical="center"/>
      <protection locked="0"/>
    </xf>
    <xf numFmtId="0" fontId="7" fillId="15" borderId="6" xfId="1" applyNumberFormat="1" applyFont="1" applyFill="1" applyBorder="1" applyAlignment="1" applyProtection="1">
      <alignment horizontal="center" vertical="center" wrapText="1"/>
    </xf>
    <xf numFmtId="3" fontId="13" fillId="0" borderId="10" xfId="1" applyNumberFormat="1" applyFont="1" applyBorder="1" applyAlignment="1" applyProtection="1">
      <alignment horizontal="center" vertical="center"/>
      <protection locked="0"/>
    </xf>
    <xf numFmtId="3" fontId="3" fillId="12" borderId="10" xfId="0" applyNumberFormat="1" applyFont="1" applyFill="1" applyBorder="1" applyAlignment="1">
      <alignment horizontal="center" vertical="center"/>
    </xf>
    <xf numFmtId="165" fontId="7" fillId="0" borderId="6" xfId="1" applyNumberFormat="1" applyFont="1" applyFill="1" applyBorder="1" applyAlignment="1" applyProtection="1">
      <alignment vertical="center" wrapText="1"/>
    </xf>
    <xf numFmtId="3" fontId="7" fillId="16" borderId="6" xfId="1" applyNumberFormat="1" applyFont="1" applyFill="1" applyBorder="1" applyAlignment="1" applyProtection="1">
      <alignment horizontal="center" vertical="center" wrapText="1"/>
    </xf>
    <xf numFmtId="165" fontId="18" fillId="16" borderId="4" xfId="1" applyNumberFormat="1" applyFont="1" applyFill="1" applyBorder="1" applyAlignment="1" applyProtection="1">
      <alignment vertical="center"/>
    </xf>
    <xf numFmtId="165" fontId="18" fillId="16" borderId="13" xfId="1" applyNumberFormat="1" applyFont="1" applyFill="1" applyBorder="1" applyAlignment="1" applyProtection="1">
      <alignment vertical="center"/>
      <protection locked="0"/>
    </xf>
    <xf numFmtId="165" fontId="19" fillId="16" borderId="13" xfId="1" applyNumberFormat="1" applyFont="1" applyFill="1" applyBorder="1" applyAlignment="1" applyProtection="1">
      <alignment vertical="center" wrapText="1"/>
      <protection locked="0"/>
    </xf>
    <xf numFmtId="3" fontId="20" fillId="16" borderId="13" xfId="1" applyNumberFormat="1" applyFont="1" applyFill="1" applyBorder="1" applyAlignment="1" applyProtection="1">
      <alignment horizontal="center" vertical="center" wrapText="1"/>
    </xf>
    <xf numFmtId="49" fontId="19" fillId="16" borderId="13" xfId="1" applyNumberFormat="1" applyFont="1" applyFill="1" applyBorder="1" applyAlignment="1" applyProtection="1">
      <alignment vertical="center" wrapText="1"/>
      <protection locked="0"/>
    </xf>
    <xf numFmtId="165" fontId="19" fillId="16" borderId="5" xfId="1" applyNumberFormat="1" applyFont="1" applyFill="1" applyBorder="1" applyAlignment="1" applyProtection="1">
      <alignment vertical="center" wrapText="1"/>
      <protection locked="0"/>
    </xf>
    <xf numFmtId="165" fontId="19" fillId="16" borderId="5" xfId="1" applyNumberFormat="1" applyFont="1" applyFill="1" applyBorder="1" applyAlignment="1" applyProtection="1">
      <alignment horizontal="left" vertical="center" wrapText="1"/>
      <protection locked="0"/>
    </xf>
    <xf numFmtId="3" fontId="19" fillId="16" borderId="4" xfId="1" applyNumberFormat="1" applyFont="1" applyFill="1" applyBorder="1" applyAlignment="1" applyProtection="1">
      <alignment horizontal="center" vertical="center" wrapText="1"/>
      <protection locked="0"/>
    </xf>
    <xf numFmtId="3" fontId="19" fillId="16" borderId="13" xfId="1" applyNumberFormat="1" applyFont="1" applyFill="1" applyBorder="1" applyAlignment="1" applyProtection="1">
      <alignment horizontal="center" vertical="center" wrapText="1"/>
      <protection locked="0"/>
    </xf>
    <xf numFmtId="3" fontId="13" fillId="16" borderId="5" xfId="1" applyNumberFormat="1" applyFont="1" applyFill="1" applyBorder="1" applyAlignment="1" applyProtection="1">
      <alignment horizontal="center" vertical="center" wrapText="1"/>
      <protection locked="0"/>
    </xf>
    <xf numFmtId="0" fontId="7" fillId="0" borderId="6" xfId="1" applyNumberFormat="1" applyFont="1" applyFill="1" applyBorder="1" applyAlignment="1" applyProtection="1">
      <alignment horizontal="center" vertical="center" wrapText="1"/>
      <protection locked="0"/>
    </xf>
    <xf numFmtId="0" fontId="7" fillId="15" borderId="6" xfId="1" applyNumberFormat="1" applyFont="1" applyFill="1" applyBorder="1" applyAlignment="1" applyProtection="1">
      <alignment horizontal="center" vertical="center" wrapText="1"/>
      <protection locked="0"/>
    </xf>
    <xf numFmtId="3" fontId="16" fillId="17" borderId="6" xfId="1" applyNumberFormat="1" applyFont="1" applyFill="1" applyBorder="1" applyAlignment="1" applyProtection="1">
      <alignment horizontal="center" vertical="center"/>
      <protection locked="0"/>
    </xf>
    <xf numFmtId="3" fontId="16" fillId="12" borderId="6" xfId="1" applyNumberFormat="1" applyFont="1" applyFill="1" applyBorder="1" applyAlignment="1" applyProtection="1">
      <alignment horizontal="center" vertical="center"/>
    </xf>
    <xf numFmtId="3" fontId="21" fillId="18" borderId="6" xfId="1" applyNumberFormat="1" applyFont="1" applyFill="1" applyBorder="1" applyAlignment="1" applyProtection="1">
      <alignment horizontal="center" vertical="center"/>
    </xf>
    <xf numFmtId="0" fontId="11" fillId="0" borderId="6" xfId="0" applyFont="1" applyBorder="1" applyAlignment="1">
      <alignment horizontal="center" vertical="center"/>
    </xf>
    <xf numFmtId="3" fontId="16" fillId="12" borderId="6" xfId="1" applyNumberFormat="1" applyFont="1" applyFill="1" applyBorder="1" applyAlignment="1" applyProtection="1">
      <alignment horizontal="center" vertical="center"/>
      <protection locked="0"/>
    </xf>
    <xf numFmtId="3" fontId="16" fillId="17" borderId="6" xfId="1" applyNumberFormat="1" applyFont="1" applyFill="1" applyBorder="1" applyAlignment="1" applyProtection="1">
      <alignment horizontal="center" vertical="center"/>
    </xf>
    <xf numFmtId="3" fontId="7" fillId="8" borderId="13" xfId="1" applyNumberFormat="1" applyFont="1" applyFill="1" applyBorder="1" applyAlignment="1" applyProtection="1">
      <alignment vertical="center" wrapText="1"/>
      <protection locked="0"/>
    </xf>
    <xf numFmtId="3" fontId="7" fillId="8" borderId="5" xfId="1" applyNumberFormat="1" applyFont="1" applyFill="1" applyBorder="1" applyAlignment="1" applyProtection="1">
      <alignment vertical="center" wrapText="1"/>
      <protection locked="0"/>
    </xf>
    <xf numFmtId="3" fontId="11" fillId="8" borderId="4" xfId="1" applyNumberFormat="1" applyFont="1" applyFill="1" applyBorder="1" applyAlignment="1" applyProtection="1">
      <alignment horizontal="center" vertical="center"/>
      <protection locked="0"/>
    </xf>
    <xf numFmtId="3" fontId="11" fillId="8" borderId="13" xfId="1" applyNumberFormat="1" applyFont="1" applyFill="1" applyBorder="1" applyAlignment="1" applyProtection="1">
      <alignment horizontal="center" vertical="center"/>
      <protection locked="0"/>
    </xf>
    <xf numFmtId="3" fontId="11" fillId="0" borderId="7" xfId="1" applyNumberFormat="1" applyFont="1" applyFill="1" applyBorder="1" applyAlignment="1" applyProtection="1">
      <alignment horizontal="center" vertical="center"/>
      <protection locked="0"/>
    </xf>
    <xf numFmtId="3" fontId="20" fillId="16" borderId="13" xfId="1" applyNumberFormat="1" applyFont="1" applyFill="1" applyBorder="1" applyAlignment="1" applyProtection="1">
      <alignment horizontal="center" vertical="center" wrapText="1"/>
      <protection locked="0"/>
    </xf>
    <xf numFmtId="3" fontId="13" fillId="0" borderId="6" xfId="1" applyNumberFormat="1" applyFont="1" applyBorder="1" applyAlignment="1" applyProtection="1">
      <alignment horizontal="center" vertical="center"/>
    </xf>
    <xf numFmtId="3" fontId="13" fillId="11" borderId="6" xfId="1" applyNumberFormat="1" applyFont="1" applyFill="1" applyBorder="1" applyAlignment="1" applyProtection="1">
      <alignment horizontal="center" vertical="center"/>
      <protection locked="0"/>
    </xf>
    <xf numFmtId="3" fontId="13" fillId="0" borderId="6" xfId="1" applyNumberFormat="1" applyFont="1" applyBorder="1" applyAlignment="1" applyProtection="1">
      <alignment horizontal="center" vertical="center"/>
      <protection locked="0"/>
    </xf>
    <xf numFmtId="3" fontId="14" fillId="13" borderId="6" xfId="1" applyNumberFormat="1" applyFont="1" applyFill="1" applyBorder="1" applyAlignment="1" applyProtection="1">
      <alignment horizontal="center" vertical="center"/>
    </xf>
    <xf numFmtId="3" fontId="3" fillId="14" borderId="6" xfId="0" applyNumberFormat="1" applyFont="1" applyFill="1" applyBorder="1" applyAlignment="1">
      <alignment horizontal="center" vertical="center"/>
    </xf>
    <xf numFmtId="166" fontId="7" fillId="0" borderId="6" xfId="3" applyNumberFormat="1" applyFont="1" applyFill="1" applyBorder="1" applyAlignment="1" applyProtection="1">
      <alignment horizontal="center" vertical="center" wrapText="1"/>
    </xf>
    <xf numFmtId="0" fontId="6" fillId="0" borderId="2" xfId="0" applyFont="1" applyBorder="1" applyAlignment="1" applyProtection="1">
      <alignment vertical="center"/>
      <protection locked="0"/>
    </xf>
    <xf numFmtId="3" fontId="7" fillId="0" borderId="0" xfId="1" applyNumberFormat="1" applyFont="1" applyFill="1" applyBorder="1" applyAlignment="1" applyProtection="1">
      <alignment horizontal="center" vertical="center"/>
      <protection locked="0"/>
    </xf>
    <xf numFmtId="3" fontId="3" fillId="7" borderId="4" xfId="1" applyNumberFormat="1" applyFont="1" applyFill="1" applyBorder="1" applyAlignment="1" applyProtection="1">
      <alignment horizontal="center" vertical="center"/>
    </xf>
    <xf numFmtId="0" fontId="6" fillId="0" borderId="7" xfId="0" applyFont="1" applyBorder="1" applyAlignment="1" applyProtection="1">
      <alignment vertical="center"/>
      <protection locked="0"/>
    </xf>
    <xf numFmtId="0" fontId="8" fillId="8" borderId="10" xfId="0" applyFont="1" applyFill="1" applyBorder="1" applyAlignment="1">
      <alignment horizontal="center" vertical="center" wrapText="1"/>
    </xf>
    <xf numFmtId="3" fontId="13" fillId="0" borderId="6" xfId="1" applyNumberFormat="1" applyFont="1" applyBorder="1" applyAlignment="1" applyProtection="1">
      <alignment horizontal="center" vertical="center" wrapText="1"/>
      <protection locked="0"/>
    </xf>
    <xf numFmtId="3" fontId="13" fillId="0" borderId="10" xfId="1" applyNumberFormat="1" applyFont="1" applyBorder="1" applyAlignment="1" applyProtection="1">
      <alignment horizontal="center" vertical="center" wrapText="1"/>
      <protection locked="0"/>
    </xf>
    <xf numFmtId="168" fontId="13" fillId="0" borderId="6" xfId="1" applyNumberFormat="1" applyFont="1" applyFill="1" applyBorder="1" applyAlignment="1" applyProtection="1">
      <alignment horizontal="center" vertical="center"/>
    </xf>
    <xf numFmtId="0" fontId="6" fillId="0" borderId="6" xfId="0" applyFont="1" applyBorder="1" applyAlignment="1" applyProtection="1">
      <alignment vertical="center"/>
      <protection locked="0"/>
    </xf>
    <xf numFmtId="3" fontId="6" fillId="0" borderId="6" xfId="1" applyNumberFormat="1" applyFont="1" applyFill="1" applyBorder="1" applyAlignment="1" applyProtection="1">
      <alignment horizontal="center" vertical="center"/>
      <protection locked="0"/>
    </xf>
    <xf numFmtId="3" fontId="11" fillId="19" borderId="6" xfId="0" applyNumberFormat="1" applyFont="1" applyFill="1" applyBorder="1" applyAlignment="1">
      <alignment horizontal="center" vertical="center"/>
    </xf>
    <xf numFmtId="49" fontId="7" fillId="15" borderId="6" xfId="2" applyNumberFormat="1" applyFont="1" applyFill="1" applyBorder="1" applyAlignment="1" applyProtection="1">
      <alignment horizontal="center" vertical="center" wrapText="1"/>
      <protection locked="0"/>
    </xf>
    <xf numFmtId="167" fontId="7" fillId="15" borderId="6" xfId="2" applyNumberFormat="1" applyFont="1" applyFill="1" applyBorder="1" applyAlignment="1" applyProtection="1">
      <alignment horizontal="center" vertical="center" wrapText="1"/>
      <protection locked="0"/>
    </xf>
    <xf numFmtId="3" fontId="13" fillId="0" borderId="6" xfId="2" applyNumberFormat="1" applyFont="1" applyBorder="1" applyAlignment="1" applyProtection="1">
      <alignment horizontal="center" vertical="center"/>
      <protection locked="0"/>
    </xf>
    <xf numFmtId="0" fontId="0" fillId="0" borderId="0" xfId="0" applyAlignment="1">
      <alignment horizontal="center" vertical="center"/>
    </xf>
    <xf numFmtId="0" fontId="0" fillId="0" borderId="0" xfId="0" applyAlignment="1">
      <alignment horizontal="left" vertical="center"/>
    </xf>
    <xf numFmtId="0" fontId="0" fillId="0" borderId="0" xfId="0" applyAlignment="1">
      <alignment vertical="center" wrapText="1"/>
    </xf>
    <xf numFmtId="0" fontId="24" fillId="21" borderId="6" xfId="0" applyFont="1" applyFill="1" applyBorder="1" applyAlignment="1">
      <alignment horizontal="center" vertical="center"/>
    </xf>
    <xf numFmtId="0" fontId="25" fillId="21" borderId="6" xfId="0" applyFont="1" applyFill="1" applyBorder="1" applyAlignment="1">
      <alignment horizontal="left" vertical="center"/>
    </xf>
    <xf numFmtId="0" fontId="25" fillId="21" borderId="6" xfId="0" applyFont="1" applyFill="1" applyBorder="1" applyAlignment="1">
      <alignment horizontal="center" vertical="center" wrapText="1"/>
    </xf>
    <xf numFmtId="0" fontId="27" fillId="0" borderId="6" xfId="0" applyFont="1" applyBorder="1" applyAlignment="1">
      <alignment horizontal="left" vertical="center" wrapText="1"/>
    </xf>
    <xf numFmtId="0" fontId="28" fillId="0" borderId="6" xfId="0" applyFont="1" applyBorder="1" applyAlignment="1">
      <alignment vertical="center" wrapText="1"/>
    </xf>
    <xf numFmtId="0" fontId="26" fillId="8" borderId="6" xfId="0" applyFont="1" applyFill="1" applyBorder="1" applyAlignment="1">
      <alignment horizontal="center" vertical="center" wrapText="1"/>
    </xf>
    <xf numFmtId="0" fontId="27" fillId="8" borderId="6" xfId="0" applyFont="1" applyFill="1" applyBorder="1" applyAlignment="1">
      <alignment horizontal="left" vertical="center" wrapText="1"/>
    </xf>
    <xf numFmtId="0" fontId="28" fillId="8" borderId="6" xfId="0" applyFont="1" applyFill="1" applyBorder="1" applyAlignment="1">
      <alignment vertical="center" wrapText="1"/>
    </xf>
    <xf numFmtId="0" fontId="26" fillId="0" borderId="6" xfId="0" applyFont="1" applyBorder="1" applyAlignment="1">
      <alignment horizontal="center" vertical="center" wrapText="1"/>
    </xf>
    <xf numFmtId="0" fontId="29" fillId="0" borderId="6" xfId="0" applyFont="1" applyBorder="1" applyAlignment="1">
      <alignment vertical="center" wrapText="1"/>
    </xf>
    <xf numFmtId="0" fontId="0" fillId="0" borderId="0" xfId="0" applyAlignment="1">
      <alignment wrapText="1"/>
    </xf>
    <xf numFmtId="0" fontId="30" fillId="0" borderId="6" xfId="0" applyFont="1" applyBorder="1" applyAlignment="1">
      <alignment horizontal="left" vertical="center" wrapText="1"/>
    </xf>
    <xf numFmtId="0" fontId="28" fillId="8" borderId="6" xfId="0" applyFont="1" applyFill="1" applyBorder="1" applyAlignment="1">
      <alignment horizontal="left" vertical="center" wrapText="1"/>
    </xf>
    <xf numFmtId="0" fontId="28" fillId="0" borderId="6" xfId="0" applyFont="1" applyBorder="1" applyAlignment="1">
      <alignment horizontal="left" vertical="center" wrapText="1"/>
    </xf>
    <xf numFmtId="0" fontId="7" fillId="8" borderId="6" xfId="0" applyFont="1" applyFill="1" applyBorder="1" applyAlignment="1">
      <alignment horizontal="center" vertical="center" wrapText="1"/>
    </xf>
    <xf numFmtId="0" fontId="19" fillId="17" borderId="6" xfId="0" applyFont="1" applyFill="1" applyBorder="1" applyAlignment="1">
      <alignment horizontal="left" vertical="center" wrapText="1"/>
    </xf>
    <xf numFmtId="0" fontId="19" fillId="12" borderId="1" xfId="0" applyFont="1" applyFill="1" applyBorder="1" applyAlignment="1">
      <alignment horizontal="left" vertical="center" wrapText="1"/>
    </xf>
    <xf numFmtId="0" fontId="20" fillId="18" borderId="6" xfId="0" applyFont="1" applyFill="1" applyBorder="1" applyAlignment="1">
      <alignment horizontal="center" vertical="center" wrapText="1"/>
    </xf>
    <xf numFmtId="0" fontId="19" fillId="17" borderId="1" xfId="0" applyFont="1" applyFill="1" applyBorder="1" applyAlignment="1">
      <alignment horizontal="left" vertical="center" wrapText="1"/>
    </xf>
    <xf numFmtId="0" fontId="7" fillId="8" borderId="4" xfId="0" applyFont="1" applyFill="1" applyBorder="1" applyAlignment="1">
      <alignment horizontal="center" vertical="center" wrapText="1"/>
    </xf>
    <xf numFmtId="0" fontId="7" fillId="8" borderId="13" xfId="0" applyFont="1" applyFill="1" applyBorder="1" applyAlignment="1">
      <alignment horizontal="center" vertical="center" wrapText="1"/>
    </xf>
    <xf numFmtId="0" fontId="7" fillId="8" borderId="5" xfId="0" applyFont="1" applyFill="1" applyBorder="1" applyAlignment="1">
      <alignment horizontal="center" vertical="center" wrapText="1"/>
    </xf>
    <xf numFmtId="0" fontId="7" fillId="5" borderId="6" xfId="0" applyFont="1" applyFill="1" applyBorder="1" applyAlignment="1">
      <alignment horizontal="left" vertical="center"/>
    </xf>
    <xf numFmtId="0" fontId="11" fillId="0" borderId="1" xfId="0" applyFont="1" applyBorder="1" applyAlignment="1">
      <alignment horizontal="center" vertical="center"/>
    </xf>
    <xf numFmtId="0" fontId="11" fillId="0" borderId="8" xfId="0" applyFont="1" applyBorder="1" applyAlignment="1">
      <alignment horizontal="center" vertical="center"/>
    </xf>
    <xf numFmtId="0" fontId="11" fillId="0" borderId="10" xfId="0" applyFont="1" applyBorder="1" applyAlignment="1">
      <alignment horizontal="center" vertical="center"/>
    </xf>
    <xf numFmtId="0" fontId="11" fillId="0" borderId="6" xfId="0" applyFont="1" applyBorder="1" applyAlignment="1">
      <alignment horizontal="center" vertical="center"/>
    </xf>
    <xf numFmtId="0" fontId="2" fillId="3" borderId="4" xfId="0" applyFont="1" applyFill="1" applyBorder="1" applyAlignment="1">
      <alignment horizontal="center" vertical="center" wrapText="1"/>
    </xf>
    <xf numFmtId="0" fontId="2" fillId="3" borderId="5" xfId="0" applyFont="1" applyFill="1" applyBorder="1" applyAlignment="1">
      <alignment horizontal="center" vertical="center" wrapText="1"/>
    </xf>
    <xf numFmtId="0" fontId="8" fillId="2" borderId="6" xfId="0" applyFont="1" applyFill="1" applyBorder="1" applyAlignment="1">
      <alignment horizontal="center" vertical="center" wrapText="1"/>
    </xf>
    <xf numFmtId="0" fontId="8" fillId="8" borderId="6" xfId="0" applyFont="1" applyFill="1" applyBorder="1" applyAlignment="1">
      <alignment horizontal="center" vertical="center" wrapText="1"/>
    </xf>
    <xf numFmtId="0" fontId="12" fillId="20" borderId="4" xfId="0" applyFont="1" applyFill="1" applyBorder="1" applyAlignment="1">
      <alignment horizontal="left" vertical="center" wrapText="1"/>
    </xf>
    <xf numFmtId="0" fontId="12" fillId="20" borderId="5" xfId="0" applyFont="1" applyFill="1" applyBorder="1" applyAlignment="1">
      <alignment horizontal="left" vertical="center" wrapText="1"/>
    </xf>
    <xf numFmtId="0" fontId="2" fillId="2" borderId="1" xfId="0" applyFont="1" applyFill="1" applyBorder="1" applyAlignment="1">
      <alignment horizontal="center" vertical="center" wrapText="1"/>
    </xf>
    <xf numFmtId="0" fontId="2" fillId="2" borderId="8" xfId="0" applyFont="1" applyFill="1" applyBorder="1" applyAlignment="1">
      <alignment horizontal="center" vertical="center" wrapText="1"/>
    </xf>
    <xf numFmtId="0" fontId="2" fillId="2" borderId="10" xfId="0" applyFont="1" applyFill="1" applyBorder="1" applyAlignment="1">
      <alignment horizontal="center" vertical="center" wrapText="1"/>
    </xf>
    <xf numFmtId="0" fontId="2" fillId="4" borderId="6"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2" fillId="3" borderId="8" xfId="0" applyFont="1" applyFill="1" applyBorder="1" applyAlignment="1">
      <alignment horizontal="center" vertical="center" wrapText="1"/>
    </xf>
    <xf numFmtId="0" fontId="2" fillId="3" borderId="10" xfId="0" applyFont="1" applyFill="1" applyBorder="1" applyAlignment="1">
      <alignment horizontal="center" vertical="center" wrapText="1"/>
    </xf>
    <xf numFmtId="3" fontId="13" fillId="0" borderId="1" xfId="1" applyNumberFormat="1" applyFont="1" applyBorder="1" applyAlignment="1" applyProtection="1">
      <alignment horizontal="center" vertical="center"/>
    </xf>
    <xf numFmtId="3" fontId="13" fillId="0" borderId="8" xfId="1" applyNumberFormat="1" applyFont="1" applyBorder="1" applyAlignment="1" applyProtection="1">
      <alignment horizontal="center" vertical="center"/>
    </xf>
    <xf numFmtId="3" fontId="13" fillId="0" borderId="10" xfId="1" applyNumberFormat="1" applyFont="1" applyBorder="1" applyAlignment="1" applyProtection="1">
      <alignment horizontal="center" vertical="center"/>
    </xf>
    <xf numFmtId="3" fontId="13" fillId="0" borderId="1" xfId="1" applyNumberFormat="1" applyFont="1" applyBorder="1" applyAlignment="1" applyProtection="1">
      <alignment horizontal="center" vertical="center" wrapText="1"/>
    </xf>
    <xf numFmtId="3" fontId="13" fillId="0" borderId="8" xfId="1" applyNumberFormat="1" applyFont="1" applyBorder="1" applyAlignment="1" applyProtection="1">
      <alignment horizontal="center" vertical="center" wrapText="1"/>
    </xf>
    <xf numFmtId="3" fontId="13" fillId="0" borderId="10" xfId="1" applyNumberFormat="1" applyFont="1" applyBorder="1" applyAlignment="1" applyProtection="1">
      <alignment horizontal="center" vertical="center" wrapText="1"/>
    </xf>
    <xf numFmtId="0" fontId="2" fillId="9" borderId="1" xfId="0" applyFont="1" applyFill="1" applyBorder="1" applyAlignment="1">
      <alignment horizontal="center" vertical="center" wrapText="1"/>
    </xf>
    <xf numFmtId="0" fontId="2" fillId="9" borderId="8" xfId="0" applyFont="1" applyFill="1" applyBorder="1" applyAlignment="1">
      <alignment horizontal="center" vertical="center" wrapText="1"/>
    </xf>
    <xf numFmtId="0" fontId="2" fillId="9" borderId="10" xfId="0" applyFont="1" applyFill="1" applyBorder="1" applyAlignment="1">
      <alignment horizontal="center" vertical="center" wrapText="1"/>
    </xf>
    <xf numFmtId="3" fontId="13" fillId="11" borderId="1" xfId="1" applyNumberFormat="1" applyFont="1" applyFill="1" applyBorder="1" applyAlignment="1" applyProtection="1">
      <alignment horizontal="center" vertical="center"/>
      <protection locked="0"/>
    </xf>
    <xf numFmtId="3" fontId="13" fillId="11" borderId="8" xfId="1" applyNumberFormat="1" applyFont="1" applyFill="1" applyBorder="1" applyAlignment="1" applyProtection="1">
      <alignment horizontal="center" vertical="center"/>
      <protection locked="0"/>
    </xf>
    <xf numFmtId="3" fontId="13" fillId="11" borderId="10" xfId="1" applyNumberFormat="1" applyFont="1" applyFill="1" applyBorder="1" applyAlignment="1" applyProtection="1">
      <alignment horizontal="center" vertical="center"/>
      <protection locked="0"/>
    </xf>
    <xf numFmtId="3" fontId="13" fillId="11" borderId="1" xfId="1" applyNumberFormat="1" applyFont="1" applyFill="1" applyBorder="1" applyAlignment="1" applyProtection="1">
      <alignment horizontal="center" vertical="center" wrapText="1"/>
      <protection locked="0"/>
    </xf>
    <xf numFmtId="3" fontId="13" fillId="11" borderId="8" xfId="1" applyNumberFormat="1" applyFont="1" applyFill="1" applyBorder="1" applyAlignment="1" applyProtection="1">
      <alignment horizontal="center" vertical="center" wrapText="1"/>
      <protection locked="0"/>
    </xf>
    <xf numFmtId="3" fontId="13" fillId="11" borderId="10" xfId="1" applyNumberFormat="1" applyFont="1" applyFill="1" applyBorder="1" applyAlignment="1" applyProtection="1">
      <alignment horizontal="center" vertical="center" wrapText="1"/>
      <protection locked="0"/>
    </xf>
    <xf numFmtId="3" fontId="13" fillId="0" borderId="1" xfId="1" applyNumberFormat="1" applyFont="1" applyBorder="1" applyAlignment="1" applyProtection="1">
      <alignment horizontal="center" vertical="center"/>
      <protection locked="0"/>
    </xf>
    <xf numFmtId="3" fontId="13" fillId="0" borderId="8" xfId="1" applyNumberFormat="1" applyFont="1" applyBorder="1" applyAlignment="1" applyProtection="1">
      <alignment horizontal="center" vertical="center"/>
      <protection locked="0"/>
    </xf>
    <xf numFmtId="3" fontId="13" fillId="0" borderId="10" xfId="1" applyNumberFormat="1" applyFont="1" applyBorder="1" applyAlignment="1" applyProtection="1">
      <alignment horizontal="center" vertical="center"/>
      <protection locked="0"/>
    </xf>
    <xf numFmtId="0" fontId="9" fillId="2" borderId="1" xfId="0" applyFont="1" applyFill="1" applyBorder="1" applyAlignment="1">
      <alignment horizontal="center" vertical="center" wrapText="1"/>
    </xf>
    <xf numFmtId="0" fontId="9" fillId="2" borderId="8" xfId="0" applyFont="1" applyFill="1" applyBorder="1" applyAlignment="1">
      <alignment horizontal="center" vertical="center" wrapText="1"/>
    </xf>
    <xf numFmtId="0" fontId="9" fillId="2" borderId="10" xfId="0" applyFont="1" applyFill="1" applyBorder="1" applyAlignment="1">
      <alignment horizontal="center" vertical="center" wrapText="1"/>
    </xf>
    <xf numFmtId="0" fontId="9" fillId="3" borderId="1" xfId="0" applyFont="1" applyFill="1" applyBorder="1" applyAlignment="1">
      <alignment horizontal="center" vertical="center" wrapText="1"/>
    </xf>
    <xf numFmtId="0" fontId="9" fillId="3" borderId="8" xfId="0" applyFont="1" applyFill="1" applyBorder="1" applyAlignment="1">
      <alignment horizontal="center" vertical="center" wrapText="1"/>
    </xf>
    <xf numFmtId="0" fontId="9" fillId="3" borderId="10" xfId="0" applyFont="1" applyFill="1" applyBorder="1" applyAlignment="1">
      <alignment horizontal="center" vertical="center" wrapText="1"/>
    </xf>
    <xf numFmtId="165" fontId="2" fillId="2" borderId="1" xfId="0" applyNumberFormat="1" applyFont="1" applyFill="1" applyBorder="1" applyAlignment="1">
      <alignment horizontal="center" vertical="center" wrapText="1"/>
    </xf>
    <xf numFmtId="165" fontId="2" fillId="2" borderId="8" xfId="0" applyNumberFormat="1" applyFont="1" applyFill="1" applyBorder="1" applyAlignment="1">
      <alignment horizontal="center" vertical="center" wrapText="1"/>
    </xf>
    <xf numFmtId="165" fontId="2" fillId="2" borderId="10" xfId="0" applyNumberFormat="1" applyFont="1" applyFill="1" applyBorder="1" applyAlignment="1">
      <alignment horizontal="center" vertical="center" wrapText="1"/>
    </xf>
    <xf numFmtId="3" fontId="3" fillId="12" borderId="1" xfId="0" applyNumberFormat="1" applyFont="1" applyFill="1" applyBorder="1" applyAlignment="1">
      <alignment horizontal="center" vertical="center"/>
    </xf>
    <xf numFmtId="3" fontId="3" fillId="12" borderId="8" xfId="0" applyNumberFormat="1" applyFont="1" applyFill="1" applyBorder="1" applyAlignment="1">
      <alignment horizontal="center" vertical="center"/>
    </xf>
    <xf numFmtId="3" fontId="3" fillId="12" borderId="10" xfId="0" applyNumberFormat="1" applyFont="1" applyFill="1" applyBorder="1" applyAlignment="1">
      <alignment horizontal="center" vertical="center"/>
    </xf>
    <xf numFmtId="3" fontId="14" fillId="13" borderId="1" xfId="1" applyNumberFormat="1" applyFont="1" applyFill="1" applyBorder="1" applyAlignment="1" applyProtection="1">
      <alignment horizontal="center" vertical="center"/>
    </xf>
    <xf numFmtId="3" fontId="14" fillId="13" borderId="8" xfId="1" applyNumberFormat="1" applyFont="1" applyFill="1" applyBorder="1" applyAlignment="1" applyProtection="1">
      <alignment horizontal="center" vertical="center"/>
    </xf>
    <xf numFmtId="3" fontId="14" fillId="13" borderId="10" xfId="1" applyNumberFormat="1" applyFont="1" applyFill="1" applyBorder="1" applyAlignment="1" applyProtection="1">
      <alignment horizontal="center" vertical="center"/>
    </xf>
    <xf numFmtId="3" fontId="3" fillId="14" borderId="1" xfId="0" applyNumberFormat="1" applyFont="1" applyFill="1" applyBorder="1" applyAlignment="1">
      <alignment horizontal="center" vertical="center"/>
    </xf>
    <xf numFmtId="3" fontId="3" fillId="14" borderId="8" xfId="0" applyNumberFormat="1" applyFont="1" applyFill="1" applyBorder="1" applyAlignment="1">
      <alignment horizontal="center" vertical="center"/>
    </xf>
    <xf numFmtId="3" fontId="3" fillId="14" borderId="10" xfId="0" applyNumberFormat="1" applyFont="1" applyFill="1" applyBorder="1" applyAlignment="1">
      <alignment horizontal="center" vertical="center"/>
    </xf>
    <xf numFmtId="166" fontId="15" fillId="0" borderId="10" xfId="3" applyNumberFormat="1" applyFont="1" applyFill="1" applyBorder="1" applyAlignment="1" applyProtection="1">
      <alignment horizontal="center" vertical="center" wrapText="1"/>
    </xf>
    <xf numFmtId="166" fontId="15" fillId="0" borderId="6" xfId="3" applyNumberFormat="1" applyFont="1" applyFill="1" applyBorder="1" applyAlignment="1" applyProtection="1">
      <alignment horizontal="center" vertical="center" wrapText="1"/>
    </xf>
    <xf numFmtId="166" fontId="15" fillId="0" borderId="1" xfId="3" applyNumberFormat="1" applyFont="1" applyFill="1" applyBorder="1" applyAlignment="1" applyProtection="1">
      <alignment horizontal="center" vertical="center" wrapText="1"/>
    </xf>
    <xf numFmtId="0" fontId="2" fillId="5" borderId="1" xfId="0" applyFont="1" applyFill="1" applyBorder="1" applyAlignment="1">
      <alignment horizontal="center" vertical="center" wrapText="1"/>
    </xf>
    <xf numFmtId="0" fontId="2" fillId="5" borderId="8" xfId="0" applyFont="1" applyFill="1" applyBorder="1" applyAlignment="1">
      <alignment horizontal="center" vertical="center" wrapText="1"/>
    </xf>
    <xf numFmtId="0" fontId="2" fillId="5" borderId="10"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2" fillId="4" borderId="8" xfId="0" applyFont="1" applyFill="1" applyBorder="1" applyAlignment="1">
      <alignment horizontal="center" vertical="center" wrapText="1"/>
    </xf>
    <xf numFmtId="0" fontId="2" fillId="4" borderId="10" xfId="0" applyFont="1" applyFill="1" applyBorder="1" applyAlignment="1">
      <alignment horizontal="center" vertical="center" wrapText="1"/>
    </xf>
    <xf numFmtId="0" fontId="5" fillId="6" borderId="6" xfId="0" applyFont="1" applyFill="1" applyBorder="1" applyAlignment="1">
      <alignment horizontal="center" vertical="center" wrapText="1"/>
    </xf>
    <xf numFmtId="168" fontId="17" fillId="0" borderId="1" xfId="1" applyNumberFormat="1" applyFont="1" applyFill="1" applyBorder="1" applyAlignment="1" applyProtection="1">
      <alignment horizontal="center" vertical="center"/>
    </xf>
    <xf numFmtId="168" fontId="17" fillId="0" borderId="8" xfId="1" applyNumberFormat="1" applyFont="1" applyFill="1" applyBorder="1" applyAlignment="1" applyProtection="1">
      <alignment horizontal="center" vertical="center"/>
    </xf>
    <xf numFmtId="168" fontId="17" fillId="0" borderId="10" xfId="1" applyNumberFormat="1" applyFont="1" applyFill="1" applyBorder="1" applyAlignment="1" applyProtection="1">
      <alignment horizontal="center" vertical="center"/>
    </xf>
    <xf numFmtId="3" fontId="6" fillId="0" borderId="6" xfId="1" applyNumberFormat="1" applyFont="1" applyBorder="1" applyAlignment="1" applyProtection="1">
      <alignment horizontal="center" vertical="center"/>
      <protection locked="0"/>
    </xf>
    <xf numFmtId="3" fontId="6" fillId="0" borderId="1" xfId="1" applyNumberFormat="1" applyFont="1" applyBorder="1" applyAlignment="1" applyProtection="1">
      <alignment horizontal="center" vertical="center"/>
      <protection locked="0"/>
    </xf>
    <xf numFmtId="3" fontId="6" fillId="0" borderId="8" xfId="1" applyNumberFormat="1" applyFont="1" applyBorder="1" applyAlignment="1" applyProtection="1">
      <alignment horizontal="center" vertical="center"/>
      <protection locked="0"/>
    </xf>
    <xf numFmtId="3" fontId="6" fillId="0" borderId="10" xfId="1" applyNumberFormat="1" applyFont="1" applyBorder="1" applyAlignment="1" applyProtection="1">
      <alignment horizontal="center" vertical="center"/>
      <protection locked="0"/>
    </xf>
    <xf numFmtId="3" fontId="11" fillId="5" borderId="6" xfId="1" applyNumberFormat="1" applyFont="1" applyFill="1" applyBorder="1" applyAlignment="1" applyProtection="1">
      <alignment horizontal="center" vertical="center"/>
    </xf>
    <xf numFmtId="3" fontId="11" fillId="5" borderId="1" xfId="1" applyNumberFormat="1" applyFont="1" applyFill="1" applyBorder="1" applyAlignment="1" applyProtection="1">
      <alignment horizontal="center" vertical="center"/>
    </xf>
    <xf numFmtId="3" fontId="11" fillId="5" borderId="8" xfId="1" applyNumberFormat="1" applyFont="1" applyFill="1" applyBorder="1" applyAlignment="1" applyProtection="1">
      <alignment horizontal="center" vertical="center"/>
    </xf>
    <xf numFmtId="3" fontId="11" fillId="5" borderId="10" xfId="1" applyNumberFormat="1" applyFont="1" applyFill="1" applyBorder="1" applyAlignment="1" applyProtection="1">
      <alignment horizontal="center" vertical="center"/>
    </xf>
    <xf numFmtId="0" fontId="8" fillId="10" borderId="6" xfId="0" applyFont="1" applyFill="1" applyBorder="1" applyAlignment="1">
      <alignment horizontal="center" vertical="center" wrapText="1"/>
    </xf>
    <xf numFmtId="0" fontId="3" fillId="9" borderId="1" xfId="0" applyFont="1" applyFill="1" applyBorder="1" applyAlignment="1">
      <alignment horizontal="center" vertical="center" wrapText="1"/>
    </xf>
    <xf numFmtId="0" fontId="3" fillId="9" borderId="10" xfId="0" applyFont="1" applyFill="1" applyBorder="1" applyAlignment="1">
      <alignment horizontal="center" vertical="center" wrapText="1"/>
    </xf>
    <xf numFmtId="0" fontId="8" fillId="8" borderId="1" xfId="0" applyFont="1" applyFill="1" applyBorder="1" applyAlignment="1">
      <alignment horizontal="center" vertical="center" wrapText="1"/>
    </xf>
    <xf numFmtId="0" fontId="8" fillId="8" borderId="10" xfId="0" applyFont="1" applyFill="1" applyBorder="1" applyAlignment="1">
      <alignment horizontal="center" vertical="center" wrapText="1"/>
    </xf>
    <xf numFmtId="0" fontId="7" fillId="10" borderId="6" xfId="0" applyFont="1" applyFill="1" applyBorder="1" applyAlignment="1">
      <alignment horizontal="center" vertical="center" wrapText="1"/>
    </xf>
    <xf numFmtId="0" fontId="7" fillId="7" borderId="1" xfId="0" applyFont="1" applyFill="1" applyBorder="1" applyAlignment="1">
      <alignment horizontal="center" vertical="center" wrapText="1"/>
    </xf>
    <xf numFmtId="0" fontId="7" fillId="7" borderId="8" xfId="0" applyFont="1" applyFill="1" applyBorder="1" applyAlignment="1">
      <alignment horizontal="center" vertical="center" wrapText="1"/>
    </xf>
    <xf numFmtId="0" fontId="7" fillId="7" borderId="10" xfId="0" applyFont="1" applyFill="1" applyBorder="1" applyAlignment="1">
      <alignment horizontal="center" vertical="center" wrapText="1"/>
    </xf>
    <xf numFmtId="3" fontId="3" fillId="7" borderId="1" xfId="1" applyNumberFormat="1" applyFont="1" applyFill="1" applyBorder="1" applyAlignment="1" applyProtection="1">
      <alignment horizontal="center" vertical="center"/>
    </xf>
    <xf numFmtId="3" fontId="3" fillId="7" borderId="8" xfId="1" applyNumberFormat="1" applyFont="1" applyFill="1" applyBorder="1" applyAlignment="1" applyProtection="1">
      <alignment horizontal="center" vertical="center"/>
    </xf>
    <xf numFmtId="3" fontId="3" fillId="7" borderId="10" xfId="1" applyNumberFormat="1" applyFont="1" applyFill="1" applyBorder="1" applyAlignment="1" applyProtection="1">
      <alignment horizontal="center" vertical="center"/>
    </xf>
    <xf numFmtId="0" fontId="8" fillId="19" borderId="6" xfId="0" applyFont="1" applyFill="1" applyBorder="1" applyAlignment="1">
      <alignment horizontal="center" vertical="center" wrapText="1"/>
    </xf>
    <xf numFmtId="0" fontId="12" fillId="5" borderId="2" xfId="0" applyFont="1" applyFill="1" applyBorder="1" applyAlignment="1">
      <alignment horizontal="left" vertical="center" wrapText="1"/>
    </xf>
    <xf numFmtId="0" fontId="12" fillId="5" borderId="3" xfId="0" applyFont="1" applyFill="1" applyBorder="1" applyAlignment="1">
      <alignment horizontal="left" vertical="center" wrapText="1"/>
    </xf>
    <xf numFmtId="0" fontId="12" fillId="5" borderId="7" xfId="0" applyFont="1" applyFill="1" applyBorder="1" applyAlignment="1">
      <alignment horizontal="left" vertical="center" wrapText="1"/>
    </xf>
    <xf numFmtId="0" fontId="12" fillId="5" borderId="9" xfId="0" applyFont="1" applyFill="1" applyBorder="1" applyAlignment="1">
      <alignment horizontal="left" vertical="center" wrapText="1"/>
    </xf>
    <xf numFmtId="0" fontId="12" fillId="5" borderId="11" xfId="0" applyFont="1" applyFill="1" applyBorder="1" applyAlignment="1">
      <alignment horizontal="left" vertical="center" wrapText="1"/>
    </xf>
    <xf numFmtId="0" fontId="12" fillId="5" borderId="12" xfId="0" applyFont="1" applyFill="1" applyBorder="1" applyAlignment="1">
      <alignment horizontal="left" vertical="center" wrapText="1"/>
    </xf>
    <xf numFmtId="0" fontId="12" fillId="5" borderId="6" xfId="0" applyFont="1" applyFill="1" applyBorder="1" applyAlignment="1">
      <alignment horizontal="left" vertical="center" wrapText="1"/>
    </xf>
    <xf numFmtId="0" fontId="12" fillId="5" borderId="1" xfId="0" applyFont="1" applyFill="1" applyBorder="1" applyAlignment="1">
      <alignment horizontal="left" vertical="center" wrapText="1"/>
    </xf>
    <xf numFmtId="0" fontId="3"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3" fillId="2" borderId="7" xfId="0" applyFont="1" applyFill="1" applyBorder="1" applyAlignment="1">
      <alignment horizontal="center" vertical="center" wrapText="1"/>
    </xf>
    <xf numFmtId="0" fontId="3" fillId="2" borderId="9" xfId="0" applyFont="1" applyFill="1" applyBorder="1" applyAlignment="1">
      <alignment horizontal="center" vertical="center" wrapText="1"/>
    </xf>
    <xf numFmtId="0" fontId="3" fillId="2" borderId="11" xfId="0" applyFont="1" applyFill="1" applyBorder="1" applyAlignment="1">
      <alignment horizontal="center" vertical="center" wrapText="1"/>
    </xf>
    <xf numFmtId="0" fontId="3" fillId="2" borderId="12" xfId="0" applyFont="1" applyFill="1" applyBorder="1" applyAlignment="1">
      <alignment horizontal="center" vertical="center" wrapText="1"/>
    </xf>
    <xf numFmtId="0" fontId="20" fillId="0" borderId="6" xfId="0" applyFont="1" applyBorder="1" applyAlignment="1">
      <alignment horizontal="left" vertical="center" wrapText="1"/>
    </xf>
    <xf numFmtId="0" fontId="22" fillId="4" borderId="6" xfId="0" applyFont="1" applyFill="1" applyBorder="1" applyAlignment="1">
      <alignment horizontal="center" vertical="center" wrapText="1"/>
    </xf>
    <xf numFmtId="0" fontId="23" fillId="0" borderId="0" xfId="0" applyFont="1" applyAlignment="1">
      <alignment horizontal="center" vertical="center"/>
    </xf>
    <xf numFmtId="0" fontId="23" fillId="0" borderId="0" xfId="0" applyFont="1" applyAlignment="1" applyProtection="1">
      <alignment horizontal="center" vertical="center" wrapText="1"/>
      <protection locked="0"/>
    </xf>
    <xf numFmtId="0" fontId="26" fillId="0" borderId="1" xfId="0" applyFont="1" applyBorder="1" applyAlignment="1">
      <alignment horizontal="center" vertical="center" wrapText="1"/>
    </xf>
    <xf numFmtId="0" fontId="26" fillId="0" borderId="10" xfId="0" applyFont="1" applyBorder="1" applyAlignment="1">
      <alignment horizontal="center" vertical="center" wrapText="1"/>
    </xf>
    <xf numFmtId="0" fontId="26" fillId="8" borderId="6" xfId="0" applyFont="1" applyFill="1" applyBorder="1" applyAlignment="1">
      <alignment horizontal="center" vertical="center" wrapText="1"/>
    </xf>
    <xf numFmtId="0" fontId="26" fillId="0" borderId="6" xfId="0" applyFont="1" applyBorder="1" applyAlignment="1">
      <alignment horizontal="center" vertical="center" wrapText="1"/>
    </xf>
    <xf numFmtId="0" fontId="27" fillId="8" borderId="6" xfId="0" applyFont="1" applyFill="1" applyBorder="1" applyAlignment="1">
      <alignment horizontal="left" vertical="center" wrapText="1"/>
    </xf>
    <xf numFmtId="0" fontId="27" fillId="0" borderId="6" xfId="0" applyFont="1" applyBorder="1" applyAlignment="1">
      <alignment horizontal="left" vertical="center" wrapText="1"/>
    </xf>
    <xf numFmtId="3" fontId="13" fillId="0" borderId="1" xfId="1" applyNumberFormat="1" applyFont="1" applyBorder="1" applyAlignment="1" applyProtection="1">
      <alignment horizontal="center" vertical="center" wrapText="1"/>
      <protection locked="0"/>
    </xf>
    <xf numFmtId="3" fontId="13" fillId="0" borderId="8" xfId="1" applyNumberFormat="1" applyFont="1" applyBorder="1" applyAlignment="1" applyProtection="1">
      <alignment horizontal="center" vertical="center" wrapText="1"/>
      <protection locked="0"/>
    </xf>
    <xf numFmtId="3" fontId="13" fillId="0" borderId="10" xfId="1" applyNumberFormat="1" applyFont="1" applyBorder="1" applyAlignment="1" applyProtection="1">
      <alignment horizontal="center" vertical="center" wrapText="1"/>
      <protection locked="0"/>
    </xf>
    <xf numFmtId="3" fontId="13" fillId="0" borderId="1" xfId="2" applyNumberFormat="1" applyFont="1" applyBorder="1" applyAlignment="1" applyProtection="1">
      <alignment horizontal="center" vertical="center"/>
      <protection locked="0"/>
    </xf>
    <xf numFmtId="3" fontId="13" fillId="0" borderId="8" xfId="2" applyNumberFormat="1" applyFont="1" applyBorder="1" applyAlignment="1" applyProtection="1">
      <alignment horizontal="center" vertical="center"/>
      <protection locked="0"/>
    </xf>
    <xf numFmtId="3" fontId="13" fillId="0" borderId="10" xfId="2" applyNumberFormat="1" applyFont="1" applyBorder="1" applyAlignment="1" applyProtection="1">
      <alignment horizontal="center" vertical="center"/>
      <protection locked="0"/>
    </xf>
    <xf numFmtId="0" fontId="20" fillId="0" borderId="2" xfId="0" applyFont="1" applyBorder="1" applyAlignment="1">
      <alignment horizontal="center" vertical="center" wrapText="1"/>
    </xf>
    <xf numFmtId="0" fontId="20" fillId="0" borderId="3" xfId="0" applyFont="1" applyBorder="1" applyAlignment="1">
      <alignment horizontal="center" vertical="center" wrapText="1"/>
    </xf>
    <xf numFmtId="0" fontId="20" fillId="0" borderId="7" xfId="0" applyFont="1" applyBorder="1" applyAlignment="1">
      <alignment horizontal="center" vertical="center" wrapText="1"/>
    </xf>
    <xf numFmtId="0" fontId="20" fillId="0" borderId="9" xfId="0" applyFont="1" applyBorder="1" applyAlignment="1">
      <alignment horizontal="center" vertical="center" wrapText="1"/>
    </xf>
    <xf numFmtId="0" fontId="20" fillId="0" borderId="11" xfId="0" applyFont="1" applyBorder="1" applyAlignment="1">
      <alignment horizontal="center" vertical="center" wrapText="1"/>
    </xf>
    <xf numFmtId="0" fontId="20" fillId="0" borderId="12" xfId="0" applyFont="1" applyBorder="1" applyAlignment="1">
      <alignment horizontal="center" vertical="center" wrapText="1"/>
    </xf>
    <xf numFmtId="49" fontId="1" fillId="15" borderId="6" xfId="1" applyNumberFormat="1" applyFont="1" applyFill="1" applyBorder="1" applyAlignment="1" applyProtection="1">
      <alignment horizontal="center" vertical="center" wrapText="1"/>
      <protection locked="0"/>
    </xf>
    <xf numFmtId="14" fontId="1" fillId="15" borderId="6" xfId="1" applyNumberFormat="1" applyFont="1" applyFill="1" applyBorder="1" applyAlignment="1" applyProtection="1">
      <alignment horizontal="center" vertical="center" wrapText="1"/>
      <protection locked="0"/>
    </xf>
    <xf numFmtId="167" fontId="1" fillId="15" borderId="6" xfId="1" applyNumberFormat="1" applyFont="1" applyFill="1" applyBorder="1" applyAlignment="1" applyProtection="1">
      <alignment horizontal="center" vertical="center" wrapText="1"/>
      <protection locked="0"/>
    </xf>
  </cellXfs>
  <cellStyles count="6">
    <cellStyle name="Millares" xfId="1" builtinId="3"/>
    <cellStyle name="Millares 2" xfId="2" xr:uid="{00000000-0005-0000-0000-000031000000}"/>
    <cellStyle name="Millares 8" xfId="3" xr:uid="{00000000-0005-0000-0000-000032000000}"/>
    <cellStyle name="Millares 8 2" xfId="4" xr:uid="{00000000-0005-0000-0000-000033000000}"/>
    <cellStyle name="Normal" xfId="0" builtinId="0"/>
    <cellStyle name="Normal 2" xfId="5" xr:uid="{00000000-0005-0000-0000-000034000000}"/>
  </cellStyles>
  <dxfs count="2591">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b/>
        <i val="0"/>
        <color theme="1"/>
      </font>
      <fill>
        <patternFill patternType="solid">
          <bgColor rgb="FFFF0000"/>
        </patternFill>
      </fill>
    </dxf>
    <dxf>
      <font>
        <b/>
        <i val="0"/>
        <color theme="1"/>
      </font>
      <fill>
        <patternFill patternType="solid">
          <bgColor rgb="FFFF0000"/>
        </patternFill>
      </fill>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b/>
        <i val="0"/>
        <color theme="1"/>
      </font>
      <fill>
        <patternFill patternType="solid">
          <bgColor rgb="FFFF0000"/>
        </patternFill>
      </fill>
    </dxf>
    <dxf>
      <font>
        <b/>
        <i val="0"/>
        <color theme="1"/>
      </font>
      <fill>
        <patternFill patternType="solid">
          <bgColor rgb="FFFF0000"/>
        </patternFill>
      </fill>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b/>
        <i val="0"/>
        <color theme="1"/>
      </font>
      <fill>
        <patternFill patternType="solid">
          <bgColor rgb="FFFF0000"/>
        </patternFill>
      </fill>
    </dxf>
    <dxf>
      <font>
        <b/>
        <i val="0"/>
        <color theme="1"/>
      </font>
      <fill>
        <patternFill patternType="solid">
          <bgColor rgb="FFFF0000"/>
        </patternFill>
      </fill>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b/>
        <i val="0"/>
        <color theme="1"/>
      </font>
      <fill>
        <patternFill patternType="solid">
          <bgColor rgb="FFFF0000"/>
        </patternFill>
      </fill>
    </dxf>
    <dxf>
      <font>
        <b/>
        <i val="0"/>
        <color theme="1"/>
      </font>
      <fill>
        <patternFill patternType="solid">
          <bgColor rgb="FFFF0000"/>
        </patternFill>
      </fill>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b/>
        <i val="0"/>
        <color theme="1"/>
      </font>
      <fill>
        <patternFill patternType="solid">
          <bgColor rgb="FFFF0000"/>
        </patternFill>
      </fill>
    </dxf>
    <dxf>
      <font>
        <b/>
        <i val="0"/>
        <color theme="1"/>
      </font>
      <fill>
        <patternFill patternType="solid">
          <bgColor rgb="FFFF0000"/>
        </patternFill>
      </fill>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b/>
        <i val="0"/>
        <color theme="1"/>
      </font>
      <fill>
        <patternFill patternType="solid">
          <bgColor rgb="FFFF0000"/>
        </patternFill>
      </fill>
    </dxf>
    <dxf>
      <font>
        <b/>
        <i val="0"/>
        <color theme="1"/>
      </font>
      <fill>
        <patternFill patternType="solid">
          <bgColor rgb="FFFF0000"/>
        </patternFill>
      </fill>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b/>
        <i val="0"/>
        <color theme="1"/>
      </font>
      <fill>
        <patternFill patternType="solid">
          <bgColor rgb="FFFF0000"/>
        </patternFill>
      </fill>
    </dxf>
    <dxf>
      <font>
        <b/>
        <i val="0"/>
        <color theme="1"/>
      </font>
      <fill>
        <patternFill patternType="solid">
          <bgColor rgb="FFFF0000"/>
        </patternFill>
      </fill>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b/>
        <i val="0"/>
        <color theme="1"/>
      </font>
      <fill>
        <patternFill patternType="solid">
          <bgColor rgb="FFFF0000"/>
        </patternFill>
      </fill>
    </dxf>
    <dxf>
      <font>
        <b/>
        <i val="0"/>
        <color theme="1"/>
      </font>
      <fill>
        <patternFill patternType="solid">
          <bgColor rgb="FFFF0000"/>
        </patternFill>
      </fill>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b/>
        <i val="0"/>
        <color theme="1"/>
      </font>
      <fill>
        <patternFill patternType="solid">
          <bgColor rgb="FFFF0000"/>
        </patternFill>
      </fill>
    </dxf>
    <dxf>
      <font>
        <b/>
        <i val="0"/>
        <color theme="1"/>
      </font>
      <fill>
        <patternFill patternType="solid">
          <bgColor rgb="FFFF0000"/>
        </patternFill>
      </fill>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b/>
        <i val="0"/>
        <color theme="1"/>
      </font>
      <fill>
        <patternFill patternType="solid">
          <bgColor rgb="FFFF0000"/>
        </patternFill>
      </fill>
    </dxf>
    <dxf>
      <font>
        <b/>
        <i val="0"/>
        <color theme="1"/>
      </font>
      <fill>
        <patternFill patternType="solid">
          <bgColor rgb="FFFF0000"/>
        </patternFill>
      </fill>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b/>
        <i val="0"/>
        <color theme="1"/>
      </font>
      <fill>
        <patternFill patternType="solid">
          <bgColor rgb="FFFF0000"/>
        </patternFill>
      </fill>
    </dxf>
    <dxf>
      <font>
        <b/>
        <i val="0"/>
        <color theme="1"/>
      </font>
      <fill>
        <patternFill patternType="solid">
          <bgColor rgb="FFFF0000"/>
        </patternFill>
      </fill>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b/>
        <i val="0"/>
        <color theme="1"/>
      </font>
      <fill>
        <patternFill patternType="solid">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3</xdr:col>
      <xdr:colOff>0</xdr:colOff>
      <xdr:row>9</xdr:row>
      <xdr:rowOff>0</xdr:rowOff>
    </xdr:from>
    <xdr:to>
      <xdr:col>3</xdr:col>
      <xdr:colOff>304800</xdr:colOff>
      <xdr:row>10</xdr:row>
      <xdr:rowOff>0</xdr:rowOff>
    </xdr:to>
    <xdr:sp macro="" textlink="">
      <xdr:nvSpPr>
        <xdr:cNvPr id="2" name="AutoShape 1">
          <a:extLst>
            <a:ext uri="{FF2B5EF4-FFF2-40B4-BE49-F238E27FC236}">
              <a16:creationId xmlns:a16="http://schemas.microsoft.com/office/drawing/2014/main" id="{00000000-0008-0000-0000-000002000000}"/>
            </a:ext>
          </a:extLst>
        </xdr:cNvPr>
        <xdr:cNvSpPr>
          <a:spLocks noChangeAspect="1" noChangeArrowheads="1"/>
        </xdr:cNvSpPr>
      </xdr:nvSpPr>
      <xdr:spPr>
        <a:xfrm>
          <a:off x="10248900" y="2133600"/>
          <a:ext cx="304800" cy="1809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113285</xdr:colOff>
      <xdr:row>0</xdr:row>
      <xdr:rowOff>52917</xdr:rowOff>
    </xdr:from>
    <xdr:to>
      <xdr:col>1</xdr:col>
      <xdr:colOff>295430</xdr:colOff>
      <xdr:row>3</xdr:row>
      <xdr:rowOff>169334</xdr:rowOff>
    </xdr:to>
    <xdr:pic>
      <xdr:nvPicPr>
        <xdr:cNvPr id="3" name="Imagen 2">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13030" y="52705"/>
          <a:ext cx="696595" cy="6781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4432299</xdr:colOff>
      <xdr:row>0</xdr:row>
      <xdr:rowOff>19050</xdr:rowOff>
    </xdr:from>
    <xdr:to>
      <xdr:col>2</xdr:col>
      <xdr:colOff>5075764</xdr:colOff>
      <xdr:row>3</xdr:row>
      <xdr:rowOff>160902</xdr:rowOff>
    </xdr:to>
    <xdr:pic>
      <xdr:nvPicPr>
        <xdr:cNvPr id="4" name="Imagen 3">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a:off x="8641715" y="19050"/>
          <a:ext cx="643890" cy="7035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114300</xdr:colOff>
      <xdr:row>38</xdr:row>
      <xdr:rowOff>104775</xdr:rowOff>
    </xdr:from>
    <xdr:to>
      <xdr:col>1</xdr:col>
      <xdr:colOff>304112</xdr:colOff>
      <xdr:row>42</xdr:row>
      <xdr:rowOff>74344</xdr:rowOff>
    </xdr:to>
    <xdr:pic>
      <xdr:nvPicPr>
        <xdr:cNvPr id="5" name="Imagen 4">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a:off x="114300" y="9495790"/>
          <a:ext cx="703580" cy="17125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4438650</xdr:colOff>
      <xdr:row>38</xdr:row>
      <xdr:rowOff>66675</xdr:rowOff>
    </xdr:from>
    <xdr:to>
      <xdr:col>2</xdr:col>
      <xdr:colOff>5076137</xdr:colOff>
      <xdr:row>42</xdr:row>
      <xdr:rowOff>36244</xdr:rowOff>
    </xdr:to>
    <xdr:pic>
      <xdr:nvPicPr>
        <xdr:cNvPr id="6" name="Imagen 5">
          <a:extLst>
            <a:ext uri="{FF2B5EF4-FFF2-40B4-BE49-F238E27FC236}">
              <a16:creationId xmlns:a16="http://schemas.microsoft.com/office/drawing/2014/main" id="{00000000-0008-0000-0000-000006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a:off x="8648700" y="9457690"/>
          <a:ext cx="636905" cy="17125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H:\CPS_222_2024_310124\08.%20Requerimientos_Info_PAI\020224_Req_Formato_MB_Ajustado_2024\ERDIDA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s>
    <sheetDataSet>
      <sheetData sheetId="0" refreshError="1">
        <row r="3">
          <cell r="C3">
            <v>1</v>
          </cell>
        </row>
        <row r="4">
          <cell r="C4">
            <v>2</v>
          </cell>
        </row>
        <row r="5">
          <cell r="C5">
            <v>3</v>
          </cell>
        </row>
        <row r="6">
          <cell r="C6">
            <v>4</v>
          </cell>
        </row>
        <row r="7">
          <cell r="C7">
            <v>5</v>
          </cell>
        </row>
        <row r="8">
          <cell r="C8">
            <v>6</v>
          </cell>
        </row>
        <row r="9">
          <cell r="C9">
            <v>7</v>
          </cell>
        </row>
        <row r="10">
          <cell r="C10">
            <v>8</v>
          </cell>
        </row>
        <row r="11">
          <cell r="C11">
            <v>9</v>
          </cell>
        </row>
        <row r="12">
          <cell r="C12">
            <v>10</v>
          </cell>
        </row>
      </sheetData>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13.xml.rels><?xml version="1.0" encoding="UTF-8" standalone="yes"?>
<Relationships xmlns="http://schemas.openxmlformats.org/package/2006/relationships"><Relationship Id="rId2" Type="http://schemas.openxmlformats.org/officeDocument/2006/relationships/comments" Target="../comments12.xml"/><Relationship Id="rId1" Type="http://schemas.openxmlformats.org/officeDocument/2006/relationships/vmlDrawing" Target="../drawings/vmlDrawing1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D57"/>
  <sheetViews>
    <sheetView workbookViewId="0">
      <selection activeCell="B11" sqref="B11"/>
    </sheetView>
  </sheetViews>
  <sheetFormatPr baseColWidth="10" defaultColWidth="11" defaultRowHeight="13.5"/>
  <cols>
    <col min="1" max="1" width="6.75" style="74" customWidth="1"/>
    <col min="2" max="2" width="48.5" style="75" customWidth="1"/>
    <col min="3" max="3" width="79.25" style="76" customWidth="1"/>
    <col min="4" max="4" width="58.75" customWidth="1"/>
  </cols>
  <sheetData>
    <row r="2" spans="1:3" ht="15">
      <c r="A2" s="203" t="s">
        <v>0</v>
      </c>
      <c r="B2" s="203"/>
      <c r="C2" s="203"/>
    </row>
    <row r="3" spans="1:3" ht="15">
      <c r="A3" s="203" t="s">
        <v>1</v>
      </c>
      <c r="B3" s="203"/>
      <c r="C3" s="203"/>
    </row>
    <row r="5" spans="1:3" ht="15">
      <c r="A5" s="77"/>
      <c r="B5" s="78" t="s">
        <v>2</v>
      </c>
      <c r="C5" s="79" t="s">
        <v>3</v>
      </c>
    </row>
    <row r="6" spans="1:3" ht="33" customHeight="1">
      <c r="A6" s="205">
        <v>1</v>
      </c>
      <c r="B6" s="80" t="s">
        <v>4</v>
      </c>
      <c r="C6" s="81" t="s">
        <v>5</v>
      </c>
    </row>
    <row r="7" spans="1:3" ht="33" customHeight="1">
      <c r="A7" s="206"/>
      <c r="B7" s="80" t="s">
        <v>6</v>
      </c>
      <c r="C7" s="81" t="s">
        <v>7</v>
      </c>
    </row>
    <row r="8" spans="1:3" ht="14.25">
      <c r="A8" s="207">
        <v>2</v>
      </c>
      <c r="B8" s="209" t="s">
        <v>8</v>
      </c>
      <c r="C8" s="84" t="s">
        <v>9</v>
      </c>
    </row>
    <row r="9" spans="1:3" ht="14.25">
      <c r="A9" s="207"/>
      <c r="B9" s="209"/>
      <c r="C9" s="84" t="s">
        <v>10</v>
      </c>
    </row>
    <row r="10" spans="1:3" ht="14.25">
      <c r="A10" s="207"/>
      <c r="B10" s="209"/>
      <c r="C10" s="84" t="s">
        <v>11</v>
      </c>
    </row>
    <row r="11" spans="1:3" ht="61.5" customHeight="1">
      <c r="A11" s="85">
        <v>3</v>
      </c>
      <c r="B11" s="80" t="s">
        <v>12</v>
      </c>
      <c r="C11" s="81" t="s">
        <v>13</v>
      </c>
    </row>
    <row r="12" spans="1:3" ht="17.25" customHeight="1">
      <c r="A12" s="207">
        <v>4</v>
      </c>
      <c r="B12" s="209" t="s">
        <v>14</v>
      </c>
      <c r="C12" s="84" t="s">
        <v>15</v>
      </c>
    </row>
    <row r="13" spans="1:3" ht="31.5" customHeight="1">
      <c r="A13" s="207"/>
      <c r="B13" s="209"/>
      <c r="C13" s="84" t="s">
        <v>16</v>
      </c>
    </row>
    <row r="14" spans="1:3" ht="14.65" customHeight="1">
      <c r="A14" s="208">
        <v>5</v>
      </c>
      <c r="B14" s="210" t="s">
        <v>17</v>
      </c>
      <c r="C14" s="81" t="s">
        <v>18</v>
      </c>
    </row>
    <row r="15" spans="1:3" ht="14.65" customHeight="1">
      <c r="A15" s="208"/>
      <c r="B15" s="210"/>
      <c r="C15" s="81" t="s">
        <v>19</v>
      </c>
    </row>
    <row r="16" spans="1:3" ht="14.65" customHeight="1">
      <c r="A16" s="208"/>
      <c r="B16" s="210"/>
      <c r="C16" s="81" t="s">
        <v>20</v>
      </c>
    </row>
    <row r="17" spans="1:4" ht="14.65" customHeight="1">
      <c r="A17" s="208"/>
      <c r="B17" s="210"/>
      <c r="C17" s="81" t="s">
        <v>21</v>
      </c>
    </row>
    <row r="18" spans="1:4" ht="14.65" customHeight="1">
      <c r="A18" s="208"/>
      <c r="B18" s="210"/>
      <c r="C18" s="86" t="s">
        <v>22</v>
      </c>
    </row>
    <row r="19" spans="1:4" ht="14.65" customHeight="1">
      <c r="A19" s="208"/>
      <c r="B19" s="210"/>
      <c r="C19" s="81" t="s">
        <v>23</v>
      </c>
    </row>
    <row r="20" spans="1:4" ht="14.65" customHeight="1">
      <c r="A20" s="208"/>
      <c r="B20" s="210"/>
      <c r="C20" s="81" t="s">
        <v>24</v>
      </c>
    </row>
    <row r="21" spans="1:4" ht="14.65" customHeight="1">
      <c r="A21" s="207">
        <v>6</v>
      </c>
      <c r="B21" s="209" t="s">
        <v>25</v>
      </c>
      <c r="C21" s="84" t="s">
        <v>26</v>
      </c>
    </row>
    <row r="22" spans="1:4" ht="14.65" customHeight="1">
      <c r="A22" s="207"/>
      <c r="B22" s="209"/>
      <c r="C22" s="84" t="s">
        <v>27</v>
      </c>
    </row>
    <row r="23" spans="1:4" ht="14.65" customHeight="1">
      <c r="A23" s="207"/>
      <c r="B23" s="209"/>
      <c r="C23" s="84" t="s">
        <v>28</v>
      </c>
    </row>
    <row r="24" spans="1:4" ht="28.5">
      <c r="A24" s="207"/>
      <c r="B24" s="209"/>
      <c r="C24" s="84" t="s">
        <v>29</v>
      </c>
    </row>
    <row r="25" spans="1:4" ht="29.25" customHeight="1">
      <c r="A25" s="208">
        <v>7</v>
      </c>
      <c r="B25" s="210" t="s">
        <v>30</v>
      </c>
      <c r="C25" s="81" t="s">
        <v>31</v>
      </c>
    </row>
    <row r="26" spans="1:4" ht="14.65" customHeight="1">
      <c r="A26" s="208"/>
      <c r="B26" s="210"/>
      <c r="C26" s="81" t="s">
        <v>32</v>
      </c>
    </row>
    <row r="27" spans="1:4" ht="14.65" customHeight="1">
      <c r="A27" s="208"/>
      <c r="B27" s="210"/>
      <c r="C27" s="81" t="s">
        <v>33</v>
      </c>
    </row>
    <row r="28" spans="1:4" ht="14.65" customHeight="1">
      <c r="A28" s="208"/>
      <c r="B28" s="210"/>
      <c r="C28" s="86" t="s">
        <v>34</v>
      </c>
    </row>
    <row r="29" spans="1:4" ht="20.25" customHeight="1">
      <c r="A29" s="82">
        <v>8</v>
      </c>
      <c r="B29" s="83" t="s">
        <v>35</v>
      </c>
      <c r="C29" s="84" t="s">
        <v>36</v>
      </c>
    </row>
    <row r="30" spans="1:4" ht="14.25" customHeight="1">
      <c r="A30" s="208">
        <v>9</v>
      </c>
      <c r="B30" s="210" t="s">
        <v>37</v>
      </c>
      <c r="C30" s="81" t="s">
        <v>38</v>
      </c>
    </row>
    <row r="31" spans="1:4" ht="14.25" customHeight="1">
      <c r="A31" s="208"/>
      <c r="B31" s="210"/>
      <c r="C31" s="86" t="s">
        <v>39</v>
      </c>
    </row>
    <row r="32" spans="1:4" ht="45" customHeight="1">
      <c r="A32" s="207">
        <v>10</v>
      </c>
      <c r="B32" s="209" t="s">
        <v>40</v>
      </c>
      <c r="C32" s="84" t="s">
        <v>41</v>
      </c>
      <c r="D32" s="87"/>
    </row>
    <row r="33" spans="1:3" ht="30.75" customHeight="1">
      <c r="A33" s="207"/>
      <c r="B33" s="209"/>
      <c r="C33" s="84" t="s">
        <v>42</v>
      </c>
    </row>
    <row r="34" spans="1:3" ht="14.25">
      <c r="A34" s="208">
        <v>11</v>
      </c>
      <c r="B34" s="210" t="s">
        <v>43</v>
      </c>
      <c r="C34" s="81" t="s">
        <v>44</v>
      </c>
    </row>
    <row r="35" spans="1:3" ht="14.25">
      <c r="A35" s="208"/>
      <c r="B35" s="210"/>
      <c r="C35" s="81" t="s">
        <v>45</v>
      </c>
    </row>
    <row r="36" spans="1:3" ht="17.25" customHeight="1">
      <c r="A36" s="208"/>
      <c r="B36" s="210"/>
      <c r="C36" s="81" t="s">
        <v>46</v>
      </c>
    </row>
    <row r="39" spans="1:3" ht="93" customHeight="1">
      <c r="A39" s="204" t="s">
        <v>47</v>
      </c>
      <c r="B39" s="204"/>
      <c r="C39" s="204"/>
    </row>
    <row r="40" spans="1:3" ht="15">
      <c r="A40" s="203" t="s">
        <v>1</v>
      </c>
      <c r="B40" s="203"/>
      <c r="C40" s="203"/>
    </row>
    <row r="42" spans="1:3" ht="15">
      <c r="A42" s="77" t="s">
        <v>48</v>
      </c>
      <c r="B42" s="78" t="s">
        <v>2</v>
      </c>
      <c r="C42" s="79" t="s">
        <v>3</v>
      </c>
    </row>
    <row r="43" spans="1:3" ht="27">
      <c r="A43" s="85">
        <f>+[1]Hoja1!$C$3</f>
        <v>1</v>
      </c>
      <c r="B43" s="80" t="s">
        <v>49</v>
      </c>
      <c r="C43" s="88" t="s">
        <v>50</v>
      </c>
    </row>
    <row r="44" spans="1:3" ht="19.5" customHeight="1">
      <c r="A44" s="82">
        <f>+[1]Hoja1!$C4</f>
        <v>2</v>
      </c>
      <c r="B44" s="83" t="s">
        <v>51</v>
      </c>
      <c r="C44" s="89" t="s">
        <v>52</v>
      </c>
    </row>
    <row r="45" spans="1:3" ht="59.25" customHeight="1">
      <c r="A45" s="85">
        <f>+[1]Hoja1!$C5</f>
        <v>3</v>
      </c>
      <c r="B45" s="80" t="s">
        <v>53</v>
      </c>
      <c r="C45" s="90" t="s">
        <v>54</v>
      </c>
    </row>
    <row r="46" spans="1:3" ht="75.75" customHeight="1">
      <c r="A46" s="82">
        <f>+[1]Hoja1!$C6</f>
        <v>4</v>
      </c>
      <c r="B46" s="83" t="s">
        <v>55</v>
      </c>
      <c r="C46" s="89" t="s">
        <v>56</v>
      </c>
    </row>
    <row r="47" spans="1:3" ht="45.75" customHeight="1">
      <c r="A47" s="85">
        <f>+[1]Hoja1!$C7</f>
        <v>5</v>
      </c>
      <c r="B47" s="80" t="s">
        <v>57</v>
      </c>
      <c r="C47" s="90" t="s">
        <v>58</v>
      </c>
    </row>
    <row r="48" spans="1:3" ht="28.5">
      <c r="A48" s="82">
        <f>+[1]Hoja1!$C8</f>
        <v>6</v>
      </c>
      <c r="B48" s="83" t="s">
        <v>59</v>
      </c>
      <c r="C48" s="89" t="s">
        <v>60</v>
      </c>
    </row>
    <row r="49" spans="1:3" ht="49.5" customHeight="1">
      <c r="A49" s="85">
        <f>+[1]Hoja1!$C9</f>
        <v>7</v>
      </c>
      <c r="B49" s="80" t="s">
        <v>61</v>
      </c>
      <c r="C49" s="90" t="s">
        <v>62</v>
      </c>
    </row>
    <row r="50" spans="1:3" ht="31.5" customHeight="1">
      <c r="A50" s="82">
        <f>+[1]Hoja1!$C10</f>
        <v>8</v>
      </c>
      <c r="B50" s="83" t="s">
        <v>63</v>
      </c>
      <c r="C50" s="89" t="s">
        <v>64</v>
      </c>
    </row>
    <row r="51" spans="1:3" ht="33" customHeight="1">
      <c r="A51" s="85">
        <f>+[1]Hoja1!$C11</f>
        <v>9</v>
      </c>
      <c r="B51" s="80" t="s">
        <v>65</v>
      </c>
      <c r="C51" s="90" t="s">
        <v>66</v>
      </c>
    </row>
    <row r="52" spans="1:3" ht="58.5" customHeight="1">
      <c r="A52" s="82">
        <f>+[1]Hoja1!$C12</f>
        <v>10</v>
      </c>
      <c r="B52" s="83" t="s">
        <v>67</v>
      </c>
      <c r="C52" s="89" t="s">
        <v>68</v>
      </c>
    </row>
    <row r="53" spans="1:3" ht="33" customHeight="1">
      <c r="A53" s="208">
        <v>11</v>
      </c>
      <c r="B53" s="210" t="s">
        <v>40</v>
      </c>
      <c r="C53" s="81" t="s">
        <v>69</v>
      </c>
    </row>
    <row r="54" spans="1:3" ht="33" customHeight="1">
      <c r="A54" s="208"/>
      <c r="B54" s="210"/>
      <c r="C54" s="81" t="s">
        <v>70</v>
      </c>
    </row>
    <row r="55" spans="1:3" ht="14.25">
      <c r="A55" s="82">
        <v>12</v>
      </c>
      <c r="B55" s="83" t="s">
        <v>71</v>
      </c>
      <c r="C55" s="89" t="s">
        <v>72</v>
      </c>
    </row>
    <row r="56" spans="1:3" ht="28.5">
      <c r="A56" s="85">
        <v>13</v>
      </c>
      <c r="B56" s="80" t="s">
        <v>73</v>
      </c>
      <c r="C56" s="90" t="s">
        <v>74</v>
      </c>
    </row>
    <row r="57" spans="1:3" ht="28.5">
      <c r="A57" s="82">
        <v>14</v>
      </c>
      <c r="B57" s="83" t="s">
        <v>75</v>
      </c>
      <c r="C57" s="89" t="s">
        <v>76</v>
      </c>
    </row>
  </sheetData>
  <mergeCells count="23">
    <mergeCell ref="A53:A54"/>
    <mergeCell ref="B8:B10"/>
    <mergeCell ref="B12:B13"/>
    <mergeCell ref="B14:B20"/>
    <mergeCell ref="B21:B24"/>
    <mergeCell ref="B25:B28"/>
    <mergeCell ref="B30:B31"/>
    <mergeCell ref="B32:B33"/>
    <mergeCell ref="B34:B36"/>
    <mergeCell ref="B53:B54"/>
    <mergeCell ref="A2:C2"/>
    <mergeCell ref="A3:C3"/>
    <mergeCell ref="A39:C39"/>
    <mergeCell ref="A40:C40"/>
    <mergeCell ref="A6:A7"/>
    <mergeCell ref="A8:A10"/>
    <mergeCell ref="A12:A13"/>
    <mergeCell ref="A14:A20"/>
    <mergeCell ref="A21:A24"/>
    <mergeCell ref="A25:A28"/>
    <mergeCell ref="A30:A31"/>
    <mergeCell ref="A32:A33"/>
    <mergeCell ref="A34:A3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Q381"/>
  <sheetViews>
    <sheetView zoomScale="60" zoomScaleNormal="60" workbookViewId="0">
      <pane xSplit="13" ySplit="4" topLeftCell="N330" activePane="bottomRight" state="frozen"/>
      <selection pane="topRight"/>
      <selection pane="bottomLeft"/>
      <selection pane="bottomRight" activeCell="E370" sqref="E370"/>
    </sheetView>
  </sheetViews>
  <sheetFormatPr baseColWidth="10" defaultColWidth="10.875" defaultRowHeight="13.5"/>
  <cols>
    <col min="1" max="12" width="10.875" style="1"/>
    <col min="13" max="13" width="16.25" style="1" customWidth="1"/>
    <col min="14" max="16384" width="10.875" style="1"/>
  </cols>
  <sheetData>
    <row r="1" spans="1:43" ht="14.65" customHeight="1">
      <c r="A1" s="110" t="s">
        <v>48</v>
      </c>
      <c r="B1" s="195" t="s">
        <v>77</v>
      </c>
      <c r="C1" s="196"/>
      <c r="D1" s="114" t="s">
        <v>78</v>
      </c>
      <c r="E1" s="110" t="s">
        <v>79</v>
      </c>
      <c r="F1" s="104" t="s">
        <v>80</v>
      </c>
      <c r="G1" s="105"/>
      <c r="H1" s="2" t="s">
        <v>81</v>
      </c>
      <c r="I1" s="3" t="s">
        <v>82</v>
      </c>
      <c r="J1" s="141" t="s">
        <v>83</v>
      </c>
      <c r="K1" s="110" t="s">
        <v>84</v>
      </c>
      <c r="L1" s="114" t="s">
        <v>85</v>
      </c>
      <c r="M1" s="113" t="s">
        <v>86</v>
      </c>
      <c r="N1" s="113" t="s">
        <v>87</v>
      </c>
      <c r="O1" s="113" t="s">
        <v>88</v>
      </c>
      <c r="P1" s="156" t="s">
        <v>89</v>
      </c>
      <c r="Q1" s="113" t="s">
        <v>90</v>
      </c>
      <c r="R1" s="159" t="s">
        <v>91</v>
      </c>
      <c r="S1" s="159" t="s">
        <v>92</v>
      </c>
      <c r="T1" s="162" t="s">
        <v>93</v>
      </c>
      <c r="U1" s="162" t="s">
        <v>89</v>
      </c>
      <c r="V1" s="162" t="s">
        <v>94</v>
      </c>
      <c r="W1" s="162" t="s">
        <v>95</v>
      </c>
      <c r="X1" s="162" t="s">
        <v>96</v>
      </c>
      <c r="Y1" s="110" t="s">
        <v>97</v>
      </c>
      <c r="Z1" s="110" t="s">
        <v>98</v>
      </c>
      <c r="AA1" s="4"/>
      <c r="AB1" s="5" t="s">
        <v>99</v>
      </c>
      <c r="AC1" s="6"/>
      <c r="AD1" s="6"/>
      <c r="AE1" s="6"/>
      <c r="AF1" s="6"/>
      <c r="AG1" s="6"/>
      <c r="AH1" s="6"/>
      <c r="AI1" s="6"/>
      <c r="AJ1" s="6"/>
      <c r="AK1" s="6"/>
      <c r="AL1" s="6"/>
      <c r="AM1" s="6"/>
      <c r="AN1" s="6"/>
      <c r="AO1" s="180" t="s">
        <v>100</v>
      </c>
      <c r="AP1" s="7"/>
      <c r="AQ1" s="8"/>
    </row>
    <row r="2" spans="1:43" ht="16.5">
      <c r="A2" s="111"/>
      <c r="B2" s="197"/>
      <c r="C2" s="198"/>
      <c r="D2" s="115"/>
      <c r="E2" s="111"/>
      <c r="F2" s="114" t="s">
        <v>101</v>
      </c>
      <c r="G2" s="114" t="s">
        <v>102</v>
      </c>
      <c r="H2" s="135" t="s">
        <v>103</v>
      </c>
      <c r="I2" s="138" t="s">
        <v>104</v>
      </c>
      <c r="J2" s="142"/>
      <c r="K2" s="111"/>
      <c r="L2" s="115"/>
      <c r="M2" s="113"/>
      <c r="N2" s="113"/>
      <c r="O2" s="113"/>
      <c r="P2" s="157"/>
      <c r="Q2" s="113"/>
      <c r="R2" s="160"/>
      <c r="S2" s="160"/>
      <c r="T2" s="162"/>
      <c r="U2" s="162"/>
      <c r="V2" s="162"/>
      <c r="W2" s="162"/>
      <c r="X2" s="162"/>
      <c r="Y2" s="111"/>
      <c r="Z2" s="111"/>
      <c r="AA2" s="4"/>
      <c r="AB2" s="91">
        <v>1</v>
      </c>
      <c r="AC2" s="91"/>
      <c r="AD2" s="91"/>
      <c r="AE2" s="10">
        <v>2</v>
      </c>
      <c r="AF2" s="11">
        <v>3</v>
      </c>
      <c r="AG2" s="9">
        <v>4</v>
      </c>
      <c r="AH2" s="11">
        <v>5</v>
      </c>
      <c r="AI2" s="9">
        <v>6</v>
      </c>
      <c r="AJ2" s="11">
        <v>7</v>
      </c>
      <c r="AK2" s="9">
        <v>8</v>
      </c>
      <c r="AL2" s="9">
        <v>9</v>
      </c>
      <c r="AM2" s="9">
        <v>10</v>
      </c>
      <c r="AN2" s="11">
        <v>11</v>
      </c>
      <c r="AO2" s="181"/>
      <c r="AP2" s="12"/>
      <c r="AQ2" s="8"/>
    </row>
    <row r="3" spans="1:43" ht="16.5">
      <c r="A3" s="111"/>
      <c r="B3" s="197"/>
      <c r="C3" s="198"/>
      <c r="D3" s="115"/>
      <c r="E3" s="111"/>
      <c r="F3" s="115"/>
      <c r="G3" s="115"/>
      <c r="H3" s="136"/>
      <c r="I3" s="139"/>
      <c r="J3" s="142"/>
      <c r="K3" s="111"/>
      <c r="L3" s="115"/>
      <c r="M3" s="113"/>
      <c r="N3" s="113"/>
      <c r="O3" s="113"/>
      <c r="P3" s="157"/>
      <c r="Q3" s="113"/>
      <c r="R3" s="160"/>
      <c r="S3" s="160"/>
      <c r="T3" s="162"/>
      <c r="U3" s="162"/>
      <c r="V3" s="162"/>
      <c r="W3" s="162"/>
      <c r="X3" s="162"/>
      <c r="Y3" s="111"/>
      <c r="Z3" s="111"/>
      <c r="AA3" s="4"/>
      <c r="AB3" s="91" t="s">
        <v>49</v>
      </c>
      <c r="AC3" s="91"/>
      <c r="AD3" s="91"/>
      <c r="AE3" s="175" t="s">
        <v>8</v>
      </c>
      <c r="AF3" s="179" t="s">
        <v>12</v>
      </c>
      <c r="AG3" s="91" t="s">
        <v>14</v>
      </c>
      <c r="AH3" s="179" t="s">
        <v>17</v>
      </c>
      <c r="AI3" s="91" t="s">
        <v>25</v>
      </c>
      <c r="AJ3" s="179" t="s">
        <v>105</v>
      </c>
      <c r="AK3" s="91" t="s">
        <v>35</v>
      </c>
      <c r="AL3" s="91" t="s">
        <v>37</v>
      </c>
      <c r="AM3" s="91" t="s">
        <v>40</v>
      </c>
      <c r="AN3" s="179" t="s">
        <v>43</v>
      </c>
      <c r="AO3" s="181"/>
      <c r="AP3" s="13"/>
      <c r="AQ3" s="8"/>
    </row>
    <row r="4" spans="1:43" ht="25.5">
      <c r="A4" s="112"/>
      <c r="B4" s="199"/>
      <c r="C4" s="200"/>
      <c r="D4" s="116"/>
      <c r="E4" s="112"/>
      <c r="F4" s="116"/>
      <c r="G4" s="116"/>
      <c r="H4" s="137"/>
      <c r="I4" s="140"/>
      <c r="J4" s="143"/>
      <c r="K4" s="112"/>
      <c r="L4" s="116"/>
      <c r="M4" s="113"/>
      <c r="N4" s="113"/>
      <c r="O4" s="113"/>
      <c r="P4" s="158"/>
      <c r="Q4" s="113"/>
      <c r="R4" s="161"/>
      <c r="S4" s="161"/>
      <c r="T4" s="162"/>
      <c r="U4" s="162"/>
      <c r="V4" s="162"/>
      <c r="W4" s="162"/>
      <c r="X4" s="162"/>
      <c r="Y4" s="112"/>
      <c r="Z4" s="112"/>
      <c r="AA4" s="4"/>
      <c r="AB4" s="9" t="s">
        <v>106</v>
      </c>
      <c r="AC4" s="9" t="s">
        <v>107</v>
      </c>
      <c r="AD4" s="9" t="s">
        <v>108</v>
      </c>
      <c r="AE4" s="176"/>
      <c r="AF4" s="179"/>
      <c r="AG4" s="91"/>
      <c r="AH4" s="179"/>
      <c r="AI4" s="91"/>
      <c r="AJ4" s="179"/>
      <c r="AK4" s="91"/>
      <c r="AL4" s="91"/>
      <c r="AM4" s="91"/>
      <c r="AN4" s="179"/>
      <c r="AO4" s="182"/>
      <c r="AP4" s="13"/>
      <c r="AQ4" s="8"/>
    </row>
    <row r="5" spans="1:43" ht="16.5">
      <c r="A5" s="100">
        <v>1</v>
      </c>
      <c r="B5" s="187" t="s">
        <v>109</v>
      </c>
      <c r="C5" s="188"/>
      <c r="D5" s="132">
        <v>40</v>
      </c>
      <c r="E5" s="126"/>
      <c r="F5" s="132">
        <v>1</v>
      </c>
      <c r="G5" s="132"/>
      <c r="H5" s="132"/>
      <c r="I5" s="132"/>
      <c r="J5" s="144">
        <f>+F5+G5</f>
        <v>1</v>
      </c>
      <c r="K5" s="147">
        <f>+AO5</f>
        <v>9</v>
      </c>
      <c r="L5" s="150">
        <f>+J5+K5</f>
        <v>10</v>
      </c>
      <c r="M5" s="153">
        <f>+(D5+E5)-(L5)+H5-I5</f>
        <v>30</v>
      </c>
      <c r="N5" s="14">
        <v>39</v>
      </c>
      <c r="O5" s="15" t="s">
        <v>110</v>
      </c>
      <c r="P5" s="15" t="s">
        <v>111</v>
      </c>
      <c r="Q5" s="16">
        <v>46203</v>
      </c>
      <c r="R5" s="17" t="str">
        <f ca="1">IF(Q5=0," ",IFERROR(IF(DATEDIF(TODAY(),Q5,"M")&lt;=5,"ROJO",IF(DATEDIF(TODAY(),Q5,"M")&gt;=12,"VERDE",IF(AND(DATEDIF(TODAY(),Q5,"M")&gt;=6,DATEDIF(TODAY(),Q5,"M")&lt;=11),"AMARILLO"))),S5))</f>
        <v>NO VENCIDO</v>
      </c>
      <c r="S5" s="17" t="str">
        <f>IF(Q5=0," ",IF(Q5&lt;=$N$4,"VENCIDO","NO VENCIDO"))</f>
        <v>NO VENCIDO</v>
      </c>
      <c r="T5" s="18"/>
      <c r="U5" s="19"/>
      <c r="V5" s="19"/>
      <c r="W5" s="20"/>
      <c r="X5" s="20"/>
      <c r="Y5" s="163">
        <f>+AT5</f>
        <v>0</v>
      </c>
      <c r="Z5" s="21"/>
      <c r="AA5" s="4"/>
      <c r="AB5" s="166">
        <v>9</v>
      </c>
      <c r="AC5" s="166"/>
      <c r="AD5" s="170">
        <f>+AB5+AC5</f>
        <v>9</v>
      </c>
      <c r="AE5" s="167"/>
      <c r="AF5" s="167"/>
      <c r="AG5" s="167"/>
      <c r="AH5" s="167"/>
      <c r="AI5" s="167"/>
      <c r="AJ5" s="167"/>
      <c r="AK5" s="167"/>
      <c r="AL5" s="167"/>
      <c r="AM5" s="167"/>
      <c r="AN5" s="167"/>
      <c r="AO5" s="183">
        <f>SUM(AD5:AN9)</f>
        <v>9</v>
      </c>
      <c r="AP5" s="24"/>
      <c r="AQ5" s="8"/>
    </row>
    <row r="6" spans="1:43" ht="16.5">
      <c r="A6" s="101"/>
      <c r="B6" s="189"/>
      <c r="C6" s="190"/>
      <c r="D6" s="133"/>
      <c r="E6" s="127"/>
      <c r="F6" s="133"/>
      <c r="G6" s="133"/>
      <c r="H6" s="133"/>
      <c r="I6" s="133"/>
      <c r="J6" s="145"/>
      <c r="K6" s="148"/>
      <c r="L6" s="151"/>
      <c r="M6" s="154"/>
      <c r="N6" s="14"/>
      <c r="O6" s="15"/>
      <c r="P6" s="15"/>
      <c r="Q6" s="16"/>
      <c r="R6" s="17" t="str">
        <f ca="1">IF(Q6=0," ",IFERROR(IF(DATEDIF(TODAY(),Q6,"M")&lt;=5,"ROJO",IF(DATEDIF(TODAY(),Q6,"M")&gt;=12,"VERDE",IF(AND(DATEDIF(TODAY(),Q6,"M")&gt;=6,DATEDIF(TODAY(),Q6,"M")&lt;=11),"AMARILLO"))),S6))</f>
        <v xml:space="preserve"> </v>
      </c>
      <c r="S6" s="25" t="str">
        <f>IF(Q6=0," ",IF(Q6&lt;=$N$4,"VENCIDO","NO VENCIDO"))</f>
        <v xml:space="preserve"> </v>
      </c>
      <c r="T6" s="18"/>
      <c r="U6" s="19"/>
      <c r="V6" s="19"/>
      <c r="W6" s="20"/>
      <c r="X6" s="20"/>
      <c r="Y6" s="164"/>
      <c r="Z6" s="21"/>
      <c r="AA6" s="4"/>
      <c r="AB6" s="166"/>
      <c r="AC6" s="166"/>
      <c r="AD6" s="170"/>
      <c r="AE6" s="168"/>
      <c r="AF6" s="168"/>
      <c r="AG6" s="168"/>
      <c r="AH6" s="168"/>
      <c r="AI6" s="168"/>
      <c r="AJ6" s="168"/>
      <c r="AK6" s="168"/>
      <c r="AL6" s="168"/>
      <c r="AM6" s="168"/>
      <c r="AN6" s="168"/>
      <c r="AO6" s="184"/>
      <c r="AP6" s="24"/>
      <c r="AQ6" s="8"/>
    </row>
    <row r="7" spans="1:43" ht="16.5">
      <c r="A7" s="101"/>
      <c r="B7" s="189"/>
      <c r="C7" s="190"/>
      <c r="D7" s="133"/>
      <c r="E7" s="127"/>
      <c r="F7" s="133"/>
      <c r="G7" s="133"/>
      <c r="H7" s="133"/>
      <c r="I7" s="133"/>
      <c r="J7" s="145"/>
      <c r="K7" s="148"/>
      <c r="L7" s="151"/>
      <c r="M7" s="154"/>
      <c r="N7" s="14"/>
      <c r="O7" s="15"/>
      <c r="P7" s="15"/>
      <c r="Q7" s="16"/>
      <c r="R7" s="17" t="str">
        <f ca="1">IF(Q7=0," ",IFERROR(IF(DATEDIF(TODAY(),Q7,"M")&lt;=5,"ROJO",IF(DATEDIF(TODAY(),Q7,"M")&gt;=12,"VERDE",IF(AND(DATEDIF(TODAY(),Q7,"M")&gt;=6,DATEDIF(TODAY(),Q7,"M")&lt;=11),"AMARILLO"))),S7))</f>
        <v xml:space="preserve"> </v>
      </c>
      <c r="S7" s="25" t="str">
        <f>IF(Q7=0," ",IF(Q7&lt;=$N$4,"VENCIDO","NO VENCIDO"))</f>
        <v xml:space="preserve"> </v>
      </c>
      <c r="T7" s="18"/>
      <c r="U7" s="19"/>
      <c r="V7" s="19"/>
      <c r="W7" s="20"/>
      <c r="X7" s="20"/>
      <c r="Y7" s="164"/>
      <c r="Z7" s="21"/>
      <c r="AA7" s="4"/>
      <c r="AB7" s="166"/>
      <c r="AC7" s="166"/>
      <c r="AD7" s="170"/>
      <c r="AE7" s="168"/>
      <c r="AF7" s="168"/>
      <c r="AG7" s="168"/>
      <c r="AH7" s="168"/>
      <c r="AI7" s="168"/>
      <c r="AJ7" s="168"/>
      <c r="AK7" s="168"/>
      <c r="AL7" s="168"/>
      <c r="AM7" s="168"/>
      <c r="AN7" s="168"/>
      <c r="AO7" s="184"/>
      <c r="AP7" s="24"/>
      <c r="AQ7" s="8"/>
    </row>
    <row r="8" spans="1:43" ht="16.5">
      <c r="A8" s="101"/>
      <c r="B8" s="189"/>
      <c r="C8" s="190"/>
      <c r="D8" s="133"/>
      <c r="E8" s="127"/>
      <c r="F8" s="133"/>
      <c r="G8" s="133"/>
      <c r="H8" s="133"/>
      <c r="I8" s="133"/>
      <c r="J8" s="145"/>
      <c r="K8" s="148"/>
      <c r="L8" s="151"/>
      <c r="M8" s="154"/>
      <c r="N8" s="14"/>
      <c r="O8" s="15"/>
      <c r="P8" s="15"/>
      <c r="Q8" s="16"/>
      <c r="R8" s="17" t="str">
        <f ca="1">IF(Q8=0," ",IFERROR(IF(DATEDIF(TODAY(),Q8,"M")&lt;=5,"ROJO",IF(DATEDIF(TODAY(),Q8,"M")&gt;=12,"VERDE",IF(AND(DATEDIF(TODAY(),Q8,"M")&gt;=6,DATEDIF(TODAY(),Q8,"M")&lt;=11),"AMARILLO"))),S8))</f>
        <v xml:space="preserve"> </v>
      </c>
      <c r="S8" s="25" t="str">
        <f>IF(Q8=0," ",IF(Q8&lt;=$N$4,"VENCIDO","NO VENCIDO"))</f>
        <v xml:space="preserve"> </v>
      </c>
      <c r="T8" s="18"/>
      <c r="U8" s="19"/>
      <c r="V8" s="19"/>
      <c r="W8" s="20"/>
      <c r="X8" s="20"/>
      <c r="Y8" s="164"/>
      <c r="Z8" s="21"/>
      <c r="AA8" s="4"/>
      <c r="AB8" s="166"/>
      <c r="AC8" s="166"/>
      <c r="AD8" s="170"/>
      <c r="AE8" s="168"/>
      <c r="AF8" s="168"/>
      <c r="AG8" s="168"/>
      <c r="AH8" s="168"/>
      <c r="AI8" s="168"/>
      <c r="AJ8" s="168"/>
      <c r="AK8" s="168"/>
      <c r="AL8" s="168"/>
      <c r="AM8" s="168"/>
      <c r="AN8" s="168"/>
      <c r="AO8" s="184"/>
      <c r="AP8" s="24"/>
      <c r="AQ8" s="8"/>
    </row>
    <row r="9" spans="1:43" ht="16.5">
      <c r="A9" s="101"/>
      <c r="B9" s="189"/>
      <c r="C9" s="190"/>
      <c r="D9" s="133"/>
      <c r="E9" s="127"/>
      <c r="F9" s="133"/>
      <c r="G9" s="133"/>
      <c r="H9" s="133"/>
      <c r="I9" s="133"/>
      <c r="J9" s="145"/>
      <c r="K9" s="148"/>
      <c r="L9" s="151"/>
      <c r="M9" s="155"/>
      <c r="N9" s="14"/>
      <c r="O9" s="15"/>
      <c r="P9" s="15"/>
      <c r="Q9" s="16"/>
      <c r="R9" s="17" t="str">
        <f ca="1">IF(Q9=0," ",IFERROR(IF(DATEDIF(TODAY(),Q9,"M")&lt;=5,"ROJO",IF(DATEDIF(TODAY(),Q9,"M")&gt;=12,"VERDE",IF(AND(DATEDIF(TODAY(),Q9,"M")&gt;=6,DATEDIF(TODAY(),Q9,"M")&lt;=11),"AMARILLO"))),S9))</f>
        <v xml:space="preserve"> </v>
      </c>
      <c r="S9" s="25" t="str">
        <f>IF(Q9=0," ",IF(Q9&lt;=$N$4,"VENCIDO","NO VENCIDO"))</f>
        <v xml:space="preserve"> </v>
      </c>
      <c r="T9" s="18"/>
      <c r="U9" s="19"/>
      <c r="V9" s="19"/>
      <c r="W9" s="20"/>
      <c r="X9" s="20"/>
      <c r="Y9" s="164"/>
      <c r="Z9" s="21"/>
      <c r="AA9" s="4"/>
      <c r="AB9" s="166"/>
      <c r="AC9" s="166"/>
      <c r="AD9" s="170"/>
      <c r="AE9" s="169"/>
      <c r="AF9" s="169"/>
      <c r="AG9" s="169"/>
      <c r="AH9" s="169"/>
      <c r="AI9" s="169"/>
      <c r="AJ9" s="169"/>
      <c r="AK9" s="169"/>
      <c r="AL9" s="169"/>
      <c r="AM9" s="169"/>
      <c r="AN9" s="169"/>
      <c r="AO9" s="185"/>
      <c r="AP9" s="24"/>
      <c r="AQ9" s="8"/>
    </row>
    <row r="10" spans="1:43" ht="16.5">
      <c r="A10" s="102"/>
      <c r="B10" s="191"/>
      <c r="C10" s="192"/>
      <c r="D10" s="134"/>
      <c r="E10" s="128"/>
      <c r="F10" s="134"/>
      <c r="G10" s="134"/>
      <c r="H10" s="134"/>
      <c r="I10" s="134"/>
      <c r="J10" s="146"/>
      <c r="K10" s="149"/>
      <c r="L10" s="152"/>
      <c r="M10" s="28" t="b">
        <f>M5=N10</f>
        <v>0</v>
      </c>
      <c r="N10" s="29">
        <f>SUM(N5:N9)</f>
        <v>39</v>
      </c>
      <c r="O10" s="30" t="s">
        <v>112</v>
      </c>
      <c r="P10" s="31"/>
      <c r="Q10" s="32"/>
      <c r="R10" s="32"/>
      <c r="S10" s="32"/>
      <c r="T10" s="33">
        <f>SUM(T5:T9)</f>
        <v>0</v>
      </c>
      <c r="U10" s="34"/>
      <c r="V10" s="34"/>
      <c r="W10" s="34"/>
      <c r="X10" s="35"/>
      <c r="Y10" s="165"/>
      <c r="Z10" s="36"/>
      <c r="AA10" s="4"/>
      <c r="AB10" s="37"/>
      <c r="AC10" s="38"/>
      <c r="AD10" s="38"/>
      <c r="AE10" s="38"/>
      <c r="AF10" s="38"/>
      <c r="AG10" s="38"/>
      <c r="AH10" s="38"/>
      <c r="AI10" s="38"/>
      <c r="AJ10" s="38"/>
      <c r="AK10" s="38"/>
      <c r="AL10" s="38"/>
      <c r="AM10" s="38"/>
      <c r="AN10" s="38"/>
      <c r="AO10" s="39"/>
      <c r="AP10" s="24"/>
      <c r="AQ10" s="8"/>
    </row>
    <row r="11" spans="1:43" ht="14.65" customHeight="1">
      <c r="A11" s="100">
        <f>A5+1</f>
        <v>2</v>
      </c>
      <c r="B11" s="187" t="s">
        <v>113</v>
      </c>
      <c r="C11" s="188"/>
      <c r="D11" s="132">
        <v>14</v>
      </c>
      <c r="E11" s="126"/>
      <c r="F11" s="132">
        <v>0</v>
      </c>
      <c r="G11" s="132"/>
      <c r="H11" s="132"/>
      <c r="I11" s="132"/>
      <c r="J11" s="144">
        <f>+F11+G11</f>
        <v>0</v>
      </c>
      <c r="K11" s="147">
        <f>+AO11</f>
        <v>0</v>
      </c>
      <c r="L11" s="150">
        <f>+J11+K11</f>
        <v>0</v>
      </c>
      <c r="M11" s="153">
        <f>+(D11+E11)-(L11)+H11-I11</f>
        <v>14</v>
      </c>
      <c r="N11" s="14">
        <v>14</v>
      </c>
      <c r="O11" s="15" t="s">
        <v>114</v>
      </c>
      <c r="P11" s="15" t="s">
        <v>115</v>
      </c>
      <c r="Q11" s="16">
        <v>46173</v>
      </c>
      <c r="R11" s="17" t="str">
        <f ca="1">IF(Q11=0," ",IFERROR(IF(DATEDIF(TODAY(),Q11,"M")&lt;=5,"ROJO",IF(DATEDIF(TODAY(),Q11,"M")&gt;=12,"VERDE",IF(AND(DATEDIF(TODAY(),Q11,"M")&gt;=6,DATEDIF(TODAY(),Q11,"M")&lt;=11),"AMARILLO"))),S11))</f>
        <v>NO VENCIDO</v>
      </c>
      <c r="S11" s="17" t="str">
        <f>IF(Q11=0," ",IF(Q11&lt;=$N$4,"VENCIDO","NO VENCIDO"))</f>
        <v>NO VENCIDO</v>
      </c>
      <c r="T11" s="18"/>
      <c r="U11" s="19"/>
      <c r="V11" s="19"/>
      <c r="W11" s="20"/>
      <c r="X11" s="20"/>
      <c r="Y11" s="163">
        <f>+AT11</f>
        <v>0</v>
      </c>
      <c r="Z11" s="21"/>
      <c r="AA11" s="4"/>
      <c r="AB11" s="166"/>
      <c r="AC11" s="166"/>
      <c r="AD11" s="170">
        <f>+AB11+AC11</f>
        <v>0</v>
      </c>
      <c r="AE11" s="167"/>
      <c r="AF11" s="167"/>
      <c r="AG11" s="167"/>
      <c r="AH11" s="167"/>
      <c r="AI11" s="167"/>
      <c r="AJ11" s="167"/>
      <c r="AK11" s="167"/>
      <c r="AL11" s="167"/>
      <c r="AM11" s="167"/>
      <c r="AN11" s="167"/>
      <c r="AO11" s="183">
        <f>SUM(AD11:AN15)</f>
        <v>0</v>
      </c>
      <c r="AP11" s="24"/>
      <c r="AQ11" s="8"/>
    </row>
    <row r="12" spans="1:43" ht="14.65" customHeight="1">
      <c r="A12" s="101"/>
      <c r="B12" s="189"/>
      <c r="C12" s="190"/>
      <c r="D12" s="133"/>
      <c r="E12" s="127"/>
      <c r="F12" s="133"/>
      <c r="G12" s="133"/>
      <c r="H12" s="133"/>
      <c r="I12" s="133"/>
      <c r="J12" s="145"/>
      <c r="K12" s="148"/>
      <c r="L12" s="151"/>
      <c r="M12" s="154"/>
      <c r="N12" s="14"/>
      <c r="O12" s="15"/>
      <c r="P12" s="15"/>
      <c r="Q12" s="16"/>
      <c r="R12" s="17" t="str">
        <f ca="1">IF(Q12=0," ",IFERROR(IF(DATEDIF(TODAY(),Q12,"M")&lt;=5,"ROJO",IF(DATEDIF(TODAY(),Q12,"M")&gt;=12,"VERDE",IF(AND(DATEDIF(TODAY(),Q12,"M")&gt;=6,DATEDIF(TODAY(),Q12,"M")&lt;=11),"AMARILLO"))),S12))</f>
        <v xml:space="preserve"> </v>
      </c>
      <c r="S12" s="25" t="str">
        <f>IF(Q12=0," ",IF(Q12&lt;=$N$4,"VENCIDO","NO VENCIDO"))</f>
        <v xml:space="preserve"> </v>
      </c>
      <c r="T12" s="18"/>
      <c r="U12" s="19"/>
      <c r="V12" s="19"/>
      <c r="W12" s="20"/>
      <c r="X12" s="20"/>
      <c r="Y12" s="164"/>
      <c r="Z12" s="21"/>
      <c r="AA12" s="4"/>
      <c r="AB12" s="166"/>
      <c r="AC12" s="166"/>
      <c r="AD12" s="170"/>
      <c r="AE12" s="168"/>
      <c r="AF12" s="168"/>
      <c r="AG12" s="168"/>
      <c r="AH12" s="168"/>
      <c r="AI12" s="168"/>
      <c r="AJ12" s="168"/>
      <c r="AK12" s="168"/>
      <c r="AL12" s="168"/>
      <c r="AM12" s="168"/>
      <c r="AN12" s="168"/>
      <c r="AO12" s="184"/>
      <c r="AP12" s="24"/>
      <c r="AQ12" s="8"/>
    </row>
    <row r="13" spans="1:43" ht="14.65" customHeight="1">
      <c r="A13" s="101"/>
      <c r="B13" s="189"/>
      <c r="C13" s="190"/>
      <c r="D13" s="133"/>
      <c r="E13" s="127"/>
      <c r="F13" s="133"/>
      <c r="G13" s="133"/>
      <c r="H13" s="133"/>
      <c r="I13" s="133"/>
      <c r="J13" s="145"/>
      <c r="K13" s="148"/>
      <c r="L13" s="151"/>
      <c r="M13" s="154"/>
      <c r="N13" s="14"/>
      <c r="O13" s="15"/>
      <c r="P13" s="15"/>
      <c r="Q13" s="16"/>
      <c r="R13" s="17" t="str">
        <f ca="1">IF(Q13=0," ",IFERROR(IF(DATEDIF(TODAY(),Q13,"M")&lt;=5,"ROJO",IF(DATEDIF(TODAY(),Q13,"M")&gt;=12,"VERDE",IF(AND(DATEDIF(TODAY(),Q13,"M")&gt;=6,DATEDIF(TODAY(),Q13,"M")&lt;=11),"AMARILLO"))),S13))</f>
        <v xml:space="preserve"> </v>
      </c>
      <c r="S13" s="25" t="str">
        <f>IF(Q13=0," ",IF(Q13&lt;=$N$4,"VENCIDO","NO VENCIDO"))</f>
        <v xml:space="preserve"> </v>
      </c>
      <c r="T13" s="18"/>
      <c r="U13" s="19"/>
      <c r="V13" s="19"/>
      <c r="W13" s="20"/>
      <c r="X13" s="20"/>
      <c r="Y13" s="164"/>
      <c r="Z13" s="21"/>
      <c r="AA13" s="4"/>
      <c r="AB13" s="166"/>
      <c r="AC13" s="166"/>
      <c r="AD13" s="170"/>
      <c r="AE13" s="168"/>
      <c r="AF13" s="168"/>
      <c r="AG13" s="168"/>
      <c r="AH13" s="168"/>
      <c r="AI13" s="168"/>
      <c r="AJ13" s="168"/>
      <c r="AK13" s="168"/>
      <c r="AL13" s="168"/>
      <c r="AM13" s="168"/>
      <c r="AN13" s="168"/>
      <c r="AO13" s="184"/>
      <c r="AP13" s="24"/>
      <c r="AQ13" s="8"/>
    </row>
    <row r="14" spans="1:43" ht="14.65" customHeight="1">
      <c r="A14" s="101"/>
      <c r="B14" s="189"/>
      <c r="C14" s="190"/>
      <c r="D14" s="133"/>
      <c r="E14" s="127"/>
      <c r="F14" s="133"/>
      <c r="G14" s="133"/>
      <c r="H14" s="133"/>
      <c r="I14" s="133"/>
      <c r="J14" s="145"/>
      <c r="K14" s="148"/>
      <c r="L14" s="151"/>
      <c r="M14" s="154"/>
      <c r="N14" s="14"/>
      <c r="O14" s="15"/>
      <c r="P14" s="15"/>
      <c r="Q14" s="16"/>
      <c r="R14" s="17" t="str">
        <f ca="1">IF(Q14=0," ",IFERROR(IF(DATEDIF(TODAY(),Q14,"M")&lt;=5,"ROJO",IF(DATEDIF(TODAY(),Q14,"M")&gt;=12,"VERDE",IF(AND(DATEDIF(TODAY(),Q14,"M")&gt;=6,DATEDIF(TODAY(),Q14,"M")&lt;=11),"AMARILLO"))),S14))</f>
        <v xml:space="preserve"> </v>
      </c>
      <c r="S14" s="25" t="str">
        <f>IF(Q14=0," ",IF(Q14&lt;=$N$4,"VENCIDO","NO VENCIDO"))</f>
        <v xml:space="preserve"> </v>
      </c>
      <c r="T14" s="18"/>
      <c r="U14" s="19"/>
      <c r="V14" s="19"/>
      <c r="W14" s="20"/>
      <c r="X14" s="20"/>
      <c r="Y14" s="164"/>
      <c r="Z14" s="21"/>
      <c r="AA14" s="4"/>
      <c r="AB14" s="166"/>
      <c r="AC14" s="166"/>
      <c r="AD14" s="170"/>
      <c r="AE14" s="168"/>
      <c r="AF14" s="168"/>
      <c r="AG14" s="168"/>
      <c r="AH14" s="168"/>
      <c r="AI14" s="168"/>
      <c r="AJ14" s="168"/>
      <c r="AK14" s="168"/>
      <c r="AL14" s="168"/>
      <c r="AM14" s="168"/>
      <c r="AN14" s="168"/>
      <c r="AO14" s="184"/>
      <c r="AP14" s="24"/>
      <c r="AQ14" s="8"/>
    </row>
    <row r="15" spans="1:43" ht="14.65" customHeight="1">
      <c r="A15" s="101"/>
      <c r="B15" s="189"/>
      <c r="C15" s="190"/>
      <c r="D15" s="133"/>
      <c r="E15" s="127"/>
      <c r="F15" s="133"/>
      <c r="G15" s="133"/>
      <c r="H15" s="133"/>
      <c r="I15" s="133"/>
      <c r="J15" s="145"/>
      <c r="K15" s="148"/>
      <c r="L15" s="151"/>
      <c r="M15" s="155"/>
      <c r="N15" s="14"/>
      <c r="O15" s="15"/>
      <c r="P15" s="15"/>
      <c r="Q15" s="16"/>
      <c r="R15" s="17" t="str">
        <f ca="1">IF(Q15=0," ",IFERROR(IF(DATEDIF(TODAY(),Q15,"M")&lt;=5,"ROJO",IF(DATEDIF(TODAY(),Q15,"M")&gt;=12,"VERDE",IF(AND(DATEDIF(TODAY(),Q15,"M")&gt;=6,DATEDIF(TODAY(),Q15,"M")&lt;=11),"AMARILLO"))),S15))</f>
        <v xml:space="preserve"> </v>
      </c>
      <c r="S15" s="25" t="str">
        <f>IF(Q15=0," ",IF(Q15&lt;=$N$4,"VENCIDO","NO VENCIDO"))</f>
        <v xml:space="preserve"> </v>
      </c>
      <c r="T15" s="18"/>
      <c r="U15" s="19"/>
      <c r="V15" s="19"/>
      <c r="W15" s="20"/>
      <c r="X15" s="20"/>
      <c r="Y15" s="164"/>
      <c r="Z15" s="21"/>
      <c r="AA15" s="4"/>
      <c r="AB15" s="166"/>
      <c r="AC15" s="166"/>
      <c r="AD15" s="170"/>
      <c r="AE15" s="169"/>
      <c r="AF15" s="169"/>
      <c r="AG15" s="169"/>
      <c r="AH15" s="169"/>
      <c r="AI15" s="169"/>
      <c r="AJ15" s="169"/>
      <c r="AK15" s="169"/>
      <c r="AL15" s="169"/>
      <c r="AM15" s="169"/>
      <c r="AN15" s="169"/>
      <c r="AO15" s="185"/>
      <c r="AP15" s="24"/>
      <c r="AQ15" s="8"/>
    </row>
    <row r="16" spans="1:43" ht="16.5">
      <c r="A16" s="102"/>
      <c r="B16" s="191"/>
      <c r="C16" s="192"/>
      <c r="D16" s="134"/>
      <c r="E16" s="128"/>
      <c r="F16" s="134"/>
      <c r="G16" s="134"/>
      <c r="H16" s="134"/>
      <c r="I16" s="134"/>
      <c r="J16" s="146"/>
      <c r="K16" s="149"/>
      <c r="L16" s="152"/>
      <c r="M16" s="28" t="b">
        <f>M11=N16</f>
        <v>1</v>
      </c>
      <c r="N16" s="29">
        <f>SUM(N11:N15)</f>
        <v>14</v>
      </c>
      <c r="O16" s="30" t="s">
        <v>112</v>
      </c>
      <c r="P16" s="31"/>
      <c r="Q16" s="32"/>
      <c r="R16" s="32"/>
      <c r="S16" s="32"/>
      <c r="T16" s="33">
        <f>SUM(T11:T15)</f>
        <v>0</v>
      </c>
      <c r="U16" s="34"/>
      <c r="V16" s="34"/>
      <c r="W16" s="34"/>
      <c r="X16" s="35"/>
      <c r="Y16" s="165"/>
      <c r="Z16" s="36"/>
      <c r="AA16" s="4"/>
      <c r="AB16" s="37"/>
      <c r="AC16" s="38"/>
      <c r="AD16" s="38"/>
      <c r="AE16" s="38"/>
      <c r="AF16" s="38"/>
      <c r="AG16" s="38"/>
      <c r="AH16" s="38"/>
      <c r="AI16" s="38"/>
      <c r="AJ16" s="38"/>
      <c r="AK16" s="38"/>
      <c r="AL16" s="38"/>
      <c r="AM16" s="38"/>
      <c r="AN16" s="38"/>
      <c r="AO16" s="39"/>
      <c r="AP16" s="24"/>
      <c r="AQ16" s="8"/>
    </row>
    <row r="17" spans="1:43" ht="14.65" customHeight="1">
      <c r="A17" s="100">
        <f>A11+1</f>
        <v>3</v>
      </c>
      <c r="B17" s="187" t="s">
        <v>116</v>
      </c>
      <c r="C17" s="188"/>
      <c r="D17" s="132">
        <v>11</v>
      </c>
      <c r="E17" s="126"/>
      <c r="F17" s="132">
        <v>5</v>
      </c>
      <c r="G17" s="132"/>
      <c r="H17" s="132"/>
      <c r="I17" s="132"/>
      <c r="J17" s="144">
        <f>+F17+G17</f>
        <v>5</v>
      </c>
      <c r="K17" s="147">
        <f>+AO17</f>
        <v>0</v>
      </c>
      <c r="L17" s="150">
        <f>+J17+K17</f>
        <v>5</v>
      </c>
      <c r="M17" s="153">
        <f>+(D17+E17)-(L17)+H17-I17</f>
        <v>6</v>
      </c>
      <c r="N17" s="14">
        <v>6</v>
      </c>
      <c r="O17" s="15" t="s">
        <v>117</v>
      </c>
      <c r="P17" s="15" t="s">
        <v>115</v>
      </c>
      <c r="Q17" s="16">
        <v>46233</v>
      </c>
      <c r="R17" s="17" t="str">
        <f ca="1">IF(Q17=0," ",IFERROR(IF(DATEDIF(TODAY(),Q17,"M")&lt;=5,"ROJO",IF(DATEDIF(TODAY(),Q17,"M")&gt;=12,"VERDE",IF(AND(DATEDIF(TODAY(),Q17,"M")&gt;=6,DATEDIF(TODAY(),Q17,"M")&lt;=11),"AMARILLO"))),S17))</f>
        <v>NO VENCIDO</v>
      </c>
      <c r="S17" s="17" t="str">
        <f>IF(Q17=0," ",IF(Q17&lt;=$N$4,"VENCIDO","NO VENCIDO"))</f>
        <v>NO VENCIDO</v>
      </c>
      <c r="T17" s="18"/>
      <c r="U17" s="19"/>
      <c r="V17" s="19"/>
      <c r="W17" s="20"/>
      <c r="X17" s="20"/>
      <c r="Y17" s="163">
        <f>+AT17</f>
        <v>0</v>
      </c>
      <c r="Z17" s="21"/>
      <c r="AA17" s="4"/>
      <c r="AB17" s="166"/>
      <c r="AC17" s="166"/>
      <c r="AD17" s="170">
        <f>+AB17+AC17</f>
        <v>0</v>
      </c>
      <c r="AE17" s="167"/>
      <c r="AF17" s="167"/>
      <c r="AG17" s="167"/>
      <c r="AH17" s="167"/>
      <c r="AI17" s="167"/>
      <c r="AJ17" s="167"/>
      <c r="AK17" s="167"/>
      <c r="AL17" s="167"/>
      <c r="AM17" s="167"/>
      <c r="AN17" s="167"/>
      <c r="AO17" s="183">
        <f>SUM(AD17:AN21)</f>
        <v>0</v>
      </c>
      <c r="AP17" s="24"/>
      <c r="AQ17" s="8"/>
    </row>
    <row r="18" spans="1:43" ht="14.65" customHeight="1">
      <c r="A18" s="101"/>
      <c r="B18" s="189"/>
      <c r="C18" s="190"/>
      <c r="D18" s="133"/>
      <c r="E18" s="127"/>
      <c r="F18" s="133"/>
      <c r="G18" s="133"/>
      <c r="H18" s="133"/>
      <c r="I18" s="133"/>
      <c r="J18" s="145"/>
      <c r="K18" s="148"/>
      <c r="L18" s="151"/>
      <c r="M18" s="154"/>
      <c r="N18" s="14"/>
      <c r="O18" s="15"/>
      <c r="P18" s="15"/>
      <c r="Q18" s="16"/>
      <c r="R18" s="17" t="str">
        <f ca="1">IF(Q18=0," ",IFERROR(IF(DATEDIF(TODAY(),Q18,"M")&lt;=5,"ROJO",IF(DATEDIF(TODAY(),Q18,"M")&gt;=12,"VERDE",IF(AND(DATEDIF(TODAY(),Q18,"M")&gt;=6,DATEDIF(TODAY(),Q18,"M")&lt;=11),"AMARILLO"))),S18))</f>
        <v xml:space="preserve"> </v>
      </c>
      <c r="S18" s="25" t="str">
        <f>IF(Q18=0," ",IF(Q18&lt;=$N$4,"VENCIDO","NO VENCIDO"))</f>
        <v xml:space="preserve"> </v>
      </c>
      <c r="T18" s="18"/>
      <c r="U18" s="19"/>
      <c r="V18" s="19"/>
      <c r="W18" s="20"/>
      <c r="X18" s="20"/>
      <c r="Y18" s="164"/>
      <c r="Z18" s="21"/>
      <c r="AA18" s="4"/>
      <c r="AB18" s="166"/>
      <c r="AC18" s="166"/>
      <c r="AD18" s="170"/>
      <c r="AE18" s="168"/>
      <c r="AF18" s="168"/>
      <c r="AG18" s="168"/>
      <c r="AH18" s="168"/>
      <c r="AI18" s="168"/>
      <c r="AJ18" s="168"/>
      <c r="AK18" s="168"/>
      <c r="AL18" s="168"/>
      <c r="AM18" s="168"/>
      <c r="AN18" s="168"/>
      <c r="AO18" s="184"/>
      <c r="AP18" s="24"/>
      <c r="AQ18" s="8"/>
    </row>
    <row r="19" spans="1:43" ht="14.65" customHeight="1">
      <c r="A19" s="101"/>
      <c r="B19" s="189"/>
      <c r="C19" s="190"/>
      <c r="D19" s="133"/>
      <c r="E19" s="127"/>
      <c r="F19" s="133"/>
      <c r="G19" s="133"/>
      <c r="H19" s="133"/>
      <c r="I19" s="133"/>
      <c r="J19" s="145"/>
      <c r="K19" s="148"/>
      <c r="L19" s="151"/>
      <c r="M19" s="154"/>
      <c r="N19" s="14"/>
      <c r="O19" s="15"/>
      <c r="P19" s="15"/>
      <c r="Q19" s="16"/>
      <c r="R19" s="17" t="str">
        <f ca="1">IF(Q19=0," ",IFERROR(IF(DATEDIF(TODAY(),Q19,"M")&lt;=5,"ROJO",IF(DATEDIF(TODAY(),Q19,"M")&gt;=12,"VERDE",IF(AND(DATEDIF(TODAY(),Q19,"M")&gt;=6,DATEDIF(TODAY(),Q19,"M")&lt;=11),"AMARILLO"))),S19))</f>
        <v xml:space="preserve"> </v>
      </c>
      <c r="S19" s="25" t="str">
        <f>IF(Q19=0," ",IF(Q19&lt;=$N$4,"VENCIDO","NO VENCIDO"))</f>
        <v xml:space="preserve"> </v>
      </c>
      <c r="T19" s="18"/>
      <c r="U19" s="19"/>
      <c r="V19" s="19"/>
      <c r="W19" s="20"/>
      <c r="X19" s="20"/>
      <c r="Y19" s="164"/>
      <c r="Z19" s="21"/>
      <c r="AA19" s="4"/>
      <c r="AB19" s="166"/>
      <c r="AC19" s="166"/>
      <c r="AD19" s="170"/>
      <c r="AE19" s="168"/>
      <c r="AF19" s="168"/>
      <c r="AG19" s="168"/>
      <c r="AH19" s="168"/>
      <c r="AI19" s="168"/>
      <c r="AJ19" s="168"/>
      <c r="AK19" s="168"/>
      <c r="AL19" s="168"/>
      <c r="AM19" s="168"/>
      <c r="AN19" s="168"/>
      <c r="AO19" s="184"/>
      <c r="AP19" s="24"/>
      <c r="AQ19" s="8"/>
    </row>
    <row r="20" spans="1:43" ht="14.65" customHeight="1">
      <c r="A20" s="101"/>
      <c r="B20" s="189"/>
      <c r="C20" s="190"/>
      <c r="D20" s="133"/>
      <c r="E20" s="127"/>
      <c r="F20" s="133"/>
      <c r="G20" s="133"/>
      <c r="H20" s="133"/>
      <c r="I20" s="133"/>
      <c r="J20" s="145"/>
      <c r="K20" s="148"/>
      <c r="L20" s="151"/>
      <c r="M20" s="154"/>
      <c r="N20" s="14"/>
      <c r="O20" s="15"/>
      <c r="P20" s="15"/>
      <c r="Q20" s="16"/>
      <c r="R20" s="17" t="str">
        <f ca="1">IF(Q20=0," ",IFERROR(IF(DATEDIF(TODAY(),Q20,"M")&lt;=5,"ROJO",IF(DATEDIF(TODAY(),Q20,"M")&gt;=12,"VERDE",IF(AND(DATEDIF(TODAY(),Q20,"M")&gt;=6,DATEDIF(TODAY(),Q20,"M")&lt;=11),"AMARILLO"))),S20))</f>
        <v xml:space="preserve"> </v>
      </c>
      <c r="S20" s="25" t="str">
        <f>IF(Q20=0," ",IF(Q20&lt;=$N$4,"VENCIDO","NO VENCIDO"))</f>
        <v xml:space="preserve"> </v>
      </c>
      <c r="T20" s="18"/>
      <c r="U20" s="19"/>
      <c r="V20" s="19"/>
      <c r="W20" s="20"/>
      <c r="X20" s="20"/>
      <c r="Y20" s="164"/>
      <c r="Z20" s="21"/>
      <c r="AA20" s="4"/>
      <c r="AB20" s="166"/>
      <c r="AC20" s="166"/>
      <c r="AD20" s="170"/>
      <c r="AE20" s="168"/>
      <c r="AF20" s="168"/>
      <c r="AG20" s="168"/>
      <c r="AH20" s="168"/>
      <c r="AI20" s="168"/>
      <c r="AJ20" s="168"/>
      <c r="AK20" s="168"/>
      <c r="AL20" s="168"/>
      <c r="AM20" s="168"/>
      <c r="AN20" s="168"/>
      <c r="AO20" s="184"/>
      <c r="AP20" s="24"/>
      <c r="AQ20" s="8"/>
    </row>
    <row r="21" spans="1:43" ht="14.65" customHeight="1">
      <c r="A21" s="101"/>
      <c r="B21" s="189"/>
      <c r="C21" s="190"/>
      <c r="D21" s="133"/>
      <c r="E21" s="127"/>
      <c r="F21" s="133"/>
      <c r="G21" s="133"/>
      <c r="H21" s="133"/>
      <c r="I21" s="133"/>
      <c r="J21" s="145"/>
      <c r="K21" s="148"/>
      <c r="L21" s="151"/>
      <c r="M21" s="155"/>
      <c r="N21" s="14"/>
      <c r="O21" s="15"/>
      <c r="P21" s="15"/>
      <c r="Q21" s="16"/>
      <c r="R21" s="17" t="str">
        <f ca="1">IF(Q21=0," ",IFERROR(IF(DATEDIF(TODAY(),Q21,"M")&lt;=5,"ROJO",IF(DATEDIF(TODAY(),Q21,"M")&gt;=12,"VERDE",IF(AND(DATEDIF(TODAY(),Q21,"M")&gt;=6,DATEDIF(TODAY(),Q21,"M")&lt;=11),"AMARILLO"))),S21))</f>
        <v xml:space="preserve"> </v>
      </c>
      <c r="S21" s="25" t="str">
        <f>IF(Q21=0," ",IF(Q21&lt;=$N$4,"VENCIDO","NO VENCIDO"))</f>
        <v xml:space="preserve"> </v>
      </c>
      <c r="T21" s="18"/>
      <c r="U21" s="19"/>
      <c r="V21" s="19"/>
      <c r="W21" s="20"/>
      <c r="X21" s="20"/>
      <c r="Y21" s="164"/>
      <c r="Z21" s="21"/>
      <c r="AA21" s="4"/>
      <c r="AB21" s="166"/>
      <c r="AC21" s="166"/>
      <c r="AD21" s="170"/>
      <c r="AE21" s="169"/>
      <c r="AF21" s="169"/>
      <c r="AG21" s="169"/>
      <c r="AH21" s="169"/>
      <c r="AI21" s="169"/>
      <c r="AJ21" s="169"/>
      <c r="AK21" s="169"/>
      <c r="AL21" s="169"/>
      <c r="AM21" s="169"/>
      <c r="AN21" s="169"/>
      <c r="AO21" s="185"/>
      <c r="AP21" s="24"/>
      <c r="AQ21" s="8"/>
    </row>
    <row r="22" spans="1:43" ht="16.5">
      <c r="A22" s="102"/>
      <c r="B22" s="191"/>
      <c r="C22" s="192"/>
      <c r="D22" s="134"/>
      <c r="E22" s="128"/>
      <c r="F22" s="134"/>
      <c r="G22" s="134"/>
      <c r="H22" s="134"/>
      <c r="I22" s="134"/>
      <c r="J22" s="146"/>
      <c r="K22" s="149"/>
      <c r="L22" s="152"/>
      <c r="M22" s="28" t="b">
        <f>M17=N22</f>
        <v>1</v>
      </c>
      <c r="N22" s="29">
        <f>SUM(N17:N21)</f>
        <v>6</v>
      </c>
      <c r="O22" s="30" t="s">
        <v>112</v>
      </c>
      <c r="P22" s="31"/>
      <c r="Q22" s="32"/>
      <c r="R22" s="32"/>
      <c r="S22" s="32"/>
      <c r="T22" s="33">
        <f>SUM(T17:T21)</f>
        <v>0</v>
      </c>
      <c r="U22" s="34"/>
      <c r="V22" s="34"/>
      <c r="W22" s="34"/>
      <c r="X22" s="35"/>
      <c r="Y22" s="165"/>
      <c r="Z22" s="36"/>
      <c r="AA22" s="4"/>
      <c r="AB22" s="37"/>
      <c r="AC22" s="38"/>
      <c r="AD22" s="38"/>
      <c r="AE22" s="38"/>
      <c r="AF22" s="38"/>
      <c r="AG22" s="38"/>
      <c r="AH22" s="38"/>
      <c r="AI22" s="38"/>
      <c r="AJ22" s="38"/>
      <c r="AK22" s="38"/>
      <c r="AL22" s="38"/>
      <c r="AM22" s="38"/>
      <c r="AN22" s="38"/>
      <c r="AO22" s="39"/>
      <c r="AP22" s="24"/>
      <c r="AQ22" s="8"/>
    </row>
    <row r="23" spans="1:43" ht="14.65" customHeight="1">
      <c r="A23" s="100">
        <f>A17+1</f>
        <v>4</v>
      </c>
      <c r="B23" s="187" t="s">
        <v>118</v>
      </c>
      <c r="C23" s="188"/>
      <c r="D23" s="132">
        <v>65</v>
      </c>
      <c r="E23" s="126"/>
      <c r="F23" s="132">
        <v>30</v>
      </c>
      <c r="G23" s="132"/>
      <c r="H23" s="132"/>
      <c r="I23" s="132"/>
      <c r="J23" s="144">
        <f>+F23+G23</f>
        <v>30</v>
      </c>
      <c r="K23" s="147">
        <f>+AO23</f>
        <v>0</v>
      </c>
      <c r="L23" s="150">
        <f>+J23+K23</f>
        <v>30</v>
      </c>
      <c r="M23" s="153">
        <f>+(D23+E23)-(L23)+H23-I23</f>
        <v>35</v>
      </c>
      <c r="N23" s="14">
        <v>35</v>
      </c>
      <c r="O23" s="15" t="s">
        <v>119</v>
      </c>
      <c r="P23" s="15" t="s">
        <v>120</v>
      </c>
      <c r="Q23" s="16">
        <v>46450</v>
      </c>
      <c r="R23" s="17" t="str">
        <f ca="1">IF(Q23=0," ",IFERROR(IF(DATEDIF(TODAY(),Q23,"M")&lt;=5,"ROJO",IF(DATEDIF(TODAY(),Q23,"M")&gt;=12,"VERDE",IF(AND(DATEDIF(TODAY(),Q23,"M")&gt;=6,DATEDIF(TODAY(),Q23,"M")&lt;=11),"AMARILLO"))),S23))</f>
        <v>ROJO</v>
      </c>
      <c r="S23" s="17" t="str">
        <f>IF(Q23=0," ",IF(Q23&lt;=$N$4,"VENCIDO","NO VENCIDO"))</f>
        <v>NO VENCIDO</v>
      </c>
      <c r="T23" s="18"/>
      <c r="U23" s="19"/>
      <c r="V23" s="19"/>
      <c r="W23" s="20"/>
      <c r="X23" s="20"/>
      <c r="Y23" s="163">
        <f>+AT23</f>
        <v>0</v>
      </c>
      <c r="Z23" s="21"/>
      <c r="AA23" s="4"/>
      <c r="AB23" s="166"/>
      <c r="AC23" s="166"/>
      <c r="AD23" s="170">
        <f>+AB23+AC23</f>
        <v>0</v>
      </c>
      <c r="AE23" s="167"/>
      <c r="AF23" s="167"/>
      <c r="AG23" s="167"/>
      <c r="AH23" s="167"/>
      <c r="AI23" s="167"/>
      <c r="AJ23" s="167"/>
      <c r="AK23" s="167"/>
      <c r="AL23" s="167"/>
      <c r="AM23" s="167"/>
      <c r="AN23" s="167"/>
      <c r="AO23" s="183">
        <f>SUM(AD23:AN27)</f>
        <v>0</v>
      </c>
      <c r="AP23" s="24"/>
      <c r="AQ23" s="8"/>
    </row>
    <row r="24" spans="1:43" ht="14.65" customHeight="1">
      <c r="A24" s="101"/>
      <c r="B24" s="189"/>
      <c r="C24" s="190"/>
      <c r="D24" s="133"/>
      <c r="E24" s="127"/>
      <c r="F24" s="133"/>
      <c r="G24" s="133"/>
      <c r="H24" s="133"/>
      <c r="I24" s="133"/>
      <c r="J24" s="145"/>
      <c r="K24" s="148"/>
      <c r="L24" s="151"/>
      <c r="M24" s="154"/>
      <c r="N24" s="14"/>
      <c r="O24" s="15"/>
      <c r="P24" s="15"/>
      <c r="Q24" s="16"/>
      <c r="R24" s="17" t="str">
        <f ca="1">IF(Q24=0," ",IFERROR(IF(DATEDIF(TODAY(),Q24,"M")&lt;=5,"ROJO",IF(DATEDIF(TODAY(),Q24,"M")&gt;=12,"VERDE",IF(AND(DATEDIF(TODAY(),Q24,"M")&gt;=6,DATEDIF(TODAY(),Q24,"M")&lt;=11),"AMARILLO"))),S24))</f>
        <v xml:space="preserve"> </v>
      </c>
      <c r="S24" s="25" t="str">
        <f>IF(Q24=0," ",IF(Q24&lt;=$N$4,"VENCIDO","NO VENCIDO"))</f>
        <v xml:space="preserve"> </v>
      </c>
      <c r="T24" s="18"/>
      <c r="U24" s="19"/>
      <c r="V24" s="19"/>
      <c r="W24" s="20"/>
      <c r="X24" s="20"/>
      <c r="Y24" s="164"/>
      <c r="Z24" s="21"/>
      <c r="AA24" s="4"/>
      <c r="AB24" s="166"/>
      <c r="AC24" s="166"/>
      <c r="AD24" s="170"/>
      <c r="AE24" s="168"/>
      <c r="AF24" s="168"/>
      <c r="AG24" s="168"/>
      <c r="AH24" s="168"/>
      <c r="AI24" s="168"/>
      <c r="AJ24" s="168"/>
      <c r="AK24" s="168"/>
      <c r="AL24" s="168"/>
      <c r="AM24" s="168"/>
      <c r="AN24" s="168"/>
      <c r="AO24" s="184"/>
      <c r="AP24" s="24"/>
      <c r="AQ24" s="8"/>
    </row>
    <row r="25" spans="1:43" ht="14.65" customHeight="1">
      <c r="A25" s="101"/>
      <c r="B25" s="189"/>
      <c r="C25" s="190"/>
      <c r="D25" s="133"/>
      <c r="E25" s="127"/>
      <c r="F25" s="133"/>
      <c r="G25" s="133"/>
      <c r="H25" s="133"/>
      <c r="I25" s="133"/>
      <c r="J25" s="145"/>
      <c r="K25" s="148"/>
      <c r="L25" s="151"/>
      <c r="M25" s="154"/>
      <c r="N25" s="14"/>
      <c r="O25" s="15"/>
      <c r="P25" s="15"/>
      <c r="Q25" s="16"/>
      <c r="R25" s="17" t="str">
        <f ca="1">IF(Q25=0," ",IFERROR(IF(DATEDIF(TODAY(),Q25,"M")&lt;=5,"ROJO",IF(DATEDIF(TODAY(),Q25,"M")&gt;=12,"VERDE",IF(AND(DATEDIF(TODAY(),Q25,"M")&gt;=6,DATEDIF(TODAY(),Q25,"M")&lt;=11),"AMARILLO"))),S25))</f>
        <v xml:space="preserve"> </v>
      </c>
      <c r="S25" s="25" t="str">
        <f>IF(Q25=0," ",IF(Q25&lt;=$N$4,"VENCIDO","NO VENCIDO"))</f>
        <v xml:space="preserve"> </v>
      </c>
      <c r="T25" s="18"/>
      <c r="U25" s="19"/>
      <c r="V25" s="19"/>
      <c r="W25" s="20"/>
      <c r="X25" s="20"/>
      <c r="Y25" s="164"/>
      <c r="Z25" s="21"/>
      <c r="AA25" s="4"/>
      <c r="AB25" s="166"/>
      <c r="AC25" s="166"/>
      <c r="AD25" s="170"/>
      <c r="AE25" s="168"/>
      <c r="AF25" s="168"/>
      <c r="AG25" s="168"/>
      <c r="AH25" s="168"/>
      <c r="AI25" s="168"/>
      <c r="AJ25" s="168"/>
      <c r="AK25" s="168"/>
      <c r="AL25" s="168"/>
      <c r="AM25" s="168"/>
      <c r="AN25" s="168"/>
      <c r="AO25" s="184"/>
      <c r="AP25" s="24"/>
      <c r="AQ25" s="8"/>
    </row>
    <row r="26" spans="1:43" ht="14.65" customHeight="1">
      <c r="A26" s="101"/>
      <c r="B26" s="189"/>
      <c r="C26" s="190"/>
      <c r="D26" s="133"/>
      <c r="E26" s="127"/>
      <c r="F26" s="133"/>
      <c r="G26" s="133"/>
      <c r="H26" s="133"/>
      <c r="I26" s="133"/>
      <c r="J26" s="145"/>
      <c r="K26" s="148"/>
      <c r="L26" s="151"/>
      <c r="M26" s="154"/>
      <c r="N26" s="14"/>
      <c r="O26" s="15"/>
      <c r="P26" s="15"/>
      <c r="Q26" s="16"/>
      <c r="R26" s="17" t="str">
        <f ca="1">IF(Q26=0," ",IFERROR(IF(DATEDIF(TODAY(),Q26,"M")&lt;=5,"ROJO",IF(DATEDIF(TODAY(),Q26,"M")&gt;=12,"VERDE",IF(AND(DATEDIF(TODAY(),Q26,"M")&gt;=6,DATEDIF(TODAY(),Q26,"M")&lt;=11),"AMARILLO"))),S26))</f>
        <v xml:space="preserve"> </v>
      </c>
      <c r="S26" s="25" t="str">
        <f>IF(Q26=0," ",IF(Q26&lt;=$N$4,"VENCIDO","NO VENCIDO"))</f>
        <v xml:space="preserve"> </v>
      </c>
      <c r="T26" s="18"/>
      <c r="U26" s="19"/>
      <c r="V26" s="19"/>
      <c r="W26" s="20"/>
      <c r="X26" s="20"/>
      <c r="Y26" s="164"/>
      <c r="Z26" s="21"/>
      <c r="AA26" s="4"/>
      <c r="AB26" s="166"/>
      <c r="AC26" s="166"/>
      <c r="AD26" s="170"/>
      <c r="AE26" s="168"/>
      <c r="AF26" s="168"/>
      <c r="AG26" s="168"/>
      <c r="AH26" s="168"/>
      <c r="AI26" s="168"/>
      <c r="AJ26" s="168"/>
      <c r="AK26" s="168"/>
      <c r="AL26" s="168"/>
      <c r="AM26" s="168"/>
      <c r="AN26" s="168"/>
      <c r="AO26" s="184"/>
      <c r="AP26" s="24"/>
      <c r="AQ26" s="8"/>
    </row>
    <row r="27" spans="1:43" ht="14.65" customHeight="1">
      <c r="A27" s="101"/>
      <c r="B27" s="189"/>
      <c r="C27" s="190"/>
      <c r="D27" s="133"/>
      <c r="E27" s="127"/>
      <c r="F27" s="133"/>
      <c r="G27" s="133"/>
      <c r="H27" s="133"/>
      <c r="I27" s="133"/>
      <c r="J27" s="145"/>
      <c r="K27" s="148"/>
      <c r="L27" s="151"/>
      <c r="M27" s="155"/>
      <c r="N27" s="14"/>
      <c r="O27" s="15"/>
      <c r="P27" s="15"/>
      <c r="Q27" s="16"/>
      <c r="R27" s="17" t="str">
        <f ca="1">IF(Q27=0," ",IFERROR(IF(DATEDIF(TODAY(),Q27,"M")&lt;=5,"ROJO",IF(DATEDIF(TODAY(),Q27,"M")&gt;=12,"VERDE",IF(AND(DATEDIF(TODAY(),Q27,"M")&gt;=6,DATEDIF(TODAY(),Q27,"M")&lt;=11),"AMARILLO"))),S27))</f>
        <v xml:space="preserve"> </v>
      </c>
      <c r="S27" s="25" t="str">
        <f>IF(Q27=0," ",IF(Q27&lt;=$N$4,"VENCIDO","NO VENCIDO"))</f>
        <v xml:space="preserve"> </v>
      </c>
      <c r="T27" s="18"/>
      <c r="U27" s="19"/>
      <c r="V27" s="19"/>
      <c r="W27" s="20"/>
      <c r="X27" s="20"/>
      <c r="Y27" s="164"/>
      <c r="Z27" s="21"/>
      <c r="AA27" s="4"/>
      <c r="AB27" s="166"/>
      <c r="AC27" s="166"/>
      <c r="AD27" s="170"/>
      <c r="AE27" s="169"/>
      <c r="AF27" s="169"/>
      <c r="AG27" s="169"/>
      <c r="AH27" s="169"/>
      <c r="AI27" s="169"/>
      <c r="AJ27" s="169"/>
      <c r="AK27" s="169"/>
      <c r="AL27" s="169"/>
      <c r="AM27" s="169"/>
      <c r="AN27" s="169"/>
      <c r="AO27" s="185"/>
      <c r="AP27" s="24"/>
      <c r="AQ27" s="8"/>
    </row>
    <row r="28" spans="1:43" ht="16.5">
      <c r="A28" s="102"/>
      <c r="B28" s="191"/>
      <c r="C28" s="192"/>
      <c r="D28" s="134"/>
      <c r="E28" s="128"/>
      <c r="F28" s="134"/>
      <c r="G28" s="134"/>
      <c r="H28" s="134"/>
      <c r="I28" s="134"/>
      <c r="J28" s="146"/>
      <c r="K28" s="149"/>
      <c r="L28" s="152"/>
      <c r="M28" s="28" t="b">
        <f>M23=N28</f>
        <v>1</v>
      </c>
      <c r="N28" s="29">
        <f>SUM(N23:N27)</f>
        <v>35</v>
      </c>
      <c r="O28" s="30" t="s">
        <v>112</v>
      </c>
      <c r="P28" s="31"/>
      <c r="Q28" s="32"/>
      <c r="R28" s="32"/>
      <c r="S28" s="32"/>
      <c r="T28" s="33">
        <f>SUM(T23:T27)</f>
        <v>0</v>
      </c>
      <c r="U28" s="34"/>
      <c r="V28" s="34"/>
      <c r="W28" s="34"/>
      <c r="X28" s="35"/>
      <c r="Y28" s="165"/>
      <c r="Z28" s="36"/>
      <c r="AA28" s="4"/>
      <c r="AB28" s="37"/>
      <c r="AC28" s="38"/>
      <c r="AD28" s="38"/>
      <c r="AE28" s="38"/>
      <c r="AF28" s="38"/>
      <c r="AG28" s="38"/>
      <c r="AH28" s="38"/>
      <c r="AI28" s="38"/>
      <c r="AJ28" s="38"/>
      <c r="AK28" s="38"/>
      <c r="AL28" s="38"/>
      <c r="AM28" s="38"/>
      <c r="AN28" s="38"/>
      <c r="AO28" s="39"/>
      <c r="AP28" s="24"/>
      <c r="AQ28" s="8"/>
    </row>
    <row r="29" spans="1:43" ht="14.65" customHeight="1">
      <c r="A29" s="100">
        <f>A23+1</f>
        <v>5</v>
      </c>
      <c r="B29" s="193" t="s">
        <v>121</v>
      </c>
      <c r="C29" s="193"/>
      <c r="D29" s="132">
        <v>65</v>
      </c>
      <c r="E29" s="126"/>
      <c r="F29" s="132">
        <v>17</v>
      </c>
      <c r="G29" s="132"/>
      <c r="H29" s="132"/>
      <c r="I29" s="132"/>
      <c r="J29" s="144">
        <f>+F29+G29</f>
        <v>17</v>
      </c>
      <c r="K29" s="147">
        <f>+AO29</f>
        <v>0</v>
      </c>
      <c r="L29" s="150">
        <f>+J29+K29</f>
        <v>17</v>
      </c>
      <c r="M29" s="153">
        <f>+(D29+E29)-(L29)+H29-I29</f>
        <v>48</v>
      </c>
      <c r="N29" s="14">
        <v>48</v>
      </c>
      <c r="O29" s="15" t="s">
        <v>122</v>
      </c>
      <c r="P29" s="15" t="s">
        <v>115</v>
      </c>
      <c r="Q29" s="16">
        <v>46356</v>
      </c>
      <c r="R29" s="17" t="str">
        <f ca="1">IF(Q29=0," ",IFERROR(IF(DATEDIF(TODAY(),Q29,"M")&lt;=5,"ROJO",IF(DATEDIF(TODAY(),Q29,"M")&gt;=12,"VERDE",IF(AND(DATEDIF(TODAY(),Q29,"M")&gt;=6,DATEDIF(TODAY(),Q29,"M")&lt;=11),"AMARILLO"))),S29))</f>
        <v>ROJO</v>
      </c>
      <c r="S29" s="17" t="str">
        <f>IF(Q29=0," ",IF(Q29&lt;=$N$4,"VENCIDO","NO VENCIDO"))</f>
        <v>NO VENCIDO</v>
      </c>
      <c r="T29" s="18"/>
      <c r="U29" s="19"/>
      <c r="V29" s="19"/>
      <c r="W29" s="20"/>
      <c r="X29" s="20"/>
      <c r="Y29" s="163">
        <f>+AT29</f>
        <v>0</v>
      </c>
      <c r="Z29" s="21"/>
      <c r="AA29" s="4"/>
      <c r="AB29" s="166"/>
      <c r="AC29" s="166"/>
      <c r="AD29" s="170">
        <f>+AB29+AC29</f>
        <v>0</v>
      </c>
      <c r="AE29" s="167"/>
      <c r="AF29" s="167"/>
      <c r="AG29" s="167"/>
      <c r="AH29" s="167"/>
      <c r="AI29" s="167"/>
      <c r="AJ29" s="167"/>
      <c r="AK29" s="167"/>
      <c r="AL29" s="167"/>
      <c r="AM29" s="167"/>
      <c r="AN29" s="167"/>
      <c r="AO29" s="183">
        <f>SUM(AD29:AN33)</f>
        <v>0</v>
      </c>
      <c r="AP29" s="24"/>
      <c r="AQ29" s="8"/>
    </row>
    <row r="30" spans="1:43" ht="14.65" customHeight="1">
      <c r="A30" s="101"/>
      <c r="B30" s="193"/>
      <c r="C30" s="193"/>
      <c r="D30" s="133"/>
      <c r="E30" s="127"/>
      <c r="F30" s="133"/>
      <c r="G30" s="133"/>
      <c r="H30" s="133"/>
      <c r="I30" s="133"/>
      <c r="J30" s="145"/>
      <c r="K30" s="148"/>
      <c r="L30" s="151"/>
      <c r="M30" s="154"/>
      <c r="N30" s="14"/>
      <c r="O30" s="15"/>
      <c r="P30" s="15"/>
      <c r="Q30" s="16"/>
      <c r="R30" s="17" t="str">
        <f ca="1">IF(Q30=0," ",IFERROR(IF(DATEDIF(TODAY(),Q30,"M")&lt;=5,"ROJO",IF(DATEDIF(TODAY(),Q30,"M")&gt;=12,"VERDE",IF(AND(DATEDIF(TODAY(),Q30,"M")&gt;=6,DATEDIF(TODAY(),Q30,"M")&lt;=11),"AMARILLO"))),S30))</f>
        <v xml:space="preserve"> </v>
      </c>
      <c r="S30" s="25" t="str">
        <f>IF(Q30=0," ",IF(Q30&lt;=$N$4,"VENCIDO","NO VENCIDO"))</f>
        <v xml:space="preserve"> </v>
      </c>
      <c r="T30" s="18"/>
      <c r="U30" s="19"/>
      <c r="V30" s="19"/>
      <c r="W30" s="20"/>
      <c r="X30" s="20"/>
      <c r="Y30" s="164"/>
      <c r="Z30" s="21"/>
      <c r="AA30" s="4"/>
      <c r="AB30" s="166"/>
      <c r="AC30" s="166"/>
      <c r="AD30" s="170"/>
      <c r="AE30" s="168"/>
      <c r="AF30" s="168"/>
      <c r="AG30" s="168"/>
      <c r="AH30" s="168"/>
      <c r="AI30" s="168"/>
      <c r="AJ30" s="168"/>
      <c r="AK30" s="168"/>
      <c r="AL30" s="168"/>
      <c r="AM30" s="168"/>
      <c r="AN30" s="168"/>
      <c r="AO30" s="184"/>
      <c r="AP30" s="24"/>
      <c r="AQ30" s="8"/>
    </row>
    <row r="31" spans="1:43" ht="14.65" customHeight="1">
      <c r="A31" s="101"/>
      <c r="B31" s="193"/>
      <c r="C31" s="193"/>
      <c r="D31" s="133"/>
      <c r="E31" s="127"/>
      <c r="F31" s="133"/>
      <c r="G31" s="133"/>
      <c r="H31" s="133"/>
      <c r="I31" s="133"/>
      <c r="J31" s="145"/>
      <c r="K31" s="148"/>
      <c r="L31" s="151"/>
      <c r="M31" s="154"/>
      <c r="N31" s="14"/>
      <c r="O31" s="15"/>
      <c r="P31" s="15"/>
      <c r="Q31" s="16"/>
      <c r="R31" s="17" t="str">
        <f ca="1">IF(Q31=0," ",IFERROR(IF(DATEDIF(TODAY(),Q31,"M")&lt;=5,"ROJO",IF(DATEDIF(TODAY(),Q31,"M")&gt;=12,"VERDE",IF(AND(DATEDIF(TODAY(),Q31,"M")&gt;=6,DATEDIF(TODAY(),Q31,"M")&lt;=11),"AMARILLO"))),S31))</f>
        <v xml:space="preserve"> </v>
      </c>
      <c r="S31" s="25" t="str">
        <f>IF(Q31=0," ",IF(Q31&lt;=$N$4,"VENCIDO","NO VENCIDO"))</f>
        <v xml:space="preserve"> </v>
      </c>
      <c r="T31" s="18"/>
      <c r="U31" s="19"/>
      <c r="V31" s="19"/>
      <c r="W31" s="20"/>
      <c r="X31" s="20"/>
      <c r="Y31" s="164"/>
      <c r="Z31" s="21"/>
      <c r="AA31" s="4"/>
      <c r="AB31" s="166"/>
      <c r="AC31" s="166"/>
      <c r="AD31" s="170"/>
      <c r="AE31" s="168"/>
      <c r="AF31" s="168"/>
      <c r="AG31" s="168"/>
      <c r="AH31" s="168"/>
      <c r="AI31" s="168"/>
      <c r="AJ31" s="168"/>
      <c r="AK31" s="168"/>
      <c r="AL31" s="168"/>
      <c r="AM31" s="168"/>
      <c r="AN31" s="168"/>
      <c r="AO31" s="184"/>
      <c r="AP31" s="24"/>
      <c r="AQ31" s="8"/>
    </row>
    <row r="32" spans="1:43" ht="14.65" customHeight="1">
      <c r="A32" s="101"/>
      <c r="B32" s="193"/>
      <c r="C32" s="193"/>
      <c r="D32" s="133"/>
      <c r="E32" s="127"/>
      <c r="F32" s="133"/>
      <c r="G32" s="133"/>
      <c r="H32" s="133"/>
      <c r="I32" s="133"/>
      <c r="J32" s="145"/>
      <c r="K32" s="148"/>
      <c r="L32" s="151"/>
      <c r="M32" s="154"/>
      <c r="N32" s="14"/>
      <c r="O32" s="15"/>
      <c r="P32" s="15"/>
      <c r="Q32" s="16"/>
      <c r="R32" s="17" t="str">
        <f ca="1">IF(Q32=0," ",IFERROR(IF(DATEDIF(TODAY(),Q32,"M")&lt;=5,"ROJO",IF(DATEDIF(TODAY(),Q32,"M")&gt;=12,"VERDE",IF(AND(DATEDIF(TODAY(),Q32,"M")&gt;=6,DATEDIF(TODAY(),Q32,"M")&lt;=11),"AMARILLO"))),S32))</f>
        <v xml:space="preserve"> </v>
      </c>
      <c r="S32" s="25" t="str">
        <f>IF(Q32=0," ",IF(Q32&lt;=$N$4,"VENCIDO","NO VENCIDO"))</f>
        <v xml:space="preserve"> </v>
      </c>
      <c r="T32" s="18"/>
      <c r="U32" s="19"/>
      <c r="V32" s="19"/>
      <c r="W32" s="20"/>
      <c r="X32" s="20"/>
      <c r="Y32" s="164"/>
      <c r="Z32" s="21"/>
      <c r="AA32" s="4"/>
      <c r="AB32" s="166"/>
      <c r="AC32" s="166"/>
      <c r="AD32" s="170"/>
      <c r="AE32" s="168"/>
      <c r="AF32" s="168"/>
      <c r="AG32" s="168"/>
      <c r="AH32" s="168"/>
      <c r="AI32" s="168"/>
      <c r="AJ32" s="168"/>
      <c r="AK32" s="168"/>
      <c r="AL32" s="168"/>
      <c r="AM32" s="168"/>
      <c r="AN32" s="168"/>
      <c r="AO32" s="184"/>
      <c r="AP32" s="24"/>
      <c r="AQ32" s="8"/>
    </row>
    <row r="33" spans="1:43" ht="14.65" customHeight="1">
      <c r="A33" s="101"/>
      <c r="B33" s="193"/>
      <c r="C33" s="193"/>
      <c r="D33" s="133"/>
      <c r="E33" s="127"/>
      <c r="F33" s="133"/>
      <c r="G33" s="133"/>
      <c r="H33" s="133"/>
      <c r="I33" s="133"/>
      <c r="J33" s="145"/>
      <c r="K33" s="148"/>
      <c r="L33" s="151"/>
      <c r="M33" s="155"/>
      <c r="N33" s="14"/>
      <c r="O33" s="15"/>
      <c r="P33" s="15"/>
      <c r="Q33" s="16"/>
      <c r="R33" s="17" t="str">
        <f ca="1">IF(Q33=0," ",IFERROR(IF(DATEDIF(TODAY(),Q33,"M")&lt;=5,"ROJO",IF(DATEDIF(TODAY(),Q33,"M")&gt;=12,"VERDE",IF(AND(DATEDIF(TODAY(),Q33,"M")&gt;=6,DATEDIF(TODAY(),Q33,"M")&lt;=11),"AMARILLO"))),S33))</f>
        <v xml:space="preserve"> </v>
      </c>
      <c r="S33" s="25" t="str">
        <f>IF(Q33=0," ",IF(Q33&lt;=$N$4,"VENCIDO","NO VENCIDO"))</f>
        <v xml:space="preserve"> </v>
      </c>
      <c r="T33" s="18"/>
      <c r="U33" s="19"/>
      <c r="V33" s="19"/>
      <c r="W33" s="20"/>
      <c r="X33" s="20"/>
      <c r="Y33" s="164"/>
      <c r="Z33" s="21"/>
      <c r="AA33" s="4"/>
      <c r="AB33" s="166"/>
      <c r="AC33" s="166"/>
      <c r="AD33" s="170"/>
      <c r="AE33" s="169"/>
      <c r="AF33" s="169"/>
      <c r="AG33" s="169"/>
      <c r="AH33" s="169"/>
      <c r="AI33" s="169"/>
      <c r="AJ33" s="169"/>
      <c r="AK33" s="169"/>
      <c r="AL33" s="169"/>
      <c r="AM33" s="169"/>
      <c r="AN33" s="169"/>
      <c r="AO33" s="185"/>
      <c r="AP33" s="24"/>
      <c r="AQ33" s="8"/>
    </row>
    <row r="34" spans="1:43" ht="16.5">
      <c r="A34" s="102"/>
      <c r="B34" s="193"/>
      <c r="C34" s="193"/>
      <c r="D34" s="134"/>
      <c r="E34" s="128"/>
      <c r="F34" s="134"/>
      <c r="G34" s="134"/>
      <c r="H34" s="134"/>
      <c r="I34" s="134"/>
      <c r="J34" s="146"/>
      <c r="K34" s="149"/>
      <c r="L34" s="152"/>
      <c r="M34" s="28" t="b">
        <f>M29=N34</f>
        <v>1</v>
      </c>
      <c r="N34" s="29">
        <f>SUM(N29:N33)</f>
        <v>48</v>
      </c>
      <c r="O34" s="30" t="s">
        <v>112</v>
      </c>
      <c r="P34" s="31"/>
      <c r="Q34" s="32"/>
      <c r="R34" s="32"/>
      <c r="S34" s="32"/>
      <c r="T34" s="33">
        <f>SUM(T29:T33)</f>
        <v>0</v>
      </c>
      <c r="U34" s="34"/>
      <c r="V34" s="34"/>
      <c r="W34" s="34"/>
      <c r="X34" s="35"/>
      <c r="Y34" s="165"/>
      <c r="Z34" s="36"/>
      <c r="AA34" s="4"/>
      <c r="AB34" s="37"/>
      <c r="AC34" s="38"/>
      <c r="AD34" s="38"/>
      <c r="AE34" s="38"/>
      <c r="AF34" s="38"/>
      <c r="AG34" s="38"/>
      <c r="AH34" s="38"/>
      <c r="AI34" s="38"/>
      <c r="AJ34" s="38"/>
      <c r="AK34" s="38"/>
      <c r="AL34" s="38"/>
      <c r="AM34" s="38"/>
      <c r="AN34" s="38"/>
      <c r="AO34" s="39"/>
      <c r="AP34" s="24"/>
      <c r="AQ34" s="8"/>
    </row>
    <row r="35" spans="1:43" ht="14.65" customHeight="1">
      <c r="A35" s="100">
        <f>A29+1</f>
        <v>6</v>
      </c>
      <c r="B35" s="193" t="s">
        <v>123</v>
      </c>
      <c r="C35" s="193"/>
      <c r="D35" s="132">
        <v>3</v>
      </c>
      <c r="E35" s="126"/>
      <c r="F35" s="132">
        <v>0</v>
      </c>
      <c r="G35" s="132"/>
      <c r="H35" s="132"/>
      <c r="I35" s="132"/>
      <c r="J35" s="144">
        <f>+F35+G35</f>
        <v>0</v>
      </c>
      <c r="K35" s="147">
        <f>+AO35</f>
        <v>0</v>
      </c>
      <c r="L35" s="150">
        <f>+J35+K35</f>
        <v>0</v>
      </c>
      <c r="M35" s="153">
        <f>+(D35+E35)-(L35)+H35-I35</f>
        <v>3</v>
      </c>
      <c r="N35" s="14">
        <v>3</v>
      </c>
      <c r="O35" s="15" t="s">
        <v>124</v>
      </c>
      <c r="P35" s="15" t="s">
        <v>125</v>
      </c>
      <c r="Q35" s="16">
        <v>46325</v>
      </c>
      <c r="R35" s="17" t="str">
        <f ca="1">IF(Q35=0," ",IFERROR(IF(DATEDIF(TODAY(),Q35,"M")&lt;=5,"ROJO",IF(DATEDIF(TODAY(),Q35,"M")&gt;=12,"VERDE",IF(AND(DATEDIF(TODAY(),Q35,"M")&gt;=6,DATEDIF(TODAY(),Q35,"M")&lt;=11),"AMARILLO"))),S35))</f>
        <v>ROJO</v>
      </c>
      <c r="S35" s="17" t="str">
        <f>IF(Q35=0," ",IF(Q35&lt;=$N$4,"VENCIDO","NO VENCIDO"))</f>
        <v>NO VENCIDO</v>
      </c>
      <c r="T35" s="18"/>
      <c r="U35" s="19"/>
      <c r="V35" s="19"/>
      <c r="W35" s="20"/>
      <c r="X35" s="20"/>
      <c r="Y35" s="163">
        <f>+AT35</f>
        <v>0</v>
      </c>
      <c r="Z35" s="21"/>
      <c r="AA35" s="4"/>
      <c r="AB35" s="166"/>
      <c r="AC35" s="166"/>
      <c r="AD35" s="170">
        <f>+AB35+AC35</f>
        <v>0</v>
      </c>
      <c r="AE35" s="167"/>
      <c r="AF35" s="167"/>
      <c r="AG35" s="167"/>
      <c r="AH35" s="167"/>
      <c r="AI35" s="167"/>
      <c r="AJ35" s="167"/>
      <c r="AK35" s="167"/>
      <c r="AL35" s="167"/>
      <c r="AM35" s="167"/>
      <c r="AN35" s="167"/>
      <c r="AO35" s="183">
        <f>SUM(AD35:AN39)</f>
        <v>0</v>
      </c>
      <c r="AP35" s="24"/>
      <c r="AQ35" s="8"/>
    </row>
    <row r="36" spans="1:43" ht="14.65" customHeight="1">
      <c r="A36" s="101"/>
      <c r="B36" s="193"/>
      <c r="C36" s="193"/>
      <c r="D36" s="133"/>
      <c r="E36" s="127"/>
      <c r="F36" s="133"/>
      <c r="G36" s="133"/>
      <c r="H36" s="133"/>
      <c r="I36" s="133"/>
      <c r="J36" s="145"/>
      <c r="K36" s="148"/>
      <c r="L36" s="151"/>
      <c r="M36" s="154"/>
      <c r="N36" s="14"/>
      <c r="O36" s="15"/>
      <c r="P36" s="15"/>
      <c r="Q36" s="16"/>
      <c r="R36" s="17" t="str">
        <f ca="1">IF(Q36=0," ",IFERROR(IF(DATEDIF(TODAY(),Q36,"M")&lt;=5,"ROJO",IF(DATEDIF(TODAY(),Q36,"M")&gt;=12,"VERDE",IF(AND(DATEDIF(TODAY(),Q36,"M")&gt;=6,DATEDIF(TODAY(),Q36,"M")&lt;=11),"AMARILLO"))),S36))</f>
        <v xml:space="preserve"> </v>
      </c>
      <c r="S36" s="25" t="str">
        <f>IF(Q36=0," ",IF(Q36&lt;=$N$4,"VENCIDO","NO VENCIDO"))</f>
        <v xml:space="preserve"> </v>
      </c>
      <c r="T36" s="18"/>
      <c r="U36" s="19"/>
      <c r="V36" s="19"/>
      <c r="W36" s="20"/>
      <c r="X36" s="20"/>
      <c r="Y36" s="164"/>
      <c r="Z36" s="21"/>
      <c r="AA36" s="4"/>
      <c r="AB36" s="166"/>
      <c r="AC36" s="166"/>
      <c r="AD36" s="170"/>
      <c r="AE36" s="168"/>
      <c r="AF36" s="168"/>
      <c r="AG36" s="168"/>
      <c r="AH36" s="168"/>
      <c r="AI36" s="168"/>
      <c r="AJ36" s="168"/>
      <c r="AK36" s="168"/>
      <c r="AL36" s="168"/>
      <c r="AM36" s="168"/>
      <c r="AN36" s="168"/>
      <c r="AO36" s="184"/>
      <c r="AP36" s="24"/>
      <c r="AQ36" s="8"/>
    </row>
    <row r="37" spans="1:43" ht="14.65" customHeight="1">
      <c r="A37" s="101"/>
      <c r="B37" s="193"/>
      <c r="C37" s="193"/>
      <c r="D37" s="133"/>
      <c r="E37" s="127"/>
      <c r="F37" s="133"/>
      <c r="G37" s="133"/>
      <c r="H37" s="133"/>
      <c r="I37" s="133"/>
      <c r="J37" s="145"/>
      <c r="K37" s="148"/>
      <c r="L37" s="151"/>
      <c r="M37" s="154"/>
      <c r="N37" s="14"/>
      <c r="O37" s="15"/>
      <c r="P37" s="15"/>
      <c r="Q37" s="16"/>
      <c r="R37" s="17" t="str">
        <f ca="1">IF(Q37=0," ",IFERROR(IF(DATEDIF(TODAY(),Q37,"M")&lt;=5,"ROJO",IF(DATEDIF(TODAY(),Q37,"M")&gt;=12,"VERDE",IF(AND(DATEDIF(TODAY(),Q37,"M")&gt;=6,DATEDIF(TODAY(),Q37,"M")&lt;=11),"AMARILLO"))),S37))</f>
        <v xml:space="preserve"> </v>
      </c>
      <c r="S37" s="25" t="str">
        <f>IF(Q37=0," ",IF(Q37&lt;=$N$4,"VENCIDO","NO VENCIDO"))</f>
        <v xml:space="preserve"> </v>
      </c>
      <c r="T37" s="18"/>
      <c r="U37" s="19"/>
      <c r="V37" s="19"/>
      <c r="W37" s="20"/>
      <c r="X37" s="20"/>
      <c r="Y37" s="164"/>
      <c r="Z37" s="21"/>
      <c r="AA37" s="4"/>
      <c r="AB37" s="166"/>
      <c r="AC37" s="166"/>
      <c r="AD37" s="170"/>
      <c r="AE37" s="168"/>
      <c r="AF37" s="168"/>
      <c r="AG37" s="168"/>
      <c r="AH37" s="168"/>
      <c r="AI37" s="168"/>
      <c r="AJ37" s="168"/>
      <c r="AK37" s="168"/>
      <c r="AL37" s="168"/>
      <c r="AM37" s="168"/>
      <c r="AN37" s="168"/>
      <c r="AO37" s="184"/>
      <c r="AP37" s="24"/>
      <c r="AQ37" s="8"/>
    </row>
    <row r="38" spans="1:43" ht="14.65" customHeight="1">
      <c r="A38" s="101"/>
      <c r="B38" s="193"/>
      <c r="C38" s="193"/>
      <c r="D38" s="133"/>
      <c r="E38" s="127"/>
      <c r="F38" s="133"/>
      <c r="G38" s="133"/>
      <c r="H38" s="133"/>
      <c r="I38" s="133"/>
      <c r="J38" s="145"/>
      <c r="K38" s="148"/>
      <c r="L38" s="151"/>
      <c r="M38" s="154"/>
      <c r="N38" s="14"/>
      <c r="O38" s="15"/>
      <c r="P38" s="15"/>
      <c r="Q38" s="16"/>
      <c r="R38" s="17" t="str">
        <f ca="1">IF(Q38=0," ",IFERROR(IF(DATEDIF(TODAY(),Q38,"M")&lt;=5,"ROJO",IF(DATEDIF(TODAY(),Q38,"M")&gt;=12,"VERDE",IF(AND(DATEDIF(TODAY(),Q38,"M")&gt;=6,DATEDIF(TODAY(),Q38,"M")&lt;=11),"AMARILLO"))),S38))</f>
        <v xml:space="preserve"> </v>
      </c>
      <c r="S38" s="25" t="str">
        <f>IF(Q38=0," ",IF(Q38&lt;=$N$4,"VENCIDO","NO VENCIDO"))</f>
        <v xml:space="preserve"> </v>
      </c>
      <c r="T38" s="18"/>
      <c r="U38" s="19"/>
      <c r="V38" s="19"/>
      <c r="W38" s="20"/>
      <c r="X38" s="20"/>
      <c r="Y38" s="164"/>
      <c r="Z38" s="21"/>
      <c r="AA38" s="4"/>
      <c r="AB38" s="166"/>
      <c r="AC38" s="166"/>
      <c r="AD38" s="170"/>
      <c r="AE38" s="168"/>
      <c r="AF38" s="168"/>
      <c r="AG38" s="168"/>
      <c r="AH38" s="168"/>
      <c r="AI38" s="168"/>
      <c r="AJ38" s="168"/>
      <c r="AK38" s="168"/>
      <c r="AL38" s="168"/>
      <c r="AM38" s="168"/>
      <c r="AN38" s="168"/>
      <c r="AO38" s="184"/>
      <c r="AP38" s="24"/>
      <c r="AQ38" s="8"/>
    </row>
    <row r="39" spans="1:43" ht="14.65" customHeight="1">
      <c r="A39" s="101"/>
      <c r="B39" s="193"/>
      <c r="C39" s="193"/>
      <c r="D39" s="133"/>
      <c r="E39" s="127"/>
      <c r="F39" s="133"/>
      <c r="G39" s="133"/>
      <c r="H39" s="133"/>
      <c r="I39" s="133"/>
      <c r="J39" s="145"/>
      <c r="K39" s="148"/>
      <c r="L39" s="151"/>
      <c r="M39" s="155"/>
      <c r="N39" s="14"/>
      <c r="O39" s="15"/>
      <c r="P39" s="15"/>
      <c r="Q39" s="16"/>
      <c r="R39" s="17" t="str">
        <f ca="1">IF(Q39=0," ",IFERROR(IF(DATEDIF(TODAY(),Q39,"M")&lt;=5,"ROJO",IF(DATEDIF(TODAY(),Q39,"M")&gt;=12,"VERDE",IF(AND(DATEDIF(TODAY(),Q39,"M")&gt;=6,DATEDIF(TODAY(),Q39,"M")&lt;=11),"AMARILLO"))),S39))</f>
        <v xml:space="preserve"> </v>
      </c>
      <c r="S39" s="25" t="str">
        <f>IF(Q39=0," ",IF(Q39&lt;=$N$4,"VENCIDO","NO VENCIDO"))</f>
        <v xml:space="preserve"> </v>
      </c>
      <c r="T39" s="18"/>
      <c r="U39" s="19"/>
      <c r="V39" s="19"/>
      <c r="W39" s="20"/>
      <c r="X39" s="20"/>
      <c r="Y39" s="164"/>
      <c r="Z39" s="21"/>
      <c r="AA39" s="4"/>
      <c r="AB39" s="166"/>
      <c r="AC39" s="166"/>
      <c r="AD39" s="170"/>
      <c r="AE39" s="169"/>
      <c r="AF39" s="169"/>
      <c r="AG39" s="169"/>
      <c r="AH39" s="169"/>
      <c r="AI39" s="169"/>
      <c r="AJ39" s="169"/>
      <c r="AK39" s="169"/>
      <c r="AL39" s="169"/>
      <c r="AM39" s="169"/>
      <c r="AN39" s="169"/>
      <c r="AO39" s="185"/>
      <c r="AP39" s="24"/>
      <c r="AQ39" s="8"/>
    </row>
    <row r="40" spans="1:43" ht="16.5">
      <c r="A40" s="102"/>
      <c r="B40" s="193"/>
      <c r="C40" s="193"/>
      <c r="D40" s="134"/>
      <c r="E40" s="128"/>
      <c r="F40" s="134"/>
      <c r="G40" s="134"/>
      <c r="H40" s="134"/>
      <c r="I40" s="134"/>
      <c r="J40" s="146"/>
      <c r="K40" s="149"/>
      <c r="L40" s="152"/>
      <c r="M40" s="28" t="b">
        <f>M35=N40</f>
        <v>1</v>
      </c>
      <c r="N40" s="29">
        <f>SUM(N35:N39)</f>
        <v>3</v>
      </c>
      <c r="O40" s="30" t="s">
        <v>112</v>
      </c>
      <c r="P40" s="31"/>
      <c r="Q40" s="32"/>
      <c r="R40" s="32"/>
      <c r="S40" s="32"/>
      <c r="T40" s="33">
        <f>SUM(T35:T39)</f>
        <v>0</v>
      </c>
      <c r="U40" s="34"/>
      <c r="V40" s="34"/>
      <c r="W40" s="34"/>
      <c r="X40" s="35"/>
      <c r="Y40" s="165"/>
      <c r="Z40" s="36"/>
      <c r="AA40" s="4"/>
      <c r="AB40" s="37"/>
      <c r="AC40" s="38"/>
      <c r="AD40" s="38"/>
      <c r="AE40" s="38"/>
      <c r="AF40" s="38"/>
      <c r="AG40" s="38"/>
      <c r="AH40" s="38"/>
      <c r="AI40" s="38"/>
      <c r="AJ40" s="38"/>
      <c r="AK40" s="38"/>
      <c r="AL40" s="38"/>
      <c r="AM40" s="38"/>
      <c r="AN40" s="38"/>
      <c r="AO40" s="39"/>
      <c r="AP40" s="24"/>
      <c r="AQ40" s="8"/>
    </row>
    <row r="41" spans="1:43" ht="14.65" customHeight="1">
      <c r="A41" s="100">
        <f>A35+1</f>
        <v>7</v>
      </c>
      <c r="B41" s="193" t="s">
        <v>126</v>
      </c>
      <c r="C41" s="193"/>
      <c r="D41" s="132">
        <v>0</v>
      </c>
      <c r="E41" s="126"/>
      <c r="F41" s="132">
        <v>0</v>
      </c>
      <c r="G41" s="132"/>
      <c r="H41" s="132"/>
      <c r="I41" s="132"/>
      <c r="J41" s="144">
        <f>+F41+G41</f>
        <v>0</v>
      </c>
      <c r="K41" s="147">
        <f>+AO41</f>
        <v>0</v>
      </c>
      <c r="L41" s="150">
        <f>+J41+K41</f>
        <v>0</v>
      </c>
      <c r="M41" s="153">
        <f>+(D41+E41)-(L41)+H41-I41</f>
        <v>0</v>
      </c>
      <c r="N41" s="14"/>
      <c r="O41" s="15"/>
      <c r="P41" s="15"/>
      <c r="Q41" s="16"/>
      <c r="R41" s="40"/>
      <c r="S41" s="40"/>
      <c r="T41" s="18"/>
      <c r="U41" s="19"/>
      <c r="V41" s="19"/>
      <c r="W41" s="20"/>
      <c r="X41" s="20"/>
      <c r="Y41" s="163">
        <f>+AT41</f>
        <v>0</v>
      </c>
      <c r="Z41" s="21"/>
      <c r="AA41" s="4"/>
      <c r="AB41" s="166"/>
      <c r="AC41" s="166"/>
      <c r="AD41" s="170">
        <f>+AB41+AC41</f>
        <v>0</v>
      </c>
      <c r="AE41" s="167"/>
      <c r="AF41" s="167"/>
      <c r="AG41" s="167"/>
      <c r="AH41" s="167"/>
      <c r="AI41" s="167"/>
      <c r="AJ41" s="167"/>
      <c r="AK41" s="167"/>
      <c r="AL41" s="167"/>
      <c r="AM41" s="167"/>
      <c r="AN41" s="167"/>
      <c r="AO41" s="183">
        <f>SUM(AD41:AN45)</f>
        <v>0</v>
      </c>
      <c r="AP41" s="24"/>
      <c r="AQ41" s="8"/>
    </row>
    <row r="42" spans="1:43" ht="14.65" customHeight="1">
      <c r="A42" s="101"/>
      <c r="B42" s="193"/>
      <c r="C42" s="193"/>
      <c r="D42" s="133"/>
      <c r="E42" s="127"/>
      <c r="F42" s="133"/>
      <c r="G42" s="133"/>
      <c r="H42" s="133"/>
      <c r="I42" s="133"/>
      <c r="J42" s="145"/>
      <c r="K42" s="148"/>
      <c r="L42" s="151"/>
      <c r="M42" s="154"/>
      <c r="N42" s="14"/>
      <c r="O42" s="15"/>
      <c r="P42" s="15"/>
      <c r="Q42" s="16"/>
      <c r="R42" s="40"/>
      <c r="S42" s="41"/>
      <c r="T42" s="18"/>
      <c r="U42" s="19"/>
      <c r="V42" s="19"/>
      <c r="W42" s="20"/>
      <c r="X42" s="20"/>
      <c r="Y42" s="164"/>
      <c r="Z42" s="21"/>
      <c r="AA42" s="4"/>
      <c r="AB42" s="166"/>
      <c r="AC42" s="166"/>
      <c r="AD42" s="170"/>
      <c r="AE42" s="168"/>
      <c r="AF42" s="168"/>
      <c r="AG42" s="168"/>
      <c r="AH42" s="168"/>
      <c r="AI42" s="168"/>
      <c r="AJ42" s="168"/>
      <c r="AK42" s="168"/>
      <c r="AL42" s="168"/>
      <c r="AM42" s="168"/>
      <c r="AN42" s="168"/>
      <c r="AO42" s="184"/>
      <c r="AP42" s="24"/>
      <c r="AQ42" s="8"/>
    </row>
    <row r="43" spans="1:43" ht="14.65" customHeight="1">
      <c r="A43" s="101"/>
      <c r="B43" s="193"/>
      <c r="C43" s="193"/>
      <c r="D43" s="133"/>
      <c r="E43" s="127"/>
      <c r="F43" s="133"/>
      <c r="G43" s="133"/>
      <c r="H43" s="133"/>
      <c r="I43" s="133"/>
      <c r="J43" s="145"/>
      <c r="K43" s="148"/>
      <c r="L43" s="151"/>
      <c r="M43" s="154"/>
      <c r="N43" s="14"/>
      <c r="O43" s="15"/>
      <c r="P43" s="15"/>
      <c r="Q43" s="16"/>
      <c r="R43" s="40"/>
      <c r="S43" s="41"/>
      <c r="T43" s="18"/>
      <c r="U43" s="19"/>
      <c r="V43" s="19"/>
      <c r="W43" s="20"/>
      <c r="X43" s="20"/>
      <c r="Y43" s="164"/>
      <c r="Z43" s="21"/>
      <c r="AA43" s="4"/>
      <c r="AB43" s="166"/>
      <c r="AC43" s="166"/>
      <c r="AD43" s="170"/>
      <c r="AE43" s="168"/>
      <c r="AF43" s="168"/>
      <c r="AG43" s="168"/>
      <c r="AH43" s="168"/>
      <c r="AI43" s="168"/>
      <c r="AJ43" s="168"/>
      <c r="AK43" s="168"/>
      <c r="AL43" s="168"/>
      <c r="AM43" s="168"/>
      <c r="AN43" s="168"/>
      <c r="AO43" s="184"/>
      <c r="AP43" s="24"/>
      <c r="AQ43" s="8"/>
    </row>
    <row r="44" spans="1:43" ht="14.65" customHeight="1">
      <c r="A44" s="101"/>
      <c r="B44" s="193"/>
      <c r="C44" s="193"/>
      <c r="D44" s="133"/>
      <c r="E44" s="127"/>
      <c r="F44" s="133"/>
      <c r="G44" s="133"/>
      <c r="H44" s="133"/>
      <c r="I44" s="133"/>
      <c r="J44" s="145"/>
      <c r="K44" s="148"/>
      <c r="L44" s="151"/>
      <c r="M44" s="154"/>
      <c r="N44" s="14"/>
      <c r="O44" s="15"/>
      <c r="P44" s="15"/>
      <c r="Q44" s="16"/>
      <c r="R44" s="40"/>
      <c r="S44" s="41"/>
      <c r="T44" s="18"/>
      <c r="U44" s="19"/>
      <c r="V44" s="19"/>
      <c r="W44" s="20"/>
      <c r="X44" s="20"/>
      <c r="Y44" s="164"/>
      <c r="Z44" s="21"/>
      <c r="AA44" s="4"/>
      <c r="AB44" s="166"/>
      <c r="AC44" s="166"/>
      <c r="AD44" s="170"/>
      <c r="AE44" s="168"/>
      <c r="AF44" s="168"/>
      <c r="AG44" s="168"/>
      <c r="AH44" s="168"/>
      <c r="AI44" s="168"/>
      <c r="AJ44" s="168"/>
      <c r="AK44" s="168"/>
      <c r="AL44" s="168"/>
      <c r="AM44" s="168"/>
      <c r="AN44" s="168"/>
      <c r="AO44" s="184"/>
      <c r="AP44" s="24"/>
      <c r="AQ44" s="8"/>
    </row>
    <row r="45" spans="1:43" ht="14.65" customHeight="1">
      <c r="A45" s="101"/>
      <c r="B45" s="193"/>
      <c r="C45" s="193"/>
      <c r="D45" s="133"/>
      <c r="E45" s="127"/>
      <c r="F45" s="133"/>
      <c r="G45" s="133"/>
      <c r="H45" s="133"/>
      <c r="I45" s="133"/>
      <c r="J45" s="145"/>
      <c r="K45" s="148"/>
      <c r="L45" s="151"/>
      <c r="M45" s="155"/>
      <c r="N45" s="14"/>
      <c r="O45" s="15"/>
      <c r="P45" s="15"/>
      <c r="Q45" s="16"/>
      <c r="R45" s="40"/>
      <c r="S45" s="41"/>
      <c r="T45" s="18"/>
      <c r="U45" s="19"/>
      <c r="V45" s="19"/>
      <c r="W45" s="20"/>
      <c r="X45" s="20"/>
      <c r="Y45" s="164"/>
      <c r="Z45" s="21"/>
      <c r="AA45" s="4"/>
      <c r="AB45" s="166"/>
      <c r="AC45" s="166"/>
      <c r="AD45" s="170"/>
      <c r="AE45" s="169"/>
      <c r="AF45" s="169"/>
      <c r="AG45" s="169"/>
      <c r="AH45" s="169"/>
      <c r="AI45" s="169"/>
      <c r="AJ45" s="169"/>
      <c r="AK45" s="169"/>
      <c r="AL45" s="169"/>
      <c r="AM45" s="169"/>
      <c r="AN45" s="169"/>
      <c r="AO45" s="185"/>
      <c r="AP45" s="24"/>
      <c r="AQ45" s="8"/>
    </row>
    <row r="46" spans="1:43" ht="16.5">
      <c r="A46" s="102"/>
      <c r="B46" s="193"/>
      <c r="C46" s="193"/>
      <c r="D46" s="134"/>
      <c r="E46" s="128"/>
      <c r="F46" s="134"/>
      <c r="G46" s="134"/>
      <c r="H46" s="134"/>
      <c r="I46" s="134"/>
      <c r="J46" s="146"/>
      <c r="K46" s="149"/>
      <c r="L46" s="152"/>
      <c r="M46" s="28" t="b">
        <f>M41=N46</f>
        <v>1</v>
      </c>
      <c r="N46" s="29">
        <f>SUM(N41:N45)</f>
        <v>0</v>
      </c>
      <c r="O46" s="30" t="s">
        <v>112</v>
      </c>
      <c r="P46" s="31"/>
      <c r="Q46" s="32"/>
      <c r="R46" s="32"/>
      <c r="S46" s="32"/>
      <c r="T46" s="33">
        <f>SUM(T41:T45)</f>
        <v>0</v>
      </c>
      <c r="U46" s="34"/>
      <c r="V46" s="34"/>
      <c r="W46" s="34"/>
      <c r="X46" s="35"/>
      <c r="Y46" s="165"/>
      <c r="Z46" s="36"/>
      <c r="AA46" s="4"/>
      <c r="AB46" s="37"/>
      <c r="AC46" s="38"/>
      <c r="AD46" s="38"/>
      <c r="AE46" s="38"/>
      <c r="AF46" s="38"/>
      <c r="AG46" s="38"/>
      <c r="AH46" s="38"/>
      <c r="AI46" s="38"/>
      <c r="AJ46" s="38"/>
      <c r="AK46" s="38"/>
      <c r="AL46" s="38"/>
      <c r="AM46" s="38"/>
      <c r="AN46" s="38"/>
      <c r="AO46" s="39"/>
      <c r="AP46" s="24"/>
      <c r="AQ46" s="8"/>
    </row>
    <row r="47" spans="1:43" ht="14.65" customHeight="1">
      <c r="A47" s="100">
        <f>A41+1</f>
        <v>8</v>
      </c>
      <c r="B47" s="187" t="s">
        <v>127</v>
      </c>
      <c r="C47" s="188"/>
      <c r="D47" s="132">
        <v>30</v>
      </c>
      <c r="E47" s="126"/>
      <c r="F47" s="132">
        <v>13</v>
      </c>
      <c r="G47" s="132"/>
      <c r="H47" s="132"/>
      <c r="I47" s="132"/>
      <c r="J47" s="144">
        <f>+F47+G47</f>
        <v>13</v>
      </c>
      <c r="K47" s="147">
        <f>+AO47</f>
        <v>7</v>
      </c>
      <c r="L47" s="150">
        <f>+J47+K47</f>
        <v>20</v>
      </c>
      <c r="M47" s="153">
        <f>+(D47+E47)-(L47)+H47-I47</f>
        <v>10</v>
      </c>
      <c r="N47" s="14">
        <v>17</v>
      </c>
      <c r="O47" s="15"/>
      <c r="P47" s="15"/>
      <c r="Q47" s="16">
        <v>46356</v>
      </c>
      <c r="R47" s="17" t="str">
        <f ca="1">IF(Q47=0," ",IFERROR(IF(DATEDIF(TODAY(),Q47,"M")&lt;=5,"ROJO",IF(DATEDIF(TODAY(),Q47,"M")&gt;=12,"VERDE",IF(AND(DATEDIF(TODAY(),Q47,"M")&gt;=6,DATEDIF(TODAY(),Q47,"M")&lt;=11),"AMARILLO"))),S47))</f>
        <v>ROJO</v>
      </c>
      <c r="S47" s="17" t="str">
        <f>IF(Q47=0," ",IF(Q47&lt;=$N$4,"VENCIDO","NO VENCIDO"))</f>
        <v>NO VENCIDO</v>
      </c>
      <c r="T47" s="18"/>
      <c r="U47" s="19"/>
      <c r="V47" s="19"/>
      <c r="W47" s="20"/>
      <c r="X47" s="20"/>
      <c r="Y47" s="163">
        <f>+AT47</f>
        <v>0</v>
      </c>
      <c r="Z47" s="21"/>
      <c r="AA47" s="4"/>
      <c r="AB47" s="166">
        <v>7</v>
      </c>
      <c r="AC47" s="166"/>
      <c r="AD47" s="170">
        <f>+AB47+AC47</f>
        <v>7</v>
      </c>
      <c r="AE47" s="167"/>
      <c r="AF47" s="167"/>
      <c r="AG47" s="167"/>
      <c r="AH47" s="167"/>
      <c r="AI47" s="167"/>
      <c r="AJ47" s="167"/>
      <c r="AK47" s="167"/>
      <c r="AL47" s="167"/>
      <c r="AM47" s="167"/>
      <c r="AN47" s="167"/>
      <c r="AO47" s="183">
        <f>SUM(AD47:AN51)</f>
        <v>7</v>
      </c>
      <c r="AP47" s="24"/>
      <c r="AQ47" s="8"/>
    </row>
    <row r="48" spans="1:43" ht="14.65" customHeight="1">
      <c r="A48" s="101"/>
      <c r="B48" s="189"/>
      <c r="C48" s="190"/>
      <c r="D48" s="133"/>
      <c r="E48" s="127"/>
      <c r="F48" s="133"/>
      <c r="G48" s="133"/>
      <c r="H48" s="133"/>
      <c r="I48" s="133"/>
      <c r="J48" s="145"/>
      <c r="K48" s="148"/>
      <c r="L48" s="151"/>
      <c r="M48" s="154"/>
      <c r="N48" s="14"/>
      <c r="O48" s="15"/>
      <c r="P48" s="15"/>
      <c r="Q48" s="16"/>
      <c r="R48" s="17" t="str">
        <f ca="1">IF(Q48=0," ",IFERROR(IF(DATEDIF(TODAY(),Q48,"M")&lt;=5,"ROJO",IF(DATEDIF(TODAY(),Q48,"M")&gt;=12,"VERDE",IF(AND(DATEDIF(TODAY(),Q48,"M")&gt;=6,DATEDIF(TODAY(),Q48,"M")&lt;=11),"AMARILLO"))),S48))</f>
        <v xml:space="preserve"> </v>
      </c>
      <c r="S48" s="25" t="str">
        <f>IF(Q48=0," ",IF(Q48&lt;=$N$4,"VENCIDO","NO VENCIDO"))</f>
        <v xml:space="preserve"> </v>
      </c>
      <c r="T48" s="18"/>
      <c r="U48" s="19"/>
      <c r="V48" s="19"/>
      <c r="W48" s="20"/>
      <c r="X48" s="20"/>
      <c r="Y48" s="164"/>
      <c r="Z48" s="21"/>
      <c r="AA48" s="4"/>
      <c r="AB48" s="166"/>
      <c r="AC48" s="166"/>
      <c r="AD48" s="170"/>
      <c r="AE48" s="168"/>
      <c r="AF48" s="168"/>
      <c r="AG48" s="168"/>
      <c r="AH48" s="168"/>
      <c r="AI48" s="168"/>
      <c r="AJ48" s="168"/>
      <c r="AK48" s="168"/>
      <c r="AL48" s="168"/>
      <c r="AM48" s="168"/>
      <c r="AN48" s="168"/>
      <c r="AO48" s="184"/>
      <c r="AP48" s="24"/>
      <c r="AQ48" s="8"/>
    </row>
    <row r="49" spans="1:43" ht="14.65" customHeight="1">
      <c r="A49" s="101"/>
      <c r="B49" s="189"/>
      <c r="C49" s="190"/>
      <c r="D49" s="133"/>
      <c r="E49" s="127"/>
      <c r="F49" s="133"/>
      <c r="G49" s="133"/>
      <c r="H49" s="133"/>
      <c r="I49" s="133"/>
      <c r="J49" s="145"/>
      <c r="K49" s="148"/>
      <c r="L49" s="151"/>
      <c r="M49" s="154"/>
      <c r="N49" s="14"/>
      <c r="O49" s="15"/>
      <c r="P49" s="15"/>
      <c r="Q49" s="16"/>
      <c r="R49" s="17" t="str">
        <f ca="1">IF(Q49=0," ",IFERROR(IF(DATEDIF(TODAY(),Q49,"M")&lt;=5,"ROJO",IF(DATEDIF(TODAY(),Q49,"M")&gt;=12,"VERDE",IF(AND(DATEDIF(TODAY(),Q49,"M")&gt;=6,DATEDIF(TODAY(),Q49,"M")&lt;=11),"AMARILLO"))),S49))</f>
        <v xml:space="preserve"> </v>
      </c>
      <c r="S49" s="25" t="str">
        <f>IF(Q49=0," ",IF(Q49&lt;=$N$4,"VENCIDO","NO VENCIDO"))</f>
        <v xml:space="preserve"> </v>
      </c>
      <c r="T49" s="18"/>
      <c r="U49" s="19"/>
      <c r="V49" s="19"/>
      <c r="W49" s="20"/>
      <c r="X49" s="20"/>
      <c r="Y49" s="164"/>
      <c r="Z49" s="21"/>
      <c r="AA49" s="4"/>
      <c r="AB49" s="166"/>
      <c r="AC49" s="166"/>
      <c r="AD49" s="170"/>
      <c r="AE49" s="168"/>
      <c r="AF49" s="168"/>
      <c r="AG49" s="168"/>
      <c r="AH49" s="168"/>
      <c r="AI49" s="168"/>
      <c r="AJ49" s="168"/>
      <c r="AK49" s="168"/>
      <c r="AL49" s="168"/>
      <c r="AM49" s="168"/>
      <c r="AN49" s="168"/>
      <c r="AO49" s="184"/>
      <c r="AP49" s="24"/>
      <c r="AQ49" s="8"/>
    </row>
    <row r="50" spans="1:43" ht="14.65" customHeight="1">
      <c r="A50" s="101"/>
      <c r="B50" s="189"/>
      <c r="C50" s="190"/>
      <c r="D50" s="133"/>
      <c r="E50" s="127"/>
      <c r="F50" s="133"/>
      <c r="G50" s="133"/>
      <c r="H50" s="133"/>
      <c r="I50" s="133"/>
      <c r="J50" s="145"/>
      <c r="K50" s="148"/>
      <c r="L50" s="151"/>
      <c r="M50" s="154"/>
      <c r="N50" s="14"/>
      <c r="O50" s="15"/>
      <c r="P50" s="15"/>
      <c r="Q50" s="16"/>
      <c r="R50" s="17" t="str">
        <f ca="1">IF(Q50=0," ",IFERROR(IF(DATEDIF(TODAY(),Q50,"M")&lt;=5,"ROJO",IF(DATEDIF(TODAY(),Q50,"M")&gt;=12,"VERDE",IF(AND(DATEDIF(TODAY(),Q50,"M")&gt;=6,DATEDIF(TODAY(),Q50,"M")&lt;=11),"AMARILLO"))),S50))</f>
        <v xml:space="preserve"> </v>
      </c>
      <c r="S50" s="25" t="str">
        <f>IF(Q50=0," ",IF(Q50&lt;=$N$4,"VENCIDO","NO VENCIDO"))</f>
        <v xml:space="preserve"> </v>
      </c>
      <c r="T50" s="18"/>
      <c r="U50" s="19"/>
      <c r="V50" s="19"/>
      <c r="W50" s="20"/>
      <c r="X50" s="20"/>
      <c r="Y50" s="164"/>
      <c r="Z50" s="21"/>
      <c r="AA50" s="4"/>
      <c r="AB50" s="166"/>
      <c r="AC50" s="166"/>
      <c r="AD50" s="170"/>
      <c r="AE50" s="168"/>
      <c r="AF50" s="168"/>
      <c r="AG50" s="168"/>
      <c r="AH50" s="168"/>
      <c r="AI50" s="168"/>
      <c r="AJ50" s="168"/>
      <c r="AK50" s="168"/>
      <c r="AL50" s="168"/>
      <c r="AM50" s="168"/>
      <c r="AN50" s="168"/>
      <c r="AO50" s="184"/>
      <c r="AP50" s="24"/>
      <c r="AQ50" s="8"/>
    </row>
    <row r="51" spans="1:43" ht="14.65" customHeight="1">
      <c r="A51" s="101"/>
      <c r="B51" s="189"/>
      <c r="C51" s="190"/>
      <c r="D51" s="133"/>
      <c r="E51" s="127"/>
      <c r="F51" s="133"/>
      <c r="G51" s="133"/>
      <c r="H51" s="133"/>
      <c r="I51" s="133"/>
      <c r="J51" s="145"/>
      <c r="K51" s="148"/>
      <c r="L51" s="151"/>
      <c r="M51" s="155"/>
      <c r="N51" s="14"/>
      <c r="O51" s="15"/>
      <c r="P51" s="15"/>
      <c r="Q51" s="16"/>
      <c r="R51" s="17" t="str">
        <f ca="1">IF(Q51=0," ",IFERROR(IF(DATEDIF(TODAY(),Q51,"M")&lt;=5,"ROJO",IF(DATEDIF(TODAY(),Q51,"M")&gt;=12,"VERDE",IF(AND(DATEDIF(TODAY(),Q51,"M")&gt;=6,DATEDIF(TODAY(),Q51,"M")&lt;=11),"AMARILLO"))),S51))</f>
        <v xml:space="preserve"> </v>
      </c>
      <c r="S51" s="25" t="str">
        <f>IF(Q51=0," ",IF(Q51&lt;=$N$4,"VENCIDO","NO VENCIDO"))</f>
        <v xml:space="preserve"> </v>
      </c>
      <c r="T51" s="18"/>
      <c r="U51" s="19"/>
      <c r="V51" s="19"/>
      <c r="W51" s="20"/>
      <c r="X51" s="20"/>
      <c r="Y51" s="164"/>
      <c r="Z51" s="21"/>
      <c r="AA51" s="4"/>
      <c r="AB51" s="166"/>
      <c r="AC51" s="166"/>
      <c r="AD51" s="170"/>
      <c r="AE51" s="169"/>
      <c r="AF51" s="169"/>
      <c r="AG51" s="169"/>
      <c r="AH51" s="169"/>
      <c r="AI51" s="169"/>
      <c r="AJ51" s="169"/>
      <c r="AK51" s="169"/>
      <c r="AL51" s="169"/>
      <c r="AM51" s="169"/>
      <c r="AN51" s="169"/>
      <c r="AO51" s="185"/>
      <c r="AP51" s="24"/>
      <c r="AQ51" s="8"/>
    </row>
    <row r="52" spans="1:43" ht="16.5">
      <c r="A52" s="102"/>
      <c r="B52" s="191"/>
      <c r="C52" s="192"/>
      <c r="D52" s="134"/>
      <c r="E52" s="128"/>
      <c r="F52" s="134"/>
      <c r="G52" s="134"/>
      <c r="H52" s="134"/>
      <c r="I52" s="134"/>
      <c r="J52" s="146"/>
      <c r="K52" s="149"/>
      <c r="L52" s="152"/>
      <c r="M52" s="28" t="b">
        <f>M47=N52</f>
        <v>0</v>
      </c>
      <c r="N52" s="29">
        <f>SUM(N47:N51)</f>
        <v>17</v>
      </c>
      <c r="O52" s="30" t="s">
        <v>112</v>
      </c>
      <c r="P52" s="31"/>
      <c r="Q52" s="32"/>
      <c r="R52" s="32"/>
      <c r="S52" s="32"/>
      <c r="T52" s="33">
        <f>SUM(T47:T51)</f>
        <v>0</v>
      </c>
      <c r="U52" s="34"/>
      <c r="V52" s="34"/>
      <c r="W52" s="34"/>
      <c r="X52" s="35"/>
      <c r="Y52" s="165"/>
      <c r="Z52" s="36"/>
      <c r="AA52" s="4"/>
      <c r="AB52" s="37"/>
      <c r="AC52" s="37"/>
      <c r="AD52" s="38"/>
      <c r="AE52" s="37"/>
      <c r="AF52" s="37"/>
      <c r="AG52" s="37"/>
      <c r="AH52" s="37"/>
      <c r="AI52" s="37"/>
      <c r="AJ52" s="37"/>
      <c r="AK52" s="37"/>
      <c r="AL52" s="37"/>
      <c r="AM52" s="37"/>
      <c r="AN52" s="37"/>
      <c r="AO52" s="39"/>
      <c r="AP52" s="24"/>
      <c r="AQ52" s="8"/>
    </row>
    <row r="53" spans="1:43" ht="14.65" customHeight="1">
      <c r="A53" s="100">
        <f>A47+1</f>
        <v>9</v>
      </c>
      <c r="B53" s="187" t="s">
        <v>128</v>
      </c>
      <c r="C53" s="188"/>
      <c r="D53" s="132">
        <v>10</v>
      </c>
      <c r="E53" s="126"/>
      <c r="F53" s="132">
        <v>0</v>
      </c>
      <c r="G53" s="132"/>
      <c r="H53" s="132"/>
      <c r="I53" s="132"/>
      <c r="J53" s="144">
        <f>+F53+G53</f>
        <v>0</v>
      </c>
      <c r="K53" s="147">
        <f>+AO53</f>
        <v>0</v>
      </c>
      <c r="L53" s="150">
        <f>+J53+K53</f>
        <v>0</v>
      </c>
      <c r="M53" s="153">
        <f>+(D53+E53)-(L53)+H53-I53</f>
        <v>10</v>
      </c>
      <c r="N53" s="14">
        <v>10</v>
      </c>
      <c r="O53" s="15" t="s">
        <v>129</v>
      </c>
      <c r="P53" s="15" t="s">
        <v>130</v>
      </c>
      <c r="Q53" s="16">
        <v>46356</v>
      </c>
      <c r="R53" s="17" t="str">
        <f ca="1">IF(Q53=0," ",IFERROR(IF(DATEDIF(TODAY(),Q53,"M")&lt;=5,"ROJO",IF(DATEDIF(TODAY(),Q53,"M")&gt;=12,"VERDE",IF(AND(DATEDIF(TODAY(),Q53,"M")&gt;=6,DATEDIF(TODAY(),Q53,"M")&lt;=11),"AMARILLO"))),S53))</f>
        <v>ROJO</v>
      </c>
      <c r="S53" s="17" t="str">
        <f>IF(Q53=0," ",IF(Q53&lt;=$N$4,"VENCIDO","NO VENCIDO"))</f>
        <v>NO VENCIDO</v>
      </c>
      <c r="T53" s="18"/>
      <c r="U53" s="19"/>
      <c r="V53" s="19"/>
      <c r="W53" s="20"/>
      <c r="X53" s="20"/>
      <c r="Y53" s="163">
        <f>+AT53</f>
        <v>0</v>
      </c>
      <c r="Z53" s="21"/>
      <c r="AA53" s="4"/>
      <c r="AB53" s="166"/>
      <c r="AC53" s="166"/>
      <c r="AD53" s="170">
        <f>+AB53+AC53</f>
        <v>0</v>
      </c>
      <c r="AE53" s="167"/>
      <c r="AF53" s="167"/>
      <c r="AG53" s="167"/>
      <c r="AH53" s="167"/>
      <c r="AI53" s="167"/>
      <c r="AJ53" s="167"/>
      <c r="AK53" s="167"/>
      <c r="AL53" s="167"/>
      <c r="AM53" s="167"/>
      <c r="AN53" s="167"/>
      <c r="AO53" s="183">
        <f>SUM(AD53:AN57)</f>
        <v>0</v>
      </c>
      <c r="AP53" s="24"/>
      <c r="AQ53" s="8"/>
    </row>
    <row r="54" spans="1:43" ht="14.65" customHeight="1">
      <c r="A54" s="101"/>
      <c r="B54" s="189"/>
      <c r="C54" s="190"/>
      <c r="D54" s="133"/>
      <c r="E54" s="127"/>
      <c r="F54" s="133"/>
      <c r="G54" s="133"/>
      <c r="H54" s="133"/>
      <c r="I54" s="133"/>
      <c r="J54" s="145"/>
      <c r="K54" s="148"/>
      <c r="L54" s="151"/>
      <c r="M54" s="154"/>
      <c r="N54" s="14"/>
      <c r="O54" s="15"/>
      <c r="P54" s="15"/>
      <c r="Q54" s="16"/>
      <c r="R54" s="17" t="str">
        <f ca="1">IF(Q54=0," ",IFERROR(IF(DATEDIF(TODAY(),Q54,"M")&lt;=5,"ROJO",IF(DATEDIF(TODAY(),Q54,"M")&gt;=12,"VERDE",IF(AND(DATEDIF(TODAY(),Q54,"M")&gt;=6,DATEDIF(TODAY(),Q54,"M")&lt;=11),"AMARILLO"))),S54))</f>
        <v xml:space="preserve"> </v>
      </c>
      <c r="S54" s="25" t="str">
        <f>IF(Q54=0," ",IF(Q54&lt;=$N$4,"VENCIDO","NO VENCIDO"))</f>
        <v xml:space="preserve"> </v>
      </c>
      <c r="T54" s="18"/>
      <c r="U54" s="19"/>
      <c r="V54" s="19"/>
      <c r="W54" s="20"/>
      <c r="X54" s="20"/>
      <c r="Y54" s="164"/>
      <c r="Z54" s="21"/>
      <c r="AA54" s="4"/>
      <c r="AB54" s="166"/>
      <c r="AC54" s="166"/>
      <c r="AD54" s="170"/>
      <c r="AE54" s="168"/>
      <c r="AF54" s="168"/>
      <c r="AG54" s="168"/>
      <c r="AH54" s="168"/>
      <c r="AI54" s="168"/>
      <c r="AJ54" s="168"/>
      <c r="AK54" s="168"/>
      <c r="AL54" s="168"/>
      <c r="AM54" s="168"/>
      <c r="AN54" s="168"/>
      <c r="AO54" s="184"/>
      <c r="AP54" s="24"/>
      <c r="AQ54" s="8"/>
    </row>
    <row r="55" spans="1:43" ht="14.65" customHeight="1">
      <c r="A55" s="101"/>
      <c r="B55" s="189"/>
      <c r="C55" s="190"/>
      <c r="D55" s="133"/>
      <c r="E55" s="127"/>
      <c r="F55" s="133"/>
      <c r="G55" s="133"/>
      <c r="H55" s="133"/>
      <c r="I55" s="133"/>
      <c r="J55" s="145"/>
      <c r="K55" s="148"/>
      <c r="L55" s="151"/>
      <c r="M55" s="154"/>
      <c r="N55" s="14"/>
      <c r="O55" s="15"/>
      <c r="P55" s="15"/>
      <c r="Q55" s="16"/>
      <c r="R55" s="17" t="str">
        <f ca="1">IF(Q55=0," ",IFERROR(IF(DATEDIF(TODAY(),Q55,"M")&lt;=5,"ROJO",IF(DATEDIF(TODAY(),Q55,"M")&gt;=12,"VERDE",IF(AND(DATEDIF(TODAY(),Q55,"M")&gt;=6,DATEDIF(TODAY(),Q55,"M")&lt;=11),"AMARILLO"))),S55))</f>
        <v xml:space="preserve"> </v>
      </c>
      <c r="S55" s="25" t="str">
        <f>IF(Q55=0," ",IF(Q55&lt;=$N$4,"VENCIDO","NO VENCIDO"))</f>
        <v xml:space="preserve"> </v>
      </c>
      <c r="T55" s="18"/>
      <c r="U55" s="19"/>
      <c r="V55" s="19"/>
      <c r="W55" s="20"/>
      <c r="X55" s="20"/>
      <c r="Y55" s="164"/>
      <c r="Z55" s="21"/>
      <c r="AA55" s="4"/>
      <c r="AB55" s="166"/>
      <c r="AC55" s="166"/>
      <c r="AD55" s="170"/>
      <c r="AE55" s="168"/>
      <c r="AF55" s="168"/>
      <c r="AG55" s="168"/>
      <c r="AH55" s="168"/>
      <c r="AI55" s="168"/>
      <c r="AJ55" s="168"/>
      <c r="AK55" s="168"/>
      <c r="AL55" s="168"/>
      <c r="AM55" s="168"/>
      <c r="AN55" s="168"/>
      <c r="AO55" s="184"/>
      <c r="AP55" s="24"/>
      <c r="AQ55" s="8"/>
    </row>
    <row r="56" spans="1:43" ht="14.65" customHeight="1">
      <c r="A56" s="101"/>
      <c r="B56" s="189"/>
      <c r="C56" s="190"/>
      <c r="D56" s="133"/>
      <c r="E56" s="127"/>
      <c r="F56" s="133"/>
      <c r="G56" s="133"/>
      <c r="H56" s="133"/>
      <c r="I56" s="133"/>
      <c r="J56" s="145"/>
      <c r="K56" s="148"/>
      <c r="L56" s="151"/>
      <c r="M56" s="154"/>
      <c r="N56" s="14"/>
      <c r="O56" s="15"/>
      <c r="P56" s="15"/>
      <c r="Q56" s="16"/>
      <c r="R56" s="17" t="str">
        <f ca="1">IF(Q56=0," ",IFERROR(IF(DATEDIF(TODAY(),Q56,"M")&lt;=5,"ROJO",IF(DATEDIF(TODAY(),Q56,"M")&gt;=12,"VERDE",IF(AND(DATEDIF(TODAY(),Q56,"M")&gt;=6,DATEDIF(TODAY(),Q56,"M")&lt;=11),"AMARILLO"))),S56))</f>
        <v xml:space="preserve"> </v>
      </c>
      <c r="S56" s="25" t="str">
        <f>IF(Q56=0," ",IF(Q56&lt;=$N$4,"VENCIDO","NO VENCIDO"))</f>
        <v xml:space="preserve"> </v>
      </c>
      <c r="T56" s="18"/>
      <c r="U56" s="19"/>
      <c r="V56" s="19"/>
      <c r="W56" s="20"/>
      <c r="X56" s="20"/>
      <c r="Y56" s="164"/>
      <c r="Z56" s="21"/>
      <c r="AA56" s="4"/>
      <c r="AB56" s="166"/>
      <c r="AC56" s="166"/>
      <c r="AD56" s="170"/>
      <c r="AE56" s="168"/>
      <c r="AF56" s="168"/>
      <c r="AG56" s="168"/>
      <c r="AH56" s="168"/>
      <c r="AI56" s="168"/>
      <c r="AJ56" s="168"/>
      <c r="AK56" s="168"/>
      <c r="AL56" s="168"/>
      <c r="AM56" s="168"/>
      <c r="AN56" s="168"/>
      <c r="AO56" s="184"/>
      <c r="AP56" s="24"/>
      <c r="AQ56" s="8"/>
    </row>
    <row r="57" spans="1:43" ht="14.65" customHeight="1">
      <c r="A57" s="101"/>
      <c r="B57" s="189"/>
      <c r="C57" s="190"/>
      <c r="D57" s="133"/>
      <c r="E57" s="127"/>
      <c r="F57" s="133"/>
      <c r="G57" s="133"/>
      <c r="H57" s="133"/>
      <c r="I57" s="133"/>
      <c r="J57" s="145"/>
      <c r="K57" s="148"/>
      <c r="L57" s="151"/>
      <c r="M57" s="155"/>
      <c r="N57" s="14"/>
      <c r="O57" s="15"/>
      <c r="P57" s="15"/>
      <c r="Q57" s="16"/>
      <c r="R57" s="17" t="str">
        <f ca="1">IF(Q57=0," ",IFERROR(IF(DATEDIF(TODAY(),Q57,"M")&lt;=5,"ROJO",IF(DATEDIF(TODAY(),Q57,"M")&gt;=12,"VERDE",IF(AND(DATEDIF(TODAY(),Q57,"M")&gt;=6,DATEDIF(TODAY(),Q57,"M")&lt;=11),"AMARILLO"))),S57))</f>
        <v xml:space="preserve"> </v>
      </c>
      <c r="S57" s="25" t="str">
        <f>IF(Q57=0," ",IF(Q57&lt;=$N$4,"VENCIDO","NO VENCIDO"))</f>
        <v xml:space="preserve"> </v>
      </c>
      <c r="T57" s="18"/>
      <c r="U57" s="19"/>
      <c r="V57" s="19"/>
      <c r="W57" s="20"/>
      <c r="X57" s="20"/>
      <c r="Y57" s="164"/>
      <c r="Z57" s="21"/>
      <c r="AA57" s="4"/>
      <c r="AB57" s="166"/>
      <c r="AC57" s="166"/>
      <c r="AD57" s="170"/>
      <c r="AE57" s="169"/>
      <c r="AF57" s="169"/>
      <c r="AG57" s="169"/>
      <c r="AH57" s="169"/>
      <c r="AI57" s="169"/>
      <c r="AJ57" s="169"/>
      <c r="AK57" s="169"/>
      <c r="AL57" s="169"/>
      <c r="AM57" s="169"/>
      <c r="AN57" s="169"/>
      <c r="AO57" s="185"/>
      <c r="AP57" s="24"/>
      <c r="AQ57" s="8"/>
    </row>
    <row r="58" spans="1:43" ht="16.5">
      <c r="A58" s="102"/>
      <c r="B58" s="191"/>
      <c r="C58" s="192"/>
      <c r="D58" s="134"/>
      <c r="E58" s="128"/>
      <c r="F58" s="134"/>
      <c r="G58" s="134"/>
      <c r="H58" s="134"/>
      <c r="I58" s="134"/>
      <c r="J58" s="146"/>
      <c r="K58" s="149"/>
      <c r="L58" s="152"/>
      <c r="M58" s="28" t="b">
        <f>M53=N58</f>
        <v>1</v>
      </c>
      <c r="N58" s="29">
        <f>SUM(N53:N57)</f>
        <v>10</v>
      </c>
      <c r="O58" s="30" t="s">
        <v>112</v>
      </c>
      <c r="P58" s="31"/>
      <c r="Q58" s="32"/>
      <c r="R58" s="32"/>
      <c r="S58" s="32"/>
      <c r="T58" s="33">
        <f>SUM(T53:T57)</f>
        <v>0</v>
      </c>
      <c r="U58" s="34"/>
      <c r="V58" s="34"/>
      <c r="W58" s="34"/>
      <c r="X58" s="35"/>
      <c r="Y58" s="165"/>
      <c r="Z58" s="36"/>
      <c r="AA58" s="4"/>
      <c r="AB58" s="37"/>
      <c r="AC58" s="37"/>
      <c r="AD58" s="38"/>
      <c r="AE58" s="37"/>
      <c r="AF58" s="37"/>
      <c r="AG58" s="37"/>
      <c r="AH58" s="37"/>
      <c r="AI58" s="37"/>
      <c r="AJ58" s="37"/>
      <c r="AK58" s="37"/>
      <c r="AL58" s="37"/>
      <c r="AM58" s="37"/>
      <c r="AN58" s="37"/>
      <c r="AO58" s="39"/>
      <c r="AP58" s="24"/>
      <c r="AQ58" s="8"/>
    </row>
    <row r="59" spans="1:43" ht="14.65" customHeight="1">
      <c r="A59" s="100">
        <f>A53+1</f>
        <v>10</v>
      </c>
      <c r="B59" s="187" t="s">
        <v>131</v>
      </c>
      <c r="C59" s="188"/>
      <c r="D59" s="132">
        <v>38</v>
      </c>
      <c r="E59" s="126"/>
      <c r="F59" s="132">
        <v>8</v>
      </c>
      <c r="G59" s="132"/>
      <c r="H59" s="132"/>
      <c r="I59" s="132"/>
      <c r="J59" s="144">
        <f>+F59+G59</f>
        <v>8</v>
      </c>
      <c r="K59" s="147">
        <f>+AO59</f>
        <v>0</v>
      </c>
      <c r="L59" s="150">
        <f>+J59+K59</f>
        <v>8</v>
      </c>
      <c r="M59" s="153">
        <f>+(D59+E59)-(L59)+H59-I59</f>
        <v>30</v>
      </c>
      <c r="N59" s="14">
        <v>30</v>
      </c>
      <c r="O59" s="15" t="s">
        <v>132</v>
      </c>
      <c r="P59" s="15" t="s">
        <v>133</v>
      </c>
      <c r="Q59" s="16">
        <v>46418</v>
      </c>
      <c r="R59" s="17" t="str">
        <f ca="1">IF(Q59=0," ",IFERROR(IF(DATEDIF(TODAY(),Q59,"M")&lt;=5,"ROJO",IF(DATEDIF(TODAY(),Q59,"M")&gt;=12,"VERDE",IF(AND(DATEDIF(TODAY(),Q59,"M")&gt;=6,DATEDIF(TODAY(),Q59,"M")&lt;=11),"AMARILLO"))),S59))</f>
        <v>ROJO</v>
      </c>
      <c r="S59" s="17" t="str">
        <f>IF(Q59=0," ",IF(Q59&lt;=$N$4,"VENCIDO","NO VENCIDO"))</f>
        <v>NO VENCIDO</v>
      </c>
      <c r="T59" s="18"/>
      <c r="U59" s="19"/>
      <c r="V59" s="19"/>
      <c r="W59" s="20"/>
      <c r="X59" s="20"/>
      <c r="Y59" s="163">
        <f>+AT59</f>
        <v>0</v>
      </c>
      <c r="Z59" s="21"/>
      <c r="AA59" s="4"/>
      <c r="AB59" s="166"/>
      <c r="AC59" s="166"/>
      <c r="AD59" s="170">
        <f>+AB59+AC59</f>
        <v>0</v>
      </c>
      <c r="AE59" s="167"/>
      <c r="AF59" s="167"/>
      <c r="AG59" s="167"/>
      <c r="AH59" s="167"/>
      <c r="AI59" s="167"/>
      <c r="AJ59" s="167"/>
      <c r="AK59" s="167"/>
      <c r="AL59" s="167"/>
      <c r="AM59" s="167"/>
      <c r="AN59" s="167"/>
      <c r="AO59" s="183">
        <f>SUM(AD59:AN63)</f>
        <v>0</v>
      </c>
      <c r="AP59" s="24"/>
      <c r="AQ59" s="8"/>
    </row>
    <row r="60" spans="1:43" ht="14.65" customHeight="1">
      <c r="A60" s="101"/>
      <c r="B60" s="189"/>
      <c r="C60" s="190"/>
      <c r="D60" s="133"/>
      <c r="E60" s="127"/>
      <c r="F60" s="133"/>
      <c r="G60" s="133"/>
      <c r="H60" s="133"/>
      <c r="I60" s="133"/>
      <c r="J60" s="145"/>
      <c r="K60" s="148"/>
      <c r="L60" s="151"/>
      <c r="M60" s="154"/>
      <c r="N60" s="14"/>
      <c r="O60" s="15"/>
      <c r="P60" s="15"/>
      <c r="Q60" s="16"/>
      <c r="R60" s="17" t="str">
        <f ca="1">IF(Q60=0," ",IFERROR(IF(DATEDIF(TODAY(),Q60,"M")&lt;=5,"ROJO",IF(DATEDIF(TODAY(),Q60,"M")&gt;=12,"VERDE",IF(AND(DATEDIF(TODAY(),Q60,"M")&gt;=6,DATEDIF(TODAY(),Q60,"M")&lt;=11),"AMARILLO"))),S60))</f>
        <v xml:space="preserve"> </v>
      </c>
      <c r="S60" s="25" t="str">
        <f>IF(Q60=0," ",IF(Q60&lt;=$N$4,"VENCIDO","NO VENCIDO"))</f>
        <v xml:space="preserve"> </v>
      </c>
      <c r="T60" s="18"/>
      <c r="U60" s="19"/>
      <c r="V60" s="19"/>
      <c r="W60" s="20"/>
      <c r="X60" s="20"/>
      <c r="Y60" s="164"/>
      <c r="Z60" s="21"/>
      <c r="AA60" s="4"/>
      <c r="AB60" s="166"/>
      <c r="AC60" s="166"/>
      <c r="AD60" s="170"/>
      <c r="AE60" s="168"/>
      <c r="AF60" s="168"/>
      <c r="AG60" s="168"/>
      <c r="AH60" s="168"/>
      <c r="AI60" s="168"/>
      <c r="AJ60" s="168"/>
      <c r="AK60" s="168"/>
      <c r="AL60" s="168"/>
      <c r="AM60" s="168"/>
      <c r="AN60" s="168"/>
      <c r="AO60" s="184"/>
      <c r="AP60" s="24"/>
      <c r="AQ60" s="8"/>
    </row>
    <row r="61" spans="1:43" ht="14.65" customHeight="1">
      <c r="A61" s="101"/>
      <c r="B61" s="189"/>
      <c r="C61" s="190"/>
      <c r="D61" s="133"/>
      <c r="E61" s="127"/>
      <c r="F61" s="133"/>
      <c r="G61" s="133"/>
      <c r="H61" s="133"/>
      <c r="I61" s="133"/>
      <c r="J61" s="145"/>
      <c r="K61" s="148"/>
      <c r="L61" s="151"/>
      <c r="M61" s="154"/>
      <c r="N61" s="14"/>
      <c r="O61" s="15"/>
      <c r="P61" s="15"/>
      <c r="Q61" s="16"/>
      <c r="R61" s="17" t="str">
        <f ca="1">IF(Q61=0," ",IFERROR(IF(DATEDIF(TODAY(),Q61,"M")&lt;=5,"ROJO",IF(DATEDIF(TODAY(),Q61,"M")&gt;=12,"VERDE",IF(AND(DATEDIF(TODAY(),Q61,"M")&gt;=6,DATEDIF(TODAY(),Q61,"M")&lt;=11),"AMARILLO"))),S61))</f>
        <v xml:space="preserve"> </v>
      </c>
      <c r="S61" s="25" t="str">
        <f>IF(Q61=0," ",IF(Q61&lt;=$N$4,"VENCIDO","NO VENCIDO"))</f>
        <v xml:space="preserve"> </v>
      </c>
      <c r="T61" s="18"/>
      <c r="U61" s="19"/>
      <c r="V61" s="19"/>
      <c r="W61" s="20"/>
      <c r="X61" s="20"/>
      <c r="Y61" s="164"/>
      <c r="Z61" s="21"/>
      <c r="AA61" s="4"/>
      <c r="AB61" s="166"/>
      <c r="AC61" s="166"/>
      <c r="AD61" s="170"/>
      <c r="AE61" s="168"/>
      <c r="AF61" s="168"/>
      <c r="AG61" s="168"/>
      <c r="AH61" s="168"/>
      <c r="AI61" s="168"/>
      <c r="AJ61" s="168"/>
      <c r="AK61" s="168"/>
      <c r="AL61" s="168"/>
      <c r="AM61" s="168"/>
      <c r="AN61" s="168"/>
      <c r="AO61" s="184"/>
      <c r="AP61" s="24"/>
      <c r="AQ61" s="8"/>
    </row>
    <row r="62" spans="1:43" ht="14.65" customHeight="1">
      <c r="A62" s="101"/>
      <c r="B62" s="189"/>
      <c r="C62" s="190"/>
      <c r="D62" s="133"/>
      <c r="E62" s="127"/>
      <c r="F62" s="133"/>
      <c r="G62" s="133"/>
      <c r="H62" s="133"/>
      <c r="I62" s="133"/>
      <c r="J62" s="145"/>
      <c r="K62" s="148"/>
      <c r="L62" s="151"/>
      <c r="M62" s="154"/>
      <c r="N62" s="14"/>
      <c r="O62" s="15"/>
      <c r="P62" s="15"/>
      <c r="Q62" s="16"/>
      <c r="R62" s="17" t="str">
        <f ca="1">IF(Q62=0," ",IFERROR(IF(DATEDIF(TODAY(),Q62,"M")&lt;=5,"ROJO",IF(DATEDIF(TODAY(),Q62,"M")&gt;=12,"VERDE",IF(AND(DATEDIF(TODAY(),Q62,"M")&gt;=6,DATEDIF(TODAY(),Q62,"M")&lt;=11),"AMARILLO"))),S62))</f>
        <v xml:space="preserve"> </v>
      </c>
      <c r="S62" s="25" t="str">
        <f>IF(Q62=0," ",IF(Q62&lt;=$N$4,"VENCIDO","NO VENCIDO"))</f>
        <v xml:space="preserve"> </v>
      </c>
      <c r="T62" s="18"/>
      <c r="U62" s="19"/>
      <c r="V62" s="19"/>
      <c r="W62" s="20"/>
      <c r="X62" s="20"/>
      <c r="Y62" s="164"/>
      <c r="Z62" s="21"/>
      <c r="AA62" s="4"/>
      <c r="AB62" s="166"/>
      <c r="AC62" s="166"/>
      <c r="AD62" s="170"/>
      <c r="AE62" s="168"/>
      <c r="AF62" s="168"/>
      <c r="AG62" s="168"/>
      <c r="AH62" s="168"/>
      <c r="AI62" s="168"/>
      <c r="AJ62" s="168"/>
      <c r="AK62" s="168"/>
      <c r="AL62" s="168"/>
      <c r="AM62" s="168"/>
      <c r="AN62" s="168"/>
      <c r="AO62" s="184"/>
      <c r="AP62" s="24"/>
      <c r="AQ62" s="8"/>
    </row>
    <row r="63" spans="1:43" ht="14.65" customHeight="1">
      <c r="A63" s="101"/>
      <c r="B63" s="189"/>
      <c r="C63" s="190"/>
      <c r="D63" s="133"/>
      <c r="E63" s="127"/>
      <c r="F63" s="133"/>
      <c r="G63" s="133"/>
      <c r="H63" s="133"/>
      <c r="I63" s="133"/>
      <c r="J63" s="145"/>
      <c r="K63" s="148"/>
      <c r="L63" s="151"/>
      <c r="M63" s="155"/>
      <c r="N63" s="14"/>
      <c r="O63" s="15"/>
      <c r="P63" s="15"/>
      <c r="Q63" s="16"/>
      <c r="R63" s="17" t="str">
        <f ca="1">IF(Q63=0," ",IFERROR(IF(DATEDIF(TODAY(),Q63,"M")&lt;=5,"ROJO",IF(DATEDIF(TODAY(),Q63,"M")&gt;=12,"VERDE",IF(AND(DATEDIF(TODAY(),Q63,"M")&gt;=6,DATEDIF(TODAY(),Q63,"M")&lt;=11),"AMARILLO"))),S63))</f>
        <v xml:space="preserve"> </v>
      </c>
      <c r="S63" s="25" t="str">
        <f>IF(Q63=0," ",IF(Q63&lt;=$N$4,"VENCIDO","NO VENCIDO"))</f>
        <v xml:space="preserve"> </v>
      </c>
      <c r="T63" s="18"/>
      <c r="U63" s="19"/>
      <c r="V63" s="19"/>
      <c r="W63" s="20"/>
      <c r="X63" s="20"/>
      <c r="Y63" s="164"/>
      <c r="Z63" s="21"/>
      <c r="AA63" s="4"/>
      <c r="AB63" s="166"/>
      <c r="AC63" s="166"/>
      <c r="AD63" s="170"/>
      <c r="AE63" s="169"/>
      <c r="AF63" s="169"/>
      <c r="AG63" s="169"/>
      <c r="AH63" s="169"/>
      <c r="AI63" s="169"/>
      <c r="AJ63" s="169"/>
      <c r="AK63" s="169"/>
      <c r="AL63" s="169"/>
      <c r="AM63" s="169"/>
      <c r="AN63" s="169"/>
      <c r="AO63" s="185"/>
      <c r="AP63" s="24"/>
      <c r="AQ63" s="8"/>
    </row>
    <row r="64" spans="1:43" ht="16.5">
      <c r="A64" s="102"/>
      <c r="B64" s="191"/>
      <c r="C64" s="192"/>
      <c r="D64" s="134"/>
      <c r="E64" s="128"/>
      <c r="F64" s="134"/>
      <c r="G64" s="134"/>
      <c r="H64" s="134"/>
      <c r="I64" s="134"/>
      <c r="J64" s="146"/>
      <c r="K64" s="149"/>
      <c r="L64" s="152"/>
      <c r="M64" s="28" t="b">
        <f>M59=N64</f>
        <v>1</v>
      </c>
      <c r="N64" s="29">
        <f>SUM(N59:N63)</f>
        <v>30</v>
      </c>
      <c r="O64" s="30" t="s">
        <v>112</v>
      </c>
      <c r="P64" s="31"/>
      <c r="Q64" s="32"/>
      <c r="R64" s="32"/>
      <c r="S64" s="32"/>
      <c r="T64" s="33">
        <f>SUM(T59:T63)</f>
        <v>0</v>
      </c>
      <c r="U64" s="34"/>
      <c r="V64" s="34"/>
      <c r="W64" s="34"/>
      <c r="X64" s="35"/>
      <c r="Y64" s="165"/>
      <c r="Z64" s="36"/>
      <c r="AA64" s="4"/>
      <c r="AB64" s="37"/>
      <c r="AC64" s="37"/>
      <c r="AD64" s="38"/>
      <c r="AE64" s="37"/>
      <c r="AF64" s="37"/>
      <c r="AG64" s="37"/>
      <c r="AH64" s="37"/>
      <c r="AI64" s="37"/>
      <c r="AJ64" s="37"/>
      <c r="AK64" s="37"/>
      <c r="AL64" s="37"/>
      <c r="AM64" s="37"/>
      <c r="AN64" s="37"/>
      <c r="AO64" s="39"/>
      <c r="AP64" s="24"/>
      <c r="AQ64" s="8"/>
    </row>
    <row r="65" spans="1:43" ht="14.65" customHeight="1">
      <c r="A65" s="100">
        <f>A59+1</f>
        <v>11</v>
      </c>
      <c r="B65" s="187" t="s">
        <v>134</v>
      </c>
      <c r="C65" s="188"/>
      <c r="D65" s="132">
        <v>75</v>
      </c>
      <c r="E65" s="126"/>
      <c r="F65" s="132">
        <v>11</v>
      </c>
      <c r="G65" s="132"/>
      <c r="H65" s="132"/>
      <c r="I65" s="132"/>
      <c r="J65" s="144">
        <f>+F65+G65</f>
        <v>11</v>
      </c>
      <c r="K65" s="147">
        <f>+AO65</f>
        <v>0</v>
      </c>
      <c r="L65" s="150">
        <f>+J65+K65</f>
        <v>11</v>
      </c>
      <c r="M65" s="153">
        <f>+(D65+E65)-(L65)+H65-I65</f>
        <v>64</v>
      </c>
      <c r="N65" s="14">
        <v>64</v>
      </c>
      <c r="O65" s="15" t="s">
        <v>135</v>
      </c>
      <c r="P65" s="15" t="s">
        <v>136</v>
      </c>
      <c r="Q65" s="16">
        <v>46538</v>
      </c>
      <c r="R65" s="17" t="str">
        <f ca="1">IF(Q65=0," ",IFERROR(IF(DATEDIF(TODAY(),Q65,"M")&lt;=5,"ROJO",IF(DATEDIF(TODAY(),Q65,"M")&gt;=12,"VERDE",IF(AND(DATEDIF(TODAY(),Q65,"M")&gt;=6,DATEDIF(TODAY(),Q65,"M")&lt;=11),"AMARILLO"))),S65))</f>
        <v>AMARILLO</v>
      </c>
      <c r="S65" s="17" t="str">
        <f>IF(Q65=0," ",IF(Q65&lt;=$N$4,"VENCIDO","NO VENCIDO"))</f>
        <v>NO VENCIDO</v>
      </c>
      <c r="T65" s="18"/>
      <c r="U65" s="19"/>
      <c r="V65" s="19"/>
      <c r="W65" s="20"/>
      <c r="X65" s="20"/>
      <c r="Y65" s="163">
        <f>+AT65</f>
        <v>0</v>
      </c>
      <c r="Z65" s="21"/>
      <c r="AA65" s="4"/>
      <c r="AB65" s="166"/>
      <c r="AC65" s="166"/>
      <c r="AD65" s="170">
        <f>+AB65+AC65</f>
        <v>0</v>
      </c>
      <c r="AE65" s="167"/>
      <c r="AF65" s="167"/>
      <c r="AG65" s="167"/>
      <c r="AH65" s="167"/>
      <c r="AI65" s="167"/>
      <c r="AJ65" s="167"/>
      <c r="AK65" s="167"/>
      <c r="AL65" s="167"/>
      <c r="AM65" s="167"/>
      <c r="AN65" s="167"/>
      <c r="AO65" s="183">
        <f>SUM(AD65:AN69)</f>
        <v>0</v>
      </c>
      <c r="AP65" s="24"/>
      <c r="AQ65" s="8"/>
    </row>
    <row r="66" spans="1:43" ht="14.65" customHeight="1">
      <c r="A66" s="101"/>
      <c r="B66" s="189"/>
      <c r="C66" s="190"/>
      <c r="D66" s="133"/>
      <c r="E66" s="127"/>
      <c r="F66" s="133"/>
      <c r="G66" s="133"/>
      <c r="H66" s="133"/>
      <c r="I66" s="133"/>
      <c r="J66" s="145"/>
      <c r="K66" s="148"/>
      <c r="L66" s="151"/>
      <c r="M66" s="154"/>
      <c r="N66" s="14"/>
      <c r="O66" s="15"/>
      <c r="P66" s="15"/>
      <c r="Q66" s="16"/>
      <c r="R66" s="17" t="str">
        <f ca="1">IF(Q66=0," ",IFERROR(IF(DATEDIF(TODAY(),Q66,"M")&lt;=5,"ROJO",IF(DATEDIF(TODAY(),Q66,"M")&gt;=12,"VERDE",IF(AND(DATEDIF(TODAY(),Q66,"M")&gt;=6,DATEDIF(TODAY(),Q66,"M")&lt;=11),"AMARILLO"))),S66))</f>
        <v xml:space="preserve"> </v>
      </c>
      <c r="S66" s="25" t="str">
        <f>IF(Q66=0," ",IF(Q66&lt;=$N$4,"VENCIDO","NO VENCIDO"))</f>
        <v xml:space="preserve"> </v>
      </c>
      <c r="T66" s="18"/>
      <c r="U66" s="19"/>
      <c r="V66" s="19"/>
      <c r="W66" s="20"/>
      <c r="X66" s="20"/>
      <c r="Y66" s="164"/>
      <c r="Z66" s="21"/>
      <c r="AA66" s="4"/>
      <c r="AB66" s="166"/>
      <c r="AC66" s="166"/>
      <c r="AD66" s="170"/>
      <c r="AE66" s="168"/>
      <c r="AF66" s="168"/>
      <c r="AG66" s="168"/>
      <c r="AH66" s="168"/>
      <c r="AI66" s="168"/>
      <c r="AJ66" s="168"/>
      <c r="AK66" s="168"/>
      <c r="AL66" s="168"/>
      <c r="AM66" s="168"/>
      <c r="AN66" s="168"/>
      <c r="AO66" s="184"/>
      <c r="AP66" s="24"/>
      <c r="AQ66" s="8"/>
    </row>
    <row r="67" spans="1:43" ht="14.65" customHeight="1">
      <c r="A67" s="101"/>
      <c r="B67" s="189"/>
      <c r="C67" s="190"/>
      <c r="D67" s="133"/>
      <c r="E67" s="127"/>
      <c r="F67" s="133"/>
      <c r="G67" s="133"/>
      <c r="H67" s="133"/>
      <c r="I67" s="133"/>
      <c r="J67" s="145"/>
      <c r="K67" s="148"/>
      <c r="L67" s="151"/>
      <c r="M67" s="154"/>
      <c r="N67" s="14"/>
      <c r="O67" s="15"/>
      <c r="P67" s="15"/>
      <c r="Q67" s="16"/>
      <c r="R67" s="17" t="str">
        <f ca="1">IF(Q67=0," ",IFERROR(IF(DATEDIF(TODAY(),Q67,"M")&lt;=5,"ROJO",IF(DATEDIF(TODAY(),Q67,"M")&gt;=12,"VERDE",IF(AND(DATEDIF(TODAY(),Q67,"M")&gt;=6,DATEDIF(TODAY(),Q67,"M")&lt;=11),"AMARILLO"))),S67))</f>
        <v xml:space="preserve"> </v>
      </c>
      <c r="S67" s="25" t="str">
        <f>IF(Q67=0," ",IF(Q67&lt;=$N$4,"VENCIDO","NO VENCIDO"))</f>
        <v xml:space="preserve"> </v>
      </c>
      <c r="T67" s="18"/>
      <c r="U67" s="19"/>
      <c r="V67" s="19"/>
      <c r="W67" s="20"/>
      <c r="X67" s="20"/>
      <c r="Y67" s="164"/>
      <c r="Z67" s="21"/>
      <c r="AA67" s="4"/>
      <c r="AB67" s="166"/>
      <c r="AC67" s="166"/>
      <c r="AD67" s="170"/>
      <c r="AE67" s="168"/>
      <c r="AF67" s="168"/>
      <c r="AG67" s="168"/>
      <c r="AH67" s="168"/>
      <c r="AI67" s="168"/>
      <c r="AJ67" s="168"/>
      <c r="AK67" s="168"/>
      <c r="AL67" s="168"/>
      <c r="AM67" s="168"/>
      <c r="AN67" s="168"/>
      <c r="AO67" s="184"/>
      <c r="AP67" s="24"/>
      <c r="AQ67" s="8"/>
    </row>
    <row r="68" spans="1:43" ht="14.65" customHeight="1">
      <c r="A68" s="101"/>
      <c r="B68" s="189"/>
      <c r="C68" s="190"/>
      <c r="D68" s="133"/>
      <c r="E68" s="127"/>
      <c r="F68" s="133"/>
      <c r="G68" s="133"/>
      <c r="H68" s="133"/>
      <c r="I68" s="133"/>
      <c r="J68" s="145"/>
      <c r="K68" s="148"/>
      <c r="L68" s="151"/>
      <c r="M68" s="154"/>
      <c r="N68" s="14"/>
      <c r="O68" s="15"/>
      <c r="P68" s="15"/>
      <c r="Q68" s="16"/>
      <c r="R68" s="17" t="str">
        <f ca="1">IF(Q68=0," ",IFERROR(IF(DATEDIF(TODAY(),Q68,"M")&lt;=5,"ROJO",IF(DATEDIF(TODAY(),Q68,"M")&gt;=12,"VERDE",IF(AND(DATEDIF(TODAY(),Q68,"M")&gt;=6,DATEDIF(TODAY(),Q68,"M")&lt;=11),"AMARILLO"))),S68))</f>
        <v xml:space="preserve"> </v>
      </c>
      <c r="S68" s="25" t="str">
        <f>IF(Q68=0," ",IF(Q68&lt;=$N$4,"VENCIDO","NO VENCIDO"))</f>
        <v xml:space="preserve"> </v>
      </c>
      <c r="T68" s="18"/>
      <c r="U68" s="19"/>
      <c r="V68" s="19"/>
      <c r="W68" s="20"/>
      <c r="X68" s="20"/>
      <c r="Y68" s="164"/>
      <c r="Z68" s="21"/>
      <c r="AA68" s="4"/>
      <c r="AB68" s="166"/>
      <c r="AC68" s="166"/>
      <c r="AD68" s="170"/>
      <c r="AE68" s="168"/>
      <c r="AF68" s="168"/>
      <c r="AG68" s="168"/>
      <c r="AH68" s="168"/>
      <c r="AI68" s="168"/>
      <c r="AJ68" s="168"/>
      <c r="AK68" s="168"/>
      <c r="AL68" s="168"/>
      <c r="AM68" s="168"/>
      <c r="AN68" s="168"/>
      <c r="AO68" s="184"/>
      <c r="AP68" s="24"/>
      <c r="AQ68" s="8"/>
    </row>
    <row r="69" spans="1:43" ht="14.65" customHeight="1">
      <c r="A69" s="101"/>
      <c r="B69" s="189"/>
      <c r="C69" s="190"/>
      <c r="D69" s="133"/>
      <c r="E69" s="127"/>
      <c r="F69" s="133"/>
      <c r="G69" s="133"/>
      <c r="H69" s="133"/>
      <c r="I69" s="133"/>
      <c r="J69" s="145"/>
      <c r="K69" s="148"/>
      <c r="L69" s="151"/>
      <c r="M69" s="155"/>
      <c r="N69" s="14"/>
      <c r="O69" s="15"/>
      <c r="P69" s="15"/>
      <c r="Q69" s="16"/>
      <c r="R69" s="17" t="str">
        <f ca="1">IF(Q69=0," ",IFERROR(IF(DATEDIF(TODAY(),Q69,"M")&lt;=5,"ROJO",IF(DATEDIF(TODAY(),Q69,"M")&gt;=12,"VERDE",IF(AND(DATEDIF(TODAY(),Q69,"M")&gt;=6,DATEDIF(TODAY(),Q69,"M")&lt;=11),"AMARILLO"))),S69))</f>
        <v xml:space="preserve"> </v>
      </c>
      <c r="S69" s="25" t="str">
        <f>IF(Q69=0," ",IF(Q69&lt;=$N$4,"VENCIDO","NO VENCIDO"))</f>
        <v xml:space="preserve"> </v>
      </c>
      <c r="T69" s="18"/>
      <c r="U69" s="19"/>
      <c r="V69" s="19"/>
      <c r="W69" s="20"/>
      <c r="X69" s="20"/>
      <c r="Y69" s="164"/>
      <c r="Z69" s="21"/>
      <c r="AA69" s="4"/>
      <c r="AB69" s="166"/>
      <c r="AC69" s="166"/>
      <c r="AD69" s="170"/>
      <c r="AE69" s="169"/>
      <c r="AF69" s="169"/>
      <c r="AG69" s="169"/>
      <c r="AH69" s="169"/>
      <c r="AI69" s="169"/>
      <c r="AJ69" s="169"/>
      <c r="AK69" s="169"/>
      <c r="AL69" s="169"/>
      <c r="AM69" s="169"/>
      <c r="AN69" s="169"/>
      <c r="AO69" s="185"/>
      <c r="AP69" s="24"/>
      <c r="AQ69" s="8"/>
    </row>
    <row r="70" spans="1:43" ht="16.5">
      <c r="A70" s="102"/>
      <c r="B70" s="191"/>
      <c r="C70" s="192"/>
      <c r="D70" s="134"/>
      <c r="E70" s="128"/>
      <c r="F70" s="134"/>
      <c r="G70" s="134"/>
      <c r="H70" s="134"/>
      <c r="I70" s="134"/>
      <c r="J70" s="146"/>
      <c r="K70" s="149"/>
      <c r="L70" s="152"/>
      <c r="M70" s="28" t="b">
        <f>M65=N70</f>
        <v>1</v>
      </c>
      <c r="N70" s="29">
        <f>SUM(N65:N69)</f>
        <v>64</v>
      </c>
      <c r="O70" s="30" t="s">
        <v>112</v>
      </c>
      <c r="P70" s="31"/>
      <c r="Q70" s="32"/>
      <c r="R70" s="32"/>
      <c r="S70" s="32"/>
      <c r="T70" s="33">
        <f>SUM(T65:T69)</f>
        <v>0</v>
      </c>
      <c r="U70" s="34"/>
      <c r="V70" s="34"/>
      <c r="W70" s="34"/>
      <c r="X70" s="35"/>
      <c r="Y70" s="165"/>
      <c r="Z70" s="36"/>
      <c r="AA70" s="4"/>
      <c r="AB70" s="37"/>
      <c r="AC70" s="37"/>
      <c r="AD70" s="38"/>
      <c r="AE70" s="37"/>
      <c r="AF70" s="37"/>
      <c r="AG70" s="37"/>
      <c r="AH70" s="37"/>
      <c r="AI70" s="37"/>
      <c r="AJ70" s="37"/>
      <c r="AK70" s="37"/>
      <c r="AL70" s="37"/>
      <c r="AM70" s="37"/>
      <c r="AN70" s="37"/>
      <c r="AO70" s="39"/>
      <c r="AP70" s="24"/>
      <c r="AQ70" s="8"/>
    </row>
    <row r="71" spans="1:43" ht="14.65" customHeight="1">
      <c r="A71" s="100">
        <f>A65+1</f>
        <v>12</v>
      </c>
      <c r="B71" s="193" t="s">
        <v>137</v>
      </c>
      <c r="C71" s="193"/>
      <c r="D71" s="132">
        <v>0</v>
      </c>
      <c r="E71" s="126"/>
      <c r="F71" s="132">
        <v>0</v>
      </c>
      <c r="G71" s="132"/>
      <c r="H71" s="132"/>
      <c r="I71" s="132"/>
      <c r="J71" s="144">
        <f>+F71+G71</f>
        <v>0</v>
      </c>
      <c r="K71" s="147">
        <f>+AO71</f>
        <v>0</v>
      </c>
      <c r="L71" s="150">
        <f>+J71+K71</f>
        <v>0</v>
      </c>
      <c r="M71" s="153">
        <f>+(D71+E71)-(L71)+H71-I71</f>
        <v>0</v>
      </c>
      <c r="N71" s="14"/>
      <c r="O71" s="15"/>
      <c r="P71" s="15"/>
      <c r="Q71" s="16"/>
      <c r="R71" s="17" t="str">
        <f ca="1">IF(Q71=0," ",IFERROR(IF(DATEDIF(TODAY(),Q71,"M")&lt;=5,"ROJO",IF(DATEDIF(TODAY(),Q71,"M")&gt;=12,"VERDE",IF(AND(DATEDIF(TODAY(),Q71,"M")&gt;=6,DATEDIF(TODAY(),Q71,"M")&lt;=11),"AMARILLO"))),S71))</f>
        <v xml:space="preserve"> </v>
      </c>
      <c r="S71" s="17" t="str">
        <f>IF(Q71=0," ",IF(Q71&lt;=$N$4,"VENCIDO","NO VENCIDO"))</f>
        <v xml:space="preserve"> </v>
      </c>
      <c r="T71" s="18"/>
      <c r="U71" s="19"/>
      <c r="V71" s="19"/>
      <c r="W71" s="20"/>
      <c r="X71" s="20"/>
      <c r="Y71" s="163">
        <f>+AT71</f>
        <v>0</v>
      </c>
      <c r="Z71" s="21"/>
      <c r="AA71" s="4"/>
      <c r="AB71" s="166"/>
      <c r="AC71" s="166"/>
      <c r="AD71" s="170">
        <f>+AB71+AC71</f>
        <v>0</v>
      </c>
      <c r="AE71" s="167"/>
      <c r="AF71" s="167"/>
      <c r="AG71" s="167"/>
      <c r="AH71" s="167"/>
      <c r="AI71" s="167"/>
      <c r="AJ71" s="167"/>
      <c r="AK71" s="167"/>
      <c r="AL71" s="167"/>
      <c r="AM71" s="167"/>
      <c r="AN71" s="167"/>
      <c r="AO71" s="183">
        <f>SUM(AD71:AN75)</f>
        <v>0</v>
      </c>
      <c r="AP71" s="24"/>
      <c r="AQ71" s="8"/>
    </row>
    <row r="72" spans="1:43" ht="14.65" customHeight="1">
      <c r="A72" s="101"/>
      <c r="B72" s="193"/>
      <c r="C72" s="193"/>
      <c r="D72" s="133"/>
      <c r="E72" s="127"/>
      <c r="F72" s="133"/>
      <c r="G72" s="133"/>
      <c r="H72" s="133"/>
      <c r="I72" s="133"/>
      <c r="J72" s="145"/>
      <c r="K72" s="148"/>
      <c r="L72" s="151"/>
      <c r="M72" s="154"/>
      <c r="N72" s="14"/>
      <c r="O72" s="15"/>
      <c r="P72" s="15"/>
      <c r="Q72" s="16"/>
      <c r="R72" s="17" t="str">
        <f ca="1">IF(Q72=0," ",IFERROR(IF(DATEDIF(TODAY(),Q72,"M")&lt;=5,"ROJO",IF(DATEDIF(TODAY(),Q72,"M")&gt;=12,"VERDE",IF(AND(DATEDIF(TODAY(),Q72,"M")&gt;=6,DATEDIF(TODAY(),Q72,"M")&lt;=11),"AMARILLO"))),S72))</f>
        <v xml:space="preserve"> </v>
      </c>
      <c r="S72" s="25" t="str">
        <f>IF(Q72=0," ",IF(Q72&lt;=$N$4,"VENCIDO","NO VENCIDO"))</f>
        <v xml:space="preserve"> </v>
      </c>
      <c r="T72" s="18"/>
      <c r="U72" s="19"/>
      <c r="V72" s="19"/>
      <c r="W72" s="20"/>
      <c r="X72" s="20"/>
      <c r="Y72" s="164"/>
      <c r="Z72" s="21"/>
      <c r="AA72" s="4"/>
      <c r="AB72" s="166"/>
      <c r="AC72" s="166"/>
      <c r="AD72" s="170"/>
      <c r="AE72" s="168"/>
      <c r="AF72" s="168"/>
      <c r="AG72" s="168"/>
      <c r="AH72" s="168"/>
      <c r="AI72" s="168"/>
      <c r="AJ72" s="168"/>
      <c r="AK72" s="168"/>
      <c r="AL72" s="168"/>
      <c r="AM72" s="168"/>
      <c r="AN72" s="168"/>
      <c r="AO72" s="184"/>
      <c r="AP72" s="24"/>
      <c r="AQ72" s="8"/>
    </row>
    <row r="73" spans="1:43" ht="14.65" customHeight="1">
      <c r="A73" s="101"/>
      <c r="B73" s="193"/>
      <c r="C73" s="193"/>
      <c r="D73" s="133"/>
      <c r="E73" s="127"/>
      <c r="F73" s="133"/>
      <c r="G73" s="133"/>
      <c r="H73" s="133"/>
      <c r="I73" s="133"/>
      <c r="J73" s="145"/>
      <c r="K73" s="148"/>
      <c r="L73" s="151"/>
      <c r="M73" s="154"/>
      <c r="N73" s="14"/>
      <c r="O73" s="15"/>
      <c r="P73" s="15"/>
      <c r="Q73" s="16"/>
      <c r="R73" s="17" t="str">
        <f ca="1">IF(Q73=0," ",IFERROR(IF(DATEDIF(TODAY(),Q73,"M")&lt;=5,"ROJO",IF(DATEDIF(TODAY(),Q73,"M")&gt;=12,"VERDE",IF(AND(DATEDIF(TODAY(),Q73,"M")&gt;=6,DATEDIF(TODAY(),Q73,"M")&lt;=11),"AMARILLO"))),S73))</f>
        <v xml:space="preserve"> </v>
      </c>
      <c r="S73" s="25" t="str">
        <f>IF(Q73=0," ",IF(Q73&lt;=$N$4,"VENCIDO","NO VENCIDO"))</f>
        <v xml:space="preserve"> </v>
      </c>
      <c r="T73" s="18"/>
      <c r="U73" s="19"/>
      <c r="V73" s="19"/>
      <c r="W73" s="20"/>
      <c r="X73" s="20"/>
      <c r="Y73" s="164"/>
      <c r="Z73" s="21"/>
      <c r="AA73" s="4"/>
      <c r="AB73" s="166"/>
      <c r="AC73" s="166"/>
      <c r="AD73" s="170"/>
      <c r="AE73" s="168"/>
      <c r="AF73" s="168"/>
      <c r="AG73" s="168"/>
      <c r="AH73" s="168"/>
      <c r="AI73" s="168"/>
      <c r="AJ73" s="168"/>
      <c r="AK73" s="168"/>
      <c r="AL73" s="168"/>
      <c r="AM73" s="168"/>
      <c r="AN73" s="168"/>
      <c r="AO73" s="184"/>
      <c r="AP73" s="24"/>
      <c r="AQ73" s="8"/>
    </row>
    <row r="74" spans="1:43" ht="14.65" customHeight="1">
      <c r="A74" s="101"/>
      <c r="B74" s="193"/>
      <c r="C74" s="193"/>
      <c r="D74" s="133"/>
      <c r="E74" s="127"/>
      <c r="F74" s="133"/>
      <c r="G74" s="133"/>
      <c r="H74" s="133"/>
      <c r="I74" s="133"/>
      <c r="J74" s="145"/>
      <c r="K74" s="148"/>
      <c r="L74" s="151"/>
      <c r="M74" s="154"/>
      <c r="N74" s="14"/>
      <c r="O74" s="15"/>
      <c r="P74" s="15"/>
      <c r="Q74" s="16"/>
      <c r="R74" s="17" t="str">
        <f ca="1">IF(Q74=0," ",IFERROR(IF(DATEDIF(TODAY(),Q74,"M")&lt;=5,"ROJO",IF(DATEDIF(TODAY(),Q74,"M")&gt;=12,"VERDE",IF(AND(DATEDIF(TODAY(),Q74,"M")&gt;=6,DATEDIF(TODAY(),Q74,"M")&lt;=11),"AMARILLO"))),S74))</f>
        <v xml:space="preserve"> </v>
      </c>
      <c r="S74" s="25" t="str">
        <f>IF(Q74=0," ",IF(Q74&lt;=$N$4,"VENCIDO","NO VENCIDO"))</f>
        <v xml:space="preserve"> </v>
      </c>
      <c r="T74" s="18"/>
      <c r="U74" s="19"/>
      <c r="V74" s="19"/>
      <c r="W74" s="20"/>
      <c r="X74" s="20"/>
      <c r="Y74" s="164"/>
      <c r="Z74" s="21"/>
      <c r="AA74" s="4"/>
      <c r="AB74" s="166"/>
      <c r="AC74" s="166"/>
      <c r="AD74" s="170"/>
      <c r="AE74" s="168"/>
      <c r="AF74" s="168"/>
      <c r="AG74" s="168"/>
      <c r="AH74" s="168"/>
      <c r="AI74" s="168"/>
      <c r="AJ74" s="168"/>
      <c r="AK74" s="168"/>
      <c r="AL74" s="168"/>
      <c r="AM74" s="168"/>
      <c r="AN74" s="168"/>
      <c r="AO74" s="184"/>
      <c r="AP74" s="24"/>
      <c r="AQ74" s="8"/>
    </row>
    <row r="75" spans="1:43" ht="14.65" customHeight="1">
      <c r="A75" s="101"/>
      <c r="B75" s="193"/>
      <c r="C75" s="193"/>
      <c r="D75" s="133"/>
      <c r="E75" s="127"/>
      <c r="F75" s="133"/>
      <c r="G75" s="133"/>
      <c r="H75" s="133"/>
      <c r="I75" s="133"/>
      <c r="J75" s="145"/>
      <c r="K75" s="148"/>
      <c r="L75" s="151"/>
      <c r="M75" s="155"/>
      <c r="N75" s="14"/>
      <c r="O75" s="15"/>
      <c r="P75" s="15"/>
      <c r="Q75" s="16"/>
      <c r="R75" s="17" t="str">
        <f ca="1">IF(Q75=0," ",IFERROR(IF(DATEDIF(TODAY(),Q75,"M")&lt;=5,"ROJO",IF(DATEDIF(TODAY(),Q75,"M")&gt;=12,"VERDE",IF(AND(DATEDIF(TODAY(),Q75,"M")&gt;=6,DATEDIF(TODAY(),Q75,"M")&lt;=11),"AMARILLO"))),S75))</f>
        <v xml:space="preserve"> </v>
      </c>
      <c r="S75" s="25" t="str">
        <f>IF(Q75=0," ",IF(Q75&lt;=$N$4,"VENCIDO","NO VENCIDO"))</f>
        <v xml:space="preserve"> </v>
      </c>
      <c r="T75" s="18"/>
      <c r="U75" s="19"/>
      <c r="V75" s="19"/>
      <c r="W75" s="20"/>
      <c r="X75" s="20"/>
      <c r="Y75" s="164"/>
      <c r="Z75" s="21"/>
      <c r="AA75" s="4"/>
      <c r="AB75" s="166"/>
      <c r="AC75" s="166"/>
      <c r="AD75" s="170"/>
      <c r="AE75" s="169"/>
      <c r="AF75" s="169"/>
      <c r="AG75" s="169"/>
      <c r="AH75" s="169"/>
      <c r="AI75" s="169"/>
      <c r="AJ75" s="169"/>
      <c r="AK75" s="169"/>
      <c r="AL75" s="169"/>
      <c r="AM75" s="169"/>
      <c r="AN75" s="169"/>
      <c r="AO75" s="185"/>
      <c r="AP75" s="24"/>
      <c r="AQ75" s="8"/>
    </row>
    <row r="76" spans="1:43" ht="16.5">
      <c r="A76" s="102"/>
      <c r="B76" s="193"/>
      <c r="C76" s="193"/>
      <c r="D76" s="134"/>
      <c r="E76" s="128"/>
      <c r="F76" s="134"/>
      <c r="G76" s="134"/>
      <c r="H76" s="134"/>
      <c r="I76" s="134"/>
      <c r="J76" s="146"/>
      <c r="K76" s="149"/>
      <c r="L76" s="152"/>
      <c r="M76" s="28" t="b">
        <f>M71=N76</f>
        <v>1</v>
      </c>
      <c r="N76" s="29">
        <f>SUM(N71:N75)</f>
        <v>0</v>
      </c>
      <c r="O76" s="30" t="s">
        <v>112</v>
      </c>
      <c r="P76" s="31"/>
      <c r="Q76" s="32"/>
      <c r="R76" s="32"/>
      <c r="S76" s="32"/>
      <c r="T76" s="33">
        <f>SUM(T71:T75)</f>
        <v>0</v>
      </c>
      <c r="U76" s="34"/>
      <c r="V76" s="34"/>
      <c r="W76" s="34"/>
      <c r="X76" s="35"/>
      <c r="Y76" s="165"/>
      <c r="Z76" s="36"/>
      <c r="AA76" s="4"/>
      <c r="AB76" s="37"/>
      <c r="AC76" s="38"/>
      <c r="AD76" s="38"/>
      <c r="AE76" s="38"/>
      <c r="AF76" s="38"/>
      <c r="AG76" s="38"/>
      <c r="AH76" s="38"/>
      <c r="AI76" s="38"/>
      <c r="AJ76" s="38"/>
      <c r="AK76" s="38"/>
      <c r="AL76" s="38"/>
      <c r="AM76" s="38"/>
      <c r="AN76" s="38"/>
      <c r="AO76" s="39"/>
      <c r="AP76" s="24"/>
      <c r="AQ76" s="8"/>
    </row>
    <row r="77" spans="1:43" ht="14.65" customHeight="1">
      <c r="A77" s="100">
        <f>A71+1</f>
        <v>13</v>
      </c>
      <c r="B77" s="193" t="s">
        <v>138</v>
      </c>
      <c r="C77" s="193"/>
      <c r="D77" s="132">
        <v>47</v>
      </c>
      <c r="E77" s="126"/>
      <c r="F77" s="132">
        <v>6</v>
      </c>
      <c r="G77" s="132"/>
      <c r="H77" s="132"/>
      <c r="I77" s="132"/>
      <c r="J77" s="144">
        <f>+F77+G77</f>
        <v>6</v>
      </c>
      <c r="K77" s="147">
        <f>+AO77</f>
        <v>0</v>
      </c>
      <c r="L77" s="150">
        <f>+J77+K77</f>
        <v>6</v>
      </c>
      <c r="M77" s="153">
        <f>+(D77+E77)-(L77)+H77-I77</f>
        <v>41</v>
      </c>
      <c r="N77" s="14">
        <v>41</v>
      </c>
      <c r="O77" s="15" t="s">
        <v>139</v>
      </c>
      <c r="P77" s="15" t="s">
        <v>115</v>
      </c>
      <c r="Q77" s="16">
        <v>46265</v>
      </c>
      <c r="R77" s="17" t="str">
        <f ca="1">IF(Q77=0," ",IFERROR(IF(DATEDIF(TODAY(),Q77,"M")&lt;=5,"ROJO",IF(DATEDIF(TODAY(),Q77,"M")&gt;=12,"VERDE",IF(AND(DATEDIF(TODAY(),Q77,"M")&gt;=6,DATEDIF(TODAY(),Q77,"M")&lt;=11),"AMARILLO"))),S77))</f>
        <v>NO VENCIDO</v>
      </c>
      <c r="S77" s="17" t="str">
        <f>IF(Q77=0," ",IF(Q77&lt;=$N$4,"VENCIDO","NO VENCIDO"))</f>
        <v>NO VENCIDO</v>
      </c>
      <c r="T77" s="18"/>
      <c r="U77" s="19"/>
      <c r="V77" s="19"/>
      <c r="W77" s="20"/>
      <c r="X77" s="20"/>
      <c r="Y77" s="163">
        <f>+AT77</f>
        <v>0</v>
      </c>
      <c r="Z77" s="21"/>
      <c r="AA77" s="4"/>
      <c r="AB77" s="166"/>
      <c r="AC77" s="166"/>
      <c r="AD77" s="170">
        <f>+AB77+AC77</f>
        <v>0</v>
      </c>
      <c r="AE77" s="167"/>
      <c r="AF77" s="167"/>
      <c r="AG77" s="167"/>
      <c r="AH77" s="167"/>
      <c r="AI77" s="167"/>
      <c r="AJ77" s="167"/>
      <c r="AK77" s="167"/>
      <c r="AL77" s="167"/>
      <c r="AM77" s="167"/>
      <c r="AN77" s="167"/>
      <c r="AO77" s="183">
        <f>SUM(AD77:AN81)</f>
        <v>0</v>
      </c>
      <c r="AP77" s="24"/>
      <c r="AQ77" s="8"/>
    </row>
    <row r="78" spans="1:43" ht="14.65" customHeight="1">
      <c r="A78" s="101"/>
      <c r="B78" s="193"/>
      <c r="C78" s="193"/>
      <c r="D78" s="133"/>
      <c r="E78" s="127"/>
      <c r="F78" s="133"/>
      <c r="G78" s="133"/>
      <c r="H78" s="133"/>
      <c r="I78" s="133"/>
      <c r="J78" s="145"/>
      <c r="K78" s="148"/>
      <c r="L78" s="151"/>
      <c r="M78" s="154"/>
      <c r="N78" s="14"/>
      <c r="O78" s="15"/>
      <c r="P78" s="15"/>
      <c r="Q78" s="16"/>
      <c r="R78" s="17" t="str">
        <f ca="1">IF(Q78=0," ",IFERROR(IF(DATEDIF(TODAY(),Q78,"M")&lt;=5,"ROJO",IF(DATEDIF(TODAY(),Q78,"M")&gt;=12,"VERDE",IF(AND(DATEDIF(TODAY(),Q78,"M")&gt;=6,DATEDIF(TODAY(),Q78,"M")&lt;=11),"AMARILLO"))),S78))</f>
        <v xml:space="preserve"> </v>
      </c>
      <c r="S78" s="25" t="str">
        <f>IF(Q78=0," ",IF(Q78&lt;=$N$4,"VENCIDO","NO VENCIDO"))</f>
        <v xml:space="preserve"> </v>
      </c>
      <c r="T78" s="18"/>
      <c r="U78" s="19"/>
      <c r="V78" s="19"/>
      <c r="W78" s="20"/>
      <c r="X78" s="20"/>
      <c r="Y78" s="164"/>
      <c r="Z78" s="21"/>
      <c r="AA78" s="4"/>
      <c r="AB78" s="166"/>
      <c r="AC78" s="166"/>
      <c r="AD78" s="170"/>
      <c r="AE78" s="168"/>
      <c r="AF78" s="168"/>
      <c r="AG78" s="168"/>
      <c r="AH78" s="168"/>
      <c r="AI78" s="168"/>
      <c r="AJ78" s="168"/>
      <c r="AK78" s="168"/>
      <c r="AL78" s="168"/>
      <c r="AM78" s="168"/>
      <c r="AN78" s="168"/>
      <c r="AO78" s="184"/>
      <c r="AP78" s="24"/>
      <c r="AQ78" s="8"/>
    </row>
    <row r="79" spans="1:43" ht="14.65" customHeight="1">
      <c r="A79" s="101"/>
      <c r="B79" s="193"/>
      <c r="C79" s="193"/>
      <c r="D79" s="133"/>
      <c r="E79" s="127"/>
      <c r="F79" s="133"/>
      <c r="G79" s="133"/>
      <c r="H79" s="133"/>
      <c r="I79" s="133"/>
      <c r="J79" s="145"/>
      <c r="K79" s="148"/>
      <c r="L79" s="151"/>
      <c r="M79" s="154"/>
      <c r="N79" s="14"/>
      <c r="O79" s="15"/>
      <c r="P79" s="15"/>
      <c r="Q79" s="16"/>
      <c r="R79" s="17" t="str">
        <f ca="1">IF(Q79=0," ",IFERROR(IF(DATEDIF(TODAY(),Q79,"M")&lt;=5,"ROJO",IF(DATEDIF(TODAY(),Q79,"M")&gt;=12,"VERDE",IF(AND(DATEDIF(TODAY(),Q79,"M")&gt;=6,DATEDIF(TODAY(),Q79,"M")&lt;=11),"AMARILLO"))),S79))</f>
        <v xml:space="preserve"> </v>
      </c>
      <c r="S79" s="25" t="str">
        <f>IF(Q79=0," ",IF(Q79&lt;=$N$4,"VENCIDO","NO VENCIDO"))</f>
        <v xml:space="preserve"> </v>
      </c>
      <c r="T79" s="18"/>
      <c r="U79" s="19"/>
      <c r="V79" s="19"/>
      <c r="W79" s="20"/>
      <c r="X79" s="20"/>
      <c r="Y79" s="164"/>
      <c r="Z79" s="21"/>
      <c r="AA79" s="4"/>
      <c r="AB79" s="166"/>
      <c r="AC79" s="166"/>
      <c r="AD79" s="170"/>
      <c r="AE79" s="168"/>
      <c r="AF79" s="168"/>
      <c r="AG79" s="168"/>
      <c r="AH79" s="168"/>
      <c r="AI79" s="168"/>
      <c r="AJ79" s="168"/>
      <c r="AK79" s="168"/>
      <c r="AL79" s="168"/>
      <c r="AM79" s="168"/>
      <c r="AN79" s="168"/>
      <c r="AO79" s="184"/>
      <c r="AP79" s="24"/>
      <c r="AQ79" s="8"/>
    </row>
    <row r="80" spans="1:43" ht="14.65" customHeight="1">
      <c r="A80" s="101"/>
      <c r="B80" s="193"/>
      <c r="C80" s="193"/>
      <c r="D80" s="133"/>
      <c r="E80" s="127"/>
      <c r="F80" s="133"/>
      <c r="G80" s="133"/>
      <c r="H80" s="133"/>
      <c r="I80" s="133"/>
      <c r="J80" s="145"/>
      <c r="K80" s="148"/>
      <c r="L80" s="151"/>
      <c r="M80" s="154"/>
      <c r="N80" s="14"/>
      <c r="O80" s="15"/>
      <c r="P80" s="15"/>
      <c r="Q80" s="16"/>
      <c r="R80" s="17" t="str">
        <f ca="1">IF(Q80=0," ",IFERROR(IF(DATEDIF(TODAY(),Q80,"M")&lt;=5,"ROJO",IF(DATEDIF(TODAY(),Q80,"M")&gt;=12,"VERDE",IF(AND(DATEDIF(TODAY(),Q80,"M")&gt;=6,DATEDIF(TODAY(),Q80,"M")&lt;=11),"AMARILLO"))),S80))</f>
        <v xml:space="preserve"> </v>
      </c>
      <c r="S80" s="25" t="str">
        <f>IF(Q80=0," ",IF(Q80&lt;=$N$4,"VENCIDO","NO VENCIDO"))</f>
        <v xml:space="preserve"> </v>
      </c>
      <c r="T80" s="18"/>
      <c r="U80" s="19"/>
      <c r="V80" s="19"/>
      <c r="W80" s="20"/>
      <c r="X80" s="20"/>
      <c r="Y80" s="164"/>
      <c r="Z80" s="21"/>
      <c r="AA80" s="4"/>
      <c r="AB80" s="166"/>
      <c r="AC80" s="166"/>
      <c r="AD80" s="170"/>
      <c r="AE80" s="168"/>
      <c r="AF80" s="168"/>
      <c r="AG80" s="168"/>
      <c r="AH80" s="168"/>
      <c r="AI80" s="168"/>
      <c r="AJ80" s="168"/>
      <c r="AK80" s="168"/>
      <c r="AL80" s="168"/>
      <c r="AM80" s="168"/>
      <c r="AN80" s="168"/>
      <c r="AO80" s="184"/>
      <c r="AP80" s="24"/>
      <c r="AQ80" s="8"/>
    </row>
    <row r="81" spans="1:43" ht="14.65" customHeight="1">
      <c r="A81" s="101"/>
      <c r="B81" s="193"/>
      <c r="C81" s="193"/>
      <c r="D81" s="133"/>
      <c r="E81" s="127"/>
      <c r="F81" s="133"/>
      <c r="G81" s="133"/>
      <c r="H81" s="133"/>
      <c r="I81" s="133"/>
      <c r="J81" s="145"/>
      <c r="K81" s="148"/>
      <c r="L81" s="151"/>
      <c r="M81" s="155"/>
      <c r="N81" s="14"/>
      <c r="O81" s="15"/>
      <c r="P81" s="15"/>
      <c r="Q81" s="16"/>
      <c r="R81" s="17" t="str">
        <f ca="1">IF(Q81=0," ",IFERROR(IF(DATEDIF(TODAY(),Q81,"M")&lt;=5,"ROJO",IF(DATEDIF(TODAY(),Q81,"M")&gt;=12,"VERDE",IF(AND(DATEDIF(TODAY(),Q81,"M")&gt;=6,DATEDIF(TODAY(),Q81,"M")&lt;=11),"AMARILLO"))),S81))</f>
        <v xml:space="preserve"> </v>
      </c>
      <c r="S81" s="25" t="str">
        <f>IF(Q81=0," ",IF(Q81&lt;=$N$4,"VENCIDO","NO VENCIDO"))</f>
        <v xml:space="preserve"> </v>
      </c>
      <c r="T81" s="18"/>
      <c r="U81" s="19"/>
      <c r="V81" s="19"/>
      <c r="W81" s="20"/>
      <c r="X81" s="20"/>
      <c r="Y81" s="164"/>
      <c r="Z81" s="21"/>
      <c r="AA81" s="4"/>
      <c r="AB81" s="166"/>
      <c r="AC81" s="166"/>
      <c r="AD81" s="170"/>
      <c r="AE81" s="169"/>
      <c r="AF81" s="169"/>
      <c r="AG81" s="169"/>
      <c r="AH81" s="169"/>
      <c r="AI81" s="169"/>
      <c r="AJ81" s="169"/>
      <c r="AK81" s="169"/>
      <c r="AL81" s="169"/>
      <c r="AM81" s="169"/>
      <c r="AN81" s="169"/>
      <c r="AO81" s="185"/>
      <c r="AP81" s="24"/>
      <c r="AQ81" s="8"/>
    </row>
    <row r="82" spans="1:43" ht="16.5">
      <c r="A82" s="102"/>
      <c r="B82" s="193"/>
      <c r="C82" s="193"/>
      <c r="D82" s="134"/>
      <c r="E82" s="128"/>
      <c r="F82" s="134"/>
      <c r="G82" s="134"/>
      <c r="H82" s="134"/>
      <c r="I82" s="134"/>
      <c r="J82" s="146"/>
      <c r="K82" s="149"/>
      <c r="L82" s="152"/>
      <c r="M82" s="28" t="b">
        <f>M77=N82</f>
        <v>1</v>
      </c>
      <c r="N82" s="29">
        <f>SUM(N77:N81)</f>
        <v>41</v>
      </c>
      <c r="O82" s="30" t="s">
        <v>112</v>
      </c>
      <c r="P82" s="31"/>
      <c r="Q82" s="32"/>
      <c r="R82" s="32"/>
      <c r="S82" s="32"/>
      <c r="T82" s="33">
        <f>SUM(T77:T81)</f>
        <v>0</v>
      </c>
      <c r="U82" s="34"/>
      <c r="V82" s="34"/>
      <c r="W82" s="34"/>
      <c r="X82" s="35"/>
      <c r="Y82" s="165"/>
      <c r="Z82" s="36"/>
      <c r="AA82" s="4"/>
      <c r="AB82" s="37"/>
      <c r="AC82" s="37"/>
      <c r="AD82" s="38"/>
      <c r="AE82" s="37"/>
      <c r="AF82" s="37"/>
      <c r="AG82" s="37"/>
      <c r="AH82" s="37"/>
      <c r="AI82" s="37"/>
      <c r="AJ82" s="37"/>
      <c r="AK82" s="37"/>
      <c r="AL82" s="37"/>
      <c r="AM82" s="37"/>
      <c r="AN82" s="37"/>
      <c r="AO82" s="39"/>
      <c r="AP82" s="24"/>
      <c r="AQ82" s="8"/>
    </row>
    <row r="83" spans="1:43" ht="14.65" customHeight="1">
      <c r="A83" s="100">
        <f>A77+1</f>
        <v>14</v>
      </c>
      <c r="B83" s="193" t="s">
        <v>140</v>
      </c>
      <c r="C83" s="193"/>
      <c r="D83" s="132">
        <v>0</v>
      </c>
      <c r="E83" s="126"/>
      <c r="F83" s="132">
        <v>0</v>
      </c>
      <c r="G83" s="132"/>
      <c r="H83" s="132"/>
      <c r="I83" s="132"/>
      <c r="J83" s="144">
        <f>+F83+G83</f>
        <v>0</v>
      </c>
      <c r="K83" s="147">
        <f>+AO83</f>
        <v>0</v>
      </c>
      <c r="L83" s="150">
        <f>+J83+K83</f>
        <v>0</v>
      </c>
      <c r="M83" s="153">
        <f>+(D83+E83)-(L83)+H83-I83</f>
        <v>0</v>
      </c>
      <c r="N83" s="14"/>
      <c r="O83" s="15"/>
      <c r="P83" s="15"/>
      <c r="Q83" s="16"/>
      <c r="R83" s="17" t="str">
        <f ca="1">IF(Q83=0," ",IFERROR(IF(DATEDIF(TODAY(),Q83,"M")&lt;=5,"ROJO",IF(DATEDIF(TODAY(),Q83,"M")&gt;=12,"VERDE",IF(AND(DATEDIF(TODAY(),Q83,"M")&gt;=6,DATEDIF(TODAY(),Q83,"M")&lt;=11),"AMARILLO"))),S83))</f>
        <v xml:space="preserve"> </v>
      </c>
      <c r="S83" s="17" t="str">
        <f>IF(Q83=0," ",IF(Q83&lt;=$N$4,"VENCIDO","NO VENCIDO"))</f>
        <v xml:space="preserve"> </v>
      </c>
      <c r="T83" s="18"/>
      <c r="U83" s="19"/>
      <c r="V83" s="19"/>
      <c r="W83" s="20"/>
      <c r="X83" s="20"/>
      <c r="Y83" s="163">
        <f>+AT83</f>
        <v>0</v>
      </c>
      <c r="Z83" s="21"/>
      <c r="AA83" s="4"/>
      <c r="AB83" s="166"/>
      <c r="AC83" s="166"/>
      <c r="AD83" s="170">
        <f>+AB83+AC83</f>
        <v>0</v>
      </c>
      <c r="AE83" s="167"/>
      <c r="AF83" s="167"/>
      <c r="AG83" s="167"/>
      <c r="AH83" s="167"/>
      <c r="AI83" s="167"/>
      <c r="AJ83" s="167"/>
      <c r="AK83" s="167"/>
      <c r="AL83" s="167"/>
      <c r="AM83" s="167"/>
      <c r="AN83" s="167"/>
      <c r="AO83" s="183">
        <f>SUM(AD83:AN87)</f>
        <v>0</v>
      </c>
      <c r="AP83" s="24"/>
      <c r="AQ83" s="8"/>
    </row>
    <row r="84" spans="1:43" ht="14.65" customHeight="1">
      <c r="A84" s="101"/>
      <c r="B84" s="193"/>
      <c r="C84" s="193"/>
      <c r="D84" s="133"/>
      <c r="E84" s="127"/>
      <c r="F84" s="133"/>
      <c r="G84" s="133"/>
      <c r="H84" s="133"/>
      <c r="I84" s="133"/>
      <c r="J84" s="145"/>
      <c r="K84" s="148"/>
      <c r="L84" s="151"/>
      <c r="M84" s="154"/>
      <c r="N84" s="14"/>
      <c r="O84" s="15"/>
      <c r="P84" s="15"/>
      <c r="Q84" s="16"/>
      <c r="R84" s="17" t="str">
        <f ca="1">IF(Q84=0," ",IFERROR(IF(DATEDIF(TODAY(),Q84,"M")&lt;=5,"ROJO",IF(DATEDIF(TODAY(),Q84,"M")&gt;=12,"VERDE",IF(AND(DATEDIF(TODAY(),Q84,"M")&gt;=6,DATEDIF(TODAY(),Q84,"M")&lt;=11),"AMARILLO"))),S84))</f>
        <v xml:space="preserve"> </v>
      </c>
      <c r="S84" s="25" t="str">
        <f>IF(Q84=0," ",IF(Q84&lt;=$N$4,"VENCIDO","NO VENCIDO"))</f>
        <v xml:space="preserve"> </v>
      </c>
      <c r="T84" s="18"/>
      <c r="U84" s="19"/>
      <c r="V84" s="19"/>
      <c r="W84" s="20"/>
      <c r="X84" s="20"/>
      <c r="Y84" s="164"/>
      <c r="Z84" s="21"/>
      <c r="AA84" s="4"/>
      <c r="AB84" s="166"/>
      <c r="AC84" s="166"/>
      <c r="AD84" s="170"/>
      <c r="AE84" s="168"/>
      <c r="AF84" s="168"/>
      <c r="AG84" s="168"/>
      <c r="AH84" s="168"/>
      <c r="AI84" s="168"/>
      <c r="AJ84" s="168"/>
      <c r="AK84" s="168"/>
      <c r="AL84" s="168"/>
      <c r="AM84" s="168"/>
      <c r="AN84" s="168"/>
      <c r="AO84" s="184"/>
      <c r="AP84" s="24"/>
      <c r="AQ84" s="8"/>
    </row>
    <row r="85" spans="1:43" ht="14.65" customHeight="1">
      <c r="A85" s="101"/>
      <c r="B85" s="193"/>
      <c r="C85" s="193"/>
      <c r="D85" s="133"/>
      <c r="E85" s="127"/>
      <c r="F85" s="133"/>
      <c r="G85" s="133"/>
      <c r="H85" s="133"/>
      <c r="I85" s="133"/>
      <c r="J85" s="145"/>
      <c r="K85" s="148"/>
      <c r="L85" s="151"/>
      <c r="M85" s="154"/>
      <c r="N85" s="14"/>
      <c r="O85" s="15"/>
      <c r="P85" s="15"/>
      <c r="Q85" s="16"/>
      <c r="R85" s="17" t="str">
        <f ca="1">IF(Q85=0," ",IFERROR(IF(DATEDIF(TODAY(),Q85,"M")&lt;=5,"ROJO",IF(DATEDIF(TODAY(),Q85,"M")&gt;=12,"VERDE",IF(AND(DATEDIF(TODAY(),Q85,"M")&gt;=6,DATEDIF(TODAY(),Q85,"M")&lt;=11),"AMARILLO"))),S85))</f>
        <v xml:space="preserve"> </v>
      </c>
      <c r="S85" s="25" t="str">
        <f>IF(Q85=0," ",IF(Q85&lt;=$N$4,"VENCIDO","NO VENCIDO"))</f>
        <v xml:space="preserve"> </v>
      </c>
      <c r="T85" s="18"/>
      <c r="U85" s="19"/>
      <c r="V85" s="19"/>
      <c r="W85" s="20"/>
      <c r="X85" s="20"/>
      <c r="Y85" s="164"/>
      <c r="Z85" s="21"/>
      <c r="AA85" s="4"/>
      <c r="AB85" s="166"/>
      <c r="AC85" s="166"/>
      <c r="AD85" s="170"/>
      <c r="AE85" s="168"/>
      <c r="AF85" s="168"/>
      <c r="AG85" s="168"/>
      <c r="AH85" s="168"/>
      <c r="AI85" s="168"/>
      <c r="AJ85" s="168"/>
      <c r="AK85" s="168"/>
      <c r="AL85" s="168"/>
      <c r="AM85" s="168"/>
      <c r="AN85" s="168"/>
      <c r="AO85" s="184"/>
      <c r="AP85" s="24"/>
      <c r="AQ85" s="8"/>
    </row>
    <row r="86" spans="1:43" ht="14.65" customHeight="1">
      <c r="A86" s="101"/>
      <c r="B86" s="193"/>
      <c r="C86" s="193"/>
      <c r="D86" s="133"/>
      <c r="E86" s="127"/>
      <c r="F86" s="133"/>
      <c r="G86" s="133"/>
      <c r="H86" s="133"/>
      <c r="I86" s="133"/>
      <c r="J86" s="145"/>
      <c r="K86" s="148"/>
      <c r="L86" s="151"/>
      <c r="M86" s="154"/>
      <c r="N86" s="14"/>
      <c r="O86" s="15"/>
      <c r="P86" s="15"/>
      <c r="Q86" s="16"/>
      <c r="R86" s="17" t="str">
        <f ca="1">IF(Q86=0," ",IFERROR(IF(DATEDIF(TODAY(),Q86,"M")&lt;=5,"ROJO",IF(DATEDIF(TODAY(),Q86,"M")&gt;=12,"VERDE",IF(AND(DATEDIF(TODAY(),Q86,"M")&gt;=6,DATEDIF(TODAY(),Q86,"M")&lt;=11),"AMARILLO"))),S86))</f>
        <v xml:space="preserve"> </v>
      </c>
      <c r="S86" s="25" t="str">
        <f>IF(Q86=0," ",IF(Q86&lt;=$N$4,"VENCIDO","NO VENCIDO"))</f>
        <v xml:space="preserve"> </v>
      </c>
      <c r="T86" s="18"/>
      <c r="U86" s="19"/>
      <c r="V86" s="19"/>
      <c r="W86" s="20"/>
      <c r="X86" s="20"/>
      <c r="Y86" s="164"/>
      <c r="Z86" s="21"/>
      <c r="AA86" s="4"/>
      <c r="AB86" s="166"/>
      <c r="AC86" s="166"/>
      <c r="AD86" s="170"/>
      <c r="AE86" s="168"/>
      <c r="AF86" s="168"/>
      <c r="AG86" s="168"/>
      <c r="AH86" s="168"/>
      <c r="AI86" s="168"/>
      <c r="AJ86" s="168"/>
      <c r="AK86" s="168"/>
      <c r="AL86" s="168"/>
      <c r="AM86" s="168"/>
      <c r="AN86" s="168"/>
      <c r="AO86" s="184"/>
      <c r="AP86" s="24"/>
      <c r="AQ86" s="8"/>
    </row>
    <row r="87" spans="1:43" ht="14.65" customHeight="1">
      <c r="A87" s="101"/>
      <c r="B87" s="193"/>
      <c r="C87" s="193"/>
      <c r="D87" s="133"/>
      <c r="E87" s="127"/>
      <c r="F87" s="133"/>
      <c r="G87" s="133"/>
      <c r="H87" s="133"/>
      <c r="I87" s="133"/>
      <c r="J87" s="145"/>
      <c r="K87" s="148"/>
      <c r="L87" s="151"/>
      <c r="M87" s="155"/>
      <c r="N87" s="14"/>
      <c r="O87" s="15"/>
      <c r="P87" s="15"/>
      <c r="Q87" s="16"/>
      <c r="R87" s="17" t="str">
        <f ca="1">IF(Q87=0," ",IFERROR(IF(DATEDIF(TODAY(),Q87,"M")&lt;=5,"ROJO",IF(DATEDIF(TODAY(),Q87,"M")&gt;=12,"VERDE",IF(AND(DATEDIF(TODAY(),Q87,"M")&gt;=6,DATEDIF(TODAY(),Q87,"M")&lt;=11),"AMARILLO"))),S87))</f>
        <v xml:space="preserve"> </v>
      </c>
      <c r="S87" s="25" t="str">
        <f>IF(Q87=0," ",IF(Q87&lt;=$N$4,"VENCIDO","NO VENCIDO"))</f>
        <v xml:space="preserve"> </v>
      </c>
      <c r="T87" s="18"/>
      <c r="U87" s="19"/>
      <c r="V87" s="19"/>
      <c r="W87" s="20"/>
      <c r="X87" s="20"/>
      <c r="Y87" s="164"/>
      <c r="Z87" s="21"/>
      <c r="AA87" s="4"/>
      <c r="AB87" s="166"/>
      <c r="AC87" s="166"/>
      <c r="AD87" s="170"/>
      <c r="AE87" s="169"/>
      <c r="AF87" s="169"/>
      <c r="AG87" s="169"/>
      <c r="AH87" s="169"/>
      <c r="AI87" s="169"/>
      <c r="AJ87" s="169"/>
      <c r="AK87" s="169"/>
      <c r="AL87" s="169"/>
      <c r="AM87" s="169"/>
      <c r="AN87" s="169"/>
      <c r="AO87" s="185"/>
      <c r="AP87" s="24"/>
      <c r="AQ87" s="8"/>
    </row>
    <row r="88" spans="1:43" ht="16.5">
      <c r="A88" s="102"/>
      <c r="B88" s="193"/>
      <c r="C88" s="193"/>
      <c r="D88" s="134"/>
      <c r="E88" s="128"/>
      <c r="F88" s="134"/>
      <c r="G88" s="134"/>
      <c r="H88" s="134"/>
      <c r="I88" s="134"/>
      <c r="J88" s="146"/>
      <c r="K88" s="149"/>
      <c r="L88" s="152"/>
      <c r="M88" s="28" t="b">
        <f>M83=N88</f>
        <v>1</v>
      </c>
      <c r="N88" s="29">
        <f>SUM(N83:N87)</f>
        <v>0</v>
      </c>
      <c r="O88" s="30" t="s">
        <v>112</v>
      </c>
      <c r="P88" s="31"/>
      <c r="Q88" s="32"/>
      <c r="R88" s="32"/>
      <c r="S88" s="32"/>
      <c r="T88" s="33">
        <f>SUM(T83:T87)</f>
        <v>0</v>
      </c>
      <c r="U88" s="34"/>
      <c r="V88" s="34"/>
      <c r="W88" s="34"/>
      <c r="X88" s="35"/>
      <c r="Y88" s="165"/>
      <c r="Z88" s="36"/>
      <c r="AA88" s="4"/>
      <c r="AB88" s="37"/>
      <c r="AC88" s="37"/>
      <c r="AD88" s="38"/>
      <c r="AE88" s="37"/>
      <c r="AF88" s="37"/>
      <c r="AG88" s="37"/>
      <c r="AH88" s="37"/>
      <c r="AI88" s="37"/>
      <c r="AJ88" s="37"/>
      <c r="AK88" s="37"/>
      <c r="AL88" s="37"/>
      <c r="AM88" s="37"/>
      <c r="AN88" s="37"/>
      <c r="AO88" s="39"/>
      <c r="AP88" s="24"/>
      <c r="AQ88" s="8"/>
    </row>
    <row r="89" spans="1:43" ht="14.65" customHeight="1">
      <c r="A89" s="100">
        <f>A83+1</f>
        <v>15</v>
      </c>
      <c r="B89" s="193" t="s">
        <v>141</v>
      </c>
      <c r="C89" s="193"/>
      <c r="D89" s="132">
        <v>0</v>
      </c>
      <c r="E89" s="126"/>
      <c r="F89" s="132">
        <v>0</v>
      </c>
      <c r="G89" s="132"/>
      <c r="H89" s="132"/>
      <c r="I89" s="132"/>
      <c r="J89" s="144">
        <f>+F89+G89</f>
        <v>0</v>
      </c>
      <c r="K89" s="147">
        <f>+AO89</f>
        <v>0</v>
      </c>
      <c r="L89" s="150">
        <f>+J89+K89</f>
        <v>0</v>
      </c>
      <c r="M89" s="153">
        <f>+(D89+E89)-(L89)+H89-I89</f>
        <v>0</v>
      </c>
      <c r="N89" s="14"/>
      <c r="O89" s="15"/>
      <c r="P89" s="15"/>
      <c r="Q89" s="16"/>
      <c r="R89" s="17" t="str">
        <f ca="1">IF(Q89=0," ",IFERROR(IF(DATEDIF(TODAY(),Q89,"M")&lt;=5,"ROJO",IF(DATEDIF(TODAY(),Q89,"M")&gt;=12,"VERDE",IF(AND(DATEDIF(TODAY(),Q89,"M")&gt;=6,DATEDIF(TODAY(),Q89,"M")&lt;=11),"AMARILLO"))),S89))</f>
        <v xml:space="preserve"> </v>
      </c>
      <c r="S89" s="17" t="str">
        <f>IF(Q89=0," ",IF(Q89&lt;=$N$4,"VENCIDO","NO VENCIDO"))</f>
        <v xml:space="preserve"> </v>
      </c>
      <c r="T89" s="18"/>
      <c r="U89" s="19"/>
      <c r="V89" s="19"/>
      <c r="W89" s="20"/>
      <c r="X89" s="20"/>
      <c r="Y89" s="163">
        <f>+AT89</f>
        <v>0</v>
      </c>
      <c r="Z89" s="21"/>
      <c r="AA89" s="4"/>
      <c r="AB89" s="166"/>
      <c r="AC89" s="166"/>
      <c r="AD89" s="170">
        <f>+AB89+AC89</f>
        <v>0</v>
      </c>
      <c r="AE89" s="167"/>
      <c r="AF89" s="167"/>
      <c r="AG89" s="167"/>
      <c r="AH89" s="167"/>
      <c r="AI89" s="167"/>
      <c r="AJ89" s="167"/>
      <c r="AK89" s="167"/>
      <c r="AL89" s="167"/>
      <c r="AM89" s="167"/>
      <c r="AN89" s="167"/>
      <c r="AO89" s="183">
        <f>SUM(AD89:AN93)</f>
        <v>0</v>
      </c>
      <c r="AP89" s="24"/>
      <c r="AQ89" s="8"/>
    </row>
    <row r="90" spans="1:43" ht="14.65" customHeight="1">
      <c r="A90" s="101"/>
      <c r="B90" s="193"/>
      <c r="C90" s="193"/>
      <c r="D90" s="133"/>
      <c r="E90" s="127"/>
      <c r="F90" s="133"/>
      <c r="G90" s="133"/>
      <c r="H90" s="133"/>
      <c r="I90" s="133"/>
      <c r="J90" s="145"/>
      <c r="K90" s="148"/>
      <c r="L90" s="151"/>
      <c r="M90" s="154"/>
      <c r="N90" s="14"/>
      <c r="O90" s="15"/>
      <c r="P90" s="15"/>
      <c r="Q90" s="16"/>
      <c r="R90" s="17" t="str">
        <f ca="1">IF(Q90=0," ",IFERROR(IF(DATEDIF(TODAY(),Q90,"M")&lt;=5,"ROJO",IF(DATEDIF(TODAY(),Q90,"M")&gt;=12,"VERDE",IF(AND(DATEDIF(TODAY(),Q90,"M")&gt;=6,DATEDIF(TODAY(),Q90,"M")&lt;=11),"AMARILLO"))),S90))</f>
        <v xml:space="preserve"> </v>
      </c>
      <c r="S90" s="25" t="str">
        <f>IF(Q90=0," ",IF(Q90&lt;=$N$4,"VENCIDO","NO VENCIDO"))</f>
        <v xml:space="preserve"> </v>
      </c>
      <c r="T90" s="18"/>
      <c r="U90" s="19"/>
      <c r="V90" s="19"/>
      <c r="W90" s="20"/>
      <c r="X90" s="20"/>
      <c r="Y90" s="164"/>
      <c r="Z90" s="21"/>
      <c r="AA90" s="4"/>
      <c r="AB90" s="166"/>
      <c r="AC90" s="166"/>
      <c r="AD90" s="170"/>
      <c r="AE90" s="168"/>
      <c r="AF90" s="168"/>
      <c r="AG90" s="168"/>
      <c r="AH90" s="168"/>
      <c r="AI90" s="168"/>
      <c r="AJ90" s="168"/>
      <c r="AK90" s="168"/>
      <c r="AL90" s="168"/>
      <c r="AM90" s="168"/>
      <c r="AN90" s="168"/>
      <c r="AO90" s="184"/>
      <c r="AP90" s="24"/>
      <c r="AQ90" s="8"/>
    </row>
    <row r="91" spans="1:43" ht="14.65" customHeight="1">
      <c r="A91" s="101"/>
      <c r="B91" s="193"/>
      <c r="C91" s="193"/>
      <c r="D91" s="133"/>
      <c r="E91" s="127"/>
      <c r="F91" s="133"/>
      <c r="G91" s="133"/>
      <c r="H91" s="133"/>
      <c r="I91" s="133"/>
      <c r="J91" s="145"/>
      <c r="K91" s="148"/>
      <c r="L91" s="151"/>
      <c r="M91" s="154"/>
      <c r="N91" s="14"/>
      <c r="O91" s="15"/>
      <c r="P91" s="15"/>
      <c r="Q91" s="16"/>
      <c r="R91" s="17" t="str">
        <f ca="1">IF(Q91=0," ",IFERROR(IF(DATEDIF(TODAY(),Q91,"M")&lt;=5,"ROJO",IF(DATEDIF(TODAY(),Q91,"M")&gt;=12,"VERDE",IF(AND(DATEDIF(TODAY(),Q91,"M")&gt;=6,DATEDIF(TODAY(),Q91,"M")&lt;=11),"AMARILLO"))),S91))</f>
        <v xml:space="preserve"> </v>
      </c>
      <c r="S91" s="25" t="str">
        <f>IF(Q91=0," ",IF(Q91&lt;=$N$4,"VENCIDO","NO VENCIDO"))</f>
        <v xml:space="preserve"> </v>
      </c>
      <c r="T91" s="18"/>
      <c r="U91" s="19"/>
      <c r="V91" s="19"/>
      <c r="W91" s="20"/>
      <c r="X91" s="20"/>
      <c r="Y91" s="164"/>
      <c r="Z91" s="21"/>
      <c r="AA91" s="4"/>
      <c r="AB91" s="166"/>
      <c r="AC91" s="166"/>
      <c r="AD91" s="170"/>
      <c r="AE91" s="168"/>
      <c r="AF91" s="168"/>
      <c r="AG91" s="168"/>
      <c r="AH91" s="168"/>
      <c r="AI91" s="168"/>
      <c r="AJ91" s="168"/>
      <c r="AK91" s="168"/>
      <c r="AL91" s="168"/>
      <c r="AM91" s="168"/>
      <c r="AN91" s="168"/>
      <c r="AO91" s="184"/>
      <c r="AP91" s="24"/>
      <c r="AQ91" s="8"/>
    </row>
    <row r="92" spans="1:43" ht="14.65" customHeight="1">
      <c r="A92" s="101"/>
      <c r="B92" s="193"/>
      <c r="C92" s="193"/>
      <c r="D92" s="133"/>
      <c r="E92" s="127"/>
      <c r="F92" s="133"/>
      <c r="G92" s="133"/>
      <c r="H92" s="133"/>
      <c r="I92" s="133"/>
      <c r="J92" s="145"/>
      <c r="K92" s="148"/>
      <c r="L92" s="151"/>
      <c r="M92" s="154"/>
      <c r="N92" s="14"/>
      <c r="O92" s="15"/>
      <c r="P92" s="15"/>
      <c r="Q92" s="16"/>
      <c r="R92" s="17" t="str">
        <f ca="1">IF(Q92=0," ",IFERROR(IF(DATEDIF(TODAY(),Q92,"M")&lt;=5,"ROJO",IF(DATEDIF(TODAY(),Q92,"M")&gt;=12,"VERDE",IF(AND(DATEDIF(TODAY(),Q92,"M")&gt;=6,DATEDIF(TODAY(),Q92,"M")&lt;=11),"AMARILLO"))),S92))</f>
        <v xml:space="preserve"> </v>
      </c>
      <c r="S92" s="25" t="str">
        <f>IF(Q92=0," ",IF(Q92&lt;=$N$4,"VENCIDO","NO VENCIDO"))</f>
        <v xml:space="preserve"> </v>
      </c>
      <c r="T92" s="18"/>
      <c r="U92" s="19"/>
      <c r="V92" s="19"/>
      <c r="W92" s="20"/>
      <c r="X92" s="20"/>
      <c r="Y92" s="164"/>
      <c r="Z92" s="21"/>
      <c r="AA92" s="4"/>
      <c r="AB92" s="166"/>
      <c r="AC92" s="166"/>
      <c r="AD92" s="170"/>
      <c r="AE92" s="168"/>
      <c r="AF92" s="168"/>
      <c r="AG92" s="168"/>
      <c r="AH92" s="168"/>
      <c r="AI92" s="168"/>
      <c r="AJ92" s="168"/>
      <c r="AK92" s="168"/>
      <c r="AL92" s="168"/>
      <c r="AM92" s="168"/>
      <c r="AN92" s="168"/>
      <c r="AO92" s="184"/>
      <c r="AP92" s="24"/>
      <c r="AQ92" s="8"/>
    </row>
    <row r="93" spans="1:43" ht="14.65" customHeight="1">
      <c r="A93" s="101"/>
      <c r="B93" s="193"/>
      <c r="C93" s="193"/>
      <c r="D93" s="133"/>
      <c r="E93" s="127"/>
      <c r="F93" s="133"/>
      <c r="G93" s="133"/>
      <c r="H93" s="133"/>
      <c r="I93" s="133"/>
      <c r="J93" s="145"/>
      <c r="K93" s="148"/>
      <c r="L93" s="151"/>
      <c r="M93" s="155"/>
      <c r="N93" s="14"/>
      <c r="O93" s="15"/>
      <c r="P93" s="15"/>
      <c r="Q93" s="16"/>
      <c r="R93" s="17" t="str">
        <f ca="1">IF(Q93=0," ",IFERROR(IF(DATEDIF(TODAY(),Q93,"M")&lt;=5,"ROJO",IF(DATEDIF(TODAY(),Q93,"M")&gt;=12,"VERDE",IF(AND(DATEDIF(TODAY(),Q93,"M")&gt;=6,DATEDIF(TODAY(),Q93,"M")&lt;=11),"AMARILLO"))),S93))</f>
        <v xml:space="preserve"> </v>
      </c>
      <c r="S93" s="25" t="str">
        <f>IF(Q93=0," ",IF(Q93&lt;=$N$4,"VENCIDO","NO VENCIDO"))</f>
        <v xml:space="preserve"> </v>
      </c>
      <c r="T93" s="18"/>
      <c r="U93" s="19"/>
      <c r="V93" s="19"/>
      <c r="W93" s="20"/>
      <c r="X93" s="20"/>
      <c r="Y93" s="164"/>
      <c r="Z93" s="21"/>
      <c r="AA93" s="4"/>
      <c r="AB93" s="166"/>
      <c r="AC93" s="166"/>
      <c r="AD93" s="170"/>
      <c r="AE93" s="169"/>
      <c r="AF93" s="169"/>
      <c r="AG93" s="169"/>
      <c r="AH93" s="169"/>
      <c r="AI93" s="169"/>
      <c r="AJ93" s="169"/>
      <c r="AK93" s="169"/>
      <c r="AL93" s="169"/>
      <c r="AM93" s="169"/>
      <c r="AN93" s="169"/>
      <c r="AO93" s="185"/>
      <c r="AP93" s="24"/>
      <c r="AQ93" s="8"/>
    </row>
    <row r="94" spans="1:43" ht="16.5">
      <c r="A94" s="102"/>
      <c r="B94" s="193"/>
      <c r="C94" s="193"/>
      <c r="D94" s="134"/>
      <c r="E94" s="128"/>
      <c r="F94" s="134"/>
      <c r="G94" s="134"/>
      <c r="H94" s="134"/>
      <c r="I94" s="134"/>
      <c r="J94" s="146"/>
      <c r="K94" s="149"/>
      <c r="L94" s="152"/>
      <c r="M94" s="28" t="b">
        <f>M89=N94</f>
        <v>1</v>
      </c>
      <c r="N94" s="29">
        <f>SUM(N89:N93)</f>
        <v>0</v>
      </c>
      <c r="O94" s="30" t="s">
        <v>112</v>
      </c>
      <c r="P94" s="31"/>
      <c r="Q94" s="32"/>
      <c r="R94" s="32"/>
      <c r="S94" s="32"/>
      <c r="T94" s="33">
        <f>SUM(T89:T93)</f>
        <v>0</v>
      </c>
      <c r="U94" s="34"/>
      <c r="V94" s="34"/>
      <c r="W94" s="34"/>
      <c r="X94" s="35"/>
      <c r="Y94" s="165"/>
      <c r="Z94" s="36"/>
      <c r="AA94" s="4"/>
      <c r="AB94" s="37"/>
      <c r="AC94" s="37"/>
      <c r="AD94" s="38"/>
      <c r="AE94" s="37"/>
      <c r="AF94" s="37"/>
      <c r="AG94" s="37"/>
      <c r="AH94" s="37"/>
      <c r="AI94" s="37"/>
      <c r="AJ94" s="37"/>
      <c r="AK94" s="37"/>
      <c r="AL94" s="37"/>
      <c r="AM94" s="37"/>
      <c r="AN94" s="37"/>
      <c r="AO94" s="39"/>
      <c r="AP94" s="24"/>
      <c r="AQ94" s="8"/>
    </row>
    <row r="95" spans="1:43" ht="14.65" customHeight="1">
      <c r="A95" s="100">
        <f>A89+1</f>
        <v>16</v>
      </c>
      <c r="B95" s="187" t="s">
        <v>142</v>
      </c>
      <c r="C95" s="188"/>
      <c r="D95" s="132">
        <v>23</v>
      </c>
      <c r="E95" s="126"/>
      <c r="F95" s="132">
        <v>1</v>
      </c>
      <c r="G95" s="132"/>
      <c r="H95" s="132"/>
      <c r="I95" s="132"/>
      <c r="J95" s="144">
        <f>+F95+G95</f>
        <v>1</v>
      </c>
      <c r="K95" s="147">
        <f>+AO95</f>
        <v>0</v>
      </c>
      <c r="L95" s="150">
        <f>+J95+K95</f>
        <v>1</v>
      </c>
      <c r="M95" s="153">
        <f>+(D95+E95)-(L95)+H95-I95</f>
        <v>22</v>
      </c>
      <c r="N95" s="14">
        <v>22</v>
      </c>
      <c r="O95" s="15" t="s">
        <v>143</v>
      </c>
      <c r="P95" s="15" t="s">
        <v>115</v>
      </c>
      <c r="Q95" s="16">
        <v>46356</v>
      </c>
      <c r="R95" s="17" t="str">
        <f ca="1">IF(Q95=0," ",IFERROR(IF(DATEDIF(TODAY(),Q95,"M")&lt;=5,"ROJO",IF(DATEDIF(TODAY(),Q95,"M")&gt;=12,"VERDE",IF(AND(DATEDIF(TODAY(),Q95,"M")&gt;=6,DATEDIF(TODAY(),Q95,"M")&lt;=11),"AMARILLO"))),S95))</f>
        <v>ROJO</v>
      </c>
      <c r="S95" s="17" t="str">
        <f>IF(Q95=0," ",IF(Q95&lt;=$N$4,"VENCIDO","NO VENCIDO"))</f>
        <v>NO VENCIDO</v>
      </c>
      <c r="T95" s="18"/>
      <c r="U95" s="19"/>
      <c r="V95" s="19"/>
      <c r="W95" s="20"/>
      <c r="X95" s="20"/>
      <c r="Y95" s="163">
        <f>+AT95</f>
        <v>0</v>
      </c>
      <c r="Z95" s="21"/>
      <c r="AA95" s="4"/>
      <c r="AB95" s="166"/>
      <c r="AC95" s="166"/>
      <c r="AD95" s="170">
        <f>+AB95+AC95</f>
        <v>0</v>
      </c>
      <c r="AE95" s="167"/>
      <c r="AF95" s="167"/>
      <c r="AG95" s="167"/>
      <c r="AH95" s="167"/>
      <c r="AI95" s="167"/>
      <c r="AJ95" s="167"/>
      <c r="AK95" s="167"/>
      <c r="AL95" s="167"/>
      <c r="AM95" s="167"/>
      <c r="AN95" s="167"/>
      <c r="AO95" s="183">
        <f>SUM(AD95:AN99)</f>
        <v>0</v>
      </c>
      <c r="AP95" s="24"/>
      <c r="AQ95" s="8"/>
    </row>
    <row r="96" spans="1:43" ht="14.65" customHeight="1">
      <c r="A96" s="101"/>
      <c r="B96" s="189"/>
      <c r="C96" s="190"/>
      <c r="D96" s="133"/>
      <c r="E96" s="127"/>
      <c r="F96" s="133"/>
      <c r="G96" s="133"/>
      <c r="H96" s="133"/>
      <c r="I96" s="133"/>
      <c r="J96" s="145"/>
      <c r="K96" s="148"/>
      <c r="L96" s="151"/>
      <c r="M96" s="154"/>
      <c r="N96" s="14"/>
      <c r="O96" s="15"/>
      <c r="P96" s="15"/>
      <c r="Q96" s="16"/>
      <c r="R96" s="17" t="str">
        <f ca="1">IF(Q96=0," ",IFERROR(IF(DATEDIF(TODAY(),Q96,"M")&lt;=5,"ROJO",IF(DATEDIF(TODAY(),Q96,"M")&gt;=12,"VERDE",IF(AND(DATEDIF(TODAY(),Q96,"M")&gt;=6,DATEDIF(TODAY(),Q96,"M")&lt;=11),"AMARILLO"))),S96))</f>
        <v xml:space="preserve"> </v>
      </c>
      <c r="S96" s="25" t="str">
        <f>IF(Q96=0," ",IF(Q96&lt;=$N$4,"VENCIDO","NO VENCIDO"))</f>
        <v xml:space="preserve"> </v>
      </c>
      <c r="T96" s="18"/>
      <c r="U96" s="19"/>
      <c r="V96" s="19"/>
      <c r="W96" s="20"/>
      <c r="X96" s="20"/>
      <c r="Y96" s="164"/>
      <c r="Z96" s="21"/>
      <c r="AA96" s="4"/>
      <c r="AB96" s="166"/>
      <c r="AC96" s="166"/>
      <c r="AD96" s="170"/>
      <c r="AE96" s="168"/>
      <c r="AF96" s="168"/>
      <c r="AG96" s="168"/>
      <c r="AH96" s="168"/>
      <c r="AI96" s="168"/>
      <c r="AJ96" s="168"/>
      <c r="AK96" s="168"/>
      <c r="AL96" s="168"/>
      <c r="AM96" s="168"/>
      <c r="AN96" s="168"/>
      <c r="AO96" s="184"/>
      <c r="AP96" s="24"/>
      <c r="AQ96" s="8"/>
    </row>
    <row r="97" spans="1:43" ht="14.65" customHeight="1">
      <c r="A97" s="101"/>
      <c r="B97" s="189"/>
      <c r="C97" s="190"/>
      <c r="D97" s="133"/>
      <c r="E97" s="127"/>
      <c r="F97" s="133"/>
      <c r="G97" s="133"/>
      <c r="H97" s="133"/>
      <c r="I97" s="133"/>
      <c r="J97" s="145"/>
      <c r="K97" s="148"/>
      <c r="L97" s="151"/>
      <c r="M97" s="154"/>
      <c r="N97" s="14"/>
      <c r="O97" s="15"/>
      <c r="P97" s="15"/>
      <c r="Q97" s="16"/>
      <c r="R97" s="17" t="str">
        <f ca="1">IF(Q97=0," ",IFERROR(IF(DATEDIF(TODAY(),Q97,"M")&lt;=5,"ROJO",IF(DATEDIF(TODAY(),Q97,"M")&gt;=12,"VERDE",IF(AND(DATEDIF(TODAY(),Q97,"M")&gt;=6,DATEDIF(TODAY(),Q97,"M")&lt;=11),"AMARILLO"))),S97))</f>
        <v xml:space="preserve"> </v>
      </c>
      <c r="S97" s="25" t="str">
        <f>IF(Q97=0," ",IF(Q97&lt;=$N$4,"VENCIDO","NO VENCIDO"))</f>
        <v xml:space="preserve"> </v>
      </c>
      <c r="T97" s="18"/>
      <c r="U97" s="19"/>
      <c r="V97" s="19"/>
      <c r="W97" s="20"/>
      <c r="X97" s="20"/>
      <c r="Y97" s="164"/>
      <c r="Z97" s="21"/>
      <c r="AA97" s="4"/>
      <c r="AB97" s="166"/>
      <c r="AC97" s="166"/>
      <c r="AD97" s="170"/>
      <c r="AE97" s="168"/>
      <c r="AF97" s="168"/>
      <c r="AG97" s="168"/>
      <c r="AH97" s="168"/>
      <c r="AI97" s="168"/>
      <c r="AJ97" s="168"/>
      <c r="AK97" s="168"/>
      <c r="AL97" s="168"/>
      <c r="AM97" s="168"/>
      <c r="AN97" s="168"/>
      <c r="AO97" s="184"/>
      <c r="AP97" s="24"/>
      <c r="AQ97" s="8"/>
    </row>
    <row r="98" spans="1:43" ht="14.65" customHeight="1">
      <c r="A98" s="101"/>
      <c r="B98" s="189"/>
      <c r="C98" s="190"/>
      <c r="D98" s="133"/>
      <c r="E98" s="127"/>
      <c r="F98" s="133"/>
      <c r="G98" s="133"/>
      <c r="H98" s="133"/>
      <c r="I98" s="133"/>
      <c r="J98" s="145"/>
      <c r="K98" s="148"/>
      <c r="L98" s="151"/>
      <c r="M98" s="154"/>
      <c r="N98" s="14"/>
      <c r="O98" s="15"/>
      <c r="P98" s="15"/>
      <c r="Q98" s="16"/>
      <c r="R98" s="17" t="str">
        <f ca="1">IF(Q98=0," ",IFERROR(IF(DATEDIF(TODAY(),Q98,"M")&lt;=5,"ROJO",IF(DATEDIF(TODAY(),Q98,"M")&gt;=12,"VERDE",IF(AND(DATEDIF(TODAY(),Q98,"M")&gt;=6,DATEDIF(TODAY(),Q98,"M")&lt;=11),"AMARILLO"))),S98))</f>
        <v xml:space="preserve"> </v>
      </c>
      <c r="S98" s="25" t="str">
        <f>IF(Q98=0," ",IF(Q98&lt;=$N$4,"VENCIDO","NO VENCIDO"))</f>
        <v xml:space="preserve"> </v>
      </c>
      <c r="T98" s="18"/>
      <c r="U98" s="19"/>
      <c r="V98" s="19"/>
      <c r="W98" s="20"/>
      <c r="X98" s="20"/>
      <c r="Y98" s="164"/>
      <c r="Z98" s="21"/>
      <c r="AA98" s="4"/>
      <c r="AB98" s="166"/>
      <c r="AC98" s="166"/>
      <c r="AD98" s="170"/>
      <c r="AE98" s="168"/>
      <c r="AF98" s="168"/>
      <c r="AG98" s="168"/>
      <c r="AH98" s="168"/>
      <c r="AI98" s="168"/>
      <c r="AJ98" s="168"/>
      <c r="AK98" s="168"/>
      <c r="AL98" s="168"/>
      <c r="AM98" s="168"/>
      <c r="AN98" s="168"/>
      <c r="AO98" s="184"/>
      <c r="AP98" s="24"/>
      <c r="AQ98" s="8"/>
    </row>
    <row r="99" spans="1:43" ht="14.65" customHeight="1">
      <c r="A99" s="101"/>
      <c r="B99" s="189"/>
      <c r="C99" s="190"/>
      <c r="D99" s="133"/>
      <c r="E99" s="127"/>
      <c r="F99" s="133"/>
      <c r="G99" s="133"/>
      <c r="H99" s="133"/>
      <c r="I99" s="133"/>
      <c r="J99" s="145"/>
      <c r="K99" s="148"/>
      <c r="L99" s="151"/>
      <c r="M99" s="155"/>
      <c r="N99" s="14"/>
      <c r="O99" s="15"/>
      <c r="P99" s="15"/>
      <c r="Q99" s="16"/>
      <c r="R99" s="17" t="str">
        <f ca="1">IF(Q99=0," ",IFERROR(IF(DATEDIF(TODAY(),Q99,"M")&lt;=5,"ROJO",IF(DATEDIF(TODAY(),Q99,"M")&gt;=12,"VERDE",IF(AND(DATEDIF(TODAY(),Q99,"M")&gt;=6,DATEDIF(TODAY(),Q99,"M")&lt;=11),"AMARILLO"))),S99))</f>
        <v xml:space="preserve"> </v>
      </c>
      <c r="S99" s="25" t="str">
        <f>IF(Q99=0," ",IF(Q99&lt;=$N$4,"VENCIDO","NO VENCIDO"))</f>
        <v xml:space="preserve"> </v>
      </c>
      <c r="T99" s="18"/>
      <c r="U99" s="19"/>
      <c r="V99" s="19"/>
      <c r="W99" s="20"/>
      <c r="X99" s="20"/>
      <c r="Y99" s="164"/>
      <c r="Z99" s="21"/>
      <c r="AA99" s="4"/>
      <c r="AB99" s="166"/>
      <c r="AC99" s="166"/>
      <c r="AD99" s="170"/>
      <c r="AE99" s="169"/>
      <c r="AF99" s="169"/>
      <c r="AG99" s="169"/>
      <c r="AH99" s="169"/>
      <c r="AI99" s="169"/>
      <c r="AJ99" s="169"/>
      <c r="AK99" s="169"/>
      <c r="AL99" s="169"/>
      <c r="AM99" s="169"/>
      <c r="AN99" s="169"/>
      <c r="AO99" s="185"/>
      <c r="AP99" s="24"/>
      <c r="AQ99" s="8"/>
    </row>
    <row r="100" spans="1:43" ht="16.5">
      <c r="A100" s="102"/>
      <c r="B100" s="191"/>
      <c r="C100" s="192"/>
      <c r="D100" s="134"/>
      <c r="E100" s="128"/>
      <c r="F100" s="134"/>
      <c r="G100" s="134"/>
      <c r="H100" s="134"/>
      <c r="I100" s="134"/>
      <c r="J100" s="146"/>
      <c r="K100" s="149"/>
      <c r="L100" s="152"/>
      <c r="M100" s="28" t="b">
        <f>M95=N100</f>
        <v>1</v>
      </c>
      <c r="N100" s="29">
        <f>SUM(N95:N99)</f>
        <v>22</v>
      </c>
      <c r="O100" s="30" t="s">
        <v>112</v>
      </c>
      <c r="P100" s="31"/>
      <c r="Q100" s="32"/>
      <c r="R100" s="32"/>
      <c r="S100" s="32"/>
      <c r="T100" s="33">
        <f>SUM(T95:T99)</f>
        <v>0</v>
      </c>
      <c r="U100" s="34"/>
      <c r="V100" s="34"/>
      <c r="W100" s="34"/>
      <c r="X100" s="35"/>
      <c r="Y100" s="165"/>
      <c r="Z100" s="36"/>
      <c r="AA100" s="4"/>
      <c r="AB100" s="37"/>
      <c r="AC100" s="37"/>
      <c r="AD100" s="38"/>
      <c r="AE100" s="37"/>
      <c r="AF100" s="37"/>
      <c r="AG100" s="37"/>
      <c r="AH100" s="37"/>
      <c r="AI100" s="37"/>
      <c r="AJ100" s="37"/>
      <c r="AK100" s="37"/>
      <c r="AL100" s="37"/>
      <c r="AM100" s="37"/>
      <c r="AN100" s="37"/>
      <c r="AO100" s="39"/>
      <c r="AP100" s="24"/>
      <c r="AQ100" s="8"/>
    </row>
    <row r="101" spans="1:43" ht="14.65" customHeight="1">
      <c r="A101" s="100">
        <f>A95+1</f>
        <v>17</v>
      </c>
      <c r="B101" s="193" t="s">
        <v>144</v>
      </c>
      <c r="C101" s="193"/>
      <c r="D101" s="132">
        <v>0</v>
      </c>
      <c r="E101" s="126"/>
      <c r="F101" s="132">
        <v>0</v>
      </c>
      <c r="G101" s="132"/>
      <c r="H101" s="132"/>
      <c r="I101" s="132"/>
      <c r="J101" s="144">
        <f>+F101+G101</f>
        <v>0</v>
      </c>
      <c r="K101" s="147">
        <f>+AO101</f>
        <v>0</v>
      </c>
      <c r="L101" s="150">
        <f>+J101+K101</f>
        <v>0</v>
      </c>
      <c r="M101" s="153">
        <f>+(D101+E101)-(L101)+H101-I101</f>
        <v>0</v>
      </c>
      <c r="N101" s="14"/>
      <c r="O101" s="15"/>
      <c r="P101" s="15"/>
      <c r="Q101" s="16"/>
      <c r="R101" s="17" t="str">
        <f ca="1">IF(Q101=0," ",IFERROR(IF(DATEDIF(TODAY(),Q101,"M")&lt;=5,"ROJO",IF(DATEDIF(TODAY(),Q101,"M")&gt;=12,"VERDE",IF(AND(DATEDIF(TODAY(),Q101,"M")&gt;=6,DATEDIF(TODAY(),Q101,"M")&lt;=11),"AMARILLO"))),S101))</f>
        <v xml:space="preserve"> </v>
      </c>
      <c r="S101" s="17" t="str">
        <f>IF(Q101=0," ",IF(Q101&lt;=$N$4,"VENCIDO","NO VENCIDO"))</f>
        <v xml:space="preserve"> </v>
      </c>
      <c r="T101" s="18"/>
      <c r="U101" s="19"/>
      <c r="V101" s="19"/>
      <c r="W101" s="20"/>
      <c r="X101" s="20"/>
      <c r="Y101" s="163">
        <f>+AT101</f>
        <v>0</v>
      </c>
      <c r="Z101" s="21"/>
      <c r="AA101" s="4"/>
      <c r="AB101" s="166"/>
      <c r="AC101" s="166"/>
      <c r="AD101" s="170">
        <f>+AB101+AC101</f>
        <v>0</v>
      </c>
      <c r="AE101" s="167"/>
      <c r="AF101" s="167"/>
      <c r="AG101" s="167"/>
      <c r="AH101" s="167"/>
      <c r="AI101" s="167"/>
      <c r="AJ101" s="167"/>
      <c r="AK101" s="167"/>
      <c r="AL101" s="167"/>
      <c r="AM101" s="167"/>
      <c r="AN101" s="167"/>
      <c r="AO101" s="183">
        <f>SUM(AD101:AN105)</f>
        <v>0</v>
      </c>
      <c r="AP101" s="24"/>
      <c r="AQ101" s="8"/>
    </row>
    <row r="102" spans="1:43" ht="14.65" customHeight="1">
      <c r="A102" s="101"/>
      <c r="B102" s="193"/>
      <c r="C102" s="193"/>
      <c r="D102" s="133"/>
      <c r="E102" s="127"/>
      <c r="F102" s="133"/>
      <c r="G102" s="133"/>
      <c r="H102" s="133"/>
      <c r="I102" s="133"/>
      <c r="J102" s="145"/>
      <c r="K102" s="148"/>
      <c r="L102" s="151"/>
      <c r="M102" s="154"/>
      <c r="N102" s="14"/>
      <c r="O102" s="15"/>
      <c r="P102" s="15"/>
      <c r="Q102" s="16"/>
      <c r="R102" s="17" t="str">
        <f ca="1">IF(Q102=0," ",IFERROR(IF(DATEDIF(TODAY(),Q102,"M")&lt;=5,"ROJO",IF(DATEDIF(TODAY(),Q102,"M")&gt;=12,"VERDE",IF(AND(DATEDIF(TODAY(),Q102,"M")&gt;=6,DATEDIF(TODAY(),Q102,"M")&lt;=11),"AMARILLO"))),S102))</f>
        <v xml:space="preserve"> </v>
      </c>
      <c r="S102" s="25" t="str">
        <f>IF(Q102=0," ",IF(Q102&lt;=$N$4,"VENCIDO","NO VENCIDO"))</f>
        <v xml:space="preserve"> </v>
      </c>
      <c r="T102" s="18"/>
      <c r="U102" s="19"/>
      <c r="V102" s="19"/>
      <c r="W102" s="20"/>
      <c r="X102" s="20"/>
      <c r="Y102" s="164"/>
      <c r="Z102" s="21"/>
      <c r="AA102" s="4"/>
      <c r="AB102" s="166"/>
      <c r="AC102" s="166"/>
      <c r="AD102" s="170"/>
      <c r="AE102" s="168"/>
      <c r="AF102" s="168"/>
      <c r="AG102" s="168"/>
      <c r="AH102" s="168"/>
      <c r="AI102" s="168"/>
      <c r="AJ102" s="168"/>
      <c r="AK102" s="168"/>
      <c r="AL102" s="168"/>
      <c r="AM102" s="168"/>
      <c r="AN102" s="168"/>
      <c r="AO102" s="184"/>
      <c r="AP102" s="24"/>
      <c r="AQ102" s="8"/>
    </row>
    <row r="103" spans="1:43" ht="14.65" customHeight="1">
      <c r="A103" s="101"/>
      <c r="B103" s="193"/>
      <c r="C103" s="193"/>
      <c r="D103" s="133"/>
      <c r="E103" s="127"/>
      <c r="F103" s="133"/>
      <c r="G103" s="133"/>
      <c r="H103" s="133"/>
      <c r="I103" s="133"/>
      <c r="J103" s="145"/>
      <c r="K103" s="148"/>
      <c r="L103" s="151"/>
      <c r="M103" s="154"/>
      <c r="N103" s="14"/>
      <c r="O103" s="15"/>
      <c r="P103" s="15"/>
      <c r="Q103" s="16"/>
      <c r="R103" s="17" t="str">
        <f ca="1">IF(Q103=0," ",IFERROR(IF(DATEDIF(TODAY(),Q103,"M")&lt;=5,"ROJO",IF(DATEDIF(TODAY(),Q103,"M")&gt;=12,"VERDE",IF(AND(DATEDIF(TODAY(),Q103,"M")&gt;=6,DATEDIF(TODAY(),Q103,"M")&lt;=11),"AMARILLO"))),S103))</f>
        <v xml:space="preserve"> </v>
      </c>
      <c r="S103" s="25" t="str">
        <f>IF(Q103=0," ",IF(Q103&lt;=$N$4,"VENCIDO","NO VENCIDO"))</f>
        <v xml:space="preserve"> </v>
      </c>
      <c r="T103" s="18"/>
      <c r="U103" s="19"/>
      <c r="V103" s="19"/>
      <c r="W103" s="20"/>
      <c r="X103" s="20"/>
      <c r="Y103" s="164"/>
      <c r="Z103" s="21"/>
      <c r="AA103" s="4"/>
      <c r="AB103" s="166"/>
      <c r="AC103" s="166"/>
      <c r="AD103" s="170"/>
      <c r="AE103" s="168"/>
      <c r="AF103" s="168"/>
      <c r="AG103" s="168"/>
      <c r="AH103" s="168"/>
      <c r="AI103" s="168"/>
      <c r="AJ103" s="168"/>
      <c r="AK103" s="168"/>
      <c r="AL103" s="168"/>
      <c r="AM103" s="168"/>
      <c r="AN103" s="168"/>
      <c r="AO103" s="184"/>
      <c r="AP103" s="24"/>
      <c r="AQ103" s="8"/>
    </row>
    <row r="104" spans="1:43" ht="14.65" customHeight="1">
      <c r="A104" s="101"/>
      <c r="B104" s="193"/>
      <c r="C104" s="193"/>
      <c r="D104" s="133"/>
      <c r="E104" s="127"/>
      <c r="F104" s="133"/>
      <c r="G104" s="133"/>
      <c r="H104" s="133"/>
      <c r="I104" s="133"/>
      <c r="J104" s="145"/>
      <c r="K104" s="148"/>
      <c r="L104" s="151"/>
      <c r="M104" s="154"/>
      <c r="N104" s="14"/>
      <c r="O104" s="15"/>
      <c r="P104" s="15"/>
      <c r="Q104" s="16"/>
      <c r="R104" s="17" t="str">
        <f ca="1">IF(Q104=0," ",IFERROR(IF(DATEDIF(TODAY(),Q104,"M")&lt;=5,"ROJO",IF(DATEDIF(TODAY(),Q104,"M")&gt;=12,"VERDE",IF(AND(DATEDIF(TODAY(),Q104,"M")&gt;=6,DATEDIF(TODAY(),Q104,"M")&lt;=11),"AMARILLO"))),S104))</f>
        <v xml:space="preserve"> </v>
      </c>
      <c r="S104" s="25" t="str">
        <f>IF(Q104=0," ",IF(Q104&lt;=$N$4,"VENCIDO","NO VENCIDO"))</f>
        <v xml:space="preserve"> </v>
      </c>
      <c r="T104" s="18"/>
      <c r="U104" s="19"/>
      <c r="V104" s="19"/>
      <c r="W104" s="20"/>
      <c r="X104" s="20"/>
      <c r="Y104" s="164"/>
      <c r="Z104" s="21"/>
      <c r="AA104" s="4"/>
      <c r="AB104" s="166"/>
      <c r="AC104" s="166"/>
      <c r="AD104" s="170"/>
      <c r="AE104" s="168"/>
      <c r="AF104" s="168"/>
      <c r="AG104" s="168"/>
      <c r="AH104" s="168"/>
      <c r="AI104" s="168"/>
      <c r="AJ104" s="168"/>
      <c r="AK104" s="168"/>
      <c r="AL104" s="168"/>
      <c r="AM104" s="168"/>
      <c r="AN104" s="168"/>
      <c r="AO104" s="184"/>
      <c r="AP104" s="24"/>
      <c r="AQ104" s="8"/>
    </row>
    <row r="105" spans="1:43" ht="14.65" customHeight="1">
      <c r="A105" s="101"/>
      <c r="B105" s="193"/>
      <c r="C105" s="193"/>
      <c r="D105" s="133"/>
      <c r="E105" s="127"/>
      <c r="F105" s="133"/>
      <c r="G105" s="133"/>
      <c r="H105" s="133"/>
      <c r="I105" s="133"/>
      <c r="J105" s="145"/>
      <c r="K105" s="148"/>
      <c r="L105" s="151"/>
      <c r="M105" s="155"/>
      <c r="N105" s="14"/>
      <c r="O105" s="15"/>
      <c r="P105" s="15"/>
      <c r="Q105" s="16"/>
      <c r="R105" s="17" t="str">
        <f ca="1">IF(Q105=0," ",IFERROR(IF(DATEDIF(TODAY(),Q105,"M")&lt;=5,"ROJO",IF(DATEDIF(TODAY(),Q105,"M")&gt;=12,"VERDE",IF(AND(DATEDIF(TODAY(),Q105,"M")&gt;=6,DATEDIF(TODAY(),Q105,"M")&lt;=11),"AMARILLO"))),S105))</f>
        <v xml:space="preserve"> </v>
      </c>
      <c r="S105" s="25" t="str">
        <f>IF(Q105=0," ",IF(Q105&lt;=$N$4,"VENCIDO","NO VENCIDO"))</f>
        <v xml:space="preserve"> </v>
      </c>
      <c r="T105" s="18"/>
      <c r="U105" s="19"/>
      <c r="V105" s="19"/>
      <c r="W105" s="20"/>
      <c r="X105" s="20"/>
      <c r="Y105" s="164"/>
      <c r="Z105" s="21"/>
      <c r="AA105" s="4"/>
      <c r="AB105" s="166"/>
      <c r="AC105" s="166"/>
      <c r="AD105" s="170"/>
      <c r="AE105" s="169"/>
      <c r="AF105" s="169"/>
      <c r="AG105" s="169"/>
      <c r="AH105" s="169"/>
      <c r="AI105" s="169"/>
      <c r="AJ105" s="169"/>
      <c r="AK105" s="169"/>
      <c r="AL105" s="169"/>
      <c r="AM105" s="169"/>
      <c r="AN105" s="169"/>
      <c r="AO105" s="185"/>
      <c r="AP105" s="24"/>
      <c r="AQ105" s="8"/>
    </row>
    <row r="106" spans="1:43" ht="16.5">
      <c r="A106" s="102"/>
      <c r="B106" s="193"/>
      <c r="C106" s="193"/>
      <c r="D106" s="134"/>
      <c r="E106" s="128"/>
      <c r="F106" s="134"/>
      <c r="G106" s="134"/>
      <c r="H106" s="134"/>
      <c r="I106" s="134"/>
      <c r="J106" s="146"/>
      <c r="K106" s="149"/>
      <c r="L106" s="152"/>
      <c r="M106" s="28" t="b">
        <f>M101=N106</f>
        <v>1</v>
      </c>
      <c r="N106" s="29">
        <f>SUM(N101:N105)</f>
        <v>0</v>
      </c>
      <c r="O106" s="30" t="s">
        <v>112</v>
      </c>
      <c r="P106" s="31"/>
      <c r="Q106" s="32"/>
      <c r="R106" s="32"/>
      <c r="S106" s="32"/>
      <c r="T106" s="33">
        <f>SUM(T101:T105)</f>
        <v>0</v>
      </c>
      <c r="U106" s="34"/>
      <c r="V106" s="34"/>
      <c r="W106" s="34"/>
      <c r="X106" s="35"/>
      <c r="Y106" s="165"/>
      <c r="Z106" s="36"/>
      <c r="AA106" s="4"/>
      <c r="AB106" s="37"/>
      <c r="AC106" s="37"/>
      <c r="AD106" s="38"/>
      <c r="AE106" s="37"/>
      <c r="AF106" s="37"/>
      <c r="AG106" s="37"/>
      <c r="AH106" s="37"/>
      <c r="AI106" s="37"/>
      <c r="AJ106" s="37"/>
      <c r="AK106" s="37"/>
      <c r="AL106" s="37"/>
      <c r="AM106" s="37"/>
      <c r="AN106" s="37"/>
      <c r="AO106" s="39"/>
      <c r="AP106" s="24"/>
      <c r="AQ106" s="8"/>
    </row>
    <row r="107" spans="1:43" ht="14.65" customHeight="1">
      <c r="A107" s="100">
        <f>A101+1</f>
        <v>18</v>
      </c>
      <c r="B107" s="193" t="s">
        <v>145</v>
      </c>
      <c r="C107" s="193"/>
      <c r="D107" s="132">
        <v>0</v>
      </c>
      <c r="E107" s="126"/>
      <c r="F107" s="132">
        <v>0</v>
      </c>
      <c r="G107" s="132"/>
      <c r="H107" s="132"/>
      <c r="I107" s="132"/>
      <c r="J107" s="144">
        <f>+F107+G107</f>
        <v>0</v>
      </c>
      <c r="K107" s="147">
        <f>+AO107</f>
        <v>0</v>
      </c>
      <c r="L107" s="150">
        <f>+J107+K107</f>
        <v>0</v>
      </c>
      <c r="M107" s="153">
        <f>+(D107+E107)-(L107)+H107-I107</f>
        <v>0</v>
      </c>
      <c r="N107" s="14"/>
      <c r="O107" s="15"/>
      <c r="P107" s="15"/>
      <c r="Q107" s="16"/>
      <c r="R107" s="17" t="str">
        <f ca="1">IF(Q107=0," ",IFERROR(IF(DATEDIF(TODAY(),Q107,"M")&lt;=5,"ROJO",IF(DATEDIF(TODAY(),Q107,"M")&gt;=12,"VERDE",IF(AND(DATEDIF(TODAY(),Q107,"M")&gt;=6,DATEDIF(TODAY(),Q107,"M")&lt;=11),"AMARILLO"))),S107))</f>
        <v xml:space="preserve"> </v>
      </c>
      <c r="S107" s="17" t="str">
        <f>IF(Q107=0," ",IF(Q107&lt;=$N$4,"VENCIDO","NO VENCIDO"))</f>
        <v xml:space="preserve"> </v>
      </c>
      <c r="T107" s="18"/>
      <c r="U107" s="19"/>
      <c r="V107" s="19"/>
      <c r="W107" s="20"/>
      <c r="X107" s="20"/>
      <c r="Y107" s="163">
        <f>+AT107</f>
        <v>0</v>
      </c>
      <c r="Z107" s="21"/>
      <c r="AA107" s="4"/>
      <c r="AB107" s="166"/>
      <c r="AC107" s="166"/>
      <c r="AD107" s="170">
        <f>+AB107+AC107</f>
        <v>0</v>
      </c>
      <c r="AE107" s="167"/>
      <c r="AF107" s="167"/>
      <c r="AG107" s="167"/>
      <c r="AH107" s="167"/>
      <c r="AI107" s="167"/>
      <c r="AJ107" s="167"/>
      <c r="AK107" s="167"/>
      <c r="AL107" s="167"/>
      <c r="AM107" s="167"/>
      <c r="AN107" s="167"/>
      <c r="AO107" s="183">
        <f>SUM(AD107:AN111)</f>
        <v>0</v>
      </c>
      <c r="AP107" s="24"/>
      <c r="AQ107" s="8"/>
    </row>
    <row r="108" spans="1:43" ht="14.65" customHeight="1">
      <c r="A108" s="101"/>
      <c r="B108" s="193"/>
      <c r="C108" s="193"/>
      <c r="D108" s="133"/>
      <c r="E108" s="127"/>
      <c r="F108" s="133"/>
      <c r="G108" s="133"/>
      <c r="H108" s="133"/>
      <c r="I108" s="133"/>
      <c r="J108" s="145"/>
      <c r="K108" s="148"/>
      <c r="L108" s="151"/>
      <c r="M108" s="154"/>
      <c r="N108" s="14"/>
      <c r="O108" s="15"/>
      <c r="P108" s="15"/>
      <c r="Q108" s="16"/>
      <c r="R108" s="17" t="str">
        <f ca="1">IF(Q108=0," ",IFERROR(IF(DATEDIF(TODAY(),Q108,"M")&lt;=5,"ROJO",IF(DATEDIF(TODAY(),Q108,"M")&gt;=12,"VERDE",IF(AND(DATEDIF(TODAY(),Q108,"M")&gt;=6,DATEDIF(TODAY(),Q108,"M")&lt;=11),"AMARILLO"))),S108))</f>
        <v xml:space="preserve"> </v>
      </c>
      <c r="S108" s="25" t="str">
        <f>IF(Q108=0," ",IF(Q108&lt;=$N$4,"VENCIDO","NO VENCIDO"))</f>
        <v xml:space="preserve"> </v>
      </c>
      <c r="T108" s="18"/>
      <c r="U108" s="19"/>
      <c r="V108" s="19"/>
      <c r="W108" s="20"/>
      <c r="X108" s="20"/>
      <c r="Y108" s="164"/>
      <c r="Z108" s="21"/>
      <c r="AA108" s="4"/>
      <c r="AB108" s="166"/>
      <c r="AC108" s="166"/>
      <c r="AD108" s="170"/>
      <c r="AE108" s="168"/>
      <c r="AF108" s="168"/>
      <c r="AG108" s="168"/>
      <c r="AH108" s="168"/>
      <c r="AI108" s="168"/>
      <c r="AJ108" s="168"/>
      <c r="AK108" s="168"/>
      <c r="AL108" s="168"/>
      <c r="AM108" s="168"/>
      <c r="AN108" s="168"/>
      <c r="AO108" s="184"/>
      <c r="AP108" s="24"/>
      <c r="AQ108" s="8"/>
    </row>
    <row r="109" spans="1:43" ht="14.65" customHeight="1">
      <c r="A109" s="101"/>
      <c r="B109" s="193"/>
      <c r="C109" s="193"/>
      <c r="D109" s="133"/>
      <c r="E109" s="127"/>
      <c r="F109" s="133"/>
      <c r="G109" s="133"/>
      <c r="H109" s="133"/>
      <c r="I109" s="133"/>
      <c r="J109" s="145"/>
      <c r="K109" s="148"/>
      <c r="L109" s="151"/>
      <c r="M109" s="154"/>
      <c r="N109" s="14"/>
      <c r="O109" s="15"/>
      <c r="P109" s="15"/>
      <c r="Q109" s="16"/>
      <c r="R109" s="17" t="str">
        <f ca="1">IF(Q109=0," ",IFERROR(IF(DATEDIF(TODAY(),Q109,"M")&lt;=5,"ROJO",IF(DATEDIF(TODAY(),Q109,"M")&gt;=12,"VERDE",IF(AND(DATEDIF(TODAY(),Q109,"M")&gt;=6,DATEDIF(TODAY(),Q109,"M")&lt;=11),"AMARILLO"))),S109))</f>
        <v xml:space="preserve"> </v>
      </c>
      <c r="S109" s="25" t="str">
        <f>IF(Q109=0," ",IF(Q109&lt;=$N$4,"VENCIDO","NO VENCIDO"))</f>
        <v xml:space="preserve"> </v>
      </c>
      <c r="T109" s="18"/>
      <c r="U109" s="19"/>
      <c r="V109" s="19"/>
      <c r="W109" s="20"/>
      <c r="X109" s="20"/>
      <c r="Y109" s="164"/>
      <c r="Z109" s="21"/>
      <c r="AA109" s="4"/>
      <c r="AB109" s="166"/>
      <c r="AC109" s="166"/>
      <c r="AD109" s="170"/>
      <c r="AE109" s="168"/>
      <c r="AF109" s="168"/>
      <c r="AG109" s="168"/>
      <c r="AH109" s="168"/>
      <c r="AI109" s="168"/>
      <c r="AJ109" s="168"/>
      <c r="AK109" s="168"/>
      <c r="AL109" s="168"/>
      <c r="AM109" s="168"/>
      <c r="AN109" s="168"/>
      <c r="AO109" s="184"/>
      <c r="AP109" s="24"/>
      <c r="AQ109" s="8"/>
    </row>
    <row r="110" spans="1:43" ht="14.65" customHeight="1">
      <c r="A110" s="101"/>
      <c r="B110" s="193"/>
      <c r="C110" s="193"/>
      <c r="D110" s="133"/>
      <c r="E110" s="127"/>
      <c r="F110" s="133"/>
      <c r="G110" s="133"/>
      <c r="H110" s="133"/>
      <c r="I110" s="133"/>
      <c r="J110" s="145"/>
      <c r="K110" s="148"/>
      <c r="L110" s="151"/>
      <c r="M110" s="154"/>
      <c r="N110" s="14"/>
      <c r="O110" s="15"/>
      <c r="P110" s="15"/>
      <c r="Q110" s="16"/>
      <c r="R110" s="17" t="str">
        <f ca="1">IF(Q110=0," ",IFERROR(IF(DATEDIF(TODAY(),Q110,"M")&lt;=5,"ROJO",IF(DATEDIF(TODAY(),Q110,"M")&gt;=12,"VERDE",IF(AND(DATEDIF(TODAY(),Q110,"M")&gt;=6,DATEDIF(TODAY(),Q110,"M")&lt;=11),"AMARILLO"))),S110))</f>
        <v xml:space="preserve"> </v>
      </c>
      <c r="S110" s="25" t="str">
        <f>IF(Q110=0," ",IF(Q110&lt;=$N$4,"VENCIDO","NO VENCIDO"))</f>
        <v xml:space="preserve"> </v>
      </c>
      <c r="T110" s="18"/>
      <c r="U110" s="19"/>
      <c r="V110" s="19"/>
      <c r="W110" s="20"/>
      <c r="X110" s="20"/>
      <c r="Y110" s="164"/>
      <c r="Z110" s="21"/>
      <c r="AA110" s="4"/>
      <c r="AB110" s="166"/>
      <c r="AC110" s="166"/>
      <c r="AD110" s="170"/>
      <c r="AE110" s="168"/>
      <c r="AF110" s="168"/>
      <c r="AG110" s="168"/>
      <c r="AH110" s="168"/>
      <c r="AI110" s="168"/>
      <c r="AJ110" s="168"/>
      <c r="AK110" s="168"/>
      <c r="AL110" s="168"/>
      <c r="AM110" s="168"/>
      <c r="AN110" s="168"/>
      <c r="AO110" s="184"/>
      <c r="AP110" s="24"/>
      <c r="AQ110" s="8"/>
    </row>
    <row r="111" spans="1:43" ht="14.65" customHeight="1">
      <c r="A111" s="101"/>
      <c r="B111" s="193"/>
      <c r="C111" s="193"/>
      <c r="D111" s="133"/>
      <c r="E111" s="127"/>
      <c r="F111" s="133"/>
      <c r="G111" s="133"/>
      <c r="H111" s="133"/>
      <c r="I111" s="133"/>
      <c r="J111" s="145"/>
      <c r="K111" s="148"/>
      <c r="L111" s="151"/>
      <c r="M111" s="155"/>
      <c r="N111" s="14"/>
      <c r="O111" s="15"/>
      <c r="P111" s="15"/>
      <c r="Q111" s="16"/>
      <c r="R111" s="17" t="str">
        <f ca="1">IF(Q111=0," ",IFERROR(IF(DATEDIF(TODAY(),Q111,"M")&lt;=5,"ROJO",IF(DATEDIF(TODAY(),Q111,"M")&gt;=12,"VERDE",IF(AND(DATEDIF(TODAY(),Q111,"M")&gt;=6,DATEDIF(TODAY(),Q111,"M")&lt;=11),"AMARILLO"))),S111))</f>
        <v xml:space="preserve"> </v>
      </c>
      <c r="S111" s="25" t="str">
        <f>IF(Q111=0," ",IF(Q111&lt;=$N$4,"VENCIDO","NO VENCIDO"))</f>
        <v xml:space="preserve"> </v>
      </c>
      <c r="T111" s="18"/>
      <c r="U111" s="19"/>
      <c r="V111" s="19"/>
      <c r="W111" s="20"/>
      <c r="X111" s="20"/>
      <c r="Y111" s="164"/>
      <c r="Z111" s="21"/>
      <c r="AA111" s="4"/>
      <c r="AB111" s="166"/>
      <c r="AC111" s="166"/>
      <c r="AD111" s="170"/>
      <c r="AE111" s="169"/>
      <c r="AF111" s="169"/>
      <c r="AG111" s="169"/>
      <c r="AH111" s="169"/>
      <c r="AI111" s="169"/>
      <c r="AJ111" s="169"/>
      <c r="AK111" s="169"/>
      <c r="AL111" s="169"/>
      <c r="AM111" s="169"/>
      <c r="AN111" s="169"/>
      <c r="AO111" s="185"/>
      <c r="AP111" s="24"/>
      <c r="AQ111" s="8"/>
    </row>
    <row r="112" spans="1:43" ht="16.5">
      <c r="A112" s="102"/>
      <c r="B112" s="193"/>
      <c r="C112" s="193"/>
      <c r="D112" s="134"/>
      <c r="E112" s="128"/>
      <c r="F112" s="134"/>
      <c r="G112" s="134"/>
      <c r="H112" s="134"/>
      <c r="I112" s="134"/>
      <c r="J112" s="146"/>
      <c r="K112" s="149"/>
      <c r="L112" s="152"/>
      <c r="M112" s="28" t="b">
        <f>M107=N112</f>
        <v>1</v>
      </c>
      <c r="N112" s="29">
        <f>SUM(N107:N111)</f>
        <v>0</v>
      </c>
      <c r="O112" s="30" t="s">
        <v>112</v>
      </c>
      <c r="P112" s="31"/>
      <c r="Q112" s="32"/>
      <c r="R112" s="32"/>
      <c r="S112" s="32"/>
      <c r="T112" s="33">
        <f>SUM(T107:T111)</f>
        <v>0</v>
      </c>
      <c r="U112" s="34"/>
      <c r="V112" s="34"/>
      <c r="W112" s="34"/>
      <c r="X112" s="35"/>
      <c r="Y112" s="165"/>
      <c r="Z112" s="36"/>
      <c r="AA112" s="4"/>
      <c r="AB112" s="37"/>
      <c r="AC112" s="37"/>
      <c r="AD112" s="38"/>
      <c r="AE112" s="37"/>
      <c r="AF112" s="37"/>
      <c r="AG112" s="37"/>
      <c r="AH112" s="37"/>
      <c r="AI112" s="37"/>
      <c r="AJ112" s="37"/>
      <c r="AK112" s="37"/>
      <c r="AL112" s="37"/>
      <c r="AM112" s="37"/>
      <c r="AN112" s="37"/>
      <c r="AO112" s="39"/>
      <c r="AP112" s="24"/>
      <c r="AQ112" s="8"/>
    </row>
    <row r="113" spans="1:43" ht="14.65" customHeight="1">
      <c r="A113" s="100">
        <f>A107+1</f>
        <v>19</v>
      </c>
      <c r="B113" s="187" t="s">
        <v>146</v>
      </c>
      <c r="C113" s="188"/>
      <c r="D113" s="132">
        <v>210</v>
      </c>
      <c r="E113" s="126"/>
      <c r="F113" s="132">
        <v>38</v>
      </c>
      <c r="G113" s="132"/>
      <c r="H113" s="132"/>
      <c r="I113" s="132"/>
      <c r="J113" s="144">
        <f>+F113+G113</f>
        <v>38</v>
      </c>
      <c r="K113" s="147">
        <f>+AO113</f>
        <v>42</v>
      </c>
      <c r="L113" s="150">
        <f>+J113+K113</f>
        <v>80</v>
      </c>
      <c r="M113" s="153">
        <f>+(D113+E113)-(L113)+H113-I113</f>
        <v>130</v>
      </c>
      <c r="N113" s="14">
        <v>172</v>
      </c>
      <c r="O113" s="15" t="s">
        <v>147</v>
      </c>
      <c r="P113" s="15" t="s">
        <v>125</v>
      </c>
      <c r="Q113" s="16">
        <v>46507</v>
      </c>
      <c r="R113" s="17" t="str">
        <f ca="1">IF(Q113=0," ",IFERROR(IF(DATEDIF(TODAY(),Q113,"M")&lt;=5,"ROJO",IF(DATEDIF(TODAY(),Q113,"M")&gt;=12,"VERDE",IF(AND(DATEDIF(TODAY(),Q113,"M")&gt;=6,DATEDIF(TODAY(),Q113,"M")&lt;=11),"AMARILLO"))),S113))</f>
        <v>AMARILLO</v>
      </c>
      <c r="S113" s="17" t="str">
        <f>IF(Q113=0," ",IF(Q113&lt;=$N$4,"VENCIDO","NO VENCIDO"))</f>
        <v>NO VENCIDO</v>
      </c>
      <c r="T113" s="18"/>
      <c r="U113" s="19"/>
      <c r="V113" s="19"/>
      <c r="W113" s="20"/>
      <c r="X113" s="20"/>
      <c r="Y113" s="163">
        <f>+AT113</f>
        <v>0</v>
      </c>
      <c r="Z113" s="21"/>
      <c r="AA113" s="4"/>
      <c r="AB113" s="166">
        <v>42</v>
      </c>
      <c r="AC113" s="166"/>
      <c r="AD113" s="170">
        <f>+AB113+AC113</f>
        <v>42</v>
      </c>
      <c r="AE113" s="167"/>
      <c r="AF113" s="167"/>
      <c r="AG113" s="167"/>
      <c r="AH113" s="167"/>
      <c r="AI113" s="167"/>
      <c r="AJ113" s="167"/>
      <c r="AK113" s="167"/>
      <c r="AL113" s="167"/>
      <c r="AM113" s="167"/>
      <c r="AN113" s="167"/>
      <c r="AO113" s="183">
        <f>SUM(AD113:AN117)</f>
        <v>42</v>
      </c>
      <c r="AP113" s="24"/>
      <c r="AQ113" s="8"/>
    </row>
    <row r="114" spans="1:43" ht="14.65" customHeight="1">
      <c r="A114" s="101"/>
      <c r="B114" s="189"/>
      <c r="C114" s="190"/>
      <c r="D114" s="133"/>
      <c r="E114" s="127"/>
      <c r="F114" s="133"/>
      <c r="G114" s="133"/>
      <c r="H114" s="133"/>
      <c r="I114" s="133"/>
      <c r="J114" s="145"/>
      <c r="K114" s="148"/>
      <c r="L114" s="151"/>
      <c r="M114" s="154"/>
      <c r="N114" s="14"/>
      <c r="O114" s="15"/>
      <c r="P114" s="15"/>
      <c r="Q114" s="16"/>
      <c r="R114" s="17" t="str">
        <f ca="1">IF(Q114=0," ",IFERROR(IF(DATEDIF(TODAY(),Q114,"M")&lt;=5,"ROJO",IF(DATEDIF(TODAY(),Q114,"M")&gt;=12,"VERDE",IF(AND(DATEDIF(TODAY(),Q114,"M")&gt;=6,DATEDIF(TODAY(),Q114,"M")&lt;=11),"AMARILLO"))),S114))</f>
        <v xml:space="preserve"> </v>
      </c>
      <c r="S114" s="25" t="str">
        <f>IF(Q114=0," ",IF(Q114&lt;=$N$4,"VENCIDO","NO VENCIDO"))</f>
        <v xml:space="preserve"> </v>
      </c>
      <c r="T114" s="18"/>
      <c r="U114" s="19"/>
      <c r="V114" s="19"/>
      <c r="W114" s="20"/>
      <c r="X114" s="20"/>
      <c r="Y114" s="164"/>
      <c r="Z114" s="21"/>
      <c r="AA114" s="4"/>
      <c r="AB114" s="166"/>
      <c r="AC114" s="166"/>
      <c r="AD114" s="170"/>
      <c r="AE114" s="168"/>
      <c r="AF114" s="168"/>
      <c r="AG114" s="168"/>
      <c r="AH114" s="168"/>
      <c r="AI114" s="168"/>
      <c r="AJ114" s="168"/>
      <c r="AK114" s="168"/>
      <c r="AL114" s="168"/>
      <c r="AM114" s="168"/>
      <c r="AN114" s="168"/>
      <c r="AO114" s="184"/>
      <c r="AP114" s="24"/>
      <c r="AQ114" s="8"/>
    </row>
    <row r="115" spans="1:43" ht="14.65" customHeight="1">
      <c r="A115" s="101"/>
      <c r="B115" s="189"/>
      <c r="C115" s="190"/>
      <c r="D115" s="133"/>
      <c r="E115" s="127"/>
      <c r="F115" s="133"/>
      <c r="G115" s="133"/>
      <c r="H115" s="133"/>
      <c r="I115" s="133"/>
      <c r="J115" s="145"/>
      <c r="K115" s="148"/>
      <c r="L115" s="151"/>
      <c r="M115" s="154"/>
      <c r="N115" s="14"/>
      <c r="O115" s="15"/>
      <c r="P115" s="15"/>
      <c r="Q115" s="16"/>
      <c r="R115" s="17" t="str">
        <f ca="1">IF(Q115=0," ",IFERROR(IF(DATEDIF(TODAY(),Q115,"M")&lt;=5,"ROJO",IF(DATEDIF(TODAY(),Q115,"M")&gt;=12,"VERDE",IF(AND(DATEDIF(TODAY(),Q115,"M")&gt;=6,DATEDIF(TODAY(),Q115,"M")&lt;=11),"AMARILLO"))),S115))</f>
        <v xml:space="preserve"> </v>
      </c>
      <c r="S115" s="25" t="str">
        <f>IF(Q115=0," ",IF(Q115&lt;=$N$4,"VENCIDO","NO VENCIDO"))</f>
        <v xml:space="preserve"> </v>
      </c>
      <c r="T115" s="18"/>
      <c r="U115" s="19"/>
      <c r="V115" s="19"/>
      <c r="W115" s="20"/>
      <c r="X115" s="20"/>
      <c r="Y115" s="164"/>
      <c r="Z115" s="21"/>
      <c r="AA115" s="4"/>
      <c r="AB115" s="166"/>
      <c r="AC115" s="166"/>
      <c r="AD115" s="170"/>
      <c r="AE115" s="168"/>
      <c r="AF115" s="168"/>
      <c r="AG115" s="168"/>
      <c r="AH115" s="168"/>
      <c r="AI115" s="168"/>
      <c r="AJ115" s="168"/>
      <c r="AK115" s="168"/>
      <c r="AL115" s="168"/>
      <c r="AM115" s="168"/>
      <c r="AN115" s="168"/>
      <c r="AO115" s="184"/>
      <c r="AP115" s="24"/>
      <c r="AQ115" s="8"/>
    </row>
    <row r="116" spans="1:43" ht="14.65" customHeight="1">
      <c r="A116" s="101"/>
      <c r="B116" s="189"/>
      <c r="C116" s="190"/>
      <c r="D116" s="133"/>
      <c r="E116" s="127"/>
      <c r="F116" s="133"/>
      <c r="G116" s="133"/>
      <c r="H116" s="133"/>
      <c r="I116" s="133"/>
      <c r="J116" s="145"/>
      <c r="K116" s="148"/>
      <c r="L116" s="151"/>
      <c r="M116" s="154"/>
      <c r="N116" s="14"/>
      <c r="O116" s="15"/>
      <c r="P116" s="15"/>
      <c r="Q116" s="16"/>
      <c r="R116" s="17" t="str">
        <f ca="1">IF(Q116=0," ",IFERROR(IF(DATEDIF(TODAY(),Q116,"M")&lt;=5,"ROJO",IF(DATEDIF(TODAY(),Q116,"M")&gt;=12,"VERDE",IF(AND(DATEDIF(TODAY(),Q116,"M")&gt;=6,DATEDIF(TODAY(),Q116,"M")&lt;=11),"AMARILLO"))),S116))</f>
        <v xml:space="preserve"> </v>
      </c>
      <c r="S116" s="25" t="str">
        <f>IF(Q116=0," ",IF(Q116&lt;=$N$4,"VENCIDO","NO VENCIDO"))</f>
        <v xml:space="preserve"> </v>
      </c>
      <c r="T116" s="18"/>
      <c r="U116" s="19"/>
      <c r="V116" s="19"/>
      <c r="W116" s="20"/>
      <c r="X116" s="20"/>
      <c r="Y116" s="164"/>
      <c r="Z116" s="21"/>
      <c r="AA116" s="4"/>
      <c r="AB116" s="166"/>
      <c r="AC116" s="166"/>
      <c r="AD116" s="170"/>
      <c r="AE116" s="168"/>
      <c r="AF116" s="168"/>
      <c r="AG116" s="168"/>
      <c r="AH116" s="168"/>
      <c r="AI116" s="168"/>
      <c r="AJ116" s="168"/>
      <c r="AK116" s="168"/>
      <c r="AL116" s="168"/>
      <c r="AM116" s="168"/>
      <c r="AN116" s="168"/>
      <c r="AO116" s="184"/>
      <c r="AP116" s="24"/>
      <c r="AQ116" s="8"/>
    </row>
    <row r="117" spans="1:43" ht="14.65" customHeight="1">
      <c r="A117" s="101"/>
      <c r="B117" s="189"/>
      <c r="C117" s="190"/>
      <c r="D117" s="133"/>
      <c r="E117" s="127"/>
      <c r="F117" s="133"/>
      <c r="G117" s="133"/>
      <c r="H117" s="133"/>
      <c r="I117" s="133"/>
      <c r="J117" s="145"/>
      <c r="K117" s="148"/>
      <c r="L117" s="151"/>
      <c r="M117" s="155"/>
      <c r="N117" s="14"/>
      <c r="O117" s="15"/>
      <c r="P117" s="15"/>
      <c r="Q117" s="16"/>
      <c r="R117" s="17" t="str">
        <f ca="1">IF(Q117=0," ",IFERROR(IF(DATEDIF(TODAY(),Q117,"M")&lt;=5,"ROJO",IF(DATEDIF(TODAY(),Q117,"M")&gt;=12,"VERDE",IF(AND(DATEDIF(TODAY(),Q117,"M")&gt;=6,DATEDIF(TODAY(),Q117,"M")&lt;=11),"AMARILLO"))),S117))</f>
        <v xml:space="preserve"> </v>
      </c>
      <c r="S117" s="25" t="str">
        <f>IF(Q117=0," ",IF(Q117&lt;=$N$4,"VENCIDO","NO VENCIDO"))</f>
        <v xml:space="preserve"> </v>
      </c>
      <c r="T117" s="18"/>
      <c r="U117" s="19"/>
      <c r="V117" s="19"/>
      <c r="W117" s="20"/>
      <c r="X117" s="20"/>
      <c r="Y117" s="164"/>
      <c r="Z117" s="21"/>
      <c r="AA117" s="4"/>
      <c r="AB117" s="166"/>
      <c r="AC117" s="166"/>
      <c r="AD117" s="170"/>
      <c r="AE117" s="169"/>
      <c r="AF117" s="169"/>
      <c r="AG117" s="169"/>
      <c r="AH117" s="169"/>
      <c r="AI117" s="169"/>
      <c r="AJ117" s="169"/>
      <c r="AK117" s="169"/>
      <c r="AL117" s="169"/>
      <c r="AM117" s="169"/>
      <c r="AN117" s="169"/>
      <c r="AO117" s="185"/>
      <c r="AP117" s="24"/>
      <c r="AQ117" s="8"/>
    </row>
    <row r="118" spans="1:43" ht="16.5">
      <c r="A118" s="102"/>
      <c r="B118" s="191"/>
      <c r="C118" s="192"/>
      <c r="D118" s="134"/>
      <c r="E118" s="128"/>
      <c r="F118" s="134"/>
      <c r="G118" s="134"/>
      <c r="H118" s="134"/>
      <c r="I118" s="134"/>
      <c r="J118" s="146"/>
      <c r="K118" s="149"/>
      <c r="L118" s="152"/>
      <c r="M118" s="28" t="b">
        <f>M113=N118</f>
        <v>0</v>
      </c>
      <c r="N118" s="29">
        <f>SUM(N113:N117)</f>
        <v>172</v>
      </c>
      <c r="O118" s="30" t="s">
        <v>112</v>
      </c>
      <c r="P118" s="31"/>
      <c r="Q118" s="32"/>
      <c r="R118" s="32"/>
      <c r="S118" s="32"/>
      <c r="T118" s="33">
        <f>SUM(T113:T117)</f>
        <v>0</v>
      </c>
      <c r="U118" s="34"/>
      <c r="V118" s="34"/>
      <c r="W118" s="34"/>
      <c r="X118" s="35"/>
      <c r="Y118" s="165"/>
      <c r="Z118" s="36"/>
      <c r="AA118" s="4"/>
      <c r="AB118" s="37"/>
      <c r="AC118" s="37"/>
      <c r="AD118" s="38"/>
      <c r="AE118" s="37"/>
      <c r="AF118" s="37"/>
      <c r="AG118" s="37"/>
      <c r="AH118" s="37"/>
      <c r="AI118" s="37"/>
      <c r="AJ118" s="37"/>
      <c r="AK118" s="37"/>
      <c r="AL118" s="37"/>
      <c r="AM118" s="37"/>
      <c r="AN118" s="37"/>
      <c r="AO118" s="39"/>
      <c r="AP118" s="24"/>
      <c r="AQ118" s="8"/>
    </row>
    <row r="119" spans="1:43" ht="14.65" customHeight="1">
      <c r="A119" s="100">
        <f>A113+1</f>
        <v>20</v>
      </c>
      <c r="B119" s="187" t="s">
        <v>148</v>
      </c>
      <c r="C119" s="188"/>
      <c r="D119" s="132">
        <v>30</v>
      </c>
      <c r="E119" s="126"/>
      <c r="F119" s="132">
        <v>2</v>
      </c>
      <c r="G119" s="132"/>
      <c r="H119" s="132"/>
      <c r="I119" s="132"/>
      <c r="J119" s="144">
        <f>+F119+G119</f>
        <v>2</v>
      </c>
      <c r="K119" s="147">
        <f>+AO119</f>
        <v>0</v>
      </c>
      <c r="L119" s="150">
        <f>+J119+K119</f>
        <v>2</v>
      </c>
      <c r="M119" s="153">
        <f>+(D119+E119)-(L119)+H119-I119</f>
        <v>28</v>
      </c>
      <c r="N119" s="14">
        <v>28</v>
      </c>
      <c r="O119" s="15" t="s">
        <v>149</v>
      </c>
      <c r="P119" s="15" t="s">
        <v>150</v>
      </c>
      <c r="Q119" s="16">
        <v>46634</v>
      </c>
      <c r="R119" s="17" t="str">
        <f ca="1">IF(Q119=0," ",IFERROR(IF(DATEDIF(TODAY(),Q119,"M")&lt;=5,"ROJO",IF(DATEDIF(TODAY(),Q119,"M")&gt;=12,"VERDE",IF(AND(DATEDIF(TODAY(),Q119,"M")&gt;=6,DATEDIF(TODAY(),Q119,"M")&lt;=11),"AMARILLO"))),S119))</f>
        <v>AMARILLO</v>
      </c>
      <c r="S119" s="17" t="str">
        <f>IF(Q119=0," ",IF(Q119&lt;=$N$4,"VENCIDO","NO VENCIDO"))</f>
        <v>NO VENCIDO</v>
      </c>
      <c r="T119" s="18"/>
      <c r="U119" s="19"/>
      <c r="V119" s="19"/>
      <c r="W119" s="20"/>
      <c r="X119" s="20"/>
      <c r="Y119" s="163">
        <f>+AT119</f>
        <v>0</v>
      </c>
      <c r="Z119" s="21"/>
      <c r="AA119" s="4"/>
      <c r="AB119" s="166"/>
      <c r="AC119" s="166"/>
      <c r="AD119" s="170">
        <f>+AB119+AC119</f>
        <v>0</v>
      </c>
      <c r="AE119" s="167"/>
      <c r="AF119" s="167"/>
      <c r="AG119" s="167"/>
      <c r="AH119" s="167"/>
      <c r="AI119" s="167"/>
      <c r="AJ119" s="167"/>
      <c r="AK119" s="167"/>
      <c r="AL119" s="167"/>
      <c r="AM119" s="167"/>
      <c r="AN119" s="167"/>
      <c r="AO119" s="183">
        <f>SUM(AD119:AN123)</f>
        <v>0</v>
      </c>
      <c r="AP119" s="24"/>
      <c r="AQ119" s="8"/>
    </row>
    <row r="120" spans="1:43" ht="14.65" customHeight="1">
      <c r="A120" s="101"/>
      <c r="B120" s="189"/>
      <c r="C120" s="190"/>
      <c r="D120" s="133"/>
      <c r="E120" s="127"/>
      <c r="F120" s="133"/>
      <c r="G120" s="133"/>
      <c r="H120" s="133"/>
      <c r="I120" s="133"/>
      <c r="J120" s="145"/>
      <c r="K120" s="148"/>
      <c r="L120" s="151"/>
      <c r="M120" s="154"/>
      <c r="N120" s="14"/>
      <c r="O120" s="15"/>
      <c r="P120" s="15"/>
      <c r="Q120" s="16"/>
      <c r="R120" s="17" t="str">
        <f ca="1">IF(Q120=0," ",IFERROR(IF(DATEDIF(TODAY(),Q120,"M")&lt;=5,"ROJO",IF(DATEDIF(TODAY(),Q120,"M")&gt;=12,"VERDE",IF(AND(DATEDIF(TODAY(),Q120,"M")&gt;=6,DATEDIF(TODAY(),Q120,"M")&lt;=11),"AMARILLO"))),S120))</f>
        <v xml:space="preserve"> </v>
      </c>
      <c r="S120" s="25" t="str">
        <f>IF(Q120=0," ",IF(Q120&lt;=$N$4,"VENCIDO","NO VENCIDO"))</f>
        <v xml:space="preserve"> </v>
      </c>
      <c r="T120" s="18"/>
      <c r="U120" s="19"/>
      <c r="V120" s="19"/>
      <c r="W120" s="20"/>
      <c r="X120" s="20"/>
      <c r="Y120" s="164"/>
      <c r="Z120" s="21"/>
      <c r="AA120" s="4"/>
      <c r="AB120" s="166"/>
      <c r="AC120" s="166"/>
      <c r="AD120" s="170"/>
      <c r="AE120" s="168"/>
      <c r="AF120" s="168"/>
      <c r="AG120" s="168"/>
      <c r="AH120" s="168"/>
      <c r="AI120" s="168"/>
      <c r="AJ120" s="168"/>
      <c r="AK120" s="168"/>
      <c r="AL120" s="168"/>
      <c r="AM120" s="168"/>
      <c r="AN120" s="168"/>
      <c r="AO120" s="184"/>
      <c r="AP120" s="24"/>
      <c r="AQ120" s="8"/>
    </row>
    <row r="121" spans="1:43" ht="14.65" customHeight="1">
      <c r="A121" s="101"/>
      <c r="B121" s="189"/>
      <c r="C121" s="190"/>
      <c r="D121" s="133"/>
      <c r="E121" s="127"/>
      <c r="F121" s="133"/>
      <c r="G121" s="133"/>
      <c r="H121" s="133"/>
      <c r="I121" s="133"/>
      <c r="J121" s="145"/>
      <c r="K121" s="148"/>
      <c r="L121" s="151"/>
      <c r="M121" s="154"/>
      <c r="N121" s="14"/>
      <c r="O121" s="15"/>
      <c r="P121" s="15"/>
      <c r="Q121" s="16"/>
      <c r="R121" s="17" t="str">
        <f ca="1">IF(Q121=0," ",IFERROR(IF(DATEDIF(TODAY(),Q121,"M")&lt;=5,"ROJO",IF(DATEDIF(TODAY(),Q121,"M")&gt;=12,"VERDE",IF(AND(DATEDIF(TODAY(),Q121,"M")&gt;=6,DATEDIF(TODAY(),Q121,"M")&lt;=11),"AMARILLO"))),S121))</f>
        <v xml:space="preserve"> </v>
      </c>
      <c r="S121" s="25" t="str">
        <f>IF(Q121=0," ",IF(Q121&lt;=$N$4,"VENCIDO","NO VENCIDO"))</f>
        <v xml:space="preserve"> </v>
      </c>
      <c r="T121" s="18"/>
      <c r="U121" s="19"/>
      <c r="V121" s="19"/>
      <c r="W121" s="20"/>
      <c r="X121" s="20"/>
      <c r="Y121" s="164"/>
      <c r="Z121" s="21"/>
      <c r="AA121" s="4"/>
      <c r="AB121" s="166"/>
      <c r="AC121" s="166"/>
      <c r="AD121" s="170"/>
      <c r="AE121" s="168"/>
      <c r="AF121" s="168"/>
      <c r="AG121" s="168"/>
      <c r="AH121" s="168"/>
      <c r="AI121" s="168"/>
      <c r="AJ121" s="168"/>
      <c r="AK121" s="168"/>
      <c r="AL121" s="168"/>
      <c r="AM121" s="168"/>
      <c r="AN121" s="168"/>
      <c r="AO121" s="184"/>
      <c r="AP121" s="24"/>
      <c r="AQ121" s="8"/>
    </row>
    <row r="122" spans="1:43" ht="14.65" customHeight="1">
      <c r="A122" s="101"/>
      <c r="B122" s="189"/>
      <c r="C122" s="190"/>
      <c r="D122" s="133"/>
      <c r="E122" s="127"/>
      <c r="F122" s="133"/>
      <c r="G122" s="133"/>
      <c r="H122" s="133"/>
      <c r="I122" s="133"/>
      <c r="J122" s="145"/>
      <c r="K122" s="148"/>
      <c r="L122" s="151"/>
      <c r="M122" s="154"/>
      <c r="N122" s="14"/>
      <c r="O122" s="15"/>
      <c r="P122" s="15"/>
      <c r="Q122" s="16"/>
      <c r="R122" s="17" t="str">
        <f ca="1">IF(Q122=0," ",IFERROR(IF(DATEDIF(TODAY(),Q122,"M")&lt;=5,"ROJO",IF(DATEDIF(TODAY(),Q122,"M")&gt;=12,"VERDE",IF(AND(DATEDIF(TODAY(),Q122,"M")&gt;=6,DATEDIF(TODAY(),Q122,"M")&lt;=11),"AMARILLO"))),S122))</f>
        <v xml:space="preserve"> </v>
      </c>
      <c r="S122" s="25" t="str">
        <f>IF(Q122=0," ",IF(Q122&lt;=$N$4,"VENCIDO","NO VENCIDO"))</f>
        <v xml:space="preserve"> </v>
      </c>
      <c r="T122" s="18"/>
      <c r="U122" s="19"/>
      <c r="V122" s="19"/>
      <c r="W122" s="20"/>
      <c r="X122" s="20"/>
      <c r="Y122" s="164"/>
      <c r="Z122" s="21"/>
      <c r="AA122" s="4"/>
      <c r="AB122" s="166"/>
      <c r="AC122" s="166"/>
      <c r="AD122" s="170"/>
      <c r="AE122" s="168"/>
      <c r="AF122" s="168"/>
      <c r="AG122" s="168"/>
      <c r="AH122" s="168"/>
      <c r="AI122" s="168"/>
      <c r="AJ122" s="168"/>
      <c r="AK122" s="168"/>
      <c r="AL122" s="168"/>
      <c r="AM122" s="168"/>
      <c r="AN122" s="168"/>
      <c r="AO122" s="184"/>
      <c r="AP122" s="24"/>
      <c r="AQ122" s="8"/>
    </row>
    <row r="123" spans="1:43" ht="14.65" customHeight="1">
      <c r="A123" s="101"/>
      <c r="B123" s="189"/>
      <c r="C123" s="190"/>
      <c r="D123" s="133"/>
      <c r="E123" s="127"/>
      <c r="F123" s="133"/>
      <c r="G123" s="133"/>
      <c r="H123" s="133"/>
      <c r="I123" s="133"/>
      <c r="J123" s="145"/>
      <c r="K123" s="148"/>
      <c r="L123" s="151"/>
      <c r="M123" s="155"/>
      <c r="N123" s="14"/>
      <c r="O123" s="15"/>
      <c r="P123" s="15"/>
      <c r="Q123" s="16"/>
      <c r="R123" s="17" t="str">
        <f ca="1">IF(Q123=0," ",IFERROR(IF(DATEDIF(TODAY(),Q123,"M")&lt;=5,"ROJO",IF(DATEDIF(TODAY(),Q123,"M")&gt;=12,"VERDE",IF(AND(DATEDIF(TODAY(),Q123,"M")&gt;=6,DATEDIF(TODAY(),Q123,"M")&lt;=11),"AMARILLO"))),S123))</f>
        <v xml:space="preserve"> </v>
      </c>
      <c r="S123" s="25" t="str">
        <f>IF(Q123=0," ",IF(Q123&lt;=$N$4,"VENCIDO","NO VENCIDO"))</f>
        <v xml:space="preserve"> </v>
      </c>
      <c r="T123" s="18"/>
      <c r="U123" s="19"/>
      <c r="V123" s="19"/>
      <c r="W123" s="20"/>
      <c r="X123" s="20"/>
      <c r="Y123" s="164"/>
      <c r="Z123" s="21"/>
      <c r="AA123" s="4"/>
      <c r="AB123" s="166"/>
      <c r="AC123" s="166"/>
      <c r="AD123" s="170"/>
      <c r="AE123" s="169"/>
      <c r="AF123" s="169"/>
      <c r="AG123" s="169"/>
      <c r="AH123" s="169"/>
      <c r="AI123" s="169"/>
      <c r="AJ123" s="169"/>
      <c r="AK123" s="169"/>
      <c r="AL123" s="169"/>
      <c r="AM123" s="169"/>
      <c r="AN123" s="169"/>
      <c r="AO123" s="185"/>
      <c r="AP123" s="24"/>
      <c r="AQ123" s="8"/>
    </row>
    <row r="124" spans="1:43" ht="16.5">
      <c r="A124" s="102"/>
      <c r="B124" s="191"/>
      <c r="C124" s="192"/>
      <c r="D124" s="134"/>
      <c r="E124" s="128"/>
      <c r="F124" s="134"/>
      <c r="G124" s="134"/>
      <c r="H124" s="134"/>
      <c r="I124" s="134"/>
      <c r="J124" s="146"/>
      <c r="K124" s="149"/>
      <c r="L124" s="152"/>
      <c r="M124" s="28" t="b">
        <f>M119=N124</f>
        <v>1</v>
      </c>
      <c r="N124" s="29">
        <f>SUM(N119:N123)</f>
        <v>28</v>
      </c>
      <c r="O124" s="30" t="s">
        <v>112</v>
      </c>
      <c r="P124" s="31"/>
      <c r="Q124" s="32"/>
      <c r="R124" s="32"/>
      <c r="S124" s="32"/>
      <c r="T124" s="33">
        <f>SUM(T119:T123)</f>
        <v>0</v>
      </c>
      <c r="U124" s="34"/>
      <c r="V124" s="34"/>
      <c r="W124" s="34"/>
      <c r="X124" s="35"/>
      <c r="Y124" s="165"/>
      <c r="Z124" s="36"/>
      <c r="AA124" s="4"/>
      <c r="AB124" s="37"/>
      <c r="AC124" s="38"/>
      <c r="AD124" s="38"/>
      <c r="AE124" s="38"/>
      <c r="AF124" s="38"/>
      <c r="AG124" s="38"/>
      <c r="AH124" s="38"/>
      <c r="AI124" s="38"/>
      <c r="AJ124" s="38"/>
      <c r="AK124" s="38"/>
      <c r="AL124" s="38"/>
      <c r="AM124" s="38"/>
      <c r="AN124" s="38"/>
      <c r="AO124" s="39"/>
      <c r="AP124" s="24"/>
      <c r="AQ124" s="8"/>
    </row>
    <row r="125" spans="1:43" ht="14.65" customHeight="1">
      <c r="A125" s="100">
        <f>A119+1</f>
        <v>21</v>
      </c>
      <c r="B125" s="187" t="s">
        <v>151</v>
      </c>
      <c r="C125" s="188"/>
      <c r="D125" s="132">
        <v>65</v>
      </c>
      <c r="E125" s="126"/>
      <c r="F125" s="132">
        <v>15</v>
      </c>
      <c r="G125" s="132"/>
      <c r="H125" s="132"/>
      <c r="I125" s="132"/>
      <c r="J125" s="144">
        <f>+F125+G125</f>
        <v>15</v>
      </c>
      <c r="K125" s="147">
        <f>+AO125</f>
        <v>0</v>
      </c>
      <c r="L125" s="150">
        <f>+J125+K125</f>
        <v>15</v>
      </c>
      <c r="M125" s="153">
        <f>+(D125+E125)-(L125)+H125-I125</f>
        <v>50</v>
      </c>
      <c r="N125" s="14">
        <v>50</v>
      </c>
      <c r="O125" s="15" t="s">
        <v>152</v>
      </c>
      <c r="P125" s="15" t="s">
        <v>150</v>
      </c>
      <c r="Q125" s="16">
        <v>46550</v>
      </c>
      <c r="R125" s="17" t="str">
        <f ca="1">IF(Q125=0," ",IFERROR(IF(DATEDIF(TODAY(),Q125,"M")&lt;=5,"ROJO",IF(DATEDIF(TODAY(),Q125,"M")&gt;=12,"VERDE",IF(AND(DATEDIF(TODAY(),Q125,"M")&gt;=6,DATEDIF(TODAY(),Q125,"M")&lt;=11),"AMARILLO"))),S125))</f>
        <v>AMARILLO</v>
      </c>
      <c r="S125" s="17" t="str">
        <f>IF(Q125=0," ",IF(Q125&lt;=$N$4,"VENCIDO","NO VENCIDO"))</f>
        <v>NO VENCIDO</v>
      </c>
      <c r="T125" s="18"/>
      <c r="U125" s="19"/>
      <c r="V125" s="19"/>
      <c r="W125" s="20"/>
      <c r="X125" s="20"/>
      <c r="Y125" s="163">
        <f>+AT125</f>
        <v>0</v>
      </c>
      <c r="Z125" s="21"/>
      <c r="AA125" s="4"/>
      <c r="AB125" s="166"/>
      <c r="AC125" s="166"/>
      <c r="AD125" s="170">
        <f>+AB125+AC125</f>
        <v>0</v>
      </c>
      <c r="AE125" s="167"/>
      <c r="AF125" s="167"/>
      <c r="AG125" s="167"/>
      <c r="AH125" s="167"/>
      <c r="AI125" s="167"/>
      <c r="AJ125" s="167"/>
      <c r="AK125" s="167"/>
      <c r="AL125" s="167"/>
      <c r="AM125" s="167"/>
      <c r="AN125" s="167"/>
      <c r="AO125" s="183">
        <f>SUM(AD125:AN129)</f>
        <v>0</v>
      </c>
      <c r="AP125" s="24"/>
      <c r="AQ125" s="8"/>
    </row>
    <row r="126" spans="1:43" ht="14.65" customHeight="1">
      <c r="A126" s="101"/>
      <c r="B126" s="189"/>
      <c r="C126" s="190"/>
      <c r="D126" s="133"/>
      <c r="E126" s="127"/>
      <c r="F126" s="133"/>
      <c r="G126" s="133"/>
      <c r="H126" s="133"/>
      <c r="I126" s="133"/>
      <c r="J126" s="145"/>
      <c r="K126" s="148"/>
      <c r="L126" s="151"/>
      <c r="M126" s="154"/>
      <c r="N126" s="14"/>
      <c r="O126" s="15"/>
      <c r="P126" s="15"/>
      <c r="Q126" s="16"/>
      <c r="R126" s="17" t="str">
        <f ca="1">IF(Q126=0," ",IFERROR(IF(DATEDIF(TODAY(),Q126,"M")&lt;=5,"ROJO",IF(DATEDIF(TODAY(),Q126,"M")&gt;=12,"VERDE",IF(AND(DATEDIF(TODAY(),Q126,"M")&gt;=6,DATEDIF(TODAY(),Q126,"M")&lt;=11),"AMARILLO"))),S126))</f>
        <v xml:space="preserve"> </v>
      </c>
      <c r="S126" s="25" t="str">
        <f>IF(Q126=0," ",IF(Q126&lt;=$N$4,"VENCIDO","NO VENCIDO"))</f>
        <v xml:space="preserve"> </v>
      </c>
      <c r="T126" s="18"/>
      <c r="U126" s="19"/>
      <c r="V126" s="19"/>
      <c r="W126" s="20"/>
      <c r="X126" s="20"/>
      <c r="Y126" s="164"/>
      <c r="Z126" s="21"/>
      <c r="AA126" s="4"/>
      <c r="AB126" s="166"/>
      <c r="AC126" s="166"/>
      <c r="AD126" s="170"/>
      <c r="AE126" s="168"/>
      <c r="AF126" s="168"/>
      <c r="AG126" s="168"/>
      <c r="AH126" s="168"/>
      <c r="AI126" s="168"/>
      <c r="AJ126" s="168"/>
      <c r="AK126" s="168"/>
      <c r="AL126" s="168"/>
      <c r="AM126" s="168"/>
      <c r="AN126" s="168"/>
      <c r="AO126" s="184"/>
      <c r="AP126" s="24"/>
      <c r="AQ126" s="8"/>
    </row>
    <row r="127" spans="1:43" ht="14.65" customHeight="1">
      <c r="A127" s="101"/>
      <c r="B127" s="189"/>
      <c r="C127" s="190"/>
      <c r="D127" s="133"/>
      <c r="E127" s="127"/>
      <c r="F127" s="133"/>
      <c r="G127" s="133"/>
      <c r="H127" s="133"/>
      <c r="I127" s="133"/>
      <c r="J127" s="145"/>
      <c r="K127" s="148"/>
      <c r="L127" s="151"/>
      <c r="M127" s="154"/>
      <c r="N127" s="14"/>
      <c r="O127" s="15"/>
      <c r="P127" s="15"/>
      <c r="Q127" s="16"/>
      <c r="R127" s="17" t="str">
        <f ca="1">IF(Q127=0," ",IFERROR(IF(DATEDIF(TODAY(),Q127,"M")&lt;=5,"ROJO",IF(DATEDIF(TODAY(),Q127,"M")&gt;=12,"VERDE",IF(AND(DATEDIF(TODAY(),Q127,"M")&gt;=6,DATEDIF(TODAY(),Q127,"M")&lt;=11),"AMARILLO"))),S127))</f>
        <v xml:space="preserve"> </v>
      </c>
      <c r="S127" s="25" t="str">
        <f>IF(Q127=0," ",IF(Q127&lt;=$N$4,"VENCIDO","NO VENCIDO"))</f>
        <v xml:space="preserve"> </v>
      </c>
      <c r="T127" s="18"/>
      <c r="U127" s="19"/>
      <c r="V127" s="19"/>
      <c r="W127" s="20"/>
      <c r="X127" s="20"/>
      <c r="Y127" s="164"/>
      <c r="Z127" s="21"/>
      <c r="AA127" s="4"/>
      <c r="AB127" s="166"/>
      <c r="AC127" s="166"/>
      <c r="AD127" s="170"/>
      <c r="AE127" s="168"/>
      <c r="AF127" s="168"/>
      <c r="AG127" s="168"/>
      <c r="AH127" s="168"/>
      <c r="AI127" s="168"/>
      <c r="AJ127" s="168"/>
      <c r="AK127" s="168"/>
      <c r="AL127" s="168"/>
      <c r="AM127" s="168"/>
      <c r="AN127" s="168"/>
      <c r="AO127" s="184"/>
      <c r="AP127" s="24"/>
      <c r="AQ127" s="8"/>
    </row>
    <row r="128" spans="1:43" ht="14.65" customHeight="1">
      <c r="A128" s="101"/>
      <c r="B128" s="189"/>
      <c r="C128" s="190"/>
      <c r="D128" s="133"/>
      <c r="E128" s="127"/>
      <c r="F128" s="133"/>
      <c r="G128" s="133"/>
      <c r="H128" s="133"/>
      <c r="I128" s="133"/>
      <c r="J128" s="145"/>
      <c r="K128" s="148"/>
      <c r="L128" s="151"/>
      <c r="M128" s="154"/>
      <c r="N128" s="14"/>
      <c r="O128" s="15"/>
      <c r="P128" s="15"/>
      <c r="Q128" s="16"/>
      <c r="R128" s="17" t="str">
        <f ca="1">IF(Q128=0," ",IFERROR(IF(DATEDIF(TODAY(),Q128,"M")&lt;=5,"ROJO",IF(DATEDIF(TODAY(),Q128,"M")&gt;=12,"VERDE",IF(AND(DATEDIF(TODAY(),Q128,"M")&gt;=6,DATEDIF(TODAY(),Q128,"M")&lt;=11),"AMARILLO"))),S128))</f>
        <v xml:space="preserve"> </v>
      </c>
      <c r="S128" s="25" t="str">
        <f>IF(Q128=0," ",IF(Q128&lt;=$N$4,"VENCIDO","NO VENCIDO"))</f>
        <v xml:space="preserve"> </v>
      </c>
      <c r="T128" s="18"/>
      <c r="U128" s="19"/>
      <c r="V128" s="19"/>
      <c r="W128" s="20"/>
      <c r="X128" s="20"/>
      <c r="Y128" s="164"/>
      <c r="Z128" s="21"/>
      <c r="AA128" s="4"/>
      <c r="AB128" s="166"/>
      <c r="AC128" s="166"/>
      <c r="AD128" s="170"/>
      <c r="AE128" s="168"/>
      <c r="AF128" s="168"/>
      <c r="AG128" s="168"/>
      <c r="AH128" s="168"/>
      <c r="AI128" s="168"/>
      <c r="AJ128" s="168"/>
      <c r="AK128" s="168"/>
      <c r="AL128" s="168"/>
      <c r="AM128" s="168"/>
      <c r="AN128" s="168"/>
      <c r="AO128" s="184"/>
      <c r="AP128" s="24"/>
      <c r="AQ128" s="8"/>
    </row>
    <row r="129" spans="1:43" ht="14.65" customHeight="1">
      <c r="A129" s="101"/>
      <c r="B129" s="189"/>
      <c r="C129" s="190"/>
      <c r="D129" s="133"/>
      <c r="E129" s="127"/>
      <c r="F129" s="133"/>
      <c r="G129" s="133"/>
      <c r="H129" s="133"/>
      <c r="I129" s="133"/>
      <c r="J129" s="145"/>
      <c r="K129" s="148"/>
      <c r="L129" s="151"/>
      <c r="M129" s="155"/>
      <c r="N129" s="14"/>
      <c r="O129" s="15"/>
      <c r="P129" s="15"/>
      <c r="Q129" s="16"/>
      <c r="R129" s="17" t="str">
        <f ca="1">IF(Q129=0," ",IFERROR(IF(DATEDIF(TODAY(),Q129,"M")&lt;=5,"ROJO",IF(DATEDIF(TODAY(),Q129,"M")&gt;=12,"VERDE",IF(AND(DATEDIF(TODAY(),Q129,"M")&gt;=6,DATEDIF(TODAY(),Q129,"M")&lt;=11),"AMARILLO"))),S129))</f>
        <v xml:space="preserve"> </v>
      </c>
      <c r="S129" s="25" t="str">
        <f>IF(Q129=0," ",IF(Q129&lt;=$N$4,"VENCIDO","NO VENCIDO"))</f>
        <v xml:space="preserve"> </v>
      </c>
      <c r="T129" s="18"/>
      <c r="U129" s="19"/>
      <c r="V129" s="19"/>
      <c r="W129" s="20"/>
      <c r="X129" s="20"/>
      <c r="Y129" s="164"/>
      <c r="Z129" s="21"/>
      <c r="AA129" s="4"/>
      <c r="AB129" s="166"/>
      <c r="AC129" s="166"/>
      <c r="AD129" s="170"/>
      <c r="AE129" s="169"/>
      <c r="AF129" s="169"/>
      <c r="AG129" s="169"/>
      <c r="AH129" s="169"/>
      <c r="AI129" s="169"/>
      <c r="AJ129" s="169"/>
      <c r="AK129" s="169"/>
      <c r="AL129" s="169"/>
      <c r="AM129" s="169"/>
      <c r="AN129" s="169"/>
      <c r="AO129" s="185"/>
      <c r="AP129" s="24"/>
      <c r="AQ129" s="8"/>
    </row>
    <row r="130" spans="1:43" ht="16.5">
      <c r="A130" s="102"/>
      <c r="B130" s="191"/>
      <c r="C130" s="192"/>
      <c r="D130" s="134"/>
      <c r="E130" s="128"/>
      <c r="F130" s="134"/>
      <c r="G130" s="134"/>
      <c r="H130" s="134"/>
      <c r="I130" s="134"/>
      <c r="J130" s="146"/>
      <c r="K130" s="149"/>
      <c r="L130" s="152"/>
      <c r="M130" s="28" t="b">
        <f>M125=N130</f>
        <v>1</v>
      </c>
      <c r="N130" s="29">
        <f>SUM(N125:N129)</f>
        <v>50</v>
      </c>
      <c r="O130" s="30" t="s">
        <v>112</v>
      </c>
      <c r="P130" s="31"/>
      <c r="Q130" s="32"/>
      <c r="R130" s="32"/>
      <c r="S130" s="32"/>
      <c r="T130" s="33">
        <f>SUM(T125:T129)</f>
        <v>0</v>
      </c>
      <c r="U130" s="34"/>
      <c r="V130" s="34"/>
      <c r="W130" s="34"/>
      <c r="X130" s="35"/>
      <c r="Y130" s="165"/>
      <c r="Z130" s="36"/>
      <c r="AA130" s="4"/>
      <c r="AB130" s="37"/>
      <c r="AC130" s="37"/>
      <c r="AD130" s="38"/>
      <c r="AE130" s="37"/>
      <c r="AF130" s="37"/>
      <c r="AG130" s="37"/>
      <c r="AH130" s="37"/>
      <c r="AI130" s="37"/>
      <c r="AJ130" s="37"/>
      <c r="AK130" s="37"/>
      <c r="AL130" s="37"/>
      <c r="AM130" s="37"/>
      <c r="AN130" s="37"/>
      <c r="AO130" s="39"/>
      <c r="AP130" s="24"/>
      <c r="AQ130" s="8"/>
    </row>
    <row r="131" spans="1:43" ht="14.65" customHeight="1">
      <c r="A131" s="100">
        <f>A125+1</f>
        <v>22</v>
      </c>
      <c r="B131" s="193" t="s">
        <v>153</v>
      </c>
      <c r="C131" s="193"/>
      <c r="D131" s="132">
        <v>0</v>
      </c>
      <c r="E131" s="126"/>
      <c r="F131" s="132">
        <v>0</v>
      </c>
      <c r="G131" s="132"/>
      <c r="H131" s="132"/>
      <c r="I131" s="132"/>
      <c r="J131" s="144">
        <f>+F131+G131</f>
        <v>0</v>
      </c>
      <c r="K131" s="147">
        <f>+AO131</f>
        <v>0</v>
      </c>
      <c r="L131" s="150">
        <f>+J131+K131</f>
        <v>0</v>
      </c>
      <c r="M131" s="153">
        <f>+(D131+E131)-(L131)+H131-I131</f>
        <v>0</v>
      </c>
      <c r="N131" s="14"/>
      <c r="O131" s="15"/>
      <c r="P131" s="15"/>
      <c r="Q131" s="16"/>
      <c r="R131" s="17" t="str">
        <f ca="1">IF(Q131=0," ",IFERROR(IF(DATEDIF(TODAY(),Q131,"M")&lt;=5,"ROJO",IF(DATEDIF(TODAY(),Q131,"M")&gt;=12,"VERDE",IF(AND(DATEDIF(TODAY(),Q131,"M")&gt;=6,DATEDIF(TODAY(),Q131,"M")&lt;=11),"AMARILLO"))),S131))</f>
        <v xml:space="preserve"> </v>
      </c>
      <c r="S131" s="17" t="str">
        <f>IF(Q131=0," ",IF(Q131&lt;=$N$4,"VENCIDO","NO VENCIDO"))</f>
        <v xml:space="preserve"> </v>
      </c>
      <c r="T131" s="18"/>
      <c r="U131" s="19"/>
      <c r="V131" s="19"/>
      <c r="W131" s="20"/>
      <c r="X131" s="20"/>
      <c r="Y131" s="163">
        <f>+AT131</f>
        <v>0</v>
      </c>
      <c r="Z131" s="21"/>
      <c r="AA131" s="4"/>
      <c r="AB131" s="166"/>
      <c r="AC131" s="166"/>
      <c r="AD131" s="170">
        <f>+AB131+AC131</f>
        <v>0</v>
      </c>
      <c r="AE131" s="167"/>
      <c r="AF131" s="167"/>
      <c r="AG131" s="167"/>
      <c r="AH131" s="167"/>
      <c r="AI131" s="167"/>
      <c r="AJ131" s="167"/>
      <c r="AK131" s="167"/>
      <c r="AL131" s="167"/>
      <c r="AM131" s="167"/>
      <c r="AN131" s="167"/>
      <c r="AO131" s="183">
        <f>SUM(AD131:AN135)</f>
        <v>0</v>
      </c>
      <c r="AP131" s="24"/>
      <c r="AQ131" s="8"/>
    </row>
    <row r="132" spans="1:43" ht="14.65" customHeight="1">
      <c r="A132" s="101"/>
      <c r="B132" s="193"/>
      <c r="C132" s="193"/>
      <c r="D132" s="133"/>
      <c r="E132" s="127"/>
      <c r="F132" s="133"/>
      <c r="G132" s="133"/>
      <c r="H132" s="133"/>
      <c r="I132" s="133"/>
      <c r="J132" s="145"/>
      <c r="K132" s="148"/>
      <c r="L132" s="151"/>
      <c r="M132" s="154"/>
      <c r="N132" s="14"/>
      <c r="O132" s="15"/>
      <c r="P132" s="15"/>
      <c r="Q132" s="16"/>
      <c r="R132" s="17" t="str">
        <f ca="1">IF(Q132=0," ",IFERROR(IF(DATEDIF(TODAY(),Q132,"M")&lt;=5,"ROJO",IF(DATEDIF(TODAY(),Q132,"M")&gt;=12,"VERDE",IF(AND(DATEDIF(TODAY(),Q132,"M")&gt;=6,DATEDIF(TODAY(),Q132,"M")&lt;=11),"AMARILLO"))),S132))</f>
        <v xml:space="preserve"> </v>
      </c>
      <c r="S132" s="25" t="str">
        <f>IF(Q132=0," ",IF(Q132&lt;=$N$4,"VENCIDO","NO VENCIDO"))</f>
        <v xml:space="preserve"> </v>
      </c>
      <c r="T132" s="18"/>
      <c r="U132" s="19"/>
      <c r="V132" s="19"/>
      <c r="W132" s="20"/>
      <c r="X132" s="20"/>
      <c r="Y132" s="164"/>
      <c r="Z132" s="21"/>
      <c r="AA132" s="4"/>
      <c r="AB132" s="166"/>
      <c r="AC132" s="166"/>
      <c r="AD132" s="170"/>
      <c r="AE132" s="168"/>
      <c r="AF132" s="168"/>
      <c r="AG132" s="168"/>
      <c r="AH132" s="168"/>
      <c r="AI132" s="168"/>
      <c r="AJ132" s="168"/>
      <c r="AK132" s="168"/>
      <c r="AL132" s="168"/>
      <c r="AM132" s="168"/>
      <c r="AN132" s="168"/>
      <c r="AO132" s="184"/>
      <c r="AP132" s="24"/>
      <c r="AQ132" s="8"/>
    </row>
    <row r="133" spans="1:43" ht="14.65" customHeight="1">
      <c r="A133" s="101"/>
      <c r="B133" s="193"/>
      <c r="C133" s="193"/>
      <c r="D133" s="133"/>
      <c r="E133" s="127"/>
      <c r="F133" s="133"/>
      <c r="G133" s="133"/>
      <c r="H133" s="133"/>
      <c r="I133" s="133"/>
      <c r="J133" s="145"/>
      <c r="K133" s="148"/>
      <c r="L133" s="151"/>
      <c r="M133" s="154"/>
      <c r="N133" s="14"/>
      <c r="O133" s="15"/>
      <c r="P133" s="15"/>
      <c r="Q133" s="16"/>
      <c r="R133" s="17" t="str">
        <f ca="1">IF(Q133=0," ",IFERROR(IF(DATEDIF(TODAY(),Q133,"M")&lt;=5,"ROJO",IF(DATEDIF(TODAY(),Q133,"M")&gt;=12,"VERDE",IF(AND(DATEDIF(TODAY(),Q133,"M")&gt;=6,DATEDIF(TODAY(),Q133,"M")&lt;=11),"AMARILLO"))),S133))</f>
        <v xml:space="preserve"> </v>
      </c>
      <c r="S133" s="25" t="str">
        <f>IF(Q133=0," ",IF(Q133&lt;=$N$4,"VENCIDO","NO VENCIDO"))</f>
        <v xml:space="preserve"> </v>
      </c>
      <c r="T133" s="18"/>
      <c r="U133" s="19"/>
      <c r="V133" s="19"/>
      <c r="W133" s="20"/>
      <c r="X133" s="20"/>
      <c r="Y133" s="164"/>
      <c r="Z133" s="21"/>
      <c r="AA133" s="4"/>
      <c r="AB133" s="166"/>
      <c r="AC133" s="166"/>
      <c r="AD133" s="170"/>
      <c r="AE133" s="168"/>
      <c r="AF133" s="168"/>
      <c r="AG133" s="168"/>
      <c r="AH133" s="168"/>
      <c r="AI133" s="168"/>
      <c r="AJ133" s="168"/>
      <c r="AK133" s="168"/>
      <c r="AL133" s="168"/>
      <c r="AM133" s="168"/>
      <c r="AN133" s="168"/>
      <c r="AO133" s="184"/>
      <c r="AP133" s="24"/>
      <c r="AQ133" s="8"/>
    </row>
    <row r="134" spans="1:43" ht="14.65" customHeight="1">
      <c r="A134" s="101"/>
      <c r="B134" s="193"/>
      <c r="C134" s="193"/>
      <c r="D134" s="133"/>
      <c r="E134" s="127"/>
      <c r="F134" s="133"/>
      <c r="G134" s="133"/>
      <c r="H134" s="133"/>
      <c r="I134" s="133"/>
      <c r="J134" s="145"/>
      <c r="K134" s="148"/>
      <c r="L134" s="151"/>
      <c r="M134" s="154"/>
      <c r="N134" s="14"/>
      <c r="O134" s="15"/>
      <c r="P134" s="15"/>
      <c r="Q134" s="16"/>
      <c r="R134" s="17" t="str">
        <f ca="1">IF(Q134=0," ",IFERROR(IF(DATEDIF(TODAY(),Q134,"M")&lt;=5,"ROJO",IF(DATEDIF(TODAY(),Q134,"M")&gt;=12,"VERDE",IF(AND(DATEDIF(TODAY(),Q134,"M")&gt;=6,DATEDIF(TODAY(),Q134,"M")&lt;=11),"AMARILLO"))),S134))</f>
        <v xml:space="preserve"> </v>
      </c>
      <c r="S134" s="25" t="str">
        <f>IF(Q134=0," ",IF(Q134&lt;=$N$4,"VENCIDO","NO VENCIDO"))</f>
        <v xml:space="preserve"> </v>
      </c>
      <c r="T134" s="18"/>
      <c r="U134" s="19"/>
      <c r="V134" s="19"/>
      <c r="W134" s="20"/>
      <c r="X134" s="20"/>
      <c r="Y134" s="164"/>
      <c r="Z134" s="21"/>
      <c r="AA134" s="4"/>
      <c r="AB134" s="166"/>
      <c r="AC134" s="166"/>
      <c r="AD134" s="170"/>
      <c r="AE134" s="168"/>
      <c r="AF134" s="168"/>
      <c r="AG134" s="168"/>
      <c r="AH134" s="168"/>
      <c r="AI134" s="168"/>
      <c r="AJ134" s="168"/>
      <c r="AK134" s="168"/>
      <c r="AL134" s="168"/>
      <c r="AM134" s="168"/>
      <c r="AN134" s="168"/>
      <c r="AO134" s="184"/>
      <c r="AP134" s="24"/>
      <c r="AQ134" s="8"/>
    </row>
    <row r="135" spans="1:43" ht="14.65" customHeight="1">
      <c r="A135" s="101"/>
      <c r="B135" s="193"/>
      <c r="C135" s="193"/>
      <c r="D135" s="133"/>
      <c r="E135" s="127"/>
      <c r="F135" s="133"/>
      <c r="G135" s="133"/>
      <c r="H135" s="133"/>
      <c r="I135" s="133"/>
      <c r="J135" s="145"/>
      <c r="K135" s="148"/>
      <c r="L135" s="151"/>
      <c r="M135" s="155"/>
      <c r="N135" s="14"/>
      <c r="O135" s="15"/>
      <c r="P135" s="15"/>
      <c r="Q135" s="16"/>
      <c r="R135" s="17" t="str">
        <f ca="1">IF(Q135=0," ",IFERROR(IF(DATEDIF(TODAY(),Q135,"M")&lt;=5,"ROJO",IF(DATEDIF(TODAY(),Q135,"M")&gt;=12,"VERDE",IF(AND(DATEDIF(TODAY(),Q135,"M")&gt;=6,DATEDIF(TODAY(),Q135,"M")&lt;=11),"AMARILLO"))),S135))</f>
        <v xml:space="preserve"> </v>
      </c>
      <c r="S135" s="25" t="str">
        <f>IF(Q135=0," ",IF(Q135&lt;=$N$4,"VENCIDO","NO VENCIDO"))</f>
        <v xml:space="preserve"> </v>
      </c>
      <c r="T135" s="18"/>
      <c r="U135" s="19"/>
      <c r="V135" s="19"/>
      <c r="W135" s="20"/>
      <c r="X135" s="20"/>
      <c r="Y135" s="164"/>
      <c r="Z135" s="21"/>
      <c r="AA135" s="4"/>
      <c r="AB135" s="166"/>
      <c r="AC135" s="166"/>
      <c r="AD135" s="170"/>
      <c r="AE135" s="169"/>
      <c r="AF135" s="169"/>
      <c r="AG135" s="169"/>
      <c r="AH135" s="169"/>
      <c r="AI135" s="169"/>
      <c r="AJ135" s="169"/>
      <c r="AK135" s="169"/>
      <c r="AL135" s="169"/>
      <c r="AM135" s="169"/>
      <c r="AN135" s="169"/>
      <c r="AO135" s="185"/>
      <c r="AP135" s="24"/>
      <c r="AQ135" s="8"/>
    </row>
    <row r="136" spans="1:43" ht="16.5">
      <c r="A136" s="102"/>
      <c r="B136" s="193"/>
      <c r="C136" s="193"/>
      <c r="D136" s="134"/>
      <c r="E136" s="128"/>
      <c r="F136" s="134"/>
      <c r="G136" s="134"/>
      <c r="H136" s="134"/>
      <c r="I136" s="134"/>
      <c r="J136" s="146"/>
      <c r="K136" s="149"/>
      <c r="L136" s="152"/>
      <c r="M136" s="28" t="b">
        <f>M131=N136</f>
        <v>1</v>
      </c>
      <c r="N136" s="29">
        <f>SUM(N131:N135)</f>
        <v>0</v>
      </c>
      <c r="O136" s="30" t="s">
        <v>112</v>
      </c>
      <c r="P136" s="31"/>
      <c r="Q136" s="32"/>
      <c r="R136" s="32"/>
      <c r="S136" s="32"/>
      <c r="T136" s="33">
        <f>SUM(T131:T135)</f>
        <v>0</v>
      </c>
      <c r="U136" s="34"/>
      <c r="V136" s="34"/>
      <c r="W136" s="34"/>
      <c r="X136" s="35"/>
      <c r="Y136" s="165"/>
      <c r="Z136" s="36"/>
      <c r="AA136" s="4"/>
      <c r="AB136" s="37"/>
      <c r="AC136" s="37"/>
      <c r="AD136" s="38"/>
      <c r="AE136" s="37"/>
      <c r="AF136" s="37"/>
      <c r="AG136" s="37"/>
      <c r="AH136" s="37"/>
      <c r="AI136" s="37"/>
      <c r="AJ136" s="37"/>
      <c r="AK136" s="37"/>
      <c r="AL136" s="37"/>
      <c r="AM136" s="37"/>
      <c r="AN136" s="37"/>
      <c r="AO136" s="39"/>
      <c r="AP136" s="24"/>
      <c r="AQ136" s="8"/>
    </row>
    <row r="137" spans="1:43" ht="14.65" customHeight="1">
      <c r="A137" s="100">
        <f>A131+1</f>
        <v>23</v>
      </c>
      <c r="B137" s="187" t="s">
        <v>154</v>
      </c>
      <c r="C137" s="188"/>
      <c r="D137" s="132">
        <v>60</v>
      </c>
      <c r="E137" s="126"/>
      <c r="F137" s="132">
        <v>13</v>
      </c>
      <c r="G137" s="132"/>
      <c r="H137" s="132"/>
      <c r="I137" s="132"/>
      <c r="J137" s="144">
        <f>+F137+G137</f>
        <v>13</v>
      </c>
      <c r="K137" s="147">
        <f>+AO137</f>
        <v>0</v>
      </c>
      <c r="L137" s="150">
        <f>+J137+K137</f>
        <v>13</v>
      </c>
      <c r="M137" s="153">
        <f>+(D137+E137)-(L137)+H137-I137</f>
        <v>47</v>
      </c>
      <c r="N137" s="14">
        <v>47</v>
      </c>
      <c r="O137" s="15" t="s">
        <v>155</v>
      </c>
      <c r="P137" s="15" t="s">
        <v>115</v>
      </c>
      <c r="Q137" s="16">
        <v>46387</v>
      </c>
      <c r="R137" s="17" t="str">
        <f ca="1">IF(Q137=0," ",IFERROR(IF(DATEDIF(TODAY(),Q137,"M")&lt;=5,"ROJO",IF(DATEDIF(TODAY(),Q137,"M")&gt;=12,"VERDE",IF(AND(DATEDIF(TODAY(),Q137,"M")&gt;=6,DATEDIF(TODAY(),Q137,"M")&lt;=11),"AMARILLO"))),S137))</f>
        <v>ROJO</v>
      </c>
      <c r="S137" s="17" t="str">
        <f>IF(Q137=0," ",IF(Q137&lt;=$N$4,"VENCIDO","NO VENCIDO"))</f>
        <v>NO VENCIDO</v>
      </c>
      <c r="T137" s="18"/>
      <c r="U137" s="19"/>
      <c r="V137" s="19"/>
      <c r="W137" s="20"/>
      <c r="X137" s="20"/>
      <c r="Y137" s="163">
        <f>+AT137</f>
        <v>0</v>
      </c>
      <c r="Z137" s="21"/>
      <c r="AA137" s="4"/>
      <c r="AB137" s="166"/>
      <c r="AC137" s="166"/>
      <c r="AD137" s="170">
        <f>+AB137+AC137</f>
        <v>0</v>
      </c>
      <c r="AE137" s="167"/>
      <c r="AF137" s="167"/>
      <c r="AG137" s="167"/>
      <c r="AH137" s="167"/>
      <c r="AI137" s="167"/>
      <c r="AJ137" s="167"/>
      <c r="AK137" s="167"/>
      <c r="AL137" s="167"/>
      <c r="AM137" s="167"/>
      <c r="AN137" s="167"/>
      <c r="AO137" s="183">
        <f>SUM(AD137:AN141)</f>
        <v>0</v>
      </c>
      <c r="AP137" s="24"/>
      <c r="AQ137" s="8"/>
    </row>
    <row r="138" spans="1:43" ht="14.65" customHeight="1">
      <c r="A138" s="101"/>
      <c r="B138" s="189"/>
      <c r="C138" s="190"/>
      <c r="D138" s="133"/>
      <c r="E138" s="127"/>
      <c r="F138" s="133"/>
      <c r="G138" s="133"/>
      <c r="H138" s="133"/>
      <c r="I138" s="133"/>
      <c r="J138" s="145"/>
      <c r="K138" s="148"/>
      <c r="L138" s="151"/>
      <c r="M138" s="154"/>
      <c r="N138" s="14"/>
      <c r="O138" s="15"/>
      <c r="P138" s="15"/>
      <c r="Q138" s="16"/>
      <c r="R138" s="17" t="str">
        <f ca="1">IF(Q138=0," ",IFERROR(IF(DATEDIF(TODAY(),Q138,"M")&lt;=5,"ROJO",IF(DATEDIF(TODAY(),Q138,"M")&gt;=12,"VERDE",IF(AND(DATEDIF(TODAY(),Q138,"M")&gt;=6,DATEDIF(TODAY(),Q138,"M")&lt;=11),"AMARILLO"))),S138))</f>
        <v xml:space="preserve"> </v>
      </c>
      <c r="S138" s="25" t="str">
        <f>IF(Q138=0," ",IF(Q138&lt;=$N$4,"VENCIDO","NO VENCIDO"))</f>
        <v xml:space="preserve"> </v>
      </c>
      <c r="T138" s="18"/>
      <c r="U138" s="19"/>
      <c r="V138" s="19"/>
      <c r="W138" s="20"/>
      <c r="X138" s="20"/>
      <c r="Y138" s="164"/>
      <c r="Z138" s="21"/>
      <c r="AA138" s="4"/>
      <c r="AB138" s="166"/>
      <c r="AC138" s="166"/>
      <c r="AD138" s="170"/>
      <c r="AE138" s="168"/>
      <c r="AF138" s="168"/>
      <c r="AG138" s="168"/>
      <c r="AH138" s="168"/>
      <c r="AI138" s="168"/>
      <c r="AJ138" s="168"/>
      <c r="AK138" s="168"/>
      <c r="AL138" s="168"/>
      <c r="AM138" s="168"/>
      <c r="AN138" s="168"/>
      <c r="AO138" s="184"/>
      <c r="AP138" s="24"/>
      <c r="AQ138" s="8"/>
    </row>
    <row r="139" spans="1:43" ht="14.65" customHeight="1">
      <c r="A139" s="101"/>
      <c r="B139" s="189"/>
      <c r="C139" s="190"/>
      <c r="D139" s="133"/>
      <c r="E139" s="127"/>
      <c r="F139" s="133"/>
      <c r="G139" s="133"/>
      <c r="H139" s="133"/>
      <c r="I139" s="133"/>
      <c r="J139" s="145"/>
      <c r="K139" s="148"/>
      <c r="L139" s="151"/>
      <c r="M139" s="154"/>
      <c r="N139" s="14"/>
      <c r="O139" s="15"/>
      <c r="P139" s="15"/>
      <c r="Q139" s="16"/>
      <c r="R139" s="17" t="str">
        <f ca="1">IF(Q139=0," ",IFERROR(IF(DATEDIF(TODAY(),Q139,"M")&lt;=5,"ROJO",IF(DATEDIF(TODAY(),Q139,"M")&gt;=12,"VERDE",IF(AND(DATEDIF(TODAY(),Q139,"M")&gt;=6,DATEDIF(TODAY(),Q139,"M")&lt;=11),"AMARILLO"))),S139))</f>
        <v xml:space="preserve"> </v>
      </c>
      <c r="S139" s="25" t="str">
        <f>IF(Q139=0," ",IF(Q139&lt;=$N$4,"VENCIDO","NO VENCIDO"))</f>
        <v xml:space="preserve"> </v>
      </c>
      <c r="T139" s="18"/>
      <c r="U139" s="19"/>
      <c r="V139" s="19"/>
      <c r="W139" s="20"/>
      <c r="X139" s="20"/>
      <c r="Y139" s="164"/>
      <c r="Z139" s="21"/>
      <c r="AA139" s="4"/>
      <c r="AB139" s="166"/>
      <c r="AC139" s="166"/>
      <c r="AD139" s="170"/>
      <c r="AE139" s="168"/>
      <c r="AF139" s="168"/>
      <c r="AG139" s="168"/>
      <c r="AH139" s="168"/>
      <c r="AI139" s="168"/>
      <c r="AJ139" s="168"/>
      <c r="AK139" s="168"/>
      <c r="AL139" s="168"/>
      <c r="AM139" s="168"/>
      <c r="AN139" s="168"/>
      <c r="AO139" s="184"/>
      <c r="AP139" s="24"/>
      <c r="AQ139" s="8"/>
    </row>
    <row r="140" spans="1:43" ht="14.65" customHeight="1">
      <c r="A140" s="101"/>
      <c r="B140" s="189"/>
      <c r="C140" s="190"/>
      <c r="D140" s="133"/>
      <c r="E140" s="127"/>
      <c r="F140" s="133"/>
      <c r="G140" s="133"/>
      <c r="H140" s="133"/>
      <c r="I140" s="133"/>
      <c r="J140" s="145"/>
      <c r="K140" s="148"/>
      <c r="L140" s="151"/>
      <c r="M140" s="154"/>
      <c r="N140" s="14"/>
      <c r="O140" s="15"/>
      <c r="P140" s="15"/>
      <c r="Q140" s="16"/>
      <c r="R140" s="17" t="str">
        <f ca="1">IF(Q140=0," ",IFERROR(IF(DATEDIF(TODAY(),Q140,"M")&lt;=5,"ROJO",IF(DATEDIF(TODAY(),Q140,"M")&gt;=12,"VERDE",IF(AND(DATEDIF(TODAY(),Q140,"M")&gt;=6,DATEDIF(TODAY(),Q140,"M")&lt;=11),"AMARILLO"))),S140))</f>
        <v xml:space="preserve"> </v>
      </c>
      <c r="S140" s="25" t="str">
        <f>IF(Q140=0," ",IF(Q140&lt;=$N$4,"VENCIDO","NO VENCIDO"))</f>
        <v xml:space="preserve"> </v>
      </c>
      <c r="T140" s="18"/>
      <c r="U140" s="19"/>
      <c r="V140" s="19"/>
      <c r="W140" s="20"/>
      <c r="X140" s="20"/>
      <c r="Y140" s="164"/>
      <c r="Z140" s="21"/>
      <c r="AA140" s="4"/>
      <c r="AB140" s="166"/>
      <c r="AC140" s="166"/>
      <c r="AD140" s="170"/>
      <c r="AE140" s="168"/>
      <c r="AF140" s="168"/>
      <c r="AG140" s="168"/>
      <c r="AH140" s="168"/>
      <c r="AI140" s="168"/>
      <c r="AJ140" s="168"/>
      <c r="AK140" s="168"/>
      <c r="AL140" s="168"/>
      <c r="AM140" s="168"/>
      <c r="AN140" s="168"/>
      <c r="AO140" s="184"/>
      <c r="AP140" s="24"/>
      <c r="AQ140" s="8"/>
    </row>
    <row r="141" spans="1:43" ht="14.65" customHeight="1">
      <c r="A141" s="101"/>
      <c r="B141" s="189"/>
      <c r="C141" s="190"/>
      <c r="D141" s="133"/>
      <c r="E141" s="127"/>
      <c r="F141" s="133"/>
      <c r="G141" s="133"/>
      <c r="H141" s="133"/>
      <c r="I141" s="133"/>
      <c r="J141" s="145"/>
      <c r="K141" s="148"/>
      <c r="L141" s="151"/>
      <c r="M141" s="155"/>
      <c r="N141" s="14"/>
      <c r="O141" s="15"/>
      <c r="P141" s="15"/>
      <c r="Q141" s="16"/>
      <c r="R141" s="17" t="str">
        <f ca="1">IF(Q141=0," ",IFERROR(IF(DATEDIF(TODAY(),Q141,"M")&lt;=5,"ROJO",IF(DATEDIF(TODAY(),Q141,"M")&gt;=12,"VERDE",IF(AND(DATEDIF(TODAY(),Q141,"M")&gt;=6,DATEDIF(TODAY(),Q141,"M")&lt;=11),"AMARILLO"))),S141))</f>
        <v xml:space="preserve"> </v>
      </c>
      <c r="S141" s="25" t="str">
        <f>IF(Q141=0," ",IF(Q141&lt;=$N$4,"VENCIDO","NO VENCIDO"))</f>
        <v xml:space="preserve"> </v>
      </c>
      <c r="T141" s="18"/>
      <c r="U141" s="19"/>
      <c r="V141" s="19"/>
      <c r="W141" s="20"/>
      <c r="X141" s="20"/>
      <c r="Y141" s="164"/>
      <c r="Z141" s="21"/>
      <c r="AA141" s="4"/>
      <c r="AB141" s="166"/>
      <c r="AC141" s="166"/>
      <c r="AD141" s="170"/>
      <c r="AE141" s="169"/>
      <c r="AF141" s="169"/>
      <c r="AG141" s="169"/>
      <c r="AH141" s="169"/>
      <c r="AI141" s="169"/>
      <c r="AJ141" s="169"/>
      <c r="AK141" s="169"/>
      <c r="AL141" s="169"/>
      <c r="AM141" s="169"/>
      <c r="AN141" s="169"/>
      <c r="AO141" s="185"/>
      <c r="AP141" s="24"/>
      <c r="AQ141" s="8"/>
    </row>
    <row r="142" spans="1:43" ht="16.5">
      <c r="A142" s="102"/>
      <c r="B142" s="191"/>
      <c r="C142" s="192"/>
      <c r="D142" s="134"/>
      <c r="E142" s="128"/>
      <c r="F142" s="134"/>
      <c r="G142" s="134"/>
      <c r="H142" s="134"/>
      <c r="I142" s="134"/>
      <c r="J142" s="146"/>
      <c r="K142" s="149"/>
      <c r="L142" s="152"/>
      <c r="M142" s="28" t="b">
        <f>M137=N142</f>
        <v>1</v>
      </c>
      <c r="N142" s="29">
        <f>SUM(N137:N141)</f>
        <v>47</v>
      </c>
      <c r="O142" s="30" t="s">
        <v>112</v>
      </c>
      <c r="P142" s="31"/>
      <c r="Q142" s="32"/>
      <c r="R142" s="32"/>
      <c r="S142" s="32"/>
      <c r="T142" s="33">
        <f>SUM(T137:T141)</f>
        <v>0</v>
      </c>
      <c r="U142" s="34"/>
      <c r="V142" s="34"/>
      <c r="W142" s="34"/>
      <c r="X142" s="35"/>
      <c r="Y142" s="165"/>
      <c r="Z142" s="36"/>
      <c r="AA142" s="4"/>
      <c r="AB142" s="37"/>
      <c r="AC142" s="37"/>
      <c r="AD142" s="38"/>
      <c r="AE142" s="37"/>
      <c r="AF142" s="37"/>
      <c r="AG142" s="37"/>
      <c r="AH142" s="37"/>
      <c r="AI142" s="37"/>
      <c r="AJ142" s="37"/>
      <c r="AK142" s="37"/>
      <c r="AL142" s="37"/>
      <c r="AM142" s="37"/>
      <c r="AN142" s="37"/>
      <c r="AO142" s="39"/>
      <c r="AP142" s="24"/>
      <c r="AQ142" s="8"/>
    </row>
    <row r="143" spans="1:43" ht="14.65" customHeight="1">
      <c r="A143" s="100">
        <f>A137+1</f>
        <v>24</v>
      </c>
      <c r="B143" s="187" t="s">
        <v>156</v>
      </c>
      <c r="C143" s="188"/>
      <c r="D143" s="132">
        <v>12</v>
      </c>
      <c r="E143" s="126"/>
      <c r="F143" s="132">
        <v>3</v>
      </c>
      <c r="G143" s="132"/>
      <c r="H143" s="132"/>
      <c r="I143" s="132"/>
      <c r="J143" s="144">
        <f>+F143+G143</f>
        <v>3</v>
      </c>
      <c r="K143" s="147">
        <f>+AO143</f>
        <v>0</v>
      </c>
      <c r="L143" s="150">
        <f>+J143+K143</f>
        <v>3</v>
      </c>
      <c r="M143" s="153">
        <f>+(D143+E143)-(L143)+H143-I143</f>
        <v>9</v>
      </c>
      <c r="N143" s="14">
        <v>9</v>
      </c>
      <c r="O143" s="15" t="s">
        <v>157</v>
      </c>
      <c r="P143" s="15" t="s">
        <v>125</v>
      </c>
      <c r="Q143" s="16">
        <v>46660</v>
      </c>
      <c r="R143" s="17" t="str">
        <f ca="1">IF(Q143=0," ",IFERROR(IF(DATEDIF(TODAY(),Q143,"M")&lt;=5,"ROJO",IF(DATEDIF(TODAY(),Q143,"M")&gt;=12,"VERDE",IF(AND(DATEDIF(TODAY(),Q143,"M")&gt;=6,DATEDIF(TODAY(),Q143,"M")&lt;=11),"AMARILLO"))),S143))</f>
        <v>AMARILLO</v>
      </c>
      <c r="S143" s="17" t="str">
        <f>IF(Q143=0," ",IF(Q143&lt;=$N$4,"VENCIDO","NO VENCIDO"))</f>
        <v>NO VENCIDO</v>
      </c>
      <c r="T143" s="18"/>
      <c r="U143" s="19"/>
      <c r="V143" s="19"/>
      <c r="W143" s="20"/>
      <c r="X143" s="20"/>
      <c r="Y143" s="163">
        <f>+AT143</f>
        <v>0</v>
      </c>
      <c r="Z143" s="21"/>
      <c r="AA143" s="4"/>
      <c r="AB143" s="166"/>
      <c r="AC143" s="166"/>
      <c r="AD143" s="170">
        <f>+AB143+AC143</f>
        <v>0</v>
      </c>
      <c r="AE143" s="167"/>
      <c r="AF143" s="167"/>
      <c r="AG143" s="167"/>
      <c r="AH143" s="167"/>
      <c r="AI143" s="167"/>
      <c r="AJ143" s="167"/>
      <c r="AK143" s="167"/>
      <c r="AL143" s="167"/>
      <c r="AM143" s="167"/>
      <c r="AN143" s="167"/>
      <c r="AO143" s="183">
        <f>SUM(AD143:AN147)</f>
        <v>0</v>
      </c>
      <c r="AP143" s="24"/>
      <c r="AQ143" s="8"/>
    </row>
    <row r="144" spans="1:43" ht="14.65" customHeight="1">
      <c r="A144" s="101"/>
      <c r="B144" s="189"/>
      <c r="C144" s="190"/>
      <c r="D144" s="133"/>
      <c r="E144" s="127"/>
      <c r="F144" s="133"/>
      <c r="G144" s="133"/>
      <c r="H144" s="133"/>
      <c r="I144" s="133"/>
      <c r="J144" s="145"/>
      <c r="K144" s="148"/>
      <c r="L144" s="151"/>
      <c r="M144" s="154"/>
      <c r="N144" s="14"/>
      <c r="O144" s="15"/>
      <c r="P144" s="15"/>
      <c r="Q144" s="16"/>
      <c r="R144" s="17" t="str">
        <f ca="1">IF(Q144=0," ",IFERROR(IF(DATEDIF(TODAY(),Q144,"M")&lt;=5,"ROJO",IF(DATEDIF(TODAY(),Q144,"M")&gt;=12,"VERDE",IF(AND(DATEDIF(TODAY(),Q144,"M")&gt;=6,DATEDIF(TODAY(),Q144,"M")&lt;=11),"AMARILLO"))),S144))</f>
        <v xml:space="preserve"> </v>
      </c>
      <c r="S144" s="25" t="str">
        <f>IF(Q144=0," ",IF(Q144&lt;=$N$4,"VENCIDO","NO VENCIDO"))</f>
        <v xml:space="preserve"> </v>
      </c>
      <c r="T144" s="18"/>
      <c r="U144" s="19"/>
      <c r="V144" s="19"/>
      <c r="W144" s="20"/>
      <c r="X144" s="20"/>
      <c r="Y144" s="164"/>
      <c r="Z144" s="21"/>
      <c r="AA144" s="4"/>
      <c r="AB144" s="166"/>
      <c r="AC144" s="166"/>
      <c r="AD144" s="170"/>
      <c r="AE144" s="168"/>
      <c r="AF144" s="168"/>
      <c r="AG144" s="168"/>
      <c r="AH144" s="168"/>
      <c r="AI144" s="168"/>
      <c r="AJ144" s="168"/>
      <c r="AK144" s="168"/>
      <c r="AL144" s="168"/>
      <c r="AM144" s="168"/>
      <c r="AN144" s="168"/>
      <c r="AO144" s="184"/>
      <c r="AP144" s="24"/>
      <c r="AQ144" s="8"/>
    </row>
    <row r="145" spans="1:43" ht="14.65" customHeight="1">
      <c r="A145" s="101"/>
      <c r="B145" s="189"/>
      <c r="C145" s="190"/>
      <c r="D145" s="133"/>
      <c r="E145" s="127"/>
      <c r="F145" s="133"/>
      <c r="G145" s="133"/>
      <c r="H145" s="133"/>
      <c r="I145" s="133"/>
      <c r="J145" s="145"/>
      <c r="K145" s="148"/>
      <c r="L145" s="151"/>
      <c r="M145" s="154"/>
      <c r="N145" s="14"/>
      <c r="O145" s="15"/>
      <c r="P145" s="15"/>
      <c r="Q145" s="16"/>
      <c r="R145" s="17" t="str">
        <f ca="1">IF(Q145=0," ",IFERROR(IF(DATEDIF(TODAY(),Q145,"M")&lt;=5,"ROJO",IF(DATEDIF(TODAY(),Q145,"M")&gt;=12,"VERDE",IF(AND(DATEDIF(TODAY(),Q145,"M")&gt;=6,DATEDIF(TODAY(),Q145,"M")&lt;=11),"AMARILLO"))),S145))</f>
        <v xml:space="preserve"> </v>
      </c>
      <c r="S145" s="25" t="str">
        <f>IF(Q145=0," ",IF(Q145&lt;=$N$4,"VENCIDO","NO VENCIDO"))</f>
        <v xml:space="preserve"> </v>
      </c>
      <c r="T145" s="18"/>
      <c r="U145" s="19"/>
      <c r="V145" s="19"/>
      <c r="W145" s="20"/>
      <c r="X145" s="20"/>
      <c r="Y145" s="164"/>
      <c r="Z145" s="21"/>
      <c r="AA145" s="4"/>
      <c r="AB145" s="166"/>
      <c r="AC145" s="166"/>
      <c r="AD145" s="170"/>
      <c r="AE145" s="168"/>
      <c r="AF145" s="168"/>
      <c r="AG145" s="168"/>
      <c r="AH145" s="168"/>
      <c r="AI145" s="168"/>
      <c r="AJ145" s="168"/>
      <c r="AK145" s="168"/>
      <c r="AL145" s="168"/>
      <c r="AM145" s="168"/>
      <c r="AN145" s="168"/>
      <c r="AO145" s="184"/>
      <c r="AP145" s="24"/>
      <c r="AQ145" s="8"/>
    </row>
    <row r="146" spans="1:43" ht="14.65" customHeight="1">
      <c r="A146" s="101"/>
      <c r="B146" s="189"/>
      <c r="C146" s="190"/>
      <c r="D146" s="133"/>
      <c r="E146" s="127"/>
      <c r="F146" s="133"/>
      <c r="G146" s="133"/>
      <c r="H146" s="133"/>
      <c r="I146" s="133"/>
      <c r="J146" s="145"/>
      <c r="K146" s="148"/>
      <c r="L146" s="151"/>
      <c r="M146" s="154"/>
      <c r="N146" s="14"/>
      <c r="O146" s="15"/>
      <c r="P146" s="15"/>
      <c r="Q146" s="16"/>
      <c r="R146" s="17" t="str">
        <f ca="1">IF(Q146=0," ",IFERROR(IF(DATEDIF(TODAY(),Q146,"M")&lt;=5,"ROJO",IF(DATEDIF(TODAY(),Q146,"M")&gt;=12,"VERDE",IF(AND(DATEDIF(TODAY(),Q146,"M")&gt;=6,DATEDIF(TODAY(),Q146,"M")&lt;=11),"AMARILLO"))),S146))</f>
        <v xml:space="preserve"> </v>
      </c>
      <c r="S146" s="25" t="str">
        <f>IF(Q146=0," ",IF(Q146&lt;=$N$4,"VENCIDO","NO VENCIDO"))</f>
        <v xml:space="preserve"> </v>
      </c>
      <c r="T146" s="18"/>
      <c r="U146" s="19"/>
      <c r="V146" s="19"/>
      <c r="W146" s="20"/>
      <c r="X146" s="20"/>
      <c r="Y146" s="164"/>
      <c r="Z146" s="21"/>
      <c r="AA146" s="4"/>
      <c r="AB146" s="166"/>
      <c r="AC146" s="166"/>
      <c r="AD146" s="170"/>
      <c r="AE146" s="168"/>
      <c r="AF146" s="168"/>
      <c r="AG146" s="168"/>
      <c r="AH146" s="168"/>
      <c r="AI146" s="168"/>
      <c r="AJ146" s="168"/>
      <c r="AK146" s="168"/>
      <c r="AL146" s="168"/>
      <c r="AM146" s="168"/>
      <c r="AN146" s="168"/>
      <c r="AO146" s="184"/>
      <c r="AP146" s="24"/>
      <c r="AQ146" s="8"/>
    </row>
    <row r="147" spans="1:43" ht="14.65" customHeight="1">
      <c r="A147" s="101"/>
      <c r="B147" s="189"/>
      <c r="C147" s="190"/>
      <c r="D147" s="133"/>
      <c r="E147" s="127"/>
      <c r="F147" s="133"/>
      <c r="G147" s="133"/>
      <c r="H147" s="133"/>
      <c r="I147" s="133"/>
      <c r="J147" s="145"/>
      <c r="K147" s="148"/>
      <c r="L147" s="151"/>
      <c r="M147" s="155"/>
      <c r="N147" s="14"/>
      <c r="O147" s="15"/>
      <c r="P147" s="15"/>
      <c r="Q147" s="16"/>
      <c r="R147" s="17" t="str">
        <f ca="1">IF(Q147=0," ",IFERROR(IF(DATEDIF(TODAY(),Q147,"M")&lt;=5,"ROJO",IF(DATEDIF(TODAY(),Q147,"M")&gt;=12,"VERDE",IF(AND(DATEDIF(TODAY(),Q147,"M")&gt;=6,DATEDIF(TODAY(),Q147,"M")&lt;=11),"AMARILLO"))),S147))</f>
        <v xml:space="preserve"> </v>
      </c>
      <c r="S147" s="25" t="str">
        <f>IF(Q147=0," ",IF(Q147&lt;=$N$4,"VENCIDO","NO VENCIDO"))</f>
        <v xml:space="preserve"> </v>
      </c>
      <c r="T147" s="18"/>
      <c r="U147" s="19"/>
      <c r="V147" s="19"/>
      <c r="W147" s="20"/>
      <c r="X147" s="20"/>
      <c r="Y147" s="164"/>
      <c r="Z147" s="21"/>
      <c r="AA147" s="4"/>
      <c r="AB147" s="166"/>
      <c r="AC147" s="166"/>
      <c r="AD147" s="170"/>
      <c r="AE147" s="169"/>
      <c r="AF147" s="169"/>
      <c r="AG147" s="169"/>
      <c r="AH147" s="169"/>
      <c r="AI147" s="169"/>
      <c r="AJ147" s="169"/>
      <c r="AK147" s="169"/>
      <c r="AL147" s="169"/>
      <c r="AM147" s="169"/>
      <c r="AN147" s="169"/>
      <c r="AO147" s="185"/>
      <c r="AP147" s="24"/>
      <c r="AQ147" s="8"/>
    </row>
    <row r="148" spans="1:43" ht="16.5">
      <c r="A148" s="102"/>
      <c r="B148" s="191"/>
      <c r="C148" s="192"/>
      <c r="D148" s="134"/>
      <c r="E148" s="128"/>
      <c r="F148" s="134"/>
      <c r="G148" s="134"/>
      <c r="H148" s="134"/>
      <c r="I148" s="134"/>
      <c r="J148" s="146"/>
      <c r="K148" s="149"/>
      <c r="L148" s="152"/>
      <c r="M148" s="28" t="b">
        <f>M143=N148</f>
        <v>1</v>
      </c>
      <c r="N148" s="29">
        <f>SUM(N143:N147)</f>
        <v>9</v>
      </c>
      <c r="O148" s="30" t="s">
        <v>112</v>
      </c>
      <c r="P148" s="31"/>
      <c r="Q148" s="32"/>
      <c r="R148" s="32"/>
      <c r="S148" s="32"/>
      <c r="T148" s="33">
        <f>SUM(T143:T147)</f>
        <v>0</v>
      </c>
      <c r="U148" s="34"/>
      <c r="V148" s="34"/>
      <c r="W148" s="34"/>
      <c r="X148" s="35"/>
      <c r="Y148" s="165"/>
      <c r="Z148" s="36"/>
      <c r="AA148" s="4"/>
      <c r="AB148" s="37"/>
      <c r="AC148" s="38"/>
      <c r="AD148" s="38"/>
      <c r="AE148" s="38"/>
      <c r="AF148" s="38"/>
      <c r="AG148" s="38"/>
      <c r="AH148" s="38"/>
      <c r="AI148" s="38"/>
      <c r="AJ148" s="38"/>
      <c r="AK148" s="38"/>
      <c r="AL148" s="38"/>
      <c r="AM148" s="38"/>
      <c r="AN148" s="38"/>
      <c r="AO148" s="39"/>
      <c r="AP148" s="24"/>
      <c r="AQ148" s="8"/>
    </row>
    <row r="149" spans="1:43" ht="14.65" customHeight="1">
      <c r="A149" s="100">
        <f>A143+1</f>
        <v>25</v>
      </c>
      <c r="B149" s="217" t="s">
        <v>158</v>
      </c>
      <c r="C149" s="218"/>
      <c r="D149" s="211">
        <v>10</v>
      </c>
      <c r="E149" s="129"/>
      <c r="F149" s="132">
        <v>10</v>
      </c>
      <c r="G149" s="132"/>
      <c r="H149" s="132"/>
      <c r="I149" s="132"/>
      <c r="J149" s="144">
        <f>+F149+G149</f>
        <v>10</v>
      </c>
      <c r="K149" s="147">
        <f>+AO149</f>
        <v>0</v>
      </c>
      <c r="L149" s="150">
        <f>+J149+K149</f>
        <v>10</v>
      </c>
      <c r="M149" s="153">
        <f>+(D149+E149)-(L149)+H149-I149</f>
        <v>0</v>
      </c>
      <c r="N149" s="14"/>
      <c r="O149" s="15"/>
      <c r="P149" s="15"/>
      <c r="Q149" s="16"/>
      <c r="R149" s="17" t="str">
        <f ca="1">IF(Q149=0," ",IFERROR(IF(DATEDIF(TODAY(),Q149,"M")&lt;=5,"ROJO",IF(DATEDIF(TODAY(),Q149,"M")&gt;=12,"VERDE",IF(AND(DATEDIF(TODAY(),Q149,"M")&gt;=6,DATEDIF(TODAY(),Q149,"M")&lt;=11),"AMARILLO"))),S149))</f>
        <v xml:space="preserve"> </v>
      </c>
      <c r="S149" s="17" t="str">
        <f>IF(Q149=0," ",IF(Q149&lt;=$N$4,"VENCIDO","NO VENCIDO"))</f>
        <v xml:space="preserve"> </v>
      </c>
      <c r="T149" s="18"/>
      <c r="U149" s="19"/>
      <c r="V149" s="19"/>
      <c r="W149" s="20"/>
      <c r="X149" s="20"/>
      <c r="Y149" s="163">
        <f>+AT149</f>
        <v>0</v>
      </c>
      <c r="Z149" s="21"/>
      <c r="AA149" s="4"/>
      <c r="AB149" s="166"/>
      <c r="AC149" s="166"/>
      <c r="AD149" s="170">
        <f>+AB149+AC149</f>
        <v>0</v>
      </c>
      <c r="AE149" s="167"/>
      <c r="AF149" s="167"/>
      <c r="AG149" s="167"/>
      <c r="AH149" s="167"/>
      <c r="AI149" s="167"/>
      <c r="AJ149" s="167"/>
      <c r="AK149" s="167"/>
      <c r="AL149" s="167"/>
      <c r="AM149" s="167"/>
      <c r="AN149" s="167"/>
      <c r="AO149" s="183">
        <f>SUM(AD149:AN153)</f>
        <v>0</v>
      </c>
      <c r="AP149" s="24"/>
      <c r="AQ149" s="8"/>
    </row>
    <row r="150" spans="1:43" ht="14.65" customHeight="1">
      <c r="A150" s="101"/>
      <c r="B150" s="219"/>
      <c r="C150" s="220"/>
      <c r="D150" s="212"/>
      <c r="E150" s="130"/>
      <c r="F150" s="133"/>
      <c r="G150" s="133"/>
      <c r="H150" s="133"/>
      <c r="I150" s="133"/>
      <c r="J150" s="145"/>
      <c r="K150" s="148"/>
      <c r="L150" s="151"/>
      <c r="M150" s="154"/>
      <c r="N150" s="14"/>
      <c r="O150" s="15"/>
      <c r="P150" s="15"/>
      <c r="Q150" s="16"/>
      <c r="R150" s="17" t="str">
        <f ca="1">IF(Q150=0," ",IFERROR(IF(DATEDIF(TODAY(),Q150,"M")&lt;=5,"ROJO",IF(DATEDIF(TODAY(),Q150,"M")&gt;=12,"VERDE",IF(AND(DATEDIF(TODAY(),Q150,"M")&gt;=6,DATEDIF(TODAY(),Q150,"M")&lt;=11),"AMARILLO"))),S150))</f>
        <v xml:space="preserve"> </v>
      </c>
      <c r="S150" s="25" t="str">
        <f>IF(Q150=0," ",IF(Q150&lt;=$N$4,"VENCIDO","NO VENCIDO"))</f>
        <v xml:space="preserve"> </v>
      </c>
      <c r="T150" s="18"/>
      <c r="U150" s="19"/>
      <c r="V150" s="19"/>
      <c r="W150" s="20"/>
      <c r="X150" s="20"/>
      <c r="Y150" s="164"/>
      <c r="Z150" s="21"/>
      <c r="AA150" s="4"/>
      <c r="AB150" s="166"/>
      <c r="AC150" s="166"/>
      <c r="AD150" s="170"/>
      <c r="AE150" s="168"/>
      <c r="AF150" s="168"/>
      <c r="AG150" s="168"/>
      <c r="AH150" s="168"/>
      <c r="AI150" s="168"/>
      <c r="AJ150" s="168"/>
      <c r="AK150" s="168"/>
      <c r="AL150" s="168"/>
      <c r="AM150" s="168"/>
      <c r="AN150" s="168"/>
      <c r="AO150" s="184"/>
      <c r="AP150" s="24"/>
      <c r="AQ150" s="8"/>
    </row>
    <row r="151" spans="1:43" ht="14.65" customHeight="1">
      <c r="A151" s="101"/>
      <c r="B151" s="219"/>
      <c r="C151" s="220"/>
      <c r="D151" s="212"/>
      <c r="E151" s="130"/>
      <c r="F151" s="133"/>
      <c r="G151" s="133"/>
      <c r="H151" s="133"/>
      <c r="I151" s="133"/>
      <c r="J151" s="145"/>
      <c r="K151" s="148"/>
      <c r="L151" s="151"/>
      <c r="M151" s="154"/>
      <c r="N151" s="14"/>
      <c r="O151" s="15"/>
      <c r="P151" s="15"/>
      <c r="Q151" s="16"/>
      <c r="R151" s="17" t="str">
        <f ca="1">IF(Q151=0," ",IFERROR(IF(DATEDIF(TODAY(),Q151,"M")&lt;=5,"ROJO",IF(DATEDIF(TODAY(),Q151,"M")&gt;=12,"VERDE",IF(AND(DATEDIF(TODAY(),Q151,"M")&gt;=6,DATEDIF(TODAY(),Q151,"M")&lt;=11),"AMARILLO"))),S151))</f>
        <v xml:space="preserve"> </v>
      </c>
      <c r="S151" s="25" t="str">
        <f>IF(Q151=0," ",IF(Q151&lt;=$N$4,"VENCIDO","NO VENCIDO"))</f>
        <v xml:space="preserve"> </v>
      </c>
      <c r="T151" s="18"/>
      <c r="U151" s="19"/>
      <c r="V151" s="19"/>
      <c r="W151" s="20"/>
      <c r="X151" s="20"/>
      <c r="Y151" s="164"/>
      <c r="Z151" s="21"/>
      <c r="AA151" s="4"/>
      <c r="AB151" s="166"/>
      <c r="AC151" s="166"/>
      <c r="AD151" s="170"/>
      <c r="AE151" s="168"/>
      <c r="AF151" s="168"/>
      <c r="AG151" s="168"/>
      <c r="AH151" s="168"/>
      <c r="AI151" s="168"/>
      <c r="AJ151" s="168"/>
      <c r="AK151" s="168"/>
      <c r="AL151" s="168"/>
      <c r="AM151" s="168"/>
      <c r="AN151" s="168"/>
      <c r="AO151" s="184"/>
      <c r="AP151" s="24"/>
      <c r="AQ151" s="8"/>
    </row>
    <row r="152" spans="1:43" ht="15.4" customHeight="1">
      <c r="A152" s="101"/>
      <c r="B152" s="219"/>
      <c r="C152" s="220"/>
      <c r="D152" s="212"/>
      <c r="E152" s="130"/>
      <c r="F152" s="133"/>
      <c r="G152" s="133"/>
      <c r="H152" s="133"/>
      <c r="I152" s="133"/>
      <c r="J152" s="145"/>
      <c r="K152" s="148"/>
      <c r="L152" s="151"/>
      <c r="M152" s="154"/>
      <c r="N152" s="14"/>
      <c r="O152" s="15"/>
      <c r="P152" s="15"/>
      <c r="Q152" s="16"/>
      <c r="R152" s="17" t="str">
        <f ca="1">IF(Q152=0," ",IFERROR(IF(DATEDIF(TODAY(),Q152,"M")&lt;=5,"ROJO",IF(DATEDIF(TODAY(),Q152,"M")&gt;=12,"VERDE",IF(AND(DATEDIF(TODAY(),Q152,"M")&gt;=6,DATEDIF(TODAY(),Q152,"M")&lt;=11),"AMARILLO"))),S152))</f>
        <v xml:space="preserve"> </v>
      </c>
      <c r="S152" s="25" t="str">
        <f>IF(Q152=0," ",IF(Q152&lt;=$N$4,"VENCIDO","NO VENCIDO"))</f>
        <v xml:space="preserve"> </v>
      </c>
      <c r="T152" s="18"/>
      <c r="U152" s="19"/>
      <c r="V152" s="19"/>
      <c r="W152" s="20"/>
      <c r="X152" s="20"/>
      <c r="Y152" s="164"/>
      <c r="Z152" s="21"/>
      <c r="AA152" s="4"/>
      <c r="AB152" s="166"/>
      <c r="AC152" s="166"/>
      <c r="AD152" s="170"/>
      <c r="AE152" s="168"/>
      <c r="AF152" s="168"/>
      <c r="AG152" s="168"/>
      <c r="AH152" s="168"/>
      <c r="AI152" s="168"/>
      <c r="AJ152" s="168"/>
      <c r="AK152" s="168"/>
      <c r="AL152" s="168"/>
      <c r="AM152" s="168"/>
      <c r="AN152" s="168"/>
      <c r="AO152" s="184"/>
      <c r="AP152" s="24"/>
      <c r="AQ152" s="8"/>
    </row>
    <row r="153" spans="1:43" ht="15.4" customHeight="1">
      <c r="A153" s="101"/>
      <c r="B153" s="219"/>
      <c r="C153" s="220"/>
      <c r="D153" s="212"/>
      <c r="E153" s="130"/>
      <c r="F153" s="133"/>
      <c r="G153" s="133"/>
      <c r="H153" s="133"/>
      <c r="I153" s="133"/>
      <c r="J153" s="145"/>
      <c r="K153" s="148"/>
      <c r="L153" s="151"/>
      <c r="M153" s="155"/>
      <c r="N153" s="14"/>
      <c r="O153" s="15"/>
      <c r="P153" s="15"/>
      <c r="Q153" s="16"/>
      <c r="R153" s="17" t="str">
        <f ca="1">IF(Q153=0," ",IFERROR(IF(DATEDIF(TODAY(),Q153,"M")&lt;=5,"ROJO",IF(DATEDIF(TODAY(),Q153,"M")&gt;=12,"VERDE",IF(AND(DATEDIF(TODAY(),Q153,"M")&gt;=6,DATEDIF(TODAY(),Q153,"M")&lt;=11),"AMARILLO"))),S153))</f>
        <v xml:space="preserve"> </v>
      </c>
      <c r="S153" s="25" t="str">
        <f>IF(Q153=0," ",IF(Q153&lt;=$N$4,"VENCIDO","NO VENCIDO"))</f>
        <v xml:space="preserve"> </v>
      </c>
      <c r="T153" s="18"/>
      <c r="U153" s="19"/>
      <c r="V153" s="19"/>
      <c r="W153" s="20"/>
      <c r="X153" s="20"/>
      <c r="Y153" s="164"/>
      <c r="Z153" s="21"/>
      <c r="AA153" s="4"/>
      <c r="AB153" s="166"/>
      <c r="AC153" s="166"/>
      <c r="AD153" s="170"/>
      <c r="AE153" s="169"/>
      <c r="AF153" s="169"/>
      <c r="AG153" s="169"/>
      <c r="AH153" s="169"/>
      <c r="AI153" s="169"/>
      <c r="AJ153" s="169"/>
      <c r="AK153" s="169"/>
      <c r="AL153" s="169"/>
      <c r="AM153" s="169"/>
      <c r="AN153" s="169"/>
      <c r="AO153" s="185"/>
      <c r="AP153" s="24"/>
      <c r="AQ153" s="8"/>
    </row>
    <row r="154" spans="1:43" ht="15.4" customHeight="1">
      <c r="A154" s="102"/>
      <c r="B154" s="221"/>
      <c r="C154" s="222"/>
      <c r="D154" s="213"/>
      <c r="E154" s="131"/>
      <c r="F154" s="134"/>
      <c r="G154" s="134"/>
      <c r="H154" s="134"/>
      <c r="I154" s="134"/>
      <c r="J154" s="146"/>
      <c r="K154" s="149"/>
      <c r="L154" s="152"/>
      <c r="M154" s="28" t="b">
        <f>M149=N154</f>
        <v>1</v>
      </c>
      <c r="N154" s="29">
        <f>SUM(N149:N153)</f>
        <v>0</v>
      </c>
      <c r="O154" s="30" t="s">
        <v>112</v>
      </c>
      <c r="P154" s="31"/>
      <c r="Q154" s="32"/>
      <c r="R154" s="32"/>
      <c r="S154" s="32"/>
      <c r="T154" s="33">
        <f>SUM(T149:T153)</f>
        <v>0</v>
      </c>
      <c r="U154" s="34"/>
      <c r="V154" s="34"/>
      <c r="W154" s="34"/>
      <c r="X154" s="35"/>
      <c r="Y154" s="165"/>
      <c r="Z154" s="36"/>
      <c r="AA154" s="4"/>
      <c r="AB154" s="37"/>
      <c r="AC154" s="37"/>
      <c r="AD154" s="38"/>
      <c r="AE154" s="37"/>
      <c r="AF154" s="37"/>
      <c r="AG154" s="37"/>
      <c r="AH154" s="37"/>
      <c r="AI154" s="37"/>
      <c r="AJ154" s="37"/>
      <c r="AK154" s="37"/>
      <c r="AL154" s="37"/>
      <c r="AM154" s="37"/>
      <c r="AN154" s="37"/>
      <c r="AO154" s="39"/>
      <c r="AP154" s="24"/>
      <c r="AQ154" s="8"/>
    </row>
    <row r="155" spans="1:43" ht="14.65" customHeight="1">
      <c r="A155" s="103">
        <f>A149+1</f>
        <v>26</v>
      </c>
      <c r="B155" s="201" t="s">
        <v>159</v>
      </c>
      <c r="C155" s="201"/>
      <c r="D155" s="132">
        <v>36</v>
      </c>
      <c r="E155" s="129"/>
      <c r="F155" s="132">
        <v>36</v>
      </c>
      <c r="G155" s="132"/>
      <c r="H155" s="132"/>
      <c r="I155" s="132"/>
      <c r="J155" s="144">
        <f>+F155+G155</f>
        <v>36</v>
      </c>
      <c r="K155" s="147">
        <f>+AO155</f>
        <v>0</v>
      </c>
      <c r="L155" s="150">
        <f>+J155+K155</f>
        <v>36</v>
      </c>
      <c r="M155" s="153">
        <f>+(D155+E155)-(L155)+H155-I155</f>
        <v>0</v>
      </c>
      <c r="N155" s="14"/>
      <c r="O155" s="15"/>
      <c r="P155" s="15"/>
      <c r="Q155" s="16"/>
      <c r="R155" s="17" t="str">
        <f ca="1">IF(Q155=0," ",IFERROR(IF(DATEDIF(TODAY(),Q155,"M")&lt;=5,"ROJO",IF(DATEDIF(TODAY(),Q155,"M")&gt;=12,"VERDE",IF(AND(DATEDIF(TODAY(),Q155,"M")&gt;=6,DATEDIF(TODAY(),Q155,"M")&lt;=11),"AMARILLO"))),S155))</f>
        <v xml:space="preserve"> </v>
      </c>
      <c r="S155" s="17" t="str">
        <f>IF(Q155=0," ",IF(Q155&lt;=$N$4,"VENCIDO","NO VENCIDO"))</f>
        <v xml:space="preserve"> </v>
      </c>
      <c r="T155" s="18"/>
      <c r="U155" s="19"/>
      <c r="V155" s="19"/>
      <c r="W155" s="20"/>
      <c r="X155" s="20"/>
      <c r="Y155" s="163">
        <f>+AT155</f>
        <v>0</v>
      </c>
      <c r="Z155" s="21"/>
      <c r="AA155" s="4"/>
      <c r="AB155" s="166"/>
      <c r="AC155" s="166"/>
      <c r="AD155" s="170">
        <f>+AB155+AC155</f>
        <v>0</v>
      </c>
      <c r="AE155" s="167"/>
      <c r="AF155" s="167"/>
      <c r="AG155" s="167"/>
      <c r="AH155" s="167"/>
      <c r="AI155" s="167"/>
      <c r="AJ155" s="167"/>
      <c r="AK155" s="167"/>
      <c r="AL155" s="167"/>
      <c r="AM155" s="167"/>
      <c r="AN155" s="167"/>
      <c r="AO155" s="183">
        <f>SUM(AD155:AN159)</f>
        <v>0</v>
      </c>
      <c r="AP155" s="24"/>
      <c r="AQ155" s="8"/>
    </row>
    <row r="156" spans="1:43" ht="14.65" customHeight="1">
      <c r="A156" s="103"/>
      <c r="B156" s="201"/>
      <c r="C156" s="201"/>
      <c r="D156" s="133"/>
      <c r="E156" s="130"/>
      <c r="F156" s="133"/>
      <c r="G156" s="133"/>
      <c r="H156" s="133"/>
      <c r="I156" s="133"/>
      <c r="J156" s="145"/>
      <c r="K156" s="148"/>
      <c r="L156" s="151"/>
      <c r="M156" s="154"/>
      <c r="N156" s="14"/>
      <c r="O156" s="15"/>
      <c r="P156" s="15"/>
      <c r="Q156" s="16"/>
      <c r="R156" s="17" t="str">
        <f ca="1">IF(Q156=0," ",IFERROR(IF(DATEDIF(TODAY(),Q156,"M")&lt;=5,"ROJO",IF(DATEDIF(TODAY(),Q156,"M")&gt;=12,"VERDE",IF(AND(DATEDIF(TODAY(),Q156,"M")&gt;=6,DATEDIF(TODAY(),Q156,"M")&lt;=11),"AMARILLO"))),S156))</f>
        <v xml:space="preserve"> </v>
      </c>
      <c r="S156" s="25" t="str">
        <f>IF(Q156=0," ",IF(Q156&lt;=$N$4,"VENCIDO","NO VENCIDO"))</f>
        <v xml:space="preserve"> </v>
      </c>
      <c r="T156" s="18"/>
      <c r="U156" s="19"/>
      <c r="V156" s="19"/>
      <c r="W156" s="20"/>
      <c r="X156" s="20"/>
      <c r="Y156" s="164"/>
      <c r="Z156" s="21"/>
      <c r="AA156" s="4"/>
      <c r="AB156" s="166"/>
      <c r="AC156" s="166"/>
      <c r="AD156" s="170"/>
      <c r="AE156" s="168"/>
      <c r="AF156" s="168"/>
      <c r="AG156" s="168"/>
      <c r="AH156" s="168"/>
      <c r="AI156" s="168"/>
      <c r="AJ156" s="168"/>
      <c r="AK156" s="168"/>
      <c r="AL156" s="168"/>
      <c r="AM156" s="168"/>
      <c r="AN156" s="168"/>
      <c r="AO156" s="184"/>
      <c r="AP156" s="24"/>
      <c r="AQ156" s="8"/>
    </row>
    <row r="157" spans="1:43" ht="14.65" customHeight="1">
      <c r="A157" s="103"/>
      <c r="B157" s="201"/>
      <c r="C157" s="201"/>
      <c r="D157" s="134"/>
      <c r="E157" s="130"/>
      <c r="F157" s="133"/>
      <c r="G157" s="133"/>
      <c r="H157" s="133"/>
      <c r="I157" s="133"/>
      <c r="J157" s="145"/>
      <c r="K157" s="148"/>
      <c r="L157" s="151"/>
      <c r="M157" s="154"/>
      <c r="N157" s="14"/>
      <c r="O157" s="15"/>
      <c r="P157" s="15"/>
      <c r="Q157" s="16"/>
      <c r="R157" s="17" t="str">
        <f ca="1">IF(Q157=0," ",IFERROR(IF(DATEDIF(TODAY(),Q157,"M")&lt;=5,"ROJO",IF(DATEDIF(TODAY(),Q157,"M")&gt;=12,"VERDE",IF(AND(DATEDIF(TODAY(),Q157,"M")&gt;=6,DATEDIF(TODAY(),Q157,"M")&lt;=11),"AMARILLO"))),S157))</f>
        <v xml:space="preserve"> </v>
      </c>
      <c r="S157" s="25" t="str">
        <f>IF(Q157=0," ",IF(Q157&lt;=$N$4,"VENCIDO","NO VENCIDO"))</f>
        <v xml:space="preserve"> </v>
      </c>
      <c r="T157" s="18"/>
      <c r="U157" s="19"/>
      <c r="V157" s="19"/>
      <c r="W157" s="20"/>
      <c r="X157" s="20"/>
      <c r="Y157" s="164"/>
      <c r="Z157" s="21"/>
      <c r="AA157" s="4"/>
      <c r="AB157" s="166"/>
      <c r="AC157" s="166"/>
      <c r="AD157" s="170"/>
      <c r="AE157" s="168"/>
      <c r="AF157" s="168"/>
      <c r="AG157" s="168"/>
      <c r="AH157" s="168"/>
      <c r="AI157" s="168"/>
      <c r="AJ157" s="168"/>
      <c r="AK157" s="168"/>
      <c r="AL157" s="168"/>
      <c r="AM157" s="168"/>
      <c r="AN157" s="168"/>
      <c r="AO157" s="184"/>
      <c r="AP157" s="24"/>
      <c r="AQ157" s="8"/>
    </row>
    <row r="158" spans="1:43" ht="15.4" customHeight="1">
      <c r="A158" s="103"/>
      <c r="B158" s="93" t="s">
        <v>160</v>
      </c>
      <c r="C158" s="93"/>
      <c r="D158" s="46">
        <v>36</v>
      </c>
      <c r="E158" s="130"/>
      <c r="F158" s="133"/>
      <c r="G158" s="133"/>
      <c r="H158" s="133"/>
      <c r="I158" s="133"/>
      <c r="J158" s="145"/>
      <c r="K158" s="148"/>
      <c r="L158" s="151"/>
      <c r="M158" s="154"/>
      <c r="N158" s="14"/>
      <c r="O158" s="15"/>
      <c r="P158" s="15"/>
      <c r="Q158" s="16"/>
      <c r="R158" s="17" t="str">
        <f ca="1">IF(Q158=0," ",IFERROR(IF(DATEDIF(TODAY(),Q158,"M")&lt;=5,"ROJO",IF(DATEDIF(TODAY(),Q158,"M")&gt;=12,"VERDE",IF(AND(DATEDIF(TODAY(),Q158,"M")&gt;=6,DATEDIF(TODAY(),Q158,"M")&lt;=11),"AMARILLO"))),S158))</f>
        <v xml:space="preserve"> </v>
      </c>
      <c r="S158" s="25" t="str">
        <f>IF(Q158=0," ",IF(Q158&lt;=$N$4,"VENCIDO","NO VENCIDO"))</f>
        <v xml:space="preserve"> </v>
      </c>
      <c r="T158" s="18"/>
      <c r="U158" s="19"/>
      <c r="V158" s="19"/>
      <c r="W158" s="20"/>
      <c r="X158" s="20"/>
      <c r="Y158" s="164"/>
      <c r="Z158" s="21"/>
      <c r="AA158" s="4"/>
      <c r="AB158" s="166"/>
      <c r="AC158" s="166"/>
      <c r="AD158" s="170"/>
      <c r="AE158" s="168"/>
      <c r="AF158" s="168"/>
      <c r="AG158" s="168"/>
      <c r="AH158" s="168"/>
      <c r="AI158" s="168"/>
      <c r="AJ158" s="168"/>
      <c r="AK158" s="168"/>
      <c r="AL158" s="168"/>
      <c r="AM158" s="168"/>
      <c r="AN158" s="168"/>
      <c r="AO158" s="184"/>
      <c r="AP158" s="24"/>
      <c r="AQ158" s="8"/>
    </row>
    <row r="159" spans="1:43" ht="15.4" customHeight="1">
      <c r="A159" s="103"/>
      <c r="B159" s="95" t="s">
        <v>161</v>
      </c>
      <c r="C159" s="95"/>
      <c r="D159" s="47">
        <f>+D152/2</f>
        <v>0</v>
      </c>
      <c r="E159" s="130"/>
      <c r="F159" s="133"/>
      <c r="G159" s="133"/>
      <c r="H159" s="133"/>
      <c r="I159" s="133"/>
      <c r="J159" s="145"/>
      <c r="K159" s="148"/>
      <c r="L159" s="151"/>
      <c r="M159" s="155"/>
      <c r="N159" s="14"/>
      <c r="O159" s="15"/>
      <c r="P159" s="15"/>
      <c r="Q159" s="16"/>
      <c r="R159" s="17" t="str">
        <f ca="1">IF(Q159=0," ",IFERROR(IF(DATEDIF(TODAY(),Q159,"M")&lt;=5,"ROJO",IF(DATEDIF(TODAY(),Q159,"M")&gt;=12,"VERDE",IF(AND(DATEDIF(TODAY(),Q159,"M")&gt;=6,DATEDIF(TODAY(),Q159,"M")&lt;=11),"AMARILLO"))),S159))</f>
        <v xml:space="preserve"> </v>
      </c>
      <c r="S159" s="25" t="str">
        <f>IF(Q159=0," ",IF(Q159&lt;=$N$4,"VENCIDO","NO VENCIDO"))</f>
        <v xml:space="preserve"> </v>
      </c>
      <c r="T159" s="18"/>
      <c r="U159" s="19"/>
      <c r="V159" s="19"/>
      <c r="W159" s="20"/>
      <c r="X159" s="20"/>
      <c r="Y159" s="164"/>
      <c r="Z159" s="21"/>
      <c r="AA159" s="4"/>
      <c r="AB159" s="166"/>
      <c r="AC159" s="166"/>
      <c r="AD159" s="170"/>
      <c r="AE159" s="169"/>
      <c r="AF159" s="169"/>
      <c r="AG159" s="169"/>
      <c r="AH159" s="169"/>
      <c r="AI159" s="169"/>
      <c r="AJ159" s="169"/>
      <c r="AK159" s="169"/>
      <c r="AL159" s="169"/>
      <c r="AM159" s="169"/>
      <c r="AN159" s="169"/>
      <c r="AO159" s="185"/>
      <c r="AP159" s="24"/>
      <c r="AQ159" s="8"/>
    </row>
    <row r="160" spans="1:43" ht="16.5">
      <c r="A160" s="103"/>
      <c r="B160" s="94" t="s">
        <v>162</v>
      </c>
      <c r="C160" s="94"/>
      <c r="D160" s="44">
        <f>+D155+D159-D158</f>
        <v>0</v>
      </c>
      <c r="E160" s="131"/>
      <c r="F160" s="134"/>
      <c r="G160" s="134"/>
      <c r="H160" s="134"/>
      <c r="I160" s="134"/>
      <c r="J160" s="146"/>
      <c r="K160" s="149"/>
      <c r="L160" s="152"/>
      <c r="M160" s="28" t="b">
        <f>M155=N160</f>
        <v>1</v>
      </c>
      <c r="N160" s="29">
        <f>SUM(N155:N159)</f>
        <v>0</v>
      </c>
      <c r="O160" s="30" t="s">
        <v>112</v>
      </c>
      <c r="P160" s="31"/>
      <c r="Q160" s="32"/>
      <c r="R160" s="32"/>
      <c r="S160" s="32"/>
      <c r="T160" s="33">
        <f>SUM(T155:T159)</f>
        <v>0</v>
      </c>
      <c r="U160" s="34"/>
      <c r="V160" s="34"/>
      <c r="W160" s="34"/>
      <c r="X160" s="35"/>
      <c r="Y160" s="165"/>
      <c r="Z160" s="36"/>
      <c r="AA160" s="4"/>
      <c r="AB160" s="37"/>
      <c r="AC160" s="37"/>
      <c r="AD160" s="38"/>
      <c r="AE160" s="37"/>
      <c r="AF160" s="37"/>
      <c r="AG160" s="37"/>
      <c r="AH160" s="37"/>
      <c r="AI160" s="37"/>
      <c r="AJ160" s="37"/>
      <c r="AK160" s="37"/>
      <c r="AL160" s="37"/>
      <c r="AM160" s="37"/>
      <c r="AN160" s="37"/>
      <c r="AO160" s="39"/>
      <c r="AP160" s="24"/>
      <c r="AQ160" s="8"/>
    </row>
    <row r="161" spans="1:43" ht="14.65" customHeight="1">
      <c r="A161" s="100">
        <f>A155+1</f>
        <v>27</v>
      </c>
      <c r="B161" s="193" t="s">
        <v>163</v>
      </c>
      <c r="C161" s="193"/>
      <c r="D161" s="132">
        <v>4</v>
      </c>
      <c r="E161" s="126"/>
      <c r="F161" s="132">
        <v>4</v>
      </c>
      <c r="G161" s="132"/>
      <c r="H161" s="132"/>
      <c r="I161" s="132"/>
      <c r="J161" s="144">
        <f>+F161+G161</f>
        <v>4</v>
      </c>
      <c r="K161" s="147">
        <f>+AO161</f>
        <v>0</v>
      </c>
      <c r="L161" s="150">
        <f>+J161+K161</f>
        <v>4</v>
      </c>
      <c r="M161" s="153">
        <f>+(D161+E161)-(L161)+H161-I161</f>
        <v>0</v>
      </c>
      <c r="N161" s="14"/>
      <c r="O161" s="15"/>
      <c r="P161" s="15"/>
      <c r="Q161" s="16"/>
      <c r="R161" s="17" t="str">
        <f ca="1">IF(Q161=0," ",IFERROR(IF(DATEDIF(TODAY(),Q161,"M")&lt;=5,"ROJO",IF(DATEDIF(TODAY(),Q161,"M")&gt;=12,"VERDE",IF(AND(DATEDIF(TODAY(),Q161,"M")&gt;=6,DATEDIF(TODAY(),Q161,"M")&lt;=11),"AMARILLO"))),S161))</f>
        <v xml:space="preserve"> </v>
      </c>
      <c r="S161" s="17" t="str">
        <f>IF(Q161=0," ",IF(Q161&lt;=$N$4,"VENCIDO","NO VENCIDO"))</f>
        <v xml:space="preserve"> </v>
      </c>
      <c r="T161" s="18"/>
      <c r="U161" s="19"/>
      <c r="V161" s="19"/>
      <c r="W161" s="20"/>
      <c r="X161" s="20"/>
      <c r="Y161" s="163">
        <f>+AT161</f>
        <v>0</v>
      </c>
      <c r="Z161" s="21"/>
      <c r="AA161" s="4"/>
      <c r="AB161" s="166"/>
      <c r="AC161" s="166"/>
      <c r="AD161" s="170">
        <f>+AB161+AC161</f>
        <v>0</v>
      </c>
      <c r="AE161" s="167"/>
      <c r="AF161" s="167"/>
      <c r="AG161" s="167"/>
      <c r="AH161" s="167"/>
      <c r="AI161" s="167"/>
      <c r="AJ161" s="167"/>
      <c r="AK161" s="167"/>
      <c r="AL161" s="167"/>
      <c r="AM161" s="167"/>
      <c r="AN161" s="167"/>
      <c r="AO161" s="183">
        <f>SUM(AD161:AN165)</f>
        <v>0</v>
      </c>
      <c r="AP161" s="24"/>
      <c r="AQ161" s="8"/>
    </row>
    <row r="162" spans="1:43" ht="14.65" customHeight="1">
      <c r="A162" s="101"/>
      <c r="B162" s="193"/>
      <c r="C162" s="193"/>
      <c r="D162" s="133"/>
      <c r="E162" s="127"/>
      <c r="F162" s="133"/>
      <c r="G162" s="133"/>
      <c r="H162" s="133"/>
      <c r="I162" s="133"/>
      <c r="J162" s="145"/>
      <c r="K162" s="148"/>
      <c r="L162" s="151"/>
      <c r="M162" s="154"/>
      <c r="N162" s="14"/>
      <c r="O162" s="15"/>
      <c r="P162" s="15"/>
      <c r="Q162" s="16"/>
      <c r="R162" s="17" t="str">
        <f ca="1">IF(Q162=0," ",IFERROR(IF(DATEDIF(TODAY(),Q162,"M")&lt;=5,"ROJO",IF(DATEDIF(TODAY(),Q162,"M")&gt;=12,"VERDE",IF(AND(DATEDIF(TODAY(),Q162,"M")&gt;=6,DATEDIF(TODAY(),Q162,"M")&lt;=11),"AMARILLO"))),S162))</f>
        <v xml:space="preserve"> </v>
      </c>
      <c r="S162" s="25" t="str">
        <f>IF(Q162=0," ",IF(Q162&lt;=$N$4,"VENCIDO","NO VENCIDO"))</f>
        <v xml:space="preserve"> </v>
      </c>
      <c r="T162" s="18"/>
      <c r="U162" s="19"/>
      <c r="V162" s="19"/>
      <c r="W162" s="20"/>
      <c r="X162" s="20"/>
      <c r="Y162" s="164"/>
      <c r="Z162" s="21"/>
      <c r="AA162" s="4"/>
      <c r="AB162" s="166"/>
      <c r="AC162" s="166"/>
      <c r="AD162" s="170"/>
      <c r="AE162" s="168"/>
      <c r="AF162" s="168"/>
      <c r="AG162" s="168"/>
      <c r="AH162" s="168"/>
      <c r="AI162" s="168"/>
      <c r="AJ162" s="168"/>
      <c r="AK162" s="168"/>
      <c r="AL162" s="168"/>
      <c r="AM162" s="168"/>
      <c r="AN162" s="168"/>
      <c r="AO162" s="184"/>
      <c r="AP162" s="24"/>
      <c r="AQ162" s="8"/>
    </row>
    <row r="163" spans="1:43" ht="14.65" customHeight="1">
      <c r="A163" s="101"/>
      <c r="B163" s="193"/>
      <c r="C163" s="193"/>
      <c r="D163" s="133"/>
      <c r="E163" s="127"/>
      <c r="F163" s="133"/>
      <c r="G163" s="133"/>
      <c r="H163" s="133"/>
      <c r="I163" s="133"/>
      <c r="J163" s="145"/>
      <c r="K163" s="148"/>
      <c r="L163" s="151"/>
      <c r="M163" s="154"/>
      <c r="N163" s="14"/>
      <c r="O163" s="15"/>
      <c r="P163" s="15"/>
      <c r="Q163" s="16"/>
      <c r="R163" s="17" t="str">
        <f ca="1">IF(Q163=0," ",IFERROR(IF(DATEDIF(TODAY(),Q163,"M")&lt;=5,"ROJO",IF(DATEDIF(TODAY(),Q163,"M")&gt;=12,"VERDE",IF(AND(DATEDIF(TODAY(),Q163,"M")&gt;=6,DATEDIF(TODAY(),Q163,"M")&lt;=11),"AMARILLO"))),S163))</f>
        <v xml:space="preserve"> </v>
      </c>
      <c r="S163" s="25" t="str">
        <f>IF(Q163=0," ",IF(Q163&lt;=$N$4,"VENCIDO","NO VENCIDO"))</f>
        <v xml:space="preserve"> </v>
      </c>
      <c r="T163" s="18"/>
      <c r="U163" s="19"/>
      <c r="V163" s="19"/>
      <c r="W163" s="20"/>
      <c r="X163" s="20"/>
      <c r="Y163" s="164"/>
      <c r="Z163" s="21"/>
      <c r="AA163" s="4"/>
      <c r="AB163" s="166"/>
      <c r="AC163" s="166"/>
      <c r="AD163" s="170"/>
      <c r="AE163" s="168"/>
      <c r="AF163" s="168"/>
      <c r="AG163" s="168"/>
      <c r="AH163" s="168"/>
      <c r="AI163" s="168"/>
      <c r="AJ163" s="168"/>
      <c r="AK163" s="168"/>
      <c r="AL163" s="168"/>
      <c r="AM163" s="168"/>
      <c r="AN163" s="168"/>
      <c r="AO163" s="184"/>
      <c r="AP163" s="24"/>
      <c r="AQ163" s="8"/>
    </row>
    <row r="164" spans="1:43" ht="14.65" customHeight="1">
      <c r="A164" s="101"/>
      <c r="B164" s="193"/>
      <c r="C164" s="193"/>
      <c r="D164" s="133"/>
      <c r="E164" s="127"/>
      <c r="F164" s="133"/>
      <c r="G164" s="133"/>
      <c r="H164" s="133"/>
      <c r="I164" s="133"/>
      <c r="J164" s="145"/>
      <c r="K164" s="148"/>
      <c r="L164" s="151"/>
      <c r="M164" s="154"/>
      <c r="N164" s="14"/>
      <c r="O164" s="15"/>
      <c r="P164" s="15"/>
      <c r="Q164" s="16"/>
      <c r="R164" s="17" t="str">
        <f ca="1">IF(Q164=0," ",IFERROR(IF(DATEDIF(TODAY(),Q164,"M")&lt;=5,"ROJO",IF(DATEDIF(TODAY(),Q164,"M")&gt;=12,"VERDE",IF(AND(DATEDIF(TODAY(),Q164,"M")&gt;=6,DATEDIF(TODAY(),Q164,"M")&lt;=11),"AMARILLO"))),S164))</f>
        <v xml:space="preserve"> </v>
      </c>
      <c r="S164" s="25" t="str">
        <f>IF(Q164=0," ",IF(Q164&lt;=$N$4,"VENCIDO","NO VENCIDO"))</f>
        <v xml:space="preserve"> </v>
      </c>
      <c r="T164" s="18"/>
      <c r="U164" s="19"/>
      <c r="V164" s="19"/>
      <c r="W164" s="20"/>
      <c r="X164" s="20"/>
      <c r="Y164" s="164"/>
      <c r="Z164" s="21"/>
      <c r="AA164" s="4"/>
      <c r="AB164" s="166"/>
      <c r="AC164" s="166"/>
      <c r="AD164" s="170"/>
      <c r="AE164" s="168"/>
      <c r="AF164" s="168"/>
      <c r="AG164" s="168"/>
      <c r="AH164" s="168"/>
      <c r="AI164" s="168"/>
      <c r="AJ164" s="168"/>
      <c r="AK164" s="168"/>
      <c r="AL164" s="168"/>
      <c r="AM164" s="168"/>
      <c r="AN164" s="168"/>
      <c r="AO164" s="184"/>
      <c r="AP164" s="24"/>
      <c r="AQ164" s="8"/>
    </row>
    <row r="165" spans="1:43" ht="14.65" customHeight="1">
      <c r="A165" s="101"/>
      <c r="B165" s="193"/>
      <c r="C165" s="193"/>
      <c r="D165" s="133"/>
      <c r="E165" s="127"/>
      <c r="F165" s="133"/>
      <c r="G165" s="133"/>
      <c r="H165" s="133"/>
      <c r="I165" s="133"/>
      <c r="J165" s="145"/>
      <c r="K165" s="148"/>
      <c r="L165" s="151"/>
      <c r="M165" s="155"/>
      <c r="N165" s="14"/>
      <c r="O165" s="15"/>
      <c r="P165" s="15"/>
      <c r="Q165" s="16"/>
      <c r="R165" s="17" t="str">
        <f ca="1">IF(Q165=0," ",IFERROR(IF(DATEDIF(TODAY(),Q165,"M")&lt;=5,"ROJO",IF(DATEDIF(TODAY(),Q165,"M")&gt;=12,"VERDE",IF(AND(DATEDIF(TODAY(),Q165,"M")&gt;=6,DATEDIF(TODAY(),Q165,"M")&lt;=11),"AMARILLO"))),S165))</f>
        <v xml:space="preserve"> </v>
      </c>
      <c r="S165" s="25" t="str">
        <f>IF(Q165=0," ",IF(Q165&lt;=$N$4,"VENCIDO","NO VENCIDO"))</f>
        <v xml:space="preserve"> </v>
      </c>
      <c r="T165" s="18"/>
      <c r="U165" s="19"/>
      <c r="V165" s="19"/>
      <c r="W165" s="20"/>
      <c r="X165" s="20"/>
      <c r="Y165" s="164"/>
      <c r="Z165" s="21"/>
      <c r="AA165" s="4"/>
      <c r="AB165" s="166"/>
      <c r="AC165" s="166"/>
      <c r="AD165" s="170"/>
      <c r="AE165" s="169"/>
      <c r="AF165" s="169"/>
      <c r="AG165" s="169"/>
      <c r="AH165" s="169"/>
      <c r="AI165" s="169"/>
      <c r="AJ165" s="169"/>
      <c r="AK165" s="169"/>
      <c r="AL165" s="169"/>
      <c r="AM165" s="169"/>
      <c r="AN165" s="169"/>
      <c r="AO165" s="185"/>
      <c r="AP165" s="24"/>
      <c r="AQ165" s="8"/>
    </row>
    <row r="166" spans="1:43" ht="16.5">
      <c r="A166" s="102"/>
      <c r="B166" s="193"/>
      <c r="C166" s="193"/>
      <c r="D166" s="134"/>
      <c r="E166" s="128"/>
      <c r="F166" s="134"/>
      <c r="G166" s="134"/>
      <c r="H166" s="134"/>
      <c r="I166" s="134"/>
      <c r="J166" s="146"/>
      <c r="K166" s="149"/>
      <c r="L166" s="152"/>
      <c r="M166" s="28" t="b">
        <f>M161=N166</f>
        <v>1</v>
      </c>
      <c r="N166" s="29">
        <f>SUM(N161:N165)</f>
        <v>0</v>
      </c>
      <c r="O166" s="30" t="s">
        <v>112</v>
      </c>
      <c r="P166" s="31"/>
      <c r="Q166" s="32"/>
      <c r="R166" s="32"/>
      <c r="S166" s="32"/>
      <c r="T166" s="33">
        <f>SUM(T161:T165)</f>
        <v>0</v>
      </c>
      <c r="U166" s="34"/>
      <c r="V166" s="34"/>
      <c r="W166" s="34"/>
      <c r="X166" s="35"/>
      <c r="Y166" s="165"/>
      <c r="Z166" s="36"/>
      <c r="AA166" s="4"/>
      <c r="AB166" s="37"/>
      <c r="AC166" s="37"/>
      <c r="AD166" s="38"/>
      <c r="AE166" s="37"/>
      <c r="AF166" s="37"/>
      <c r="AG166" s="37"/>
      <c r="AH166" s="37"/>
      <c r="AI166" s="37"/>
      <c r="AJ166" s="37"/>
      <c r="AK166" s="37"/>
      <c r="AL166" s="37"/>
      <c r="AM166" s="37"/>
      <c r="AN166" s="37"/>
      <c r="AO166" s="39"/>
      <c r="AP166" s="24"/>
      <c r="AQ166" s="8"/>
    </row>
    <row r="167" spans="1:43" ht="14.65" customHeight="1">
      <c r="A167" s="100">
        <f>A161+1</f>
        <v>28</v>
      </c>
      <c r="B167" s="193" t="s">
        <v>164</v>
      </c>
      <c r="C167" s="193"/>
      <c r="D167" s="132">
        <v>0</v>
      </c>
      <c r="E167" s="126"/>
      <c r="F167" s="132">
        <v>0</v>
      </c>
      <c r="G167" s="132"/>
      <c r="H167" s="132"/>
      <c r="I167" s="132"/>
      <c r="J167" s="144">
        <f>+F167+G167</f>
        <v>0</v>
      </c>
      <c r="K167" s="147">
        <f>+AO167</f>
        <v>0</v>
      </c>
      <c r="L167" s="150">
        <f>+J167+K167</f>
        <v>0</v>
      </c>
      <c r="M167" s="153">
        <f>+(D167+E167)-(L167)+H167-I167</f>
        <v>0</v>
      </c>
      <c r="N167" s="14"/>
      <c r="O167" s="15"/>
      <c r="P167" s="15"/>
      <c r="Q167" s="16"/>
      <c r="R167" s="17" t="str">
        <f ca="1">IF(Q167=0," ",IFERROR(IF(DATEDIF(TODAY(),Q167,"M")&lt;=5,"ROJO",IF(DATEDIF(TODAY(),Q167,"M")&gt;=12,"VERDE",IF(AND(DATEDIF(TODAY(),Q167,"M")&gt;=6,DATEDIF(TODAY(),Q167,"M")&lt;=11),"AMARILLO"))),S167))</f>
        <v xml:space="preserve"> </v>
      </c>
      <c r="S167" s="17" t="str">
        <f>IF(Q167=0," ",IF(Q167&lt;=$N$4,"VENCIDO","NO VENCIDO"))</f>
        <v xml:space="preserve"> </v>
      </c>
      <c r="T167" s="18"/>
      <c r="U167" s="19"/>
      <c r="V167" s="19"/>
      <c r="W167" s="20"/>
      <c r="X167" s="20"/>
      <c r="Y167" s="163">
        <f>+AT167</f>
        <v>0</v>
      </c>
      <c r="Z167" s="21"/>
      <c r="AA167" s="4"/>
      <c r="AB167" s="166"/>
      <c r="AC167" s="166"/>
      <c r="AD167" s="170">
        <f>+AB167+AC167</f>
        <v>0</v>
      </c>
      <c r="AE167" s="167"/>
      <c r="AF167" s="167"/>
      <c r="AG167" s="167"/>
      <c r="AH167" s="167"/>
      <c r="AI167" s="167"/>
      <c r="AJ167" s="167"/>
      <c r="AK167" s="167"/>
      <c r="AL167" s="167"/>
      <c r="AM167" s="167"/>
      <c r="AN167" s="167"/>
      <c r="AO167" s="183">
        <f>SUM(AD167:AN171)</f>
        <v>0</v>
      </c>
      <c r="AP167" s="24"/>
      <c r="AQ167" s="8"/>
    </row>
    <row r="168" spans="1:43" ht="14.65" customHeight="1">
      <c r="A168" s="101"/>
      <c r="B168" s="193"/>
      <c r="C168" s="193"/>
      <c r="D168" s="133"/>
      <c r="E168" s="127"/>
      <c r="F168" s="133"/>
      <c r="G168" s="133"/>
      <c r="H168" s="133"/>
      <c r="I168" s="133"/>
      <c r="J168" s="145"/>
      <c r="K168" s="148"/>
      <c r="L168" s="151"/>
      <c r="M168" s="154"/>
      <c r="N168" s="14"/>
      <c r="O168" s="15"/>
      <c r="P168" s="15"/>
      <c r="Q168" s="16"/>
      <c r="R168" s="17" t="str">
        <f ca="1">IF(Q168=0," ",IFERROR(IF(DATEDIF(TODAY(),Q168,"M")&lt;=5,"ROJO",IF(DATEDIF(TODAY(),Q168,"M")&gt;=12,"VERDE",IF(AND(DATEDIF(TODAY(),Q168,"M")&gt;=6,DATEDIF(TODAY(),Q168,"M")&lt;=11),"AMARILLO"))),S168))</f>
        <v xml:space="preserve"> </v>
      </c>
      <c r="S168" s="25" t="str">
        <f>IF(Q168=0," ",IF(Q168&lt;=$N$4,"VENCIDO","NO VENCIDO"))</f>
        <v xml:space="preserve"> </v>
      </c>
      <c r="T168" s="18"/>
      <c r="U168" s="19"/>
      <c r="V168" s="19"/>
      <c r="W168" s="20"/>
      <c r="X168" s="20"/>
      <c r="Y168" s="164"/>
      <c r="Z168" s="21"/>
      <c r="AA168" s="4"/>
      <c r="AB168" s="166"/>
      <c r="AC168" s="166"/>
      <c r="AD168" s="170"/>
      <c r="AE168" s="168"/>
      <c r="AF168" s="168"/>
      <c r="AG168" s="168"/>
      <c r="AH168" s="168"/>
      <c r="AI168" s="168"/>
      <c r="AJ168" s="168"/>
      <c r="AK168" s="168"/>
      <c r="AL168" s="168"/>
      <c r="AM168" s="168"/>
      <c r="AN168" s="168"/>
      <c r="AO168" s="184"/>
      <c r="AP168" s="24"/>
      <c r="AQ168" s="8"/>
    </row>
    <row r="169" spans="1:43" ht="14.65" customHeight="1">
      <c r="A169" s="101"/>
      <c r="B169" s="193"/>
      <c r="C169" s="193"/>
      <c r="D169" s="133"/>
      <c r="E169" s="127"/>
      <c r="F169" s="133"/>
      <c r="G169" s="133"/>
      <c r="H169" s="133"/>
      <c r="I169" s="133"/>
      <c r="J169" s="145"/>
      <c r="K169" s="148"/>
      <c r="L169" s="151"/>
      <c r="M169" s="154"/>
      <c r="N169" s="14"/>
      <c r="O169" s="15"/>
      <c r="P169" s="15"/>
      <c r="Q169" s="16"/>
      <c r="R169" s="17" t="str">
        <f ca="1">IF(Q169=0," ",IFERROR(IF(DATEDIF(TODAY(),Q169,"M")&lt;=5,"ROJO",IF(DATEDIF(TODAY(),Q169,"M")&gt;=12,"VERDE",IF(AND(DATEDIF(TODAY(),Q169,"M")&gt;=6,DATEDIF(TODAY(),Q169,"M")&lt;=11),"AMARILLO"))),S169))</f>
        <v xml:space="preserve"> </v>
      </c>
      <c r="S169" s="25" t="str">
        <f>IF(Q169=0," ",IF(Q169&lt;=$N$4,"VENCIDO","NO VENCIDO"))</f>
        <v xml:space="preserve"> </v>
      </c>
      <c r="T169" s="18"/>
      <c r="U169" s="19"/>
      <c r="V169" s="19"/>
      <c r="W169" s="20"/>
      <c r="X169" s="20"/>
      <c r="Y169" s="164"/>
      <c r="Z169" s="21"/>
      <c r="AA169" s="4"/>
      <c r="AB169" s="166"/>
      <c r="AC169" s="166"/>
      <c r="AD169" s="170"/>
      <c r="AE169" s="168"/>
      <c r="AF169" s="168"/>
      <c r="AG169" s="168"/>
      <c r="AH169" s="168"/>
      <c r="AI169" s="168"/>
      <c r="AJ169" s="168"/>
      <c r="AK169" s="168"/>
      <c r="AL169" s="168"/>
      <c r="AM169" s="168"/>
      <c r="AN169" s="168"/>
      <c r="AO169" s="184"/>
      <c r="AP169" s="24"/>
      <c r="AQ169" s="8"/>
    </row>
    <row r="170" spans="1:43" ht="14.65" customHeight="1">
      <c r="A170" s="101"/>
      <c r="B170" s="193"/>
      <c r="C170" s="193"/>
      <c r="D170" s="133"/>
      <c r="E170" s="127"/>
      <c r="F170" s="133"/>
      <c r="G170" s="133"/>
      <c r="H170" s="133"/>
      <c r="I170" s="133"/>
      <c r="J170" s="145"/>
      <c r="K170" s="148"/>
      <c r="L170" s="151"/>
      <c r="M170" s="154"/>
      <c r="N170" s="14"/>
      <c r="O170" s="15"/>
      <c r="P170" s="15"/>
      <c r="Q170" s="16"/>
      <c r="R170" s="17" t="str">
        <f ca="1">IF(Q170=0," ",IFERROR(IF(DATEDIF(TODAY(),Q170,"M")&lt;=5,"ROJO",IF(DATEDIF(TODAY(),Q170,"M")&gt;=12,"VERDE",IF(AND(DATEDIF(TODAY(),Q170,"M")&gt;=6,DATEDIF(TODAY(),Q170,"M")&lt;=11),"AMARILLO"))),S170))</f>
        <v xml:space="preserve"> </v>
      </c>
      <c r="S170" s="25" t="str">
        <f>IF(Q170=0," ",IF(Q170&lt;=$N$4,"VENCIDO","NO VENCIDO"))</f>
        <v xml:space="preserve"> </v>
      </c>
      <c r="T170" s="18"/>
      <c r="U170" s="19"/>
      <c r="V170" s="19"/>
      <c r="W170" s="20"/>
      <c r="X170" s="20"/>
      <c r="Y170" s="164"/>
      <c r="Z170" s="21"/>
      <c r="AA170" s="4"/>
      <c r="AB170" s="166"/>
      <c r="AC170" s="166"/>
      <c r="AD170" s="170"/>
      <c r="AE170" s="168"/>
      <c r="AF170" s="168"/>
      <c r="AG170" s="168"/>
      <c r="AH170" s="168"/>
      <c r="AI170" s="168"/>
      <c r="AJ170" s="168"/>
      <c r="AK170" s="168"/>
      <c r="AL170" s="168"/>
      <c r="AM170" s="168"/>
      <c r="AN170" s="168"/>
      <c r="AO170" s="184"/>
      <c r="AP170" s="24"/>
      <c r="AQ170" s="8"/>
    </row>
    <row r="171" spans="1:43" ht="14.65" customHeight="1">
      <c r="A171" s="101"/>
      <c r="B171" s="193"/>
      <c r="C171" s="193"/>
      <c r="D171" s="133"/>
      <c r="E171" s="127"/>
      <c r="F171" s="133"/>
      <c r="G171" s="133"/>
      <c r="H171" s="133"/>
      <c r="I171" s="133"/>
      <c r="J171" s="145"/>
      <c r="K171" s="148"/>
      <c r="L171" s="151"/>
      <c r="M171" s="155"/>
      <c r="N171" s="14"/>
      <c r="O171" s="15"/>
      <c r="P171" s="15"/>
      <c r="Q171" s="16"/>
      <c r="R171" s="17" t="str">
        <f ca="1">IF(Q171=0," ",IFERROR(IF(DATEDIF(TODAY(),Q171,"M")&lt;=5,"ROJO",IF(DATEDIF(TODAY(),Q171,"M")&gt;=12,"VERDE",IF(AND(DATEDIF(TODAY(),Q171,"M")&gt;=6,DATEDIF(TODAY(),Q171,"M")&lt;=11),"AMARILLO"))),S171))</f>
        <v xml:space="preserve"> </v>
      </c>
      <c r="S171" s="25" t="str">
        <f>IF(Q171=0," ",IF(Q171&lt;=$N$4,"VENCIDO","NO VENCIDO"))</f>
        <v xml:space="preserve"> </v>
      </c>
      <c r="T171" s="18"/>
      <c r="U171" s="19"/>
      <c r="V171" s="19"/>
      <c r="W171" s="20"/>
      <c r="X171" s="20"/>
      <c r="Y171" s="164"/>
      <c r="Z171" s="21"/>
      <c r="AA171" s="4"/>
      <c r="AB171" s="166"/>
      <c r="AC171" s="166"/>
      <c r="AD171" s="170"/>
      <c r="AE171" s="169"/>
      <c r="AF171" s="169"/>
      <c r="AG171" s="169"/>
      <c r="AH171" s="169"/>
      <c r="AI171" s="169"/>
      <c r="AJ171" s="169"/>
      <c r="AK171" s="169"/>
      <c r="AL171" s="169"/>
      <c r="AM171" s="169"/>
      <c r="AN171" s="169"/>
      <c r="AO171" s="185"/>
      <c r="AP171" s="24"/>
      <c r="AQ171" s="8"/>
    </row>
    <row r="172" spans="1:43" ht="16.5">
      <c r="A172" s="102"/>
      <c r="B172" s="193"/>
      <c r="C172" s="193"/>
      <c r="D172" s="134"/>
      <c r="E172" s="128"/>
      <c r="F172" s="134"/>
      <c r="G172" s="134"/>
      <c r="H172" s="134"/>
      <c r="I172" s="134"/>
      <c r="J172" s="146"/>
      <c r="K172" s="149"/>
      <c r="L172" s="152"/>
      <c r="M172" s="28" t="b">
        <f>M167=N172</f>
        <v>1</v>
      </c>
      <c r="N172" s="29">
        <f>SUM(N167:N171)</f>
        <v>0</v>
      </c>
      <c r="O172" s="30" t="s">
        <v>112</v>
      </c>
      <c r="P172" s="31"/>
      <c r="Q172" s="32"/>
      <c r="R172" s="32"/>
      <c r="S172" s="32"/>
      <c r="T172" s="33">
        <f>SUM(T167:T171)</f>
        <v>0</v>
      </c>
      <c r="U172" s="34"/>
      <c r="V172" s="34"/>
      <c r="W172" s="34"/>
      <c r="X172" s="35"/>
      <c r="Y172" s="165"/>
      <c r="Z172" s="36"/>
      <c r="AA172" s="4"/>
      <c r="AB172" s="37"/>
      <c r="AC172" s="37"/>
      <c r="AD172" s="38"/>
      <c r="AE172" s="37"/>
      <c r="AF172" s="37"/>
      <c r="AG172" s="37"/>
      <c r="AH172" s="37"/>
      <c r="AI172" s="37"/>
      <c r="AJ172" s="37"/>
      <c r="AK172" s="37"/>
      <c r="AL172" s="37"/>
      <c r="AM172" s="37"/>
      <c r="AN172" s="37"/>
      <c r="AO172" s="39"/>
      <c r="AP172" s="24"/>
      <c r="AQ172" s="8"/>
    </row>
    <row r="173" spans="1:43" ht="14.65" customHeight="1">
      <c r="A173" s="100">
        <f>A167+1</f>
        <v>29</v>
      </c>
      <c r="B173" s="193" t="s">
        <v>165</v>
      </c>
      <c r="C173" s="193"/>
      <c r="D173" s="132">
        <v>50</v>
      </c>
      <c r="E173" s="126"/>
      <c r="F173" s="132">
        <v>5</v>
      </c>
      <c r="G173" s="132"/>
      <c r="H173" s="132"/>
      <c r="I173" s="132"/>
      <c r="J173" s="144">
        <f>+F173+G173</f>
        <v>5</v>
      </c>
      <c r="K173" s="147">
        <f>+AO173</f>
        <v>0</v>
      </c>
      <c r="L173" s="150">
        <f>+J173+K173</f>
        <v>5</v>
      </c>
      <c r="M173" s="153">
        <f>+(D173+E173)-(L173)+H173-I173</f>
        <v>45</v>
      </c>
      <c r="N173" s="14">
        <v>45</v>
      </c>
      <c r="O173" s="71" t="s">
        <v>166</v>
      </c>
      <c r="P173" s="71" t="s">
        <v>167</v>
      </c>
      <c r="Q173" s="72">
        <v>46538</v>
      </c>
      <c r="R173" s="17" t="str">
        <f ca="1">IF(Q173=0," ",IFERROR(IF(DATEDIF(TODAY(),Q173,"M")&lt;=5,"ROJO",IF(DATEDIF(TODAY(),Q173,"M")&gt;=12,"VERDE",IF(AND(DATEDIF(TODAY(),Q173,"M")&gt;=6,DATEDIF(TODAY(),Q173,"M")&lt;=11),"AMARILLO"))),S173))</f>
        <v>AMARILLO</v>
      </c>
      <c r="S173" s="17" t="str">
        <f>IF(Q173=0," ",IF(Q173&lt;=$N$4,"VENCIDO","NO VENCIDO"))</f>
        <v>NO VENCIDO</v>
      </c>
      <c r="T173" s="18"/>
      <c r="U173" s="19"/>
      <c r="V173" s="19"/>
      <c r="W173" s="20"/>
      <c r="X173" s="20"/>
      <c r="Y173" s="163">
        <f>+AT173</f>
        <v>0</v>
      </c>
      <c r="Z173" s="21"/>
      <c r="AA173" s="4"/>
      <c r="AB173" s="166"/>
      <c r="AC173" s="166"/>
      <c r="AD173" s="170">
        <f>+AB173+AC173</f>
        <v>0</v>
      </c>
      <c r="AE173" s="167"/>
      <c r="AF173" s="167"/>
      <c r="AG173" s="167"/>
      <c r="AH173" s="167"/>
      <c r="AI173" s="167"/>
      <c r="AJ173" s="167"/>
      <c r="AK173" s="167"/>
      <c r="AL173" s="167"/>
      <c r="AM173" s="167"/>
      <c r="AN173" s="167"/>
      <c r="AO173" s="183">
        <f>SUM(AD173:AN177)</f>
        <v>0</v>
      </c>
      <c r="AP173" s="24"/>
      <c r="AQ173" s="8"/>
    </row>
    <row r="174" spans="1:43" ht="14.65" customHeight="1">
      <c r="A174" s="101"/>
      <c r="B174" s="193"/>
      <c r="C174" s="193"/>
      <c r="D174" s="133"/>
      <c r="E174" s="127"/>
      <c r="F174" s="133"/>
      <c r="G174" s="133"/>
      <c r="H174" s="133"/>
      <c r="I174" s="133"/>
      <c r="J174" s="145"/>
      <c r="K174" s="148"/>
      <c r="L174" s="151"/>
      <c r="M174" s="154"/>
      <c r="N174" s="14"/>
      <c r="O174" s="15"/>
      <c r="P174" s="15"/>
      <c r="Q174" s="16"/>
      <c r="R174" s="17" t="str">
        <f ca="1">IF(Q174=0," ",IFERROR(IF(DATEDIF(TODAY(),Q174,"M")&lt;=5,"ROJO",IF(DATEDIF(TODAY(),Q174,"M")&gt;=12,"VERDE",IF(AND(DATEDIF(TODAY(),Q174,"M")&gt;=6,DATEDIF(TODAY(),Q174,"M")&lt;=11),"AMARILLO"))),S174))</f>
        <v xml:space="preserve"> </v>
      </c>
      <c r="S174" s="25" t="str">
        <f>IF(Q174=0," ",IF(Q174&lt;=$N$4,"VENCIDO","NO VENCIDO"))</f>
        <v xml:space="preserve"> </v>
      </c>
      <c r="T174" s="18"/>
      <c r="U174" s="19"/>
      <c r="V174" s="19"/>
      <c r="W174" s="20"/>
      <c r="X174" s="20"/>
      <c r="Y174" s="164"/>
      <c r="Z174" s="21"/>
      <c r="AA174" s="4"/>
      <c r="AB174" s="166"/>
      <c r="AC174" s="166"/>
      <c r="AD174" s="170"/>
      <c r="AE174" s="168"/>
      <c r="AF174" s="168"/>
      <c r="AG174" s="168"/>
      <c r="AH174" s="168"/>
      <c r="AI174" s="168"/>
      <c r="AJ174" s="168"/>
      <c r="AK174" s="168"/>
      <c r="AL174" s="168"/>
      <c r="AM174" s="168"/>
      <c r="AN174" s="168"/>
      <c r="AO174" s="184"/>
      <c r="AP174" s="24"/>
      <c r="AQ174" s="8"/>
    </row>
    <row r="175" spans="1:43" ht="14.65" customHeight="1">
      <c r="A175" s="101"/>
      <c r="B175" s="193"/>
      <c r="C175" s="193"/>
      <c r="D175" s="133"/>
      <c r="E175" s="127"/>
      <c r="F175" s="133"/>
      <c r="G175" s="133"/>
      <c r="H175" s="133"/>
      <c r="I175" s="133"/>
      <c r="J175" s="145"/>
      <c r="K175" s="148"/>
      <c r="L175" s="151"/>
      <c r="M175" s="154"/>
      <c r="N175" s="14"/>
      <c r="O175" s="15"/>
      <c r="P175" s="15"/>
      <c r="Q175" s="16"/>
      <c r="R175" s="17" t="str">
        <f ca="1">IF(Q175=0," ",IFERROR(IF(DATEDIF(TODAY(),Q175,"M")&lt;=5,"ROJO",IF(DATEDIF(TODAY(),Q175,"M")&gt;=12,"VERDE",IF(AND(DATEDIF(TODAY(),Q175,"M")&gt;=6,DATEDIF(TODAY(),Q175,"M")&lt;=11),"AMARILLO"))),S175))</f>
        <v xml:space="preserve"> </v>
      </c>
      <c r="S175" s="25" t="str">
        <f>IF(Q175=0," ",IF(Q175&lt;=$N$4,"VENCIDO","NO VENCIDO"))</f>
        <v xml:space="preserve"> </v>
      </c>
      <c r="T175" s="18"/>
      <c r="U175" s="19"/>
      <c r="V175" s="19"/>
      <c r="W175" s="20"/>
      <c r="X175" s="20"/>
      <c r="Y175" s="164"/>
      <c r="Z175" s="21"/>
      <c r="AA175" s="4"/>
      <c r="AB175" s="166"/>
      <c r="AC175" s="166"/>
      <c r="AD175" s="170"/>
      <c r="AE175" s="168"/>
      <c r="AF175" s="168"/>
      <c r="AG175" s="168"/>
      <c r="AH175" s="168"/>
      <c r="AI175" s="168"/>
      <c r="AJ175" s="168"/>
      <c r="AK175" s="168"/>
      <c r="AL175" s="168"/>
      <c r="AM175" s="168"/>
      <c r="AN175" s="168"/>
      <c r="AO175" s="184"/>
      <c r="AP175" s="24"/>
      <c r="AQ175" s="8"/>
    </row>
    <row r="176" spans="1:43" ht="14.65" customHeight="1">
      <c r="A176" s="101"/>
      <c r="B176" s="193"/>
      <c r="C176" s="193"/>
      <c r="D176" s="133"/>
      <c r="E176" s="127"/>
      <c r="F176" s="133"/>
      <c r="G176" s="133"/>
      <c r="H176" s="133"/>
      <c r="I176" s="133"/>
      <c r="J176" s="145"/>
      <c r="K176" s="148"/>
      <c r="L176" s="151"/>
      <c r="M176" s="154"/>
      <c r="N176" s="14"/>
      <c r="O176" s="15"/>
      <c r="P176" s="15"/>
      <c r="Q176" s="16"/>
      <c r="R176" s="17" t="str">
        <f ca="1">IF(Q176=0," ",IFERROR(IF(DATEDIF(TODAY(),Q176,"M")&lt;=5,"ROJO",IF(DATEDIF(TODAY(),Q176,"M")&gt;=12,"VERDE",IF(AND(DATEDIF(TODAY(),Q176,"M")&gt;=6,DATEDIF(TODAY(),Q176,"M")&lt;=11),"AMARILLO"))),S176))</f>
        <v xml:space="preserve"> </v>
      </c>
      <c r="S176" s="25" t="str">
        <f>IF(Q176=0," ",IF(Q176&lt;=$N$4,"VENCIDO","NO VENCIDO"))</f>
        <v xml:space="preserve"> </v>
      </c>
      <c r="T176" s="18"/>
      <c r="U176" s="19"/>
      <c r="V176" s="19"/>
      <c r="W176" s="20"/>
      <c r="X176" s="20"/>
      <c r="Y176" s="164"/>
      <c r="Z176" s="21"/>
      <c r="AA176" s="4"/>
      <c r="AB176" s="166"/>
      <c r="AC176" s="166"/>
      <c r="AD176" s="170"/>
      <c r="AE176" s="168"/>
      <c r="AF176" s="168"/>
      <c r="AG176" s="168"/>
      <c r="AH176" s="168"/>
      <c r="AI176" s="168"/>
      <c r="AJ176" s="168"/>
      <c r="AK176" s="168"/>
      <c r="AL176" s="168"/>
      <c r="AM176" s="168"/>
      <c r="AN176" s="168"/>
      <c r="AO176" s="184"/>
      <c r="AP176" s="24"/>
      <c r="AQ176" s="8"/>
    </row>
    <row r="177" spans="1:43" ht="14.65" customHeight="1">
      <c r="A177" s="101"/>
      <c r="B177" s="193"/>
      <c r="C177" s="193"/>
      <c r="D177" s="133"/>
      <c r="E177" s="127"/>
      <c r="F177" s="133"/>
      <c r="G177" s="133"/>
      <c r="H177" s="133"/>
      <c r="I177" s="133"/>
      <c r="J177" s="145"/>
      <c r="K177" s="148"/>
      <c r="L177" s="151"/>
      <c r="M177" s="155"/>
      <c r="N177" s="14"/>
      <c r="O177" s="15"/>
      <c r="P177" s="15"/>
      <c r="Q177" s="16"/>
      <c r="R177" s="17" t="str">
        <f ca="1">IF(Q177=0," ",IFERROR(IF(DATEDIF(TODAY(),Q177,"M")&lt;=5,"ROJO",IF(DATEDIF(TODAY(),Q177,"M")&gt;=12,"VERDE",IF(AND(DATEDIF(TODAY(),Q177,"M")&gt;=6,DATEDIF(TODAY(),Q177,"M")&lt;=11),"AMARILLO"))),S177))</f>
        <v xml:space="preserve"> </v>
      </c>
      <c r="S177" s="25" t="str">
        <f>IF(Q177=0," ",IF(Q177&lt;=$N$4,"VENCIDO","NO VENCIDO"))</f>
        <v xml:space="preserve"> </v>
      </c>
      <c r="T177" s="18"/>
      <c r="U177" s="19"/>
      <c r="V177" s="19"/>
      <c r="W177" s="20"/>
      <c r="X177" s="20"/>
      <c r="Y177" s="164"/>
      <c r="Z177" s="21"/>
      <c r="AA177" s="4"/>
      <c r="AB177" s="166"/>
      <c r="AC177" s="166"/>
      <c r="AD177" s="170"/>
      <c r="AE177" s="169"/>
      <c r="AF177" s="169"/>
      <c r="AG177" s="169"/>
      <c r="AH177" s="169"/>
      <c r="AI177" s="169"/>
      <c r="AJ177" s="169"/>
      <c r="AK177" s="169"/>
      <c r="AL177" s="169"/>
      <c r="AM177" s="169"/>
      <c r="AN177" s="169"/>
      <c r="AO177" s="185"/>
      <c r="AP177" s="24"/>
      <c r="AQ177" s="8"/>
    </row>
    <row r="178" spans="1:43" ht="16.5">
      <c r="A178" s="102"/>
      <c r="B178" s="193"/>
      <c r="C178" s="193"/>
      <c r="D178" s="134"/>
      <c r="E178" s="128"/>
      <c r="F178" s="134"/>
      <c r="G178" s="134"/>
      <c r="H178" s="134"/>
      <c r="I178" s="134"/>
      <c r="J178" s="146"/>
      <c r="K178" s="149"/>
      <c r="L178" s="152"/>
      <c r="M178" s="28" t="b">
        <f>M173=N178</f>
        <v>1</v>
      </c>
      <c r="N178" s="29">
        <f>SUM(N173:N177)</f>
        <v>45</v>
      </c>
      <c r="O178" s="30" t="s">
        <v>112</v>
      </c>
      <c r="P178" s="31"/>
      <c r="Q178" s="32"/>
      <c r="R178" s="32"/>
      <c r="S178" s="32"/>
      <c r="T178" s="33">
        <f>SUM(T173:T177)</f>
        <v>0</v>
      </c>
      <c r="U178" s="34"/>
      <c r="V178" s="34"/>
      <c r="W178" s="34"/>
      <c r="X178" s="35"/>
      <c r="Y178" s="165"/>
      <c r="Z178" s="36"/>
      <c r="AA178" s="4"/>
      <c r="AB178" s="37"/>
      <c r="AC178" s="37"/>
      <c r="AD178" s="38"/>
      <c r="AE178" s="37"/>
      <c r="AF178" s="37"/>
      <c r="AG178" s="37"/>
      <c r="AH178" s="37"/>
      <c r="AI178" s="37"/>
      <c r="AJ178" s="37"/>
      <c r="AK178" s="37"/>
      <c r="AL178" s="37"/>
      <c r="AM178" s="37"/>
      <c r="AN178" s="37"/>
      <c r="AO178" s="39"/>
      <c r="AP178" s="24"/>
      <c r="AQ178" s="8"/>
    </row>
    <row r="179" spans="1:43" ht="14.65" customHeight="1">
      <c r="A179" s="100">
        <f>A173+1</f>
        <v>30</v>
      </c>
      <c r="B179" s="193" t="s">
        <v>168</v>
      </c>
      <c r="C179" s="193"/>
      <c r="D179" s="132">
        <v>14</v>
      </c>
      <c r="E179" s="126"/>
      <c r="F179" s="132">
        <v>4</v>
      </c>
      <c r="G179" s="132"/>
      <c r="H179" s="132"/>
      <c r="I179" s="132"/>
      <c r="J179" s="144">
        <f>+F179+G179</f>
        <v>4</v>
      </c>
      <c r="K179" s="147">
        <f>+AO179</f>
        <v>0</v>
      </c>
      <c r="L179" s="150">
        <f>+J179+K179</f>
        <v>4</v>
      </c>
      <c r="M179" s="153">
        <f>+(D179+E179)-(L179)+H179-I179</f>
        <v>10</v>
      </c>
      <c r="N179" s="14">
        <v>10</v>
      </c>
      <c r="O179" s="71" t="s">
        <v>169</v>
      </c>
      <c r="P179" s="71" t="s">
        <v>115</v>
      </c>
      <c r="Q179" s="72">
        <v>46691</v>
      </c>
      <c r="R179" s="17" t="str">
        <f ca="1">IF(Q179=0," ",IFERROR(IF(DATEDIF(TODAY(),Q179,"M")&lt;=5,"ROJO",IF(DATEDIF(TODAY(),Q179,"M")&gt;=12,"VERDE",IF(AND(DATEDIF(TODAY(),Q179,"M")&gt;=6,DATEDIF(TODAY(),Q179,"M")&lt;=11),"AMARILLO"))),S179))</f>
        <v>VERDE</v>
      </c>
      <c r="S179" s="17" t="str">
        <f>IF(Q179=0," ",IF(Q179&lt;=$N$4,"VENCIDO","NO VENCIDO"))</f>
        <v>NO VENCIDO</v>
      </c>
      <c r="T179" s="18"/>
      <c r="U179" s="19"/>
      <c r="V179" s="19"/>
      <c r="W179" s="20"/>
      <c r="X179" s="20"/>
      <c r="Y179" s="163">
        <f>+AT179</f>
        <v>0</v>
      </c>
      <c r="Z179" s="21"/>
      <c r="AA179" s="4"/>
      <c r="AB179" s="166"/>
      <c r="AC179" s="166"/>
      <c r="AD179" s="170">
        <f>+AB179+AC179</f>
        <v>0</v>
      </c>
      <c r="AE179" s="167"/>
      <c r="AF179" s="167"/>
      <c r="AG179" s="167"/>
      <c r="AH179" s="167"/>
      <c r="AI179" s="167"/>
      <c r="AJ179" s="167"/>
      <c r="AK179" s="167"/>
      <c r="AL179" s="167"/>
      <c r="AM179" s="167"/>
      <c r="AN179" s="167"/>
      <c r="AO179" s="183">
        <f>SUM(AD179:AN183)</f>
        <v>0</v>
      </c>
      <c r="AP179" s="24"/>
      <c r="AQ179" s="8"/>
    </row>
    <row r="180" spans="1:43" ht="14.65" customHeight="1">
      <c r="A180" s="101"/>
      <c r="B180" s="193"/>
      <c r="C180" s="193"/>
      <c r="D180" s="133"/>
      <c r="E180" s="127"/>
      <c r="F180" s="133"/>
      <c r="G180" s="133"/>
      <c r="H180" s="133"/>
      <c r="I180" s="133"/>
      <c r="J180" s="145"/>
      <c r="K180" s="148"/>
      <c r="L180" s="151"/>
      <c r="M180" s="154"/>
      <c r="N180" s="14"/>
      <c r="O180" s="15"/>
      <c r="P180" s="15"/>
      <c r="Q180" s="16"/>
      <c r="R180" s="17" t="str">
        <f ca="1">IF(Q180=0," ",IFERROR(IF(DATEDIF(TODAY(),Q180,"M")&lt;=5,"ROJO",IF(DATEDIF(TODAY(),Q180,"M")&gt;=12,"VERDE",IF(AND(DATEDIF(TODAY(),Q180,"M")&gt;=6,DATEDIF(TODAY(),Q180,"M")&lt;=11),"AMARILLO"))),S180))</f>
        <v xml:space="preserve"> </v>
      </c>
      <c r="S180" s="25" t="str">
        <f>IF(Q180=0," ",IF(Q180&lt;=$N$4,"VENCIDO","NO VENCIDO"))</f>
        <v xml:space="preserve"> </v>
      </c>
      <c r="T180" s="18"/>
      <c r="U180" s="19"/>
      <c r="V180" s="19"/>
      <c r="W180" s="20"/>
      <c r="X180" s="20"/>
      <c r="Y180" s="164"/>
      <c r="Z180" s="21"/>
      <c r="AA180" s="4"/>
      <c r="AB180" s="166"/>
      <c r="AC180" s="166"/>
      <c r="AD180" s="170"/>
      <c r="AE180" s="168"/>
      <c r="AF180" s="168"/>
      <c r="AG180" s="168"/>
      <c r="AH180" s="168"/>
      <c r="AI180" s="168"/>
      <c r="AJ180" s="168"/>
      <c r="AK180" s="168"/>
      <c r="AL180" s="168"/>
      <c r="AM180" s="168"/>
      <c r="AN180" s="168"/>
      <c r="AO180" s="184"/>
      <c r="AP180" s="24"/>
      <c r="AQ180" s="8"/>
    </row>
    <row r="181" spans="1:43" ht="14.65" customHeight="1">
      <c r="A181" s="101"/>
      <c r="B181" s="193"/>
      <c r="C181" s="193"/>
      <c r="D181" s="133"/>
      <c r="E181" s="127"/>
      <c r="F181" s="133"/>
      <c r="G181" s="133"/>
      <c r="H181" s="133"/>
      <c r="I181" s="133"/>
      <c r="J181" s="145"/>
      <c r="K181" s="148"/>
      <c r="L181" s="151"/>
      <c r="M181" s="154"/>
      <c r="N181" s="14"/>
      <c r="O181" s="15"/>
      <c r="P181" s="15"/>
      <c r="Q181" s="16"/>
      <c r="R181" s="17" t="str">
        <f ca="1">IF(Q181=0," ",IFERROR(IF(DATEDIF(TODAY(),Q181,"M")&lt;=5,"ROJO",IF(DATEDIF(TODAY(),Q181,"M")&gt;=12,"VERDE",IF(AND(DATEDIF(TODAY(),Q181,"M")&gt;=6,DATEDIF(TODAY(),Q181,"M")&lt;=11),"AMARILLO"))),S181))</f>
        <v xml:space="preserve"> </v>
      </c>
      <c r="S181" s="25" t="str">
        <f>IF(Q181=0," ",IF(Q181&lt;=$N$4,"VENCIDO","NO VENCIDO"))</f>
        <v xml:space="preserve"> </v>
      </c>
      <c r="T181" s="18"/>
      <c r="U181" s="19"/>
      <c r="V181" s="19"/>
      <c r="W181" s="20"/>
      <c r="X181" s="20"/>
      <c r="Y181" s="164"/>
      <c r="Z181" s="21"/>
      <c r="AA181" s="4"/>
      <c r="AB181" s="166"/>
      <c r="AC181" s="166"/>
      <c r="AD181" s="170"/>
      <c r="AE181" s="168"/>
      <c r="AF181" s="168"/>
      <c r="AG181" s="168"/>
      <c r="AH181" s="168"/>
      <c r="AI181" s="168"/>
      <c r="AJ181" s="168"/>
      <c r="AK181" s="168"/>
      <c r="AL181" s="168"/>
      <c r="AM181" s="168"/>
      <c r="AN181" s="168"/>
      <c r="AO181" s="184"/>
      <c r="AP181" s="24"/>
      <c r="AQ181" s="8"/>
    </row>
    <row r="182" spans="1:43" ht="14.65" customHeight="1">
      <c r="A182" s="101"/>
      <c r="B182" s="193"/>
      <c r="C182" s="193"/>
      <c r="D182" s="133"/>
      <c r="E182" s="127"/>
      <c r="F182" s="133"/>
      <c r="G182" s="133"/>
      <c r="H182" s="133"/>
      <c r="I182" s="133"/>
      <c r="J182" s="145"/>
      <c r="K182" s="148"/>
      <c r="L182" s="151"/>
      <c r="M182" s="154"/>
      <c r="N182" s="14"/>
      <c r="O182" s="15"/>
      <c r="P182" s="15"/>
      <c r="Q182" s="16"/>
      <c r="R182" s="17" t="str">
        <f ca="1">IF(Q182=0," ",IFERROR(IF(DATEDIF(TODAY(),Q182,"M")&lt;=5,"ROJO",IF(DATEDIF(TODAY(),Q182,"M")&gt;=12,"VERDE",IF(AND(DATEDIF(TODAY(),Q182,"M")&gt;=6,DATEDIF(TODAY(),Q182,"M")&lt;=11),"AMARILLO"))),S182))</f>
        <v xml:space="preserve"> </v>
      </c>
      <c r="S182" s="25" t="str">
        <f>IF(Q182=0," ",IF(Q182&lt;=$N$4,"VENCIDO","NO VENCIDO"))</f>
        <v xml:space="preserve"> </v>
      </c>
      <c r="T182" s="18"/>
      <c r="U182" s="19"/>
      <c r="V182" s="19"/>
      <c r="W182" s="20"/>
      <c r="X182" s="20"/>
      <c r="Y182" s="164"/>
      <c r="Z182" s="21"/>
      <c r="AA182" s="4"/>
      <c r="AB182" s="166"/>
      <c r="AC182" s="166"/>
      <c r="AD182" s="170"/>
      <c r="AE182" s="168"/>
      <c r="AF182" s="168"/>
      <c r="AG182" s="168"/>
      <c r="AH182" s="168"/>
      <c r="AI182" s="168"/>
      <c r="AJ182" s="168"/>
      <c r="AK182" s="168"/>
      <c r="AL182" s="168"/>
      <c r="AM182" s="168"/>
      <c r="AN182" s="168"/>
      <c r="AO182" s="184"/>
      <c r="AP182" s="24"/>
      <c r="AQ182" s="8"/>
    </row>
    <row r="183" spans="1:43" ht="14.65" customHeight="1">
      <c r="A183" s="101"/>
      <c r="B183" s="193"/>
      <c r="C183" s="193"/>
      <c r="D183" s="133"/>
      <c r="E183" s="127"/>
      <c r="F183" s="133"/>
      <c r="G183" s="133"/>
      <c r="H183" s="133"/>
      <c r="I183" s="133"/>
      <c r="J183" s="145"/>
      <c r="K183" s="148"/>
      <c r="L183" s="151"/>
      <c r="M183" s="155"/>
      <c r="N183" s="14"/>
      <c r="O183" s="15"/>
      <c r="P183" s="15"/>
      <c r="Q183" s="16"/>
      <c r="R183" s="17" t="str">
        <f ca="1">IF(Q183=0," ",IFERROR(IF(DATEDIF(TODAY(),Q183,"M")&lt;=5,"ROJO",IF(DATEDIF(TODAY(),Q183,"M")&gt;=12,"VERDE",IF(AND(DATEDIF(TODAY(),Q183,"M")&gt;=6,DATEDIF(TODAY(),Q183,"M")&lt;=11),"AMARILLO"))),S183))</f>
        <v xml:space="preserve"> </v>
      </c>
      <c r="S183" s="25" t="str">
        <f>IF(Q183=0," ",IF(Q183&lt;=$N$4,"VENCIDO","NO VENCIDO"))</f>
        <v xml:space="preserve"> </v>
      </c>
      <c r="T183" s="18"/>
      <c r="U183" s="19"/>
      <c r="V183" s="19"/>
      <c r="W183" s="20"/>
      <c r="X183" s="20"/>
      <c r="Y183" s="164"/>
      <c r="Z183" s="21"/>
      <c r="AA183" s="4"/>
      <c r="AB183" s="166"/>
      <c r="AC183" s="166"/>
      <c r="AD183" s="170"/>
      <c r="AE183" s="169"/>
      <c r="AF183" s="169"/>
      <c r="AG183" s="169"/>
      <c r="AH183" s="169"/>
      <c r="AI183" s="169"/>
      <c r="AJ183" s="169"/>
      <c r="AK183" s="169"/>
      <c r="AL183" s="169"/>
      <c r="AM183" s="169"/>
      <c r="AN183" s="169"/>
      <c r="AO183" s="185"/>
      <c r="AP183" s="24"/>
      <c r="AQ183" s="8"/>
    </row>
    <row r="184" spans="1:43" ht="16.5">
      <c r="A184" s="102"/>
      <c r="B184" s="193"/>
      <c r="C184" s="193"/>
      <c r="D184" s="134"/>
      <c r="E184" s="128"/>
      <c r="F184" s="134"/>
      <c r="G184" s="134"/>
      <c r="H184" s="134"/>
      <c r="I184" s="134"/>
      <c r="J184" s="146"/>
      <c r="K184" s="149"/>
      <c r="L184" s="152"/>
      <c r="M184" s="28" t="b">
        <f>M179=N184</f>
        <v>1</v>
      </c>
      <c r="N184" s="29">
        <f>SUM(N179:N183)</f>
        <v>10</v>
      </c>
      <c r="O184" s="30" t="s">
        <v>112</v>
      </c>
      <c r="P184" s="31"/>
      <c r="Q184" s="32"/>
      <c r="R184" s="32"/>
      <c r="S184" s="32"/>
      <c r="T184" s="33">
        <f>SUM(T179:T183)</f>
        <v>0</v>
      </c>
      <c r="U184" s="34"/>
      <c r="V184" s="34"/>
      <c r="W184" s="34"/>
      <c r="X184" s="35"/>
      <c r="Y184" s="165"/>
      <c r="Z184" s="36"/>
      <c r="AA184" s="4"/>
      <c r="AB184" s="37"/>
      <c r="AC184" s="37"/>
      <c r="AD184" s="38"/>
      <c r="AE184" s="37"/>
      <c r="AF184" s="37"/>
      <c r="AG184" s="37"/>
      <c r="AH184" s="37"/>
      <c r="AI184" s="37"/>
      <c r="AJ184" s="37"/>
      <c r="AK184" s="37"/>
      <c r="AL184" s="37"/>
      <c r="AM184" s="37"/>
      <c r="AN184" s="37"/>
      <c r="AO184" s="39"/>
      <c r="AP184" s="24"/>
      <c r="AQ184" s="8"/>
    </row>
    <row r="185" spans="1:43" ht="14.65" customHeight="1">
      <c r="A185" s="100">
        <f>A179+1</f>
        <v>31</v>
      </c>
      <c r="B185" s="193" t="s">
        <v>170</v>
      </c>
      <c r="C185" s="193"/>
      <c r="D185" s="132">
        <v>10</v>
      </c>
      <c r="E185" s="126"/>
      <c r="F185" s="132">
        <v>0</v>
      </c>
      <c r="G185" s="132"/>
      <c r="H185" s="132"/>
      <c r="I185" s="132"/>
      <c r="J185" s="144">
        <f>+F185+G185</f>
        <v>0</v>
      </c>
      <c r="K185" s="147">
        <f>+AO185</f>
        <v>0</v>
      </c>
      <c r="L185" s="150">
        <f>+J185+K185</f>
        <v>0</v>
      </c>
      <c r="M185" s="153">
        <f>+(D185+E185)-(L185)+H185-I185</f>
        <v>10</v>
      </c>
      <c r="N185" s="14">
        <v>10</v>
      </c>
      <c r="O185" s="71" t="s">
        <v>171</v>
      </c>
      <c r="P185" s="71" t="s">
        <v>172</v>
      </c>
      <c r="Q185" s="72">
        <v>46836</v>
      </c>
      <c r="R185" s="17" t="str">
        <f ca="1">IF(Q185=0," ",IFERROR(IF(DATEDIF(TODAY(),Q185,"M")&lt;=5,"ROJO",IF(DATEDIF(TODAY(),Q185,"M")&gt;=12,"VERDE",IF(AND(DATEDIF(TODAY(),Q185,"M")&gt;=6,DATEDIF(TODAY(),Q185,"M")&lt;=11),"AMARILLO"))),S185))</f>
        <v>VERDE</v>
      </c>
      <c r="S185" s="17" t="str">
        <f>IF(Q185=0," ",IF(Q185&lt;=$N$4,"VENCIDO","NO VENCIDO"))</f>
        <v>NO VENCIDO</v>
      </c>
      <c r="T185" s="18"/>
      <c r="U185" s="19"/>
      <c r="V185" s="19"/>
      <c r="W185" s="20"/>
      <c r="X185" s="20"/>
      <c r="Y185" s="163">
        <f>+AT185</f>
        <v>0</v>
      </c>
      <c r="Z185" s="21"/>
      <c r="AA185" s="4"/>
      <c r="AB185" s="166"/>
      <c r="AC185" s="166"/>
      <c r="AD185" s="170">
        <f>+AB185+AC185</f>
        <v>0</v>
      </c>
      <c r="AE185" s="167"/>
      <c r="AF185" s="167"/>
      <c r="AG185" s="167"/>
      <c r="AH185" s="167"/>
      <c r="AI185" s="167"/>
      <c r="AJ185" s="167"/>
      <c r="AK185" s="167"/>
      <c r="AL185" s="167"/>
      <c r="AM185" s="167"/>
      <c r="AN185" s="167"/>
      <c r="AO185" s="183">
        <f>SUM(AD185:AN189)</f>
        <v>0</v>
      </c>
      <c r="AP185" s="24"/>
      <c r="AQ185" s="8"/>
    </row>
    <row r="186" spans="1:43" ht="14.65" customHeight="1">
      <c r="A186" s="101"/>
      <c r="B186" s="193"/>
      <c r="C186" s="193"/>
      <c r="D186" s="133"/>
      <c r="E186" s="127"/>
      <c r="F186" s="133"/>
      <c r="G186" s="133"/>
      <c r="H186" s="133"/>
      <c r="I186" s="133"/>
      <c r="J186" s="145"/>
      <c r="K186" s="148"/>
      <c r="L186" s="151"/>
      <c r="M186" s="154"/>
      <c r="N186" s="14"/>
      <c r="O186" s="15"/>
      <c r="P186" s="15"/>
      <c r="Q186" s="16"/>
      <c r="R186" s="17" t="str">
        <f ca="1">IF(Q186=0," ",IFERROR(IF(DATEDIF(TODAY(),Q186,"M")&lt;=5,"ROJO",IF(DATEDIF(TODAY(),Q186,"M")&gt;=12,"VERDE",IF(AND(DATEDIF(TODAY(),Q186,"M")&gt;=6,DATEDIF(TODAY(),Q186,"M")&lt;=11),"AMARILLO"))),S186))</f>
        <v xml:space="preserve"> </v>
      </c>
      <c r="S186" s="25" t="str">
        <f>IF(Q186=0," ",IF(Q186&lt;=$N$4,"VENCIDO","NO VENCIDO"))</f>
        <v xml:space="preserve"> </v>
      </c>
      <c r="T186" s="18"/>
      <c r="U186" s="19"/>
      <c r="V186" s="19"/>
      <c r="W186" s="20"/>
      <c r="X186" s="20"/>
      <c r="Y186" s="164"/>
      <c r="Z186" s="21"/>
      <c r="AA186" s="4"/>
      <c r="AB186" s="166"/>
      <c r="AC186" s="166"/>
      <c r="AD186" s="170"/>
      <c r="AE186" s="168"/>
      <c r="AF186" s="168"/>
      <c r="AG186" s="168"/>
      <c r="AH186" s="168"/>
      <c r="AI186" s="168"/>
      <c r="AJ186" s="168"/>
      <c r="AK186" s="168"/>
      <c r="AL186" s="168"/>
      <c r="AM186" s="168"/>
      <c r="AN186" s="168"/>
      <c r="AO186" s="184"/>
      <c r="AP186" s="24"/>
      <c r="AQ186" s="8"/>
    </row>
    <row r="187" spans="1:43" ht="14.65" customHeight="1">
      <c r="A187" s="101"/>
      <c r="B187" s="193"/>
      <c r="C187" s="193"/>
      <c r="D187" s="133"/>
      <c r="E187" s="127"/>
      <c r="F187" s="133"/>
      <c r="G187" s="133"/>
      <c r="H187" s="133"/>
      <c r="I187" s="133"/>
      <c r="J187" s="145"/>
      <c r="K187" s="148"/>
      <c r="L187" s="151"/>
      <c r="M187" s="154"/>
      <c r="N187" s="14"/>
      <c r="O187" s="15"/>
      <c r="P187" s="15"/>
      <c r="Q187" s="16"/>
      <c r="R187" s="17" t="str">
        <f ca="1">IF(Q187=0," ",IFERROR(IF(DATEDIF(TODAY(),Q187,"M")&lt;=5,"ROJO",IF(DATEDIF(TODAY(),Q187,"M")&gt;=12,"VERDE",IF(AND(DATEDIF(TODAY(),Q187,"M")&gt;=6,DATEDIF(TODAY(),Q187,"M")&lt;=11),"AMARILLO"))),S187))</f>
        <v xml:space="preserve"> </v>
      </c>
      <c r="S187" s="25" t="str">
        <f>IF(Q187=0," ",IF(Q187&lt;=$N$4,"VENCIDO","NO VENCIDO"))</f>
        <v xml:space="preserve"> </v>
      </c>
      <c r="T187" s="18"/>
      <c r="U187" s="19"/>
      <c r="V187" s="19"/>
      <c r="W187" s="20"/>
      <c r="X187" s="20"/>
      <c r="Y187" s="164"/>
      <c r="Z187" s="21"/>
      <c r="AA187" s="4"/>
      <c r="AB187" s="166"/>
      <c r="AC187" s="166"/>
      <c r="AD187" s="170"/>
      <c r="AE187" s="168"/>
      <c r="AF187" s="168"/>
      <c r="AG187" s="168"/>
      <c r="AH187" s="168"/>
      <c r="AI187" s="168"/>
      <c r="AJ187" s="168"/>
      <c r="AK187" s="168"/>
      <c r="AL187" s="168"/>
      <c r="AM187" s="168"/>
      <c r="AN187" s="168"/>
      <c r="AO187" s="184"/>
      <c r="AP187" s="24"/>
      <c r="AQ187" s="8"/>
    </row>
    <row r="188" spans="1:43" ht="14.65" customHeight="1">
      <c r="A188" s="101"/>
      <c r="B188" s="193"/>
      <c r="C188" s="193"/>
      <c r="D188" s="133"/>
      <c r="E188" s="127"/>
      <c r="F188" s="133"/>
      <c r="G188" s="133"/>
      <c r="H188" s="133"/>
      <c r="I188" s="133"/>
      <c r="J188" s="145"/>
      <c r="K188" s="148"/>
      <c r="L188" s="151"/>
      <c r="M188" s="154"/>
      <c r="N188" s="14"/>
      <c r="O188" s="15"/>
      <c r="P188" s="15"/>
      <c r="Q188" s="16"/>
      <c r="R188" s="17" t="str">
        <f ca="1">IF(Q188=0," ",IFERROR(IF(DATEDIF(TODAY(),Q188,"M")&lt;=5,"ROJO",IF(DATEDIF(TODAY(),Q188,"M")&gt;=12,"VERDE",IF(AND(DATEDIF(TODAY(),Q188,"M")&gt;=6,DATEDIF(TODAY(),Q188,"M")&lt;=11),"AMARILLO"))),S188))</f>
        <v xml:space="preserve"> </v>
      </c>
      <c r="S188" s="25" t="str">
        <f>IF(Q188=0," ",IF(Q188&lt;=$N$4,"VENCIDO","NO VENCIDO"))</f>
        <v xml:space="preserve"> </v>
      </c>
      <c r="T188" s="18"/>
      <c r="U188" s="19"/>
      <c r="V188" s="19"/>
      <c r="W188" s="20"/>
      <c r="X188" s="20"/>
      <c r="Y188" s="164"/>
      <c r="Z188" s="21"/>
      <c r="AA188" s="4"/>
      <c r="AB188" s="166"/>
      <c r="AC188" s="166"/>
      <c r="AD188" s="170"/>
      <c r="AE188" s="168"/>
      <c r="AF188" s="168"/>
      <c r="AG188" s="168"/>
      <c r="AH188" s="168"/>
      <c r="AI188" s="168"/>
      <c r="AJ188" s="168"/>
      <c r="AK188" s="168"/>
      <c r="AL188" s="168"/>
      <c r="AM188" s="168"/>
      <c r="AN188" s="168"/>
      <c r="AO188" s="184"/>
      <c r="AP188" s="24"/>
      <c r="AQ188" s="8"/>
    </row>
    <row r="189" spans="1:43" ht="14.65" customHeight="1">
      <c r="A189" s="101"/>
      <c r="B189" s="193"/>
      <c r="C189" s="193"/>
      <c r="D189" s="133"/>
      <c r="E189" s="127"/>
      <c r="F189" s="133"/>
      <c r="G189" s="133"/>
      <c r="H189" s="133"/>
      <c r="I189" s="133"/>
      <c r="J189" s="145"/>
      <c r="K189" s="148"/>
      <c r="L189" s="151"/>
      <c r="M189" s="155"/>
      <c r="N189" s="14"/>
      <c r="O189" s="15"/>
      <c r="P189" s="15"/>
      <c r="Q189" s="16"/>
      <c r="R189" s="17" t="str">
        <f ca="1">IF(Q189=0," ",IFERROR(IF(DATEDIF(TODAY(),Q189,"M")&lt;=5,"ROJO",IF(DATEDIF(TODAY(),Q189,"M")&gt;=12,"VERDE",IF(AND(DATEDIF(TODAY(),Q189,"M")&gt;=6,DATEDIF(TODAY(),Q189,"M")&lt;=11),"AMARILLO"))),S189))</f>
        <v xml:space="preserve"> </v>
      </c>
      <c r="S189" s="25" t="str">
        <f>IF(Q189=0," ",IF(Q189&lt;=$N$4,"VENCIDO","NO VENCIDO"))</f>
        <v xml:space="preserve"> </v>
      </c>
      <c r="T189" s="18"/>
      <c r="U189" s="19"/>
      <c r="V189" s="19"/>
      <c r="W189" s="20"/>
      <c r="X189" s="20"/>
      <c r="Y189" s="164"/>
      <c r="Z189" s="21"/>
      <c r="AA189" s="4"/>
      <c r="AB189" s="166"/>
      <c r="AC189" s="166"/>
      <c r="AD189" s="170"/>
      <c r="AE189" s="169"/>
      <c r="AF189" s="169"/>
      <c r="AG189" s="169"/>
      <c r="AH189" s="169"/>
      <c r="AI189" s="169"/>
      <c r="AJ189" s="169"/>
      <c r="AK189" s="169"/>
      <c r="AL189" s="169"/>
      <c r="AM189" s="169"/>
      <c r="AN189" s="169"/>
      <c r="AO189" s="185"/>
      <c r="AP189" s="24"/>
      <c r="AQ189" s="8"/>
    </row>
    <row r="190" spans="1:43" ht="16.5">
      <c r="A190" s="102"/>
      <c r="B190" s="193"/>
      <c r="C190" s="193"/>
      <c r="D190" s="134"/>
      <c r="E190" s="128"/>
      <c r="F190" s="134"/>
      <c r="G190" s="134"/>
      <c r="H190" s="134"/>
      <c r="I190" s="134"/>
      <c r="J190" s="146"/>
      <c r="K190" s="149"/>
      <c r="L190" s="152"/>
      <c r="M190" s="28" t="b">
        <f>M185=N190</f>
        <v>1</v>
      </c>
      <c r="N190" s="29">
        <f>SUM(N185:N189)</f>
        <v>10</v>
      </c>
      <c r="O190" s="30" t="s">
        <v>112</v>
      </c>
      <c r="P190" s="31"/>
      <c r="Q190" s="32"/>
      <c r="R190" s="32"/>
      <c r="S190" s="32"/>
      <c r="T190" s="33">
        <f>SUM(T185:T189)</f>
        <v>0</v>
      </c>
      <c r="U190" s="34"/>
      <c r="V190" s="34"/>
      <c r="W190" s="34"/>
      <c r="X190" s="35"/>
      <c r="Y190" s="165"/>
      <c r="Z190" s="36"/>
      <c r="AA190" s="4"/>
      <c r="AB190" s="37"/>
      <c r="AC190" s="37"/>
      <c r="AD190" s="38"/>
      <c r="AE190" s="37"/>
      <c r="AF190" s="37"/>
      <c r="AG190" s="37"/>
      <c r="AH190" s="37"/>
      <c r="AI190" s="37"/>
      <c r="AJ190" s="37"/>
      <c r="AK190" s="37"/>
      <c r="AL190" s="37"/>
      <c r="AM190" s="37"/>
      <c r="AN190" s="37"/>
      <c r="AO190" s="39"/>
      <c r="AP190" s="24"/>
      <c r="AQ190" s="8"/>
    </row>
    <row r="191" spans="1:43" ht="14.65" customHeight="1">
      <c r="A191" s="100">
        <f>A185+1</f>
        <v>32</v>
      </c>
      <c r="B191" s="193" t="s">
        <v>173</v>
      </c>
      <c r="C191" s="193"/>
      <c r="D191" s="132">
        <v>0</v>
      </c>
      <c r="E191" s="126"/>
      <c r="F191" s="132">
        <v>0</v>
      </c>
      <c r="G191" s="132"/>
      <c r="H191" s="132"/>
      <c r="I191" s="132"/>
      <c r="J191" s="144">
        <f>+F191+G191</f>
        <v>0</v>
      </c>
      <c r="K191" s="147">
        <f>+AO191</f>
        <v>0</v>
      </c>
      <c r="L191" s="150">
        <f>+J191+K191</f>
        <v>0</v>
      </c>
      <c r="M191" s="153">
        <f>+(D191+E191)-(L191)+H191-I191</f>
        <v>0</v>
      </c>
      <c r="N191" s="14"/>
      <c r="O191" s="15"/>
      <c r="P191" s="15"/>
      <c r="Q191" s="16"/>
      <c r="R191" s="17" t="str">
        <f ca="1">IF(Q191=0," ",IFERROR(IF(DATEDIF(TODAY(),Q191,"M")&lt;=5,"ROJO",IF(DATEDIF(TODAY(),Q191,"M")&gt;=12,"VERDE",IF(AND(DATEDIF(TODAY(),Q191,"M")&gt;=6,DATEDIF(TODAY(),Q191,"M")&lt;=11),"AMARILLO"))),S191))</f>
        <v xml:space="preserve"> </v>
      </c>
      <c r="S191" s="17" t="str">
        <f>IF(Q191=0," ",IF(Q191&lt;=$N$4,"VENCIDO","NO VENCIDO"))</f>
        <v xml:space="preserve"> </v>
      </c>
      <c r="T191" s="18"/>
      <c r="U191" s="19"/>
      <c r="V191" s="19"/>
      <c r="W191" s="20"/>
      <c r="X191" s="20"/>
      <c r="Y191" s="163">
        <f>+AT191</f>
        <v>0</v>
      </c>
      <c r="Z191" s="21"/>
      <c r="AA191" s="4"/>
      <c r="AB191" s="166"/>
      <c r="AC191" s="166"/>
      <c r="AD191" s="170">
        <f>+AB191+AC191</f>
        <v>0</v>
      </c>
      <c r="AE191" s="167"/>
      <c r="AF191" s="167"/>
      <c r="AG191" s="167"/>
      <c r="AH191" s="167"/>
      <c r="AI191" s="167"/>
      <c r="AJ191" s="167"/>
      <c r="AK191" s="167"/>
      <c r="AL191" s="167"/>
      <c r="AM191" s="167"/>
      <c r="AN191" s="167"/>
      <c r="AO191" s="183">
        <f>SUM(AD191:AN195)</f>
        <v>0</v>
      </c>
      <c r="AP191" s="24"/>
      <c r="AQ191" s="8"/>
    </row>
    <row r="192" spans="1:43" ht="14.65" customHeight="1">
      <c r="A192" s="101"/>
      <c r="B192" s="193"/>
      <c r="C192" s="193"/>
      <c r="D192" s="133"/>
      <c r="E192" s="127"/>
      <c r="F192" s="133"/>
      <c r="G192" s="133"/>
      <c r="H192" s="133"/>
      <c r="I192" s="133"/>
      <c r="J192" s="145"/>
      <c r="K192" s="148"/>
      <c r="L192" s="151"/>
      <c r="M192" s="154"/>
      <c r="N192" s="14"/>
      <c r="O192" s="15"/>
      <c r="P192" s="15"/>
      <c r="Q192" s="16"/>
      <c r="R192" s="17" t="str">
        <f ca="1">IF(Q192=0," ",IFERROR(IF(DATEDIF(TODAY(),Q192,"M")&lt;=5,"ROJO",IF(DATEDIF(TODAY(),Q192,"M")&gt;=12,"VERDE",IF(AND(DATEDIF(TODAY(),Q192,"M")&gt;=6,DATEDIF(TODAY(),Q192,"M")&lt;=11),"AMARILLO"))),S192))</f>
        <v xml:space="preserve"> </v>
      </c>
      <c r="S192" s="25" t="str">
        <f>IF(Q192=0," ",IF(Q192&lt;=$N$4,"VENCIDO","NO VENCIDO"))</f>
        <v xml:space="preserve"> </v>
      </c>
      <c r="T192" s="18"/>
      <c r="U192" s="19"/>
      <c r="V192" s="19"/>
      <c r="W192" s="20"/>
      <c r="X192" s="20"/>
      <c r="Y192" s="164"/>
      <c r="Z192" s="21"/>
      <c r="AA192" s="4"/>
      <c r="AB192" s="166"/>
      <c r="AC192" s="166"/>
      <c r="AD192" s="170"/>
      <c r="AE192" s="168"/>
      <c r="AF192" s="168"/>
      <c r="AG192" s="168"/>
      <c r="AH192" s="168"/>
      <c r="AI192" s="168"/>
      <c r="AJ192" s="168"/>
      <c r="AK192" s="168"/>
      <c r="AL192" s="168"/>
      <c r="AM192" s="168"/>
      <c r="AN192" s="168"/>
      <c r="AO192" s="184"/>
      <c r="AP192" s="24"/>
      <c r="AQ192" s="8"/>
    </row>
    <row r="193" spans="1:43" ht="14.65" customHeight="1">
      <c r="A193" s="101"/>
      <c r="B193" s="193"/>
      <c r="C193" s="193"/>
      <c r="D193" s="133"/>
      <c r="E193" s="127"/>
      <c r="F193" s="133"/>
      <c r="G193" s="133"/>
      <c r="H193" s="133"/>
      <c r="I193" s="133"/>
      <c r="J193" s="145"/>
      <c r="K193" s="148"/>
      <c r="L193" s="151"/>
      <c r="M193" s="154"/>
      <c r="N193" s="14"/>
      <c r="O193" s="15"/>
      <c r="P193" s="15"/>
      <c r="Q193" s="16"/>
      <c r="R193" s="17" t="str">
        <f ca="1">IF(Q193=0," ",IFERROR(IF(DATEDIF(TODAY(),Q193,"M")&lt;=5,"ROJO",IF(DATEDIF(TODAY(),Q193,"M")&gt;=12,"VERDE",IF(AND(DATEDIF(TODAY(),Q193,"M")&gt;=6,DATEDIF(TODAY(),Q193,"M")&lt;=11),"AMARILLO"))),S193))</f>
        <v xml:space="preserve"> </v>
      </c>
      <c r="S193" s="25" t="str">
        <f>IF(Q193=0," ",IF(Q193&lt;=$N$4,"VENCIDO","NO VENCIDO"))</f>
        <v xml:space="preserve"> </v>
      </c>
      <c r="T193" s="18"/>
      <c r="U193" s="19"/>
      <c r="V193" s="19"/>
      <c r="W193" s="20"/>
      <c r="X193" s="20"/>
      <c r="Y193" s="164"/>
      <c r="Z193" s="21"/>
      <c r="AA193" s="4"/>
      <c r="AB193" s="166"/>
      <c r="AC193" s="166"/>
      <c r="AD193" s="170"/>
      <c r="AE193" s="168"/>
      <c r="AF193" s="168"/>
      <c r="AG193" s="168"/>
      <c r="AH193" s="168"/>
      <c r="AI193" s="168"/>
      <c r="AJ193" s="168"/>
      <c r="AK193" s="168"/>
      <c r="AL193" s="168"/>
      <c r="AM193" s="168"/>
      <c r="AN193" s="168"/>
      <c r="AO193" s="184"/>
      <c r="AP193" s="24"/>
      <c r="AQ193" s="8"/>
    </row>
    <row r="194" spans="1:43" ht="14.65" customHeight="1">
      <c r="A194" s="101"/>
      <c r="B194" s="193"/>
      <c r="C194" s="193"/>
      <c r="D194" s="133"/>
      <c r="E194" s="127"/>
      <c r="F194" s="133"/>
      <c r="G194" s="133"/>
      <c r="H194" s="133"/>
      <c r="I194" s="133"/>
      <c r="J194" s="145"/>
      <c r="K194" s="148"/>
      <c r="L194" s="151"/>
      <c r="M194" s="154"/>
      <c r="N194" s="14"/>
      <c r="O194" s="15"/>
      <c r="P194" s="15"/>
      <c r="Q194" s="16"/>
      <c r="R194" s="17" t="str">
        <f ca="1">IF(Q194=0," ",IFERROR(IF(DATEDIF(TODAY(),Q194,"M")&lt;=5,"ROJO",IF(DATEDIF(TODAY(),Q194,"M")&gt;=12,"VERDE",IF(AND(DATEDIF(TODAY(),Q194,"M")&gt;=6,DATEDIF(TODAY(),Q194,"M")&lt;=11),"AMARILLO"))),S194))</f>
        <v xml:space="preserve"> </v>
      </c>
      <c r="S194" s="25" t="str">
        <f>IF(Q194=0," ",IF(Q194&lt;=$N$4,"VENCIDO","NO VENCIDO"))</f>
        <v xml:space="preserve"> </v>
      </c>
      <c r="T194" s="18"/>
      <c r="U194" s="19"/>
      <c r="V194" s="19"/>
      <c r="W194" s="20"/>
      <c r="X194" s="20"/>
      <c r="Y194" s="164"/>
      <c r="Z194" s="21"/>
      <c r="AA194" s="4"/>
      <c r="AB194" s="166"/>
      <c r="AC194" s="166"/>
      <c r="AD194" s="170"/>
      <c r="AE194" s="168"/>
      <c r="AF194" s="168"/>
      <c r="AG194" s="168"/>
      <c r="AH194" s="168"/>
      <c r="AI194" s="168"/>
      <c r="AJ194" s="168"/>
      <c r="AK194" s="168"/>
      <c r="AL194" s="168"/>
      <c r="AM194" s="168"/>
      <c r="AN194" s="168"/>
      <c r="AO194" s="184"/>
      <c r="AP194" s="24"/>
      <c r="AQ194" s="8"/>
    </row>
    <row r="195" spans="1:43" ht="14.65" customHeight="1">
      <c r="A195" s="101"/>
      <c r="B195" s="193"/>
      <c r="C195" s="193"/>
      <c r="D195" s="133"/>
      <c r="E195" s="127"/>
      <c r="F195" s="133"/>
      <c r="G195" s="133"/>
      <c r="H195" s="133"/>
      <c r="I195" s="133"/>
      <c r="J195" s="145"/>
      <c r="K195" s="148"/>
      <c r="L195" s="151"/>
      <c r="M195" s="155"/>
      <c r="N195" s="14"/>
      <c r="O195" s="15"/>
      <c r="P195" s="15"/>
      <c r="Q195" s="16"/>
      <c r="R195" s="17" t="str">
        <f ca="1">IF(Q195=0," ",IFERROR(IF(DATEDIF(TODAY(),Q195,"M")&lt;=5,"ROJO",IF(DATEDIF(TODAY(),Q195,"M")&gt;=12,"VERDE",IF(AND(DATEDIF(TODAY(),Q195,"M")&gt;=6,DATEDIF(TODAY(),Q195,"M")&lt;=11),"AMARILLO"))),S195))</f>
        <v xml:space="preserve"> </v>
      </c>
      <c r="S195" s="25" t="str">
        <f>IF(Q195=0," ",IF(Q195&lt;=$N$4,"VENCIDO","NO VENCIDO"))</f>
        <v xml:space="preserve"> </v>
      </c>
      <c r="T195" s="18"/>
      <c r="U195" s="19"/>
      <c r="V195" s="19"/>
      <c r="W195" s="20"/>
      <c r="X195" s="20"/>
      <c r="Y195" s="164"/>
      <c r="Z195" s="21"/>
      <c r="AA195" s="4"/>
      <c r="AB195" s="166"/>
      <c r="AC195" s="166"/>
      <c r="AD195" s="170"/>
      <c r="AE195" s="169"/>
      <c r="AF195" s="169"/>
      <c r="AG195" s="169"/>
      <c r="AH195" s="169"/>
      <c r="AI195" s="169"/>
      <c r="AJ195" s="169"/>
      <c r="AK195" s="169"/>
      <c r="AL195" s="169"/>
      <c r="AM195" s="169"/>
      <c r="AN195" s="169"/>
      <c r="AO195" s="185"/>
      <c r="AP195" s="24"/>
      <c r="AQ195" s="8"/>
    </row>
    <row r="196" spans="1:43" ht="16.5">
      <c r="A196" s="102"/>
      <c r="B196" s="193"/>
      <c r="C196" s="193"/>
      <c r="D196" s="134"/>
      <c r="E196" s="128"/>
      <c r="F196" s="134"/>
      <c r="G196" s="134"/>
      <c r="H196" s="134"/>
      <c r="I196" s="134"/>
      <c r="J196" s="146"/>
      <c r="K196" s="149"/>
      <c r="L196" s="152"/>
      <c r="M196" s="28" t="b">
        <f>M191=N196</f>
        <v>1</v>
      </c>
      <c r="N196" s="29">
        <f>SUM(N191:N195)</f>
        <v>0</v>
      </c>
      <c r="O196" s="30" t="s">
        <v>112</v>
      </c>
      <c r="P196" s="31"/>
      <c r="Q196" s="32"/>
      <c r="R196" s="32"/>
      <c r="S196" s="32"/>
      <c r="T196" s="33">
        <f>SUM(T191:T195)</f>
        <v>0</v>
      </c>
      <c r="U196" s="34"/>
      <c r="V196" s="34"/>
      <c r="W196" s="34"/>
      <c r="X196" s="35"/>
      <c r="Y196" s="165"/>
      <c r="Z196" s="36"/>
      <c r="AA196" s="4"/>
      <c r="AB196" s="37"/>
      <c r="AC196" s="37"/>
      <c r="AD196" s="38"/>
      <c r="AE196" s="37"/>
      <c r="AF196" s="37"/>
      <c r="AG196" s="37"/>
      <c r="AH196" s="37"/>
      <c r="AI196" s="37"/>
      <c r="AJ196" s="37"/>
      <c r="AK196" s="37"/>
      <c r="AL196" s="37"/>
      <c r="AM196" s="37"/>
      <c r="AN196" s="37"/>
      <c r="AO196" s="39"/>
      <c r="AP196" s="24"/>
      <c r="AQ196" s="8"/>
    </row>
    <row r="197" spans="1:43" ht="14.65" customHeight="1">
      <c r="A197" s="100">
        <f>A191+1</f>
        <v>33</v>
      </c>
      <c r="B197" s="193" t="s">
        <v>174</v>
      </c>
      <c r="C197" s="193"/>
      <c r="D197" s="132">
        <v>3</v>
      </c>
      <c r="E197" s="126"/>
      <c r="F197" s="132">
        <v>0</v>
      </c>
      <c r="G197" s="132"/>
      <c r="H197" s="132"/>
      <c r="I197" s="132"/>
      <c r="J197" s="144">
        <f>+F197+G197</f>
        <v>0</v>
      </c>
      <c r="K197" s="147">
        <f>+AO197</f>
        <v>0</v>
      </c>
      <c r="L197" s="150">
        <f>+J197+K197</f>
        <v>0</v>
      </c>
      <c r="M197" s="153">
        <f>+(D197+E197)-(L197)+H197-I197</f>
        <v>3</v>
      </c>
      <c r="N197" s="14">
        <v>3</v>
      </c>
      <c r="O197" s="71" t="s">
        <v>175</v>
      </c>
      <c r="P197" s="71" t="s">
        <v>172</v>
      </c>
      <c r="Q197" s="72">
        <v>46430</v>
      </c>
      <c r="R197" s="17" t="str">
        <f ca="1">IF(Q197=0," ",IFERROR(IF(DATEDIF(TODAY(),Q197,"M")&lt;=5,"ROJO",IF(DATEDIF(TODAY(),Q197,"M")&gt;=12,"VERDE",IF(AND(DATEDIF(TODAY(),Q197,"M")&gt;=6,DATEDIF(TODAY(),Q197,"M")&lt;=11),"AMARILLO"))),S197))</f>
        <v>ROJO</v>
      </c>
      <c r="S197" s="17" t="str">
        <f>IF(Q197=0," ",IF(Q197&lt;=$N$4,"VENCIDO","NO VENCIDO"))</f>
        <v>NO VENCIDO</v>
      </c>
      <c r="T197" s="18"/>
      <c r="U197" s="19"/>
      <c r="V197" s="19"/>
      <c r="W197" s="20"/>
      <c r="X197" s="20"/>
      <c r="Y197" s="163">
        <f>+AT197</f>
        <v>0</v>
      </c>
      <c r="Z197" s="21"/>
      <c r="AA197" s="4"/>
      <c r="AB197" s="166"/>
      <c r="AC197" s="166"/>
      <c r="AD197" s="170">
        <f>+AB197+AC197</f>
        <v>0</v>
      </c>
      <c r="AE197" s="167"/>
      <c r="AF197" s="167"/>
      <c r="AG197" s="167"/>
      <c r="AH197" s="167"/>
      <c r="AI197" s="167"/>
      <c r="AJ197" s="167"/>
      <c r="AK197" s="167"/>
      <c r="AL197" s="167"/>
      <c r="AM197" s="167"/>
      <c r="AN197" s="167"/>
      <c r="AO197" s="183">
        <f>SUM(AD197:AN201)</f>
        <v>0</v>
      </c>
      <c r="AP197" s="24"/>
      <c r="AQ197" s="8"/>
    </row>
    <row r="198" spans="1:43" ht="14.65" customHeight="1">
      <c r="A198" s="101"/>
      <c r="B198" s="193"/>
      <c r="C198" s="193"/>
      <c r="D198" s="133"/>
      <c r="E198" s="127"/>
      <c r="F198" s="133"/>
      <c r="G198" s="133"/>
      <c r="H198" s="133"/>
      <c r="I198" s="133"/>
      <c r="J198" s="145"/>
      <c r="K198" s="148"/>
      <c r="L198" s="151"/>
      <c r="M198" s="154"/>
      <c r="N198" s="14"/>
      <c r="O198" s="15"/>
      <c r="P198" s="15"/>
      <c r="Q198" s="16"/>
      <c r="R198" s="17" t="str">
        <f ca="1">IF(Q198=0," ",IFERROR(IF(DATEDIF(TODAY(),Q198,"M")&lt;=5,"ROJO",IF(DATEDIF(TODAY(),Q198,"M")&gt;=12,"VERDE",IF(AND(DATEDIF(TODAY(),Q198,"M")&gt;=6,DATEDIF(TODAY(),Q198,"M")&lt;=11),"AMARILLO"))),S198))</f>
        <v xml:space="preserve"> </v>
      </c>
      <c r="S198" s="25" t="str">
        <f>IF(Q198=0," ",IF(Q198&lt;=$N$4,"VENCIDO","NO VENCIDO"))</f>
        <v xml:space="preserve"> </v>
      </c>
      <c r="T198" s="18"/>
      <c r="U198" s="19"/>
      <c r="V198" s="19"/>
      <c r="W198" s="20"/>
      <c r="X198" s="20"/>
      <c r="Y198" s="164"/>
      <c r="Z198" s="21"/>
      <c r="AA198" s="4"/>
      <c r="AB198" s="166"/>
      <c r="AC198" s="166"/>
      <c r="AD198" s="170"/>
      <c r="AE198" s="168"/>
      <c r="AF198" s="168"/>
      <c r="AG198" s="168"/>
      <c r="AH198" s="168"/>
      <c r="AI198" s="168"/>
      <c r="AJ198" s="168"/>
      <c r="AK198" s="168"/>
      <c r="AL198" s="168"/>
      <c r="AM198" s="168"/>
      <c r="AN198" s="168"/>
      <c r="AO198" s="184"/>
      <c r="AP198" s="24"/>
      <c r="AQ198" s="8"/>
    </row>
    <row r="199" spans="1:43" ht="14.65" customHeight="1">
      <c r="A199" s="101"/>
      <c r="B199" s="193"/>
      <c r="C199" s="193"/>
      <c r="D199" s="133"/>
      <c r="E199" s="127"/>
      <c r="F199" s="133"/>
      <c r="G199" s="133"/>
      <c r="H199" s="133"/>
      <c r="I199" s="133"/>
      <c r="J199" s="145"/>
      <c r="K199" s="148"/>
      <c r="L199" s="151"/>
      <c r="M199" s="154"/>
      <c r="N199" s="14"/>
      <c r="O199" s="15"/>
      <c r="P199" s="15"/>
      <c r="Q199" s="16"/>
      <c r="R199" s="17" t="str">
        <f ca="1">IF(Q199=0," ",IFERROR(IF(DATEDIF(TODAY(),Q199,"M")&lt;=5,"ROJO",IF(DATEDIF(TODAY(),Q199,"M")&gt;=12,"VERDE",IF(AND(DATEDIF(TODAY(),Q199,"M")&gt;=6,DATEDIF(TODAY(),Q199,"M")&lt;=11),"AMARILLO"))),S199))</f>
        <v xml:space="preserve"> </v>
      </c>
      <c r="S199" s="25" t="str">
        <f>IF(Q199=0," ",IF(Q199&lt;=$N$4,"VENCIDO","NO VENCIDO"))</f>
        <v xml:space="preserve"> </v>
      </c>
      <c r="T199" s="18"/>
      <c r="U199" s="19"/>
      <c r="V199" s="19"/>
      <c r="W199" s="20"/>
      <c r="X199" s="20"/>
      <c r="Y199" s="164"/>
      <c r="Z199" s="21"/>
      <c r="AA199" s="4"/>
      <c r="AB199" s="166"/>
      <c r="AC199" s="166"/>
      <c r="AD199" s="170"/>
      <c r="AE199" s="168"/>
      <c r="AF199" s="168"/>
      <c r="AG199" s="168"/>
      <c r="AH199" s="168"/>
      <c r="AI199" s="168"/>
      <c r="AJ199" s="168"/>
      <c r="AK199" s="168"/>
      <c r="AL199" s="168"/>
      <c r="AM199" s="168"/>
      <c r="AN199" s="168"/>
      <c r="AO199" s="184"/>
      <c r="AP199" s="24"/>
      <c r="AQ199" s="8"/>
    </row>
    <row r="200" spans="1:43" ht="14.65" customHeight="1">
      <c r="A200" s="101"/>
      <c r="B200" s="193"/>
      <c r="C200" s="193"/>
      <c r="D200" s="133"/>
      <c r="E200" s="127"/>
      <c r="F200" s="133"/>
      <c r="G200" s="133"/>
      <c r="H200" s="133"/>
      <c r="I200" s="133"/>
      <c r="J200" s="145"/>
      <c r="K200" s="148"/>
      <c r="L200" s="151"/>
      <c r="M200" s="154"/>
      <c r="N200" s="14"/>
      <c r="O200" s="15"/>
      <c r="P200" s="15"/>
      <c r="Q200" s="16"/>
      <c r="R200" s="17" t="str">
        <f ca="1">IF(Q200=0," ",IFERROR(IF(DATEDIF(TODAY(),Q200,"M")&lt;=5,"ROJO",IF(DATEDIF(TODAY(),Q200,"M")&gt;=12,"VERDE",IF(AND(DATEDIF(TODAY(),Q200,"M")&gt;=6,DATEDIF(TODAY(),Q200,"M")&lt;=11),"AMARILLO"))),S200))</f>
        <v xml:space="preserve"> </v>
      </c>
      <c r="S200" s="25" t="str">
        <f>IF(Q200=0," ",IF(Q200&lt;=$N$4,"VENCIDO","NO VENCIDO"))</f>
        <v xml:space="preserve"> </v>
      </c>
      <c r="T200" s="18"/>
      <c r="U200" s="19"/>
      <c r="V200" s="19"/>
      <c r="W200" s="20"/>
      <c r="X200" s="20"/>
      <c r="Y200" s="164"/>
      <c r="Z200" s="21"/>
      <c r="AA200" s="4"/>
      <c r="AB200" s="166"/>
      <c r="AC200" s="166"/>
      <c r="AD200" s="170"/>
      <c r="AE200" s="168"/>
      <c r="AF200" s="168"/>
      <c r="AG200" s="168"/>
      <c r="AH200" s="168"/>
      <c r="AI200" s="168"/>
      <c r="AJ200" s="168"/>
      <c r="AK200" s="168"/>
      <c r="AL200" s="168"/>
      <c r="AM200" s="168"/>
      <c r="AN200" s="168"/>
      <c r="AO200" s="184"/>
      <c r="AP200" s="24"/>
      <c r="AQ200" s="8"/>
    </row>
    <row r="201" spans="1:43" ht="14.65" customHeight="1">
      <c r="A201" s="101"/>
      <c r="B201" s="193"/>
      <c r="C201" s="193"/>
      <c r="D201" s="133"/>
      <c r="E201" s="127"/>
      <c r="F201" s="133"/>
      <c r="G201" s="133"/>
      <c r="H201" s="133"/>
      <c r="I201" s="133"/>
      <c r="J201" s="145"/>
      <c r="K201" s="148"/>
      <c r="L201" s="151"/>
      <c r="M201" s="155"/>
      <c r="N201" s="14"/>
      <c r="O201" s="15"/>
      <c r="P201" s="15"/>
      <c r="Q201" s="16"/>
      <c r="R201" s="17" t="str">
        <f ca="1">IF(Q201=0," ",IFERROR(IF(DATEDIF(TODAY(),Q201,"M")&lt;=5,"ROJO",IF(DATEDIF(TODAY(),Q201,"M")&gt;=12,"VERDE",IF(AND(DATEDIF(TODAY(),Q201,"M")&gt;=6,DATEDIF(TODAY(),Q201,"M")&lt;=11),"AMARILLO"))),S201))</f>
        <v xml:space="preserve"> </v>
      </c>
      <c r="S201" s="25" t="str">
        <f>IF(Q201=0," ",IF(Q201&lt;=$N$4,"VENCIDO","NO VENCIDO"))</f>
        <v xml:space="preserve"> </v>
      </c>
      <c r="T201" s="18"/>
      <c r="U201" s="19"/>
      <c r="V201" s="19"/>
      <c r="W201" s="20"/>
      <c r="X201" s="20"/>
      <c r="Y201" s="164"/>
      <c r="Z201" s="21"/>
      <c r="AA201" s="4"/>
      <c r="AB201" s="166"/>
      <c r="AC201" s="166"/>
      <c r="AD201" s="170"/>
      <c r="AE201" s="169"/>
      <c r="AF201" s="169"/>
      <c r="AG201" s="169"/>
      <c r="AH201" s="169"/>
      <c r="AI201" s="169"/>
      <c r="AJ201" s="169"/>
      <c r="AK201" s="169"/>
      <c r="AL201" s="169"/>
      <c r="AM201" s="169"/>
      <c r="AN201" s="169"/>
      <c r="AO201" s="185"/>
      <c r="AP201" s="24"/>
      <c r="AQ201" s="8"/>
    </row>
    <row r="202" spans="1:43" ht="16.5">
      <c r="A202" s="102"/>
      <c r="B202" s="193"/>
      <c r="C202" s="193"/>
      <c r="D202" s="134"/>
      <c r="E202" s="128"/>
      <c r="F202" s="134"/>
      <c r="G202" s="134"/>
      <c r="H202" s="134"/>
      <c r="I202" s="134"/>
      <c r="J202" s="146"/>
      <c r="K202" s="149"/>
      <c r="L202" s="152"/>
      <c r="M202" s="28" t="b">
        <f>M197=N202</f>
        <v>1</v>
      </c>
      <c r="N202" s="29">
        <f>SUM(N197:N201)</f>
        <v>3</v>
      </c>
      <c r="O202" s="30" t="s">
        <v>112</v>
      </c>
      <c r="P202" s="31"/>
      <c r="Q202" s="32"/>
      <c r="R202" s="32"/>
      <c r="S202" s="32"/>
      <c r="T202" s="33">
        <f>SUM(T197:T201)</f>
        <v>0</v>
      </c>
      <c r="U202" s="34"/>
      <c r="V202" s="34"/>
      <c r="W202" s="34"/>
      <c r="X202" s="35"/>
      <c r="Y202" s="165"/>
      <c r="Z202" s="36"/>
      <c r="AA202" s="4"/>
      <c r="AB202" s="37"/>
      <c r="AC202" s="37"/>
      <c r="AD202" s="38"/>
      <c r="AE202" s="37"/>
      <c r="AF202" s="37"/>
      <c r="AG202" s="37"/>
      <c r="AH202" s="37"/>
      <c r="AI202" s="37"/>
      <c r="AJ202" s="37"/>
      <c r="AK202" s="37"/>
      <c r="AL202" s="37"/>
      <c r="AM202" s="37"/>
      <c r="AN202" s="37"/>
      <c r="AO202" s="39"/>
      <c r="AP202" s="24"/>
      <c r="AQ202" s="8"/>
    </row>
    <row r="203" spans="1:43" ht="14.65" customHeight="1">
      <c r="A203" s="100">
        <f>A197+1</f>
        <v>34</v>
      </c>
      <c r="B203" s="193" t="s">
        <v>176</v>
      </c>
      <c r="C203" s="193"/>
      <c r="D203" s="132">
        <v>0</v>
      </c>
      <c r="E203" s="126"/>
      <c r="F203" s="132">
        <v>0</v>
      </c>
      <c r="G203" s="132"/>
      <c r="H203" s="132"/>
      <c r="I203" s="132"/>
      <c r="J203" s="144">
        <f>+F203+G203</f>
        <v>0</v>
      </c>
      <c r="K203" s="147">
        <f>+AO203</f>
        <v>0</v>
      </c>
      <c r="L203" s="150">
        <f>+J203+K203</f>
        <v>0</v>
      </c>
      <c r="M203" s="153">
        <f>+(D203+E203)-(L203)+H203-I203</f>
        <v>0</v>
      </c>
      <c r="N203" s="14"/>
      <c r="O203" s="15"/>
      <c r="P203" s="15"/>
      <c r="Q203" s="16"/>
      <c r="R203" s="17" t="str">
        <f ca="1">IF(Q203=0," ",IFERROR(IF(DATEDIF(TODAY(),Q203,"M")&lt;=5,"ROJO",IF(DATEDIF(TODAY(),Q203,"M")&gt;=12,"VERDE",IF(AND(DATEDIF(TODAY(),Q203,"M")&gt;=6,DATEDIF(TODAY(),Q203,"M")&lt;=11),"AMARILLO"))),S203))</f>
        <v xml:space="preserve"> </v>
      </c>
      <c r="S203" s="17" t="str">
        <f>IF(Q203=0," ",IF(Q203&lt;=$N$4,"VENCIDO","NO VENCIDO"))</f>
        <v xml:space="preserve"> </v>
      </c>
      <c r="T203" s="18"/>
      <c r="U203" s="19"/>
      <c r="V203" s="19"/>
      <c r="W203" s="20"/>
      <c r="X203" s="20"/>
      <c r="Y203" s="163">
        <f>+AT203</f>
        <v>0</v>
      </c>
      <c r="Z203" s="21"/>
      <c r="AA203" s="4"/>
      <c r="AB203" s="166"/>
      <c r="AC203" s="166"/>
      <c r="AD203" s="170">
        <f>+AB203+AC203</f>
        <v>0</v>
      </c>
      <c r="AE203" s="167"/>
      <c r="AF203" s="167"/>
      <c r="AG203" s="167"/>
      <c r="AH203" s="167"/>
      <c r="AI203" s="167"/>
      <c r="AJ203" s="167"/>
      <c r="AK203" s="167"/>
      <c r="AL203" s="167"/>
      <c r="AM203" s="167"/>
      <c r="AN203" s="167"/>
      <c r="AO203" s="183">
        <f>SUM(AD203:AN207)</f>
        <v>0</v>
      </c>
      <c r="AP203" s="24"/>
      <c r="AQ203" s="8"/>
    </row>
    <row r="204" spans="1:43" ht="14.65" customHeight="1">
      <c r="A204" s="101"/>
      <c r="B204" s="193"/>
      <c r="C204" s="193"/>
      <c r="D204" s="133"/>
      <c r="E204" s="127"/>
      <c r="F204" s="133"/>
      <c r="G204" s="133"/>
      <c r="H204" s="133"/>
      <c r="I204" s="133"/>
      <c r="J204" s="145"/>
      <c r="K204" s="148"/>
      <c r="L204" s="151"/>
      <c r="M204" s="154"/>
      <c r="N204" s="14"/>
      <c r="O204" s="15"/>
      <c r="P204" s="15"/>
      <c r="Q204" s="16"/>
      <c r="R204" s="17" t="str">
        <f ca="1">IF(Q204=0," ",IFERROR(IF(DATEDIF(TODAY(),Q204,"M")&lt;=5,"ROJO",IF(DATEDIF(TODAY(),Q204,"M")&gt;=12,"VERDE",IF(AND(DATEDIF(TODAY(),Q204,"M")&gt;=6,DATEDIF(TODAY(),Q204,"M")&lt;=11),"AMARILLO"))),S204))</f>
        <v xml:space="preserve"> </v>
      </c>
      <c r="S204" s="25" t="str">
        <f>IF(Q204=0," ",IF(Q204&lt;=$N$4,"VENCIDO","NO VENCIDO"))</f>
        <v xml:space="preserve"> </v>
      </c>
      <c r="T204" s="18"/>
      <c r="U204" s="19"/>
      <c r="V204" s="19"/>
      <c r="W204" s="20"/>
      <c r="X204" s="20"/>
      <c r="Y204" s="164"/>
      <c r="Z204" s="21"/>
      <c r="AA204" s="4"/>
      <c r="AB204" s="166"/>
      <c r="AC204" s="166"/>
      <c r="AD204" s="170"/>
      <c r="AE204" s="168"/>
      <c r="AF204" s="168"/>
      <c r="AG204" s="168"/>
      <c r="AH204" s="168"/>
      <c r="AI204" s="168"/>
      <c r="AJ204" s="168"/>
      <c r="AK204" s="168"/>
      <c r="AL204" s="168"/>
      <c r="AM204" s="168"/>
      <c r="AN204" s="168"/>
      <c r="AO204" s="184"/>
      <c r="AP204" s="24"/>
      <c r="AQ204" s="8"/>
    </row>
    <row r="205" spans="1:43" ht="14.65" customHeight="1">
      <c r="A205" s="101"/>
      <c r="B205" s="193"/>
      <c r="C205" s="193"/>
      <c r="D205" s="133"/>
      <c r="E205" s="127"/>
      <c r="F205" s="133"/>
      <c r="G205" s="133"/>
      <c r="H205" s="133"/>
      <c r="I205" s="133"/>
      <c r="J205" s="145"/>
      <c r="K205" s="148"/>
      <c r="L205" s="151"/>
      <c r="M205" s="154"/>
      <c r="N205" s="14"/>
      <c r="O205" s="15"/>
      <c r="P205" s="15"/>
      <c r="Q205" s="16"/>
      <c r="R205" s="17" t="str">
        <f ca="1">IF(Q205=0," ",IFERROR(IF(DATEDIF(TODAY(),Q205,"M")&lt;=5,"ROJO",IF(DATEDIF(TODAY(),Q205,"M")&gt;=12,"VERDE",IF(AND(DATEDIF(TODAY(),Q205,"M")&gt;=6,DATEDIF(TODAY(),Q205,"M")&lt;=11),"AMARILLO"))),S205))</f>
        <v xml:space="preserve"> </v>
      </c>
      <c r="S205" s="25" t="str">
        <f>IF(Q205=0," ",IF(Q205&lt;=$N$4,"VENCIDO","NO VENCIDO"))</f>
        <v xml:space="preserve"> </v>
      </c>
      <c r="T205" s="18"/>
      <c r="U205" s="19"/>
      <c r="V205" s="19"/>
      <c r="W205" s="20"/>
      <c r="X205" s="20"/>
      <c r="Y205" s="164"/>
      <c r="Z205" s="21"/>
      <c r="AA205" s="4"/>
      <c r="AB205" s="166"/>
      <c r="AC205" s="166"/>
      <c r="AD205" s="170"/>
      <c r="AE205" s="168"/>
      <c r="AF205" s="168"/>
      <c r="AG205" s="168"/>
      <c r="AH205" s="168"/>
      <c r="AI205" s="168"/>
      <c r="AJ205" s="168"/>
      <c r="AK205" s="168"/>
      <c r="AL205" s="168"/>
      <c r="AM205" s="168"/>
      <c r="AN205" s="168"/>
      <c r="AO205" s="184"/>
      <c r="AP205" s="24"/>
      <c r="AQ205" s="8"/>
    </row>
    <row r="206" spans="1:43" ht="14.65" customHeight="1">
      <c r="A206" s="101"/>
      <c r="B206" s="193"/>
      <c r="C206" s="193"/>
      <c r="D206" s="133"/>
      <c r="E206" s="127"/>
      <c r="F206" s="133"/>
      <c r="G206" s="133"/>
      <c r="H206" s="133"/>
      <c r="I206" s="133"/>
      <c r="J206" s="145"/>
      <c r="K206" s="148"/>
      <c r="L206" s="151"/>
      <c r="M206" s="154"/>
      <c r="N206" s="14"/>
      <c r="O206" s="15"/>
      <c r="P206" s="15"/>
      <c r="Q206" s="16"/>
      <c r="R206" s="17" t="str">
        <f ca="1">IF(Q206=0," ",IFERROR(IF(DATEDIF(TODAY(),Q206,"M")&lt;=5,"ROJO",IF(DATEDIF(TODAY(),Q206,"M")&gt;=12,"VERDE",IF(AND(DATEDIF(TODAY(),Q206,"M")&gt;=6,DATEDIF(TODAY(),Q206,"M")&lt;=11),"AMARILLO"))),S206))</f>
        <v xml:space="preserve"> </v>
      </c>
      <c r="S206" s="25" t="str">
        <f>IF(Q206=0," ",IF(Q206&lt;=$N$4,"VENCIDO","NO VENCIDO"))</f>
        <v xml:space="preserve"> </v>
      </c>
      <c r="T206" s="18"/>
      <c r="U206" s="19"/>
      <c r="V206" s="19"/>
      <c r="W206" s="20"/>
      <c r="X206" s="20"/>
      <c r="Y206" s="164"/>
      <c r="Z206" s="21"/>
      <c r="AA206" s="4"/>
      <c r="AB206" s="166"/>
      <c r="AC206" s="166"/>
      <c r="AD206" s="170"/>
      <c r="AE206" s="168"/>
      <c r="AF206" s="168"/>
      <c r="AG206" s="168"/>
      <c r="AH206" s="168"/>
      <c r="AI206" s="168"/>
      <c r="AJ206" s="168"/>
      <c r="AK206" s="168"/>
      <c r="AL206" s="168"/>
      <c r="AM206" s="168"/>
      <c r="AN206" s="168"/>
      <c r="AO206" s="184"/>
      <c r="AP206" s="24"/>
      <c r="AQ206" s="8"/>
    </row>
    <row r="207" spans="1:43" ht="14.65" customHeight="1">
      <c r="A207" s="101"/>
      <c r="B207" s="193"/>
      <c r="C207" s="193"/>
      <c r="D207" s="133"/>
      <c r="E207" s="127"/>
      <c r="F207" s="133"/>
      <c r="G207" s="133"/>
      <c r="H207" s="133"/>
      <c r="I207" s="133"/>
      <c r="J207" s="145"/>
      <c r="K207" s="148"/>
      <c r="L207" s="151"/>
      <c r="M207" s="155"/>
      <c r="N207" s="14"/>
      <c r="O207" s="15"/>
      <c r="P207" s="15"/>
      <c r="Q207" s="16"/>
      <c r="R207" s="17" t="str">
        <f ca="1">IF(Q207=0," ",IFERROR(IF(DATEDIF(TODAY(),Q207,"M")&lt;=5,"ROJO",IF(DATEDIF(TODAY(),Q207,"M")&gt;=12,"VERDE",IF(AND(DATEDIF(TODAY(),Q207,"M")&gt;=6,DATEDIF(TODAY(),Q207,"M")&lt;=11),"AMARILLO"))),S207))</f>
        <v xml:space="preserve"> </v>
      </c>
      <c r="S207" s="25" t="str">
        <f>IF(Q207=0," ",IF(Q207&lt;=$N$4,"VENCIDO","NO VENCIDO"))</f>
        <v xml:space="preserve"> </v>
      </c>
      <c r="T207" s="18"/>
      <c r="U207" s="19"/>
      <c r="V207" s="19"/>
      <c r="W207" s="20"/>
      <c r="X207" s="20"/>
      <c r="Y207" s="164"/>
      <c r="Z207" s="21"/>
      <c r="AA207" s="4"/>
      <c r="AB207" s="166"/>
      <c r="AC207" s="166"/>
      <c r="AD207" s="170"/>
      <c r="AE207" s="169"/>
      <c r="AF207" s="169"/>
      <c r="AG207" s="169"/>
      <c r="AH207" s="169"/>
      <c r="AI207" s="169"/>
      <c r="AJ207" s="169"/>
      <c r="AK207" s="169"/>
      <c r="AL207" s="169"/>
      <c r="AM207" s="169"/>
      <c r="AN207" s="169"/>
      <c r="AO207" s="185"/>
      <c r="AP207" s="24"/>
      <c r="AQ207" s="8"/>
    </row>
    <row r="208" spans="1:43" ht="16.5">
      <c r="A208" s="102"/>
      <c r="B208" s="193"/>
      <c r="C208" s="193"/>
      <c r="D208" s="134"/>
      <c r="E208" s="128"/>
      <c r="F208" s="134"/>
      <c r="G208" s="134"/>
      <c r="H208" s="134"/>
      <c r="I208" s="134"/>
      <c r="J208" s="146"/>
      <c r="K208" s="149"/>
      <c r="L208" s="152"/>
      <c r="M208" s="28" t="b">
        <f>M203=N208</f>
        <v>1</v>
      </c>
      <c r="N208" s="29">
        <f>SUM(N203:N207)</f>
        <v>0</v>
      </c>
      <c r="O208" s="30" t="s">
        <v>112</v>
      </c>
      <c r="P208" s="31"/>
      <c r="Q208" s="32"/>
      <c r="R208" s="32"/>
      <c r="S208" s="32"/>
      <c r="T208" s="33">
        <f>SUM(T203:T207)</f>
        <v>0</v>
      </c>
      <c r="U208" s="34"/>
      <c r="V208" s="34"/>
      <c r="W208" s="34"/>
      <c r="X208" s="35"/>
      <c r="Y208" s="165"/>
      <c r="Z208" s="36"/>
      <c r="AA208" s="4"/>
      <c r="AB208" s="37"/>
      <c r="AC208" s="37"/>
      <c r="AD208" s="38"/>
      <c r="AE208" s="37"/>
      <c r="AF208" s="37"/>
      <c r="AG208" s="37"/>
      <c r="AH208" s="37"/>
      <c r="AI208" s="37"/>
      <c r="AJ208" s="37"/>
      <c r="AK208" s="37"/>
      <c r="AL208" s="37"/>
      <c r="AM208" s="37"/>
      <c r="AN208" s="37"/>
      <c r="AO208" s="39"/>
      <c r="AP208" s="24"/>
      <c r="AQ208" s="8"/>
    </row>
    <row r="209" spans="1:43" ht="14.65" customHeight="1">
      <c r="A209" s="100">
        <f>A203+1</f>
        <v>35</v>
      </c>
      <c r="B209" s="193" t="s">
        <v>177</v>
      </c>
      <c r="C209" s="193"/>
      <c r="D209" s="132">
        <v>0</v>
      </c>
      <c r="E209" s="126"/>
      <c r="F209" s="132">
        <v>0</v>
      </c>
      <c r="G209" s="132"/>
      <c r="H209" s="132"/>
      <c r="I209" s="132"/>
      <c r="J209" s="144">
        <f>+F209+G209</f>
        <v>0</v>
      </c>
      <c r="K209" s="147">
        <f>+AO209</f>
        <v>0</v>
      </c>
      <c r="L209" s="150">
        <f>+J209+K209</f>
        <v>0</v>
      </c>
      <c r="M209" s="153">
        <f>+(D209+E209)-(L209)+H209-I209</f>
        <v>0</v>
      </c>
      <c r="N209" s="14"/>
      <c r="O209" s="15"/>
      <c r="P209" s="15"/>
      <c r="Q209" s="16"/>
      <c r="R209" s="17" t="str">
        <f ca="1">IF(Q209=0," ",IFERROR(IF(DATEDIF(TODAY(),Q209,"M")&lt;=5,"ROJO",IF(DATEDIF(TODAY(),Q209,"M")&gt;=12,"VERDE",IF(AND(DATEDIF(TODAY(),Q209,"M")&gt;=6,DATEDIF(TODAY(),Q209,"M")&lt;=11),"AMARILLO"))),S209))</f>
        <v xml:space="preserve"> </v>
      </c>
      <c r="S209" s="17" t="str">
        <f>IF(Q209=0," ",IF(Q209&lt;=$N$4,"VENCIDO","NO VENCIDO"))</f>
        <v xml:space="preserve"> </v>
      </c>
      <c r="T209" s="18"/>
      <c r="U209" s="19"/>
      <c r="V209" s="19"/>
      <c r="W209" s="20"/>
      <c r="X209" s="20"/>
      <c r="Y209" s="163">
        <f>+AT209</f>
        <v>0</v>
      </c>
      <c r="Z209" s="21"/>
      <c r="AA209" s="4"/>
      <c r="AB209" s="166"/>
      <c r="AC209" s="166"/>
      <c r="AD209" s="170">
        <f>+AB209+AC209</f>
        <v>0</v>
      </c>
      <c r="AE209" s="167"/>
      <c r="AF209" s="167"/>
      <c r="AG209" s="167"/>
      <c r="AH209" s="167"/>
      <c r="AI209" s="167"/>
      <c r="AJ209" s="167"/>
      <c r="AK209" s="167"/>
      <c r="AL209" s="167"/>
      <c r="AM209" s="167"/>
      <c r="AN209" s="167"/>
      <c r="AO209" s="183">
        <f>SUM(AD209:AN213)</f>
        <v>0</v>
      </c>
      <c r="AP209" s="24"/>
      <c r="AQ209" s="8"/>
    </row>
    <row r="210" spans="1:43" ht="14.65" customHeight="1">
      <c r="A210" s="101"/>
      <c r="B210" s="193"/>
      <c r="C210" s="193"/>
      <c r="D210" s="133"/>
      <c r="E210" s="127"/>
      <c r="F210" s="133"/>
      <c r="G210" s="133"/>
      <c r="H210" s="133"/>
      <c r="I210" s="133"/>
      <c r="J210" s="145"/>
      <c r="K210" s="148"/>
      <c r="L210" s="151"/>
      <c r="M210" s="154"/>
      <c r="N210" s="14"/>
      <c r="O210" s="15"/>
      <c r="P210" s="15"/>
      <c r="Q210" s="16"/>
      <c r="R210" s="17" t="str">
        <f ca="1">IF(Q210=0," ",IFERROR(IF(DATEDIF(TODAY(),Q210,"M")&lt;=5,"ROJO",IF(DATEDIF(TODAY(),Q210,"M")&gt;=12,"VERDE",IF(AND(DATEDIF(TODAY(),Q210,"M")&gt;=6,DATEDIF(TODAY(),Q210,"M")&lt;=11),"AMARILLO"))),S210))</f>
        <v xml:space="preserve"> </v>
      </c>
      <c r="S210" s="25" t="str">
        <f>IF(Q210=0," ",IF(Q210&lt;=$N$4,"VENCIDO","NO VENCIDO"))</f>
        <v xml:space="preserve"> </v>
      </c>
      <c r="T210" s="18"/>
      <c r="U210" s="19"/>
      <c r="V210" s="19"/>
      <c r="W210" s="20"/>
      <c r="X210" s="20"/>
      <c r="Y210" s="164"/>
      <c r="Z210" s="21"/>
      <c r="AA210" s="4"/>
      <c r="AB210" s="166"/>
      <c r="AC210" s="166"/>
      <c r="AD210" s="170"/>
      <c r="AE210" s="168"/>
      <c r="AF210" s="168"/>
      <c r="AG210" s="168"/>
      <c r="AH210" s="168"/>
      <c r="AI210" s="168"/>
      <c r="AJ210" s="168"/>
      <c r="AK210" s="168"/>
      <c r="AL210" s="168"/>
      <c r="AM210" s="168"/>
      <c r="AN210" s="168"/>
      <c r="AO210" s="184"/>
      <c r="AP210" s="24"/>
      <c r="AQ210" s="8"/>
    </row>
    <row r="211" spans="1:43" ht="14.65" customHeight="1">
      <c r="A211" s="101"/>
      <c r="B211" s="193"/>
      <c r="C211" s="193"/>
      <c r="D211" s="133"/>
      <c r="E211" s="127"/>
      <c r="F211" s="133"/>
      <c r="G211" s="133"/>
      <c r="H211" s="133"/>
      <c r="I211" s="133"/>
      <c r="J211" s="145"/>
      <c r="K211" s="148"/>
      <c r="L211" s="151"/>
      <c r="M211" s="154"/>
      <c r="N211" s="14"/>
      <c r="O211" s="15"/>
      <c r="P211" s="15"/>
      <c r="Q211" s="16"/>
      <c r="R211" s="17" t="str">
        <f ca="1">IF(Q211=0," ",IFERROR(IF(DATEDIF(TODAY(),Q211,"M")&lt;=5,"ROJO",IF(DATEDIF(TODAY(),Q211,"M")&gt;=12,"VERDE",IF(AND(DATEDIF(TODAY(),Q211,"M")&gt;=6,DATEDIF(TODAY(),Q211,"M")&lt;=11),"AMARILLO"))),S211))</f>
        <v xml:space="preserve"> </v>
      </c>
      <c r="S211" s="25" t="str">
        <f>IF(Q211=0," ",IF(Q211&lt;=$N$4,"VENCIDO","NO VENCIDO"))</f>
        <v xml:space="preserve"> </v>
      </c>
      <c r="T211" s="18"/>
      <c r="U211" s="19"/>
      <c r="V211" s="19"/>
      <c r="W211" s="20"/>
      <c r="X211" s="20"/>
      <c r="Y211" s="164"/>
      <c r="Z211" s="21"/>
      <c r="AA211" s="4"/>
      <c r="AB211" s="166"/>
      <c r="AC211" s="166"/>
      <c r="AD211" s="170"/>
      <c r="AE211" s="168"/>
      <c r="AF211" s="168"/>
      <c r="AG211" s="168"/>
      <c r="AH211" s="168"/>
      <c r="AI211" s="168"/>
      <c r="AJ211" s="168"/>
      <c r="AK211" s="168"/>
      <c r="AL211" s="168"/>
      <c r="AM211" s="168"/>
      <c r="AN211" s="168"/>
      <c r="AO211" s="184"/>
      <c r="AP211" s="24"/>
      <c r="AQ211" s="8"/>
    </row>
    <row r="212" spans="1:43" ht="14.65" customHeight="1">
      <c r="A212" s="101"/>
      <c r="B212" s="193"/>
      <c r="C212" s="193"/>
      <c r="D212" s="133"/>
      <c r="E212" s="127"/>
      <c r="F212" s="133"/>
      <c r="G212" s="133"/>
      <c r="H212" s="133"/>
      <c r="I212" s="133"/>
      <c r="J212" s="145"/>
      <c r="K212" s="148"/>
      <c r="L212" s="151"/>
      <c r="M212" s="154"/>
      <c r="N212" s="14"/>
      <c r="O212" s="15"/>
      <c r="P212" s="15"/>
      <c r="Q212" s="16"/>
      <c r="R212" s="17" t="str">
        <f ca="1">IF(Q212=0," ",IFERROR(IF(DATEDIF(TODAY(),Q212,"M")&lt;=5,"ROJO",IF(DATEDIF(TODAY(),Q212,"M")&gt;=12,"VERDE",IF(AND(DATEDIF(TODAY(),Q212,"M")&gt;=6,DATEDIF(TODAY(),Q212,"M")&lt;=11),"AMARILLO"))),S212))</f>
        <v xml:space="preserve"> </v>
      </c>
      <c r="S212" s="25" t="str">
        <f>IF(Q212=0," ",IF(Q212&lt;=$N$4,"VENCIDO","NO VENCIDO"))</f>
        <v xml:space="preserve"> </v>
      </c>
      <c r="T212" s="18"/>
      <c r="U212" s="19"/>
      <c r="V212" s="19"/>
      <c r="W212" s="20"/>
      <c r="X212" s="20"/>
      <c r="Y212" s="164"/>
      <c r="Z212" s="21"/>
      <c r="AA212" s="4"/>
      <c r="AB212" s="166"/>
      <c r="AC212" s="166"/>
      <c r="AD212" s="170"/>
      <c r="AE212" s="168"/>
      <c r="AF212" s="168"/>
      <c r="AG212" s="168"/>
      <c r="AH212" s="168"/>
      <c r="AI212" s="168"/>
      <c r="AJ212" s="168"/>
      <c r="AK212" s="168"/>
      <c r="AL212" s="168"/>
      <c r="AM212" s="168"/>
      <c r="AN212" s="168"/>
      <c r="AO212" s="184"/>
      <c r="AP212" s="24"/>
      <c r="AQ212" s="8"/>
    </row>
    <row r="213" spans="1:43" ht="14.65" customHeight="1">
      <c r="A213" s="101"/>
      <c r="B213" s="193"/>
      <c r="C213" s="193"/>
      <c r="D213" s="133"/>
      <c r="E213" s="127"/>
      <c r="F213" s="133"/>
      <c r="G213" s="133"/>
      <c r="H213" s="133"/>
      <c r="I213" s="133"/>
      <c r="J213" s="145"/>
      <c r="K213" s="148"/>
      <c r="L213" s="151"/>
      <c r="M213" s="155"/>
      <c r="N213" s="14"/>
      <c r="O213" s="15"/>
      <c r="P213" s="15"/>
      <c r="Q213" s="16"/>
      <c r="R213" s="17" t="str">
        <f ca="1">IF(Q213=0," ",IFERROR(IF(DATEDIF(TODAY(),Q213,"M")&lt;=5,"ROJO",IF(DATEDIF(TODAY(),Q213,"M")&gt;=12,"VERDE",IF(AND(DATEDIF(TODAY(),Q213,"M")&gt;=6,DATEDIF(TODAY(),Q213,"M")&lt;=11),"AMARILLO"))),S213))</f>
        <v xml:space="preserve"> </v>
      </c>
      <c r="S213" s="25" t="str">
        <f>IF(Q213=0," ",IF(Q213&lt;=$N$4,"VENCIDO","NO VENCIDO"))</f>
        <v xml:space="preserve"> </v>
      </c>
      <c r="T213" s="18"/>
      <c r="U213" s="19"/>
      <c r="V213" s="19"/>
      <c r="W213" s="20"/>
      <c r="X213" s="20"/>
      <c r="Y213" s="164"/>
      <c r="Z213" s="21"/>
      <c r="AA213" s="4"/>
      <c r="AB213" s="166"/>
      <c r="AC213" s="166"/>
      <c r="AD213" s="170"/>
      <c r="AE213" s="169"/>
      <c r="AF213" s="169"/>
      <c r="AG213" s="169"/>
      <c r="AH213" s="169"/>
      <c r="AI213" s="169"/>
      <c r="AJ213" s="169"/>
      <c r="AK213" s="169"/>
      <c r="AL213" s="169"/>
      <c r="AM213" s="169"/>
      <c r="AN213" s="169"/>
      <c r="AO213" s="185"/>
      <c r="AP213" s="24"/>
      <c r="AQ213" s="8"/>
    </row>
    <row r="214" spans="1:43" ht="16.5">
      <c r="A214" s="102"/>
      <c r="B214" s="193"/>
      <c r="C214" s="193"/>
      <c r="D214" s="134"/>
      <c r="E214" s="128"/>
      <c r="F214" s="134"/>
      <c r="G214" s="134"/>
      <c r="H214" s="134"/>
      <c r="I214" s="134"/>
      <c r="J214" s="146"/>
      <c r="K214" s="149"/>
      <c r="L214" s="152"/>
      <c r="M214" s="28" t="b">
        <f>M209=N214</f>
        <v>1</v>
      </c>
      <c r="N214" s="29">
        <f>SUM(N209:N213)</f>
        <v>0</v>
      </c>
      <c r="O214" s="30" t="s">
        <v>112</v>
      </c>
      <c r="P214" s="31"/>
      <c r="Q214" s="32"/>
      <c r="R214" s="32"/>
      <c r="S214" s="32"/>
      <c r="T214" s="33">
        <f>SUM(T209:T213)</f>
        <v>0</v>
      </c>
      <c r="U214" s="34"/>
      <c r="V214" s="34"/>
      <c r="W214" s="34"/>
      <c r="X214" s="35"/>
      <c r="Y214" s="165"/>
      <c r="Z214" s="36"/>
      <c r="AA214" s="4"/>
      <c r="AB214" s="37"/>
      <c r="AC214" s="37"/>
      <c r="AD214" s="38"/>
      <c r="AE214" s="37"/>
      <c r="AF214" s="37"/>
      <c r="AG214" s="37"/>
      <c r="AH214" s="37"/>
      <c r="AI214" s="37"/>
      <c r="AJ214" s="37"/>
      <c r="AK214" s="37"/>
      <c r="AL214" s="37"/>
      <c r="AM214" s="37"/>
      <c r="AN214" s="37"/>
      <c r="AO214" s="39"/>
      <c r="AP214" s="24"/>
      <c r="AQ214" s="8"/>
    </row>
    <row r="215" spans="1:43" ht="14.65" customHeight="1">
      <c r="A215" s="100">
        <f>A209+1</f>
        <v>36</v>
      </c>
      <c r="B215" s="193" t="s">
        <v>178</v>
      </c>
      <c r="C215" s="193"/>
      <c r="D215" s="132">
        <v>0</v>
      </c>
      <c r="E215" s="126"/>
      <c r="F215" s="132">
        <v>0</v>
      </c>
      <c r="G215" s="132"/>
      <c r="H215" s="132"/>
      <c r="I215" s="132"/>
      <c r="J215" s="144">
        <f>+F215+G215</f>
        <v>0</v>
      </c>
      <c r="K215" s="147">
        <f>+AO215</f>
        <v>0</v>
      </c>
      <c r="L215" s="150">
        <f>+J215+K215</f>
        <v>0</v>
      </c>
      <c r="M215" s="153">
        <f>+(D215+E215)-(L215)+H215-I215</f>
        <v>0</v>
      </c>
      <c r="N215" s="14"/>
      <c r="O215" s="15"/>
      <c r="P215" s="15"/>
      <c r="Q215" s="16"/>
      <c r="R215" s="17" t="str">
        <f ca="1">IF(Q215=0," ",IFERROR(IF(DATEDIF(TODAY(),Q215,"M")&lt;=5,"ROJO",IF(DATEDIF(TODAY(),Q215,"M")&gt;=12,"VERDE",IF(AND(DATEDIF(TODAY(),Q215,"M")&gt;=6,DATEDIF(TODAY(),Q215,"M")&lt;=11),"AMARILLO"))),S215))</f>
        <v xml:space="preserve"> </v>
      </c>
      <c r="S215" s="17" t="str">
        <f>IF(Q215=0," ",IF(Q215&lt;=$N$4,"VENCIDO","NO VENCIDO"))</f>
        <v xml:space="preserve"> </v>
      </c>
      <c r="T215" s="18"/>
      <c r="U215" s="19"/>
      <c r="V215" s="19"/>
      <c r="W215" s="20"/>
      <c r="X215" s="20"/>
      <c r="Y215" s="163">
        <f>+AT215</f>
        <v>0</v>
      </c>
      <c r="Z215" s="21"/>
      <c r="AA215" s="4"/>
      <c r="AB215" s="166"/>
      <c r="AC215" s="166"/>
      <c r="AD215" s="170">
        <f>+AB215+AC215</f>
        <v>0</v>
      </c>
      <c r="AE215" s="167"/>
      <c r="AF215" s="167"/>
      <c r="AG215" s="167"/>
      <c r="AH215" s="167"/>
      <c r="AI215" s="167"/>
      <c r="AJ215" s="167"/>
      <c r="AK215" s="167"/>
      <c r="AL215" s="167"/>
      <c r="AM215" s="167"/>
      <c r="AN215" s="167"/>
      <c r="AO215" s="183">
        <f>SUM(AD215:AN219)</f>
        <v>0</v>
      </c>
      <c r="AP215" s="24"/>
      <c r="AQ215" s="8"/>
    </row>
    <row r="216" spans="1:43" ht="14.65" customHeight="1">
      <c r="A216" s="101"/>
      <c r="B216" s="193"/>
      <c r="C216" s="193"/>
      <c r="D216" s="133"/>
      <c r="E216" s="127"/>
      <c r="F216" s="133"/>
      <c r="G216" s="133"/>
      <c r="H216" s="133"/>
      <c r="I216" s="133"/>
      <c r="J216" s="145"/>
      <c r="K216" s="148"/>
      <c r="L216" s="151"/>
      <c r="M216" s="154"/>
      <c r="N216" s="14"/>
      <c r="O216" s="15"/>
      <c r="P216" s="15"/>
      <c r="Q216" s="16"/>
      <c r="R216" s="17" t="str">
        <f ca="1">IF(Q216=0," ",IFERROR(IF(DATEDIF(TODAY(),Q216,"M")&lt;=5,"ROJO",IF(DATEDIF(TODAY(),Q216,"M")&gt;=12,"VERDE",IF(AND(DATEDIF(TODAY(),Q216,"M")&gt;=6,DATEDIF(TODAY(),Q216,"M")&lt;=11),"AMARILLO"))),S216))</f>
        <v xml:space="preserve"> </v>
      </c>
      <c r="S216" s="25" t="str">
        <f>IF(Q216=0," ",IF(Q216&lt;=$N$4,"VENCIDO","NO VENCIDO"))</f>
        <v xml:space="preserve"> </v>
      </c>
      <c r="T216" s="18"/>
      <c r="U216" s="19"/>
      <c r="V216" s="19"/>
      <c r="W216" s="20"/>
      <c r="X216" s="20"/>
      <c r="Y216" s="164"/>
      <c r="Z216" s="21"/>
      <c r="AA216" s="4"/>
      <c r="AB216" s="166"/>
      <c r="AC216" s="166"/>
      <c r="AD216" s="170"/>
      <c r="AE216" s="168"/>
      <c r="AF216" s="168"/>
      <c r="AG216" s="168"/>
      <c r="AH216" s="168"/>
      <c r="AI216" s="168"/>
      <c r="AJ216" s="168"/>
      <c r="AK216" s="168"/>
      <c r="AL216" s="168"/>
      <c r="AM216" s="168"/>
      <c r="AN216" s="168"/>
      <c r="AO216" s="184"/>
      <c r="AP216" s="24"/>
      <c r="AQ216" s="8"/>
    </row>
    <row r="217" spans="1:43" ht="14.65" customHeight="1">
      <c r="A217" s="101"/>
      <c r="B217" s="193"/>
      <c r="C217" s="193"/>
      <c r="D217" s="133"/>
      <c r="E217" s="127"/>
      <c r="F217" s="133"/>
      <c r="G217" s="133"/>
      <c r="H217" s="133"/>
      <c r="I217" s="133"/>
      <c r="J217" s="145"/>
      <c r="K217" s="148"/>
      <c r="L217" s="151"/>
      <c r="M217" s="154"/>
      <c r="N217" s="14"/>
      <c r="O217" s="15"/>
      <c r="P217" s="15"/>
      <c r="Q217" s="16"/>
      <c r="R217" s="17" t="str">
        <f ca="1">IF(Q217=0," ",IFERROR(IF(DATEDIF(TODAY(),Q217,"M")&lt;=5,"ROJO",IF(DATEDIF(TODAY(),Q217,"M")&gt;=12,"VERDE",IF(AND(DATEDIF(TODAY(),Q217,"M")&gt;=6,DATEDIF(TODAY(),Q217,"M")&lt;=11),"AMARILLO"))),S217))</f>
        <v xml:space="preserve"> </v>
      </c>
      <c r="S217" s="25" t="str">
        <f>IF(Q217=0," ",IF(Q217&lt;=$N$4,"VENCIDO","NO VENCIDO"))</f>
        <v xml:space="preserve"> </v>
      </c>
      <c r="T217" s="18"/>
      <c r="U217" s="19"/>
      <c r="V217" s="19"/>
      <c r="W217" s="20"/>
      <c r="X217" s="20"/>
      <c r="Y217" s="164"/>
      <c r="Z217" s="21"/>
      <c r="AA217" s="4"/>
      <c r="AB217" s="166"/>
      <c r="AC217" s="166"/>
      <c r="AD217" s="170"/>
      <c r="AE217" s="168"/>
      <c r="AF217" s="168"/>
      <c r="AG217" s="168"/>
      <c r="AH217" s="168"/>
      <c r="AI217" s="168"/>
      <c r="AJ217" s="168"/>
      <c r="AK217" s="168"/>
      <c r="AL217" s="168"/>
      <c r="AM217" s="168"/>
      <c r="AN217" s="168"/>
      <c r="AO217" s="184"/>
      <c r="AP217" s="24"/>
      <c r="AQ217" s="8"/>
    </row>
    <row r="218" spans="1:43" ht="14.65" customHeight="1">
      <c r="A218" s="101"/>
      <c r="B218" s="193"/>
      <c r="C218" s="193"/>
      <c r="D218" s="133"/>
      <c r="E218" s="127"/>
      <c r="F218" s="133"/>
      <c r="G218" s="133"/>
      <c r="H218" s="133"/>
      <c r="I218" s="133"/>
      <c r="J218" s="145"/>
      <c r="K218" s="148"/>
      <c r="L218" s="151"/>
      <c r="M218" s="154"/>
      <c r="N218" s="14"/>
      <c r="O218" s="15"/>
      <c r="P218" s="15"/>
      <c r="Q218" s="16"/>
      <c r="R218" s="17" t="str">
        <f ca="1">IF(Q218=0," ",IFERROR(IF(DATEDIF(TODAY(),Q218,"M")&lt;=5,"ROJO",IF(DATEDIF(TODAY(),Q218,"M")&gt;=12,"VERDE",IF(AND(DATEDIF(TODAY(),Q218,"M")&gt;=6,DATEDIF(TODAY(),Q218,"M")&lt;=11),"AMARILLO"))),S218))</f>
        <v xml:space="preserve"> </v>
      </c>
      <c r="S218" s="25" t="str">
        <f>IF(Q218=0," ",IF(Q218&lt;=$N$4,"VENCIDO","NO VENCIDO"))</f>
        <v xml:space="preserve"> </v>
      </c>
      <c r="T218" s="18"/>
      <c r="U218" s="19"/>
      <c r="V218" s="19"/>
      <c r="W218" s="20"/>
      <c r="X218" s="20"/>
      <c r="Y218" s="164"/>
      <c r="Z218" s="21"/>
      <c r="AA218" s="4"/>
      <c r="AB218" s="166"/>
      <c r="AC218" s="166"/>
      <c r="AD218" s="170"/>
      <c r="AE218" s="168"/>
      <c r="AF218" s="168"/>
      <c r="AG218" s="168"/>
      <c r="AH218" s="168"/>
      <c r="AI218" s="168"/>
      <c r="AJ218" s="168"/>
      <c r="AK218" s="168"/>
      <c r="AL218" s="168"/>
      <c r="AM218" s="168"/>
      <c r="AN218" s="168"/>
      <c r="AO218" s="184"/>
      <c r="AP218" s="24"/>
      <c r="AQ218" s="8"/>
    </row>
    <row r="219" spans="1:43" ht="14.65" customHeight="1">
      <c r="A219" s="101"/>
      <c r="B219" s="193"/>
      <c r="C219" s="193"/>
      <c r="D219" s="133"/>
      <c r="E219" s="127"/>
      <c r="F219" s="133"/>
      <c r="G219" s="133"/>
      <c r="H219" s="133"/>
      <c r="I219" s="133"/>
      <c r="J219" s="145"/>
      <c r="K219" s="148"/>
      <c r="L219" s="151"/>
      <c r="M219" s="155"/>
      <c r="N219" s="14"/>
      <c r="O219" s="15"/>
      <c r="P219" s="15"/>
      <c r="Q219" s="16"/>
      <c r="R219" s="17" t="str">
        <f ca="1">IF(Q219=0," ",IFERROR(IF(DATEDIF(TODAY(),Q219,"M")&lt;=5,"ROJO",IF(DATEDIF(TODAY(),Q219,"M")&gt;=12,"VERDE",IF(AND(DATEDIF(TODAY(),Q219,"M")&gt;=6,DATEDIF(TODAY(),Q219,"M")&lt;=11),"AMARILLO"))),S219))</f>
        <v xml:space="preserve"> </v>
      </c>
      <c r="S219" s="25" t="str">
        <f>IF(Q219=0," ",IF(Q219&lt;=$N$4,"VENCIDO","NO VENCIDO"))</f>
        <v xml:space="preserve"> </v>
      </c>
      <c r="T219" s="18"/>
      <c r="U219" s="19"/>
      <c r="V219" s="19"/>
      <c r="W219" s="20"/>
      <c r="X219" s="20"/>
      <c r="Y219" s="164"/>
      <c r="Z219" s="21"/>
      <c r="AA219" s="4"/>
      <c r="AB219" s="166"/>
      <c r="AC219" s="166"/>
      <c r="AD219" s="170"/>
      <c r="AE219" s="169"/>
      <c r="AF219" s="169"/>
      <c r="AG219" s="169"/>
      <c r="AH219" s="169"/>
      <c r="AI219" s="169"/>
      <c r="AJ219" s="169"/>
      <c r="AK219" s="169"/>
      <c r="AL219" s="169"/>
      <c r="AM219" s="169"/>
      <c r="AN219" s="169"/>
      <c r="AO219" s="185"/>
      <c r="AP219" s="24"/>
      <c r="AQ219" s="8"/>
    </row>
    <row r="220" spans="1:43" ht="16.5">
      <c r="A220" s="102"/>
      <c r="B220" s="194"/>
      <c r="C220" s="194"/>
      <c r="D220" s="134"/>
      <c r="E220" s="128"/>
      <c r="F220" s="134"/>
      <c r="G220" s="134"/>
      <c r="H220" s="134"/>
      <c r="I220" s="134"/>
      <c r="J220" s="146"/>
      <c r="K220" s="149"/>
      <c r="L220" s="152"/>
      <c r="M220" s="28" t="b">
        <f>M215=N220</f>
        <v>1</v>
      </c>
      <c r="N220" s="29">
        <f>SUM(N215:N219)</f>
        <v>0</v>
      </c>
      <c r="O220" s="30" t="s">
        <v>112</v>
      </c>
      <c r="P220" s="31"/>
      <c r="Q220" s="32"/>
      <c r="R220" s="32"/>
      <c r="S220" s="32"/>
      <c r="T220" s="33">
        <f>SUM(T215:T219)</f>
        <v>0</v>
      </c>
      <c r="U220" s="34"/>
      <c r="V220" s="34"/>
      <c r="W220" s="34"/>
      <c r="X220" s="35"/>
      <c r="Y220" s="165"/>
      <c r="Z220" s="36"/>
      <c r="AA220" s="4"/>
      <c r="AB220" s="37"/>
      <c r="AC220" s="38"/>
      <c r="AD220" s="38"/>
      <c r="AE220" s="38"/>
      <c r="AF220" s="38"/>
      <c r="AG220" s="38"/>
      <c r="AH220" s="38"/>
      <c r="AI220" s="38"/>
      <c r="AJ220" s="38"/>
      <c r="AK220" s="38"/>
      <c r="AL220" s="38"/>
      <c r="AM220" s="38"/>
      <c r="AN220" s="38"/>
      <c r="AO220" s="39"/>
      <c r="AP220" s="24"/>
      <c r="AQ220" s="8"/>
    </row>
    <row r="221" spans="1:43" ht="16.5">
      <c r="A221" s="96" t="s">
        <v>179</v>
      </c>
      <c r="B221" s="97"/>
      <c r="C221" s="98"/>
      <c r="D221" s="48"/>
      <c r="E221" s="48"/>
      <c r="F221" s="48"/>
      <c r="G221" s="48"/>
      <c r="H221" s="48"/>
      <c r="I221" s="48"/>
      <c r="J221" s="48"/>
      <c r="K221" s="48"/>
      <c r="L221" s="48"/>
      <c r="M221" s="48"/>
      <c r="N221" s="48"/>
      <c r="O221" s="48"/>
      <c r="P221" s="48"/>
      <c r="Q221" s="48"/>
      <c r="R221" s="48"/>
      <c r="S221" s="48"/>
      <c r="T221" s="48"/>
      <c r="U221" s="48"/>
      <c r="V221" s="48"/>
      <c r="W221" s="48"/>
      <c r="X221" s="48"/>
      <c r="Y221" s="48"/>
      <c r="Z221" s="49"/>
      <c r="AA221" s="4"/>
      <c r="AB221" s="50"/>
      <c r="AC221" s="51"/>
      <c r="AD221" s="51"/>
      <c r="AE221" s="51"/>
      <c r="AF221" s="51"/>
      <c r="AG221" s="51"/>
      <c r="AH221" s="51"/>
      <c r="AI221" s="51"/>
      <c r="AJ221" s="51"/>
      <c r="AK221" s="51"/>
      <c r="AL221" s="51"/>
      <c r="AM221" s="51"/>
      <c r="AN221" s="51"/>
      <c r="AO221" s="51"/>
      <c r="AP221" s="52"/>
      <c r="AQ221" s="8"/>
    </row>
    <row r="222" spans="1:43" ht="14.65" customHeight="1">
      <c r="A222" s="103">
        <v>1</v>
      </c>
      <c r="B222" s="193" t="s">
        <v>180</v>
      </c>
      <c r="C222" s="193"/>
      <c r="D222" s="132">
        <v>40</v>
      </c>
      <c r="E222" s="126"/>
      <c r="F222" s="132">
        <v>1</v>
      </c>
      <c r="G222" s="132"/>
      <c r="H222" s="132"/>
      <c r="I222" s="132"/>
      <c r="J222" s="144">
        <f>+F222+G222</f>
        <v>1</v>
      </c>
      <c r="K222" s="147">
        <f>+AO222</f>
        <v>9</v>
      </c>
      <c r="L222" s="150">
        <f>+J222+K222</f>
        <v>10</v>
      </c>
      <c r="M222" s="153">
        <f>+(D222+E222)-(L222)+H222-I222</f>
        <v>30</v>
      </c>
      <c r="N222" s="14">
        <v>39</v>
      </c>
      <c r="O222" s="71" t="s">
        <v>181</v>
      </c>
      <c r="P222" s="71" t="s">
        <v>115</v>
      </c>
      <c r="Q222" s="72">
        <v>46752</v>
      </c>
      <c r="R222" s="17" t="str">
        <f ca="1">IF(Q222=0," ",IFERROR(IF(DATEDIF(TODAY(),Q222,"M")&lt;=5,"ROJO",IF(DATEDIF(TODAY(),Q222,"M")&gt;=12,"VERDE",IF(AND(DATEDIF(TODAY(),Q222,"M")&gt;=6,DATEDIF(TODAY(),Q222,"M")&lt;=11),"AMARILLO"))),S222))</f>
        <v>VERDE</v>
      </c>
      <c r="S222" s="17" t="str">
        <f>IF(Q222=0," ",IF(Q222&lt;=$N$4,"VENCIDO","NO VENCIDO"))</f>
        <v>NO VENCIDO</v>
      </c>
      <c r="T222" s="18"/>
      <c r="U222" s="19"/>
      <c r="V222" s="19"/>
      <c r="W222" s="20"/>
      <c r="X222" s="20"/>
      <c r="Y222" s="163">
        <f>+AT222</f>
        <v>0</v>
      </c>
      <c r="Z222" s="21"/>
      <c r="AA222" s="4"/>
      <c r="AB222" s="166">
        <v>9</v>
      </c>
      <c r="AC222" s="166"/>
      <c r="AD222" s="170">
        <f>+AB222+AC222</f>
        <v>9</v>
      </c>
      <c r="AE222" s="167"/>
      <c r="AF222" s="167"/>
      <c r="AG222" s="167"/>
      <c r="AH222" s="167"/>
      <c r="AI222" s="167"/>
      <c r="AJ222" s="167"/>
      <c r="AK222" s="167"/>
      <c r="AL222" s="167"/>
      <c r="AM222" s="167"/>
      <c r="AN222" s="167"/>
      <c r="AO222" s="183">
        <f>SUM(AD222:AN226)</f>
        <v>9</v>
      </c>
      <c r="AP222" s="24"/>
      <c r="AQ222" s="8"/>
    </row>
    <row r="223" spans="1:43" ht="14.65" customHeight="1">
      <c r="A223" s="103"/>
      <c r="B223" s="193"/>
      <c r="C223" s="193"/>
      <c r="D223" s="133"/>
      <c r="E223" s="127"/>
      <c r="F223" s="133"/>
      <c r="G223" s="133"/>
      <c r="H223" s="133"/>
      <c r="I223" s="133"/>
      <c r="J223" s="145"/>
      <c r="K223" s="148"/>
      <c r="L223" s="151"/>
      <c r="M223" s="154"/>
      <c r="N223" s="14"/>
      <c r="O223" s="15"/>
      <c r="P223" s="15"/>
      <c r="Q223" s="16"/>
      <c r="R223" s="17" t="str">
        <f ca="1">IF(Q223=0," ",IFERROR(IF(DATEDIF(TODAY(),Q223,"M")&lt;=5,"ROJO",IF(DATEDIF(TODAY(),Q223,"M")&gt;=12,"VERDE",IF(AND(DATEDIF(TODAY(),Q223,"M")&gt;=6,DATEDIF(TODAY(),Q223,"M")&lt;=11),"AMARILLO"))),S223))</f>
        <v xml:space="preserve"> </v>
      </c>
      <c r="S223" s="25" t="str">
        <f>IF(Q223=0," ",IF(Q223&lt;=$N$4,"VENCIDO","NO VENCIDO"))</f>
        <v xml:space="preserve"> </v>
      </c>
      <c r="T223" s="18"/>
      <c r="U223" s="19"/>
      <c r="V223" s="19"/>
      <c r="W223" s="20"/>
      <c r="X223" s="20"/>
      <c r="Y223" s="164"/>
      <c r="Z223" s="21"/>
      <c r="AA223" s="4"/>
      <c r="AB223" s="166"/>
      <c r="AC223" s="166"/>
      <c r="AD223" s="170"/>
      <c r="AE223" s="168"/>
      <c r="AF223" s="168"/>
      <c r="AG223" s="168"/>
      <c r="AH223" s="168"/>
      <c r="AI223" s="168"/>
      <c r="AJ223" s="168"/>
      <c r="AK223" s="168"/>
      <c r="AL223" s="168"/>
      <c r="AM223" s="168"/>
      <c r="AN223" s="168"/>
      <c r="AO223" s="184"/>
      <c r="AP223" s="24"/>
      <c r="AQ223" s="8"/>
    </row>
    <row r="224" spans="1:43" ht="14.65" customHeight="1">
      <c r="A224" s="103"/>
      <c r="B224" s="193"/>
      <c r="C224" s="193"/>
      <c r="D224" s="133"/>
      <c r="E224" s="127"/>
      <c r="F224" s="133"/>
      <c r="G224" s="133"/>
      <c r="H224" s="133"/>
      <c r="I224" s="133"/>
      <c r="J224" s="145"/>
      <c r="K224" s="148"/>
      <c r="L224" s="151"/>
      <c r="M224" s="154"/>
      <c r="N224" s="14"/>
      <c r="O224" s="15"/>
      <c r="P224" s="15"/>
      <c r="Q224" s="16"/>
      <c r="R224" s="17" t="str">
        <f ca="1">IF(Q224=0," ",IFERROR(IF(DATEDIF(TODAY(),Q224,"M")&lt;=5,"ROJO",IF(DATEDIF(TODAY(),Q224,"M")&gt;=12,"VERDE",IF(AND(DATEDIF(TODAY(),Q224,"M")&gt;=6,DATEDIF(TODAY(),Q224,"M")&lt;=11),"AMARILLO"))),S224))</f>
        <v xml:space="preserve"> </v>
      </c>
      <c r="S224" s="25" t="str">
        <f>IF(Q224=0," ",IF(Q224&lt;=$N$4,"VENCIDO","NO VENCIDO"))</f>
        <v xml:space="preserve"> </v>
      </c>
      <c r="T224" s="18"/>
      <c r="U224" s="19"/>
      <c r="V224" s="19"/>
      <c r="W224" s="20"/>
      <c r="X224" s="20"/>
      <c r="Y224" s="164"/>
      <c r="Z224" s="21"/>
      <c r="AA224" s="4"/>
      <c r="AB224" s="166"/>
      <c r="AC224" s="166"/>
      <c r="AD224" s="170"/>
      <c r="AE224" s="168"/>
      <c r="AF224" s="168"/>
      <c r="AG224" s="168"/>
      <c r="AH224" s="168"/>
      <c r="AI224" s="168"/>
      <c r="AJ224" s="168"/>
      <c r="AK224" s="168"/>
      <c r="AL224" s="168"/>
      <c r="AM224" s="168"/>
      <c r="AN224" s="168"/>
      <c r="AO224" s="184"/>
      <c r="AP224" s="24"/>
      <c r="AQ224" s="8"/>
    </row>
    <row r="225" spans="1:43" ht="14.65" customHeight="1">
      <c r="A225" s="103"/>
      <c r="B225" s="193"/>
      <c r="C225" s="193"/>
      <c r="D225" s="133"/>
      <c r="E225" s="127"/>
      <c r="F225" s="133"/>
      <c r="G225" s="133"/>
      <c r="H225" s="133"/>
      <c r="I225" s="133"/>
      <c r="J225" s="145"/>
      <c r="K225" s="148"/>
      <c r="L225" s="151"/>
      <c r="M225" s="154"/>
      <c r="N225" s="14"/>
      <c r="O225" s="15"/>
      <c r="P225" s="15"/>
      <c r="Q225" s="16"/>
      <c r="R225" s="17" t="str">
        <f ca="1">IF(Q225=0," ",IFERROR(IF(DATEDIF(TODAY(),Q225,"M")&lt;=5,"ROJO",IF(DATEDIF(TODAY(),Q225,"M")&gt;=12,"VERDE",IF(AND(DATEDIF(TODAY(),Q225,"M")&gt;=6,DATEDIF(TODAY(),Q225,"M")&lt;=11),"AMARILLO"))),S225))</f>
        <v xml:space="preserve"> </v>
      </c>
      <c r="S225" s="25" t="str">
        <f>IF(Q225=0," ",IF(Q225&lt;=$N$4,"VENCIDO","NO VENCIDO"))</f>
        <v xml:space="preserve"> </v>
      </c>
      <c r="T225" s="18"/>
      <c r="U225" s="19"/>
      <c r="V225" s="19"/>
      <c r="W225" s="20"/>
      <c r="X225" s="20"/>
      <c r="Y225" s="164"/>
      <c r="Z225" s="21"/>
      <c r="AA225" s="4"/>
      <c r="AB225" s="166"/>
      <c r="AC225" s="166"/>
      <c r="AD225" s="170"/>
      <c r="AE225" s="168"/>
      <c r="AF225" s="168"/>
      <c r="AG225" s="168"/>
      <c r="AH225" s="168"/>
      <c r="AI225" s="168"/>
      <c r="AJ225" s="168"/>
      <c r="AK225" s="168"/>
      <c r="AL225" s="168"/>
      <c r="AM225" s="168"/>
      <c r="AN225" s="168"/>
      <c r="AO225" s="184"/>
      <c r="AP225" s="24"/>
      <c r="AQ225" s="8"/>
    </row>
    <row r="226" spans="1:43" ht="14.65" customHeight="1">
      <c r="A226" s="103"/>
      <c r="B226" s="193"/>
      <c r="C226" s="193"/>
      <c r="D226" s="133"/>
      <c r="E226" s="127"/>
      <c r="F226" s="133"/>
      <c r="G226" s="133"/>
      <c r="H226" s="133"/>
      <c r="I226" s="133"/>
      <c r="J226" s="145"/>
      <c r="K226" s="148"/>
      <c r="L226" s="151"/>
      <c r="M226" s="155"/>
      <c r="N226" s="14"/>
      <c r="O226" s="15"/>
      <c r="P226" s="15"/>
      <c r="Q226" s="16"/>
      <c r="R226" s="17" t="str">
        <f ca="1">IF(Q226=0," ",IFERROR(IF(DATEDIF(TODAY(),Q226,"M")&lt;=5,"ROJO",IF(DATEDIF(TODAY(),Q226,"M")&gt;=12,"VERDE",IF(AND(DATEDIF(TODAY(),Q226,"M")&gt;=6,DATEDIF(TODAY(),Q226,"M")&lt;=11),"AMARILLO"))),S226))</f>
        <v xml:space="preserve"> </v>
      </c>
      <c r="S226" s="25" t="str">
        <f>IF(Q226=0," ",IF(Q226&lt;=$N$4,"VENCIDO","NO VENCIDO"))</f>
        <v xml:space="preserve"> </v>
      </c>
      <c r="T226" s="18"/>
      <c r="U226" s="19"/>
      <c r="V226" s="19"/>
      <c r="W226" s="20"/>
      <c r="X226" s="20"/>
      <c r="Y226" s="164"/>
      <c r="Z226" s="21"/>
      <c r="AA226" s="4"/>
      <c r="AB226" s="166"/>
      <c r="AC226" s="166"/>
      <c r="AD226" s="170"/>
      <c r="AE226" s="169"/>
      <c r="AF226" s="169"/>
      <c r="AG226" s="169"/>
      <c r="AH226" s="169"/>
      <c r="AI226" s="169"/>
      <c r="AJ226" s="169"/>
      <c r="AK226" s="169"/>
      <c r="AL226" s="169"/>
      <c r="AM226" s="169"/>
      <c r="AN226" s="169"/>
      <c r="AO226" s="185"/>
      <c r="AP226" s="24"/>
      <c r="AQ226" s="8"/>
    </row>
    <row r="227" spans="1:43" ht="16.5">
      <c r="A227" s="103"/>
      <c r="B227" s="193"/>
      <c r="C227" s="193"/>
      <c r="D227" s="134"/>
      <c r="E227" s="128"/>
      <c r="F227" s="134"/>
      <c r="G227" s="134"/>
      <c r="H227" s="134"/>
      <c r="I227" s="134"/>
      <c r="J227" s="146"/>
      <c r="K227" s="149"/>
      <c r="L227" s="152"/>
      <c r="M227" s="28" t="b">
        <f>M222=N227</f>
        <v>0</v>
      </c>
      <c r="N227" s="29">
        <f>SUM(N222:N226)</f>
        <v>39</v>
      </c>
      <c r="O227" s="30" t="s">
        <v>112</v>
      </c>
      <c r="P227" s="31"/>
      <c r="Q227" s="32"/>
      <c r="R227" s="32"/>
      <c r="S227" s="32"/>
      <c r="T227" s="33">
        <f>SUM(T222:T226)</f>
        <v>0</v>
      </c>
      <c r="U227" s="34"/>
      <c r="V227" s="34"/>
      <c r="W227" s="35"/>
      <c r="X227" s="35"/>
      <c r="Y227" s="165"/>
      <c r="Z227" s="36"/>
      <c r="AA227" s="4"/>
      <c r="AB227" s="37"/>
      <c r="AC227" s="38"/>
      <c r="AD227" s="38"/>
      <c r="AE227" s="38"/>
      <c r="AF227" s="38"/>
      <c r="AG227" s="38"/>
      <c r="AH227" s="38"/>
      <c r="AI227" s="38"/>
      <c r="AJ227" s="38"/>
      <c r="AK227" s="38"/>
      <c r="AL227" s="38"/>
      <c r="AM227" s="38"/>
      <c r="AN227" s="38"/>
      <c r="AO227" s="39"/>
      <c r="AP227" s="24"/>
      <c r="AQ227" s="8"/>
    </row>
    <row r="228" spans="1:43" ht="14.65" customHeight="1">
      <c r="A228" s="103">
        <f>A222+1</f>
        <v>2</v>
      </c>
      <c r="B228" s="193" t="s">
        <v>182</v>
      </c>
      <c r="C228" s="193"/>
      <c r="D228" s="132">
        <v>47</v>
      </c>
      <c r="E228" s="126"/>
      <c r="F228" s="132">
        <v>6</v>
      </c>
      <c r="G228" s="132"/>
      <c r="H228" s="132"/>
      <c r="I228" s="132"/>
      <c r="J228" s="144">
        <f>+F228+G228</f>
        <v>6</v>
      </c>
      <c r="K228" s="147">
        <f>+AO228</f>
        <v>0</v>
      </c>
      <c r="L228" s="150">
        <f>+J228+K228</f>
        <v>6</v>
      </c>
      <c r="M228" s="153">
        <f>+(D228+E228)-(L228)+H228-I228</f>
        <v>41</v>
      </c>
      <c r="N228" s="14">
        <v>41</v>
      </c>
      <c r="O228" s="71" t="s">
        <v>183</v>
      </c>
      <c r="P228" s="71" t="s">
        <v>115</v>
      </c>
      <c r="Q228" s="72">
        <v>46873</v>
      </c>
      <c r="R228" s="17" t="str">
        <f ca="1">IF(Q228=0," ",IFERROR(IF(DATEDIF(TODAY(),Q228,"M")&lt;=5,"ROJO",IF(DATEDIF(TODAY(),Q228,"M")&gt;=12,"VERDE",IF(AND(DATEDIF(TODAY(),Q228,"M")&gt;=6,DATEDIF(TODAY(),Q228,"M")&lt;=11),"AMARILLO"))),S228))</f>
        <v>VERDE</v>
      </c>
      <c r="S228" s="17" t="str">
        <f>IF(Q228=0," ",IF(Q228&lt;=$N$4,"VENCIDO","NO VENCIDO"))</f>
        <v>NO VENCIDO</v>
      </c>
      <c r="T228" s="18"/>
      <c r="U228" s="19"/>
      <c r="V228" s="19"/>
      <c r="W228" s="20"/>
      <c r="X228" s="20"/>
      <c r="Y228" s="163">
        <f>+AT228</f>
        <v>0</v>
      </c>
      <c r="Z228" s="21"/>
      <c r="AA228" s="4"/>
      <c r="AB228" s="166"/>
      <c r="AC228" s="166"/>
      <c r="AD228" s="170">
        <f>+AB228+AC228</f>
        <v>0</v>
      </c>
      <c r="AE228" s="167"/>
      <c r="AF228" s="167"/>
      <c r="AG228" s="167"/>
      <c r="AH228" s="167"/>
      <c r="AI228" s="167"/>
      <c r="AJ228" s="167"/>
      <c r="AK228" s="167"/>
      <c r="AL228" s="167"/>
      <c r="AM228" s="167"/>
      <c r="AN228" s="167"/>
      <c r="AO228" s="183">
        <f>SUM(AD228:AN232)</f>
        <v>0</v>
      </c>
      <c r="AP228" s="24"/>
      <c r="AQ228" s="8"/>
    </row>
    <row r="229" spans="1:43" ht="14.65" customHeight="1">
      <c r="A229" s="103"/>
      <c r="B229" s="193"/>
      <c r="C229" s="193"/>
      <c r="D229" s="133"/>
      <c r="E229" s="127"/>
      <c r="F229" s="133"/>
      <c r="G229" s="133"/>
      <c r="H229" s="133"/>
      <c r="I229" s="133"/>
      <c r="J229" s="145"/>
      <c r="K229" s="148"/>
      <c r="L229" s="151"/>
      <c r="M229" s="154"/>
      <c r="N229" s="14"/>
      <c r="O229" s="15"/>
      <c r="P229" s="15"/>
      <c r="Q229" s="16"/>
      <c r="R229" s="17" t="str">
        <f ca="1">IF(Q229=0," ",IFERROR(IF(DATEDIF(TODAY(),Q229,"M")&lt;=5,"ROJO",IF(DATEDIF(TODAY(),Q229,"M")&gt;=12,"VERDE",IF(AND(DATEDIF(TODAY(),Q229,"M")&gt;=6,DATEDIF(TODAY(),Q229,"M")&lt;=11),"AMARILLO"))),S229))</f>
        <v xml:space="preserve"> </v>
      </c>
      <c r="S229" s="25" t="str">
        <f>IF(Q229=0," ",IF(Q229&lt;=$N$4,"VENCIDO","NO VENCIDO"))</f>
        <v xml:space="preserve"> </v>
      </c>
      <c r="T229" s="18"/>
      <c r="U229" s="19"/>
      <c r="V229" s="19"/>
      <c r="W229" s="20"/>
      <c r="X229" s="20"/>
      <c r="Y229" s="164"/>
      <c r="Z229" s="21"/>
      <c r="AA229" s="4"/>
      <c r="AB229" s="166"/>
      <c r="AC229" s="166"/>
      <c r="AD229" s="170"/>
      <c r="AE229" s="168"/>
      <c r="AF229" s="168"/>
      <c r="AG229" s="168"/>
      <c r="AH229" s="168"/>
      <c r="AI229" s="168"/>
      <c r="AJ229" s="168"/>
      <c r="AK229" s="168"/>
      <c r="AL229" s="168"/>
      <c r="AM229" s="168"/>
      <c r="AN229" s="168"/>
      <c r="AO229" s="184"/>
      <c r="AP229" s="24"/>
      <c r="AQ229" s="8"/>
    </row>
    <row r="230" spans="1:43" ht="14.65" customHeight="1">
      <c r="A230" s="103"/>
      <c r="B230" s="193"/>
      <c r="C230" s="193"/>
      <c r="D230" s="133"/>
      <c r="E230" s="127"/>
      <c r="F230" s="133"/>
      <c r="G230" s="133"/>
      <c r="H230" s="133"/>
      <c r="I230" s="133"/>
      <c r="J230" s="145"/>
      <c r="K230" s="148"/>
      <c r="L230" s="151"/>
      <c r="M230" s="154"/>
      <c r="N230" s="14"/>
      <c r="O230" s="15"/>
      <c r="P230" s="15"/>
      <c r="Q230" s="16"/>
      <c r="R230" s="17" t="str">
        <f ca="1">IF(Q230=0," ",IFERROR(IF(DATEDIF(TODAY(),Q230,"M")&lt;=5,"ROJO",IF(DATEDIF(TODAY(),Q230,"M")&gt;=12,"VERDE",IF(AND(DATEDIF(TODAY(),Q230,"M")&gt;=6,DATEDIF(TODAY(),Q230,"M")&lt;=11),"AMARILLO"))),S230))</f>
        <v xml:space="preserve"> </v>
      </c>
      <c r="S230" s="25" t="str">
        <f>IF(Q230=0," ",IF(Q230&lt;=$N$4,"VENCIDO","NO VENCIDO"))</f>
        <v xml:space="preserve"> </v>
      </c>
      <c r="T230" s="18"/>
      <c r="U230" s="19"/>
      <c r="V230" s="19"/>
      <c r="W230" s="20"/>
      <c r="X230" s="20"/>
      <c r="Y230" s="164"/>
      <c r="Z230" s="21"/>
      <c r="AA230" s="4"/>
      <c r="AB230" s="166"/>
      <c r="AC230" s="166"/>
      <c r="AD230" s="170"/>
      <c r="AE230" s="168"/>
      <c r="AF230" s="168"/>
      <c r="AG230" s="168"/>
      <c r="AH230" s="168"/>
      <c r="AI230" s="168"/>
      <c r="AJ230" s="168"/>
      <c r="AK230" s="168"/>
      <c r="AL230" s="168"/>
      <c r="AM230" s="168"/>
      <c r="AN230" s="168"/>
      <c r="AO230" s="184"/>
      <c r="AP230" s="24"/>
      <c r="AQ230" s="8"/>
    </row>
    <row r="231" spans="1:43" ht="14.65" customHeight="1">
      <c r="A231" s="103"/>
      <c r="B231" s="193"/>
      <c r="C231" s="193"/>
      <c r="D231" s="133"/>
      <c r="E231" s="127"/>
      <c r="F231" s="133"/>
      <c r="G231" s="133"/>
      <c r="H231" s="133"/>
      <c r="I231" s="133"/>
      <c r="J231" s="145"/>
      <c r="K231" s="148"/>
      <c r="L231" s="151"/>
      <c r="M231" s="154"/>
      <c r="N231" s="14"/>
      <c r="O231" s="15"/>
      <c r="P231" s="15"/>
      <c r="Q231" s="16"/>
      <c r="R231" s="17" t="str">
        <f ca="1">IF(Q231=0," ",IFERROR(IF(DATEDIF(TODAY(),Q231,"M")&lt;=5,"ROJO",IF(DATEDIF(TODAY(),Q231,"M")&gt;=12,"VERDE",IF(AND(DATEDIF(TODAY(),Q231,"M")&gt;=6,DATEDIF(TODAY(),Q231,"M")&lt;=11),"AMARILLO"))),S231))</f>
        <v xml:space="preserve"> </v>
      </c>
      <c r="S231" s="25" t="str">
        <f>IF(Q231=0," ",IF(Q231&lt;=$N$4,"VENCIDO","NO VENCIDO"))</f>
        <v xml:space="preserve"> </v>
      </c>
      <c r="T231" s="18"/>
      <c r="U231" s="19"/>
      <c r="V231" s="19"/>
      <c r="W231" s="20"/>
      <c r="X231" s="20"/>
      <c r="Y231" s="164"/>
      <c r="Z231" s="21"/>
      <c r="AA231" s="4"/>
      <c r="AB231" s="166"/>
      <c r="AC231" s="166"/>
      <c r="AD231" s="170"/>
      <c r="AE231" s="168"/>
      <c r="AF231" s="168"/>
      <c r="AG231" s="168"/>
      <c r="AH231" s="168"/>
      <c r="AI231" s="168"/>
      <c r="AJ231" s="168"/>
      <c r="AK231" s="168"/>
      <c r="AL231" s="168"/>
      <c r="AM231" s="168"/>
      <c r="AN231" s="168"/>
      <c r="AO231" s="184"/>
      <c r="AP231" s="24"/>
      <c r="AQ231" s="8"/>
    </row>
    <row r="232" spans="1:43" ht="14.65" customHeight="1">
      <c r="A232" s="103"/>
      <c r="B232" s="193"/>
      <c r="C232" s="193"/>
      <c r="D232" s="133"/>
      <c r="E232" s="127"/>
      <c r="F232" s="133"/>
      <c r="G232" s="133"/>
      <c r="H232" s="133"/>
      <c r="I232" s="133"/>
      <c r="J232" s="145"/>
      <c r="K232" s="148"/>
      <c r="L232" s="151"/>
      <c r="M232" s="155"/>
      <c r="N232" s="14"/>
      <c r="O232" s="15"/>
      <c r="P232" s="15"/>
      <c r="Q232" s="16"/>
      <c r="R232" s="17" t="str">
        <f ca="1">IF(Q232=0," ",IFERROR(IF(DATEDIF(TODAY(),Q232,"M")&lt;=5,"ROJO",IF(DATEDIF(TODAY(),Q232,"M")&gt;=12,"VERDE",IF(AND(DATEDIF(TODAY(),Q232,"M")&gt;=6,DATEDIF(TODAY(),Q232,"M")&lt;=11),"AMARILLO"))),S232))</f>
        <v xml:space="preserve"> </v>
      </c>
      <c r="S232" s="25" t="str">
        <f>IF(Q232=0," ",IF(Q232&lt;=$N$4,"VENCIDO","NO VENCIDO"))</f>
        <v xml:space="preserve"> </v>
      </c>
      <c r="T232" s="18"/>
      <c r="U232" s="19"/>
      <c r="V232" s="19"/>
      <c r="W232" s="20"/>
      <c r="X232" s="20"/>
      <c r="Y232" s="164"/>
      <c r="Z232" s="21"/>
      <c r="AA232" s="4"/>
      <c r="AB232" s="166"/>
      <c r="AC232" s="166"/>
      <c r="AD232" s="170"/>
      <c r="AE232" s="169"/>
      <c r="AF232" s="169"/>
      <c r="AG232" s="169"/>
      <c r="AH232" s="169"/>
      <c r="AI232" s="169"/>
      <c r="AJ232" s="169"/>
      <c r="AK232" s="169"/>
      <c r="AL232" s="169"/>
      <c r="AM232" s="169"/>
      <c r="AN232" s="169"/>
      <c r="AO232" s="185"/>
      <c r="AP232" s="24"/>
      <c r="AQ232" s="8"/>
    </row>
    <row r="233" spans="1:43" ht="16.5">
      <c r="A233" s="103"/>
      <c r="B233" s="193"/>
      <c r="C233" s="193"/>
      <c r="D233" s="134"/>
      <c r="E233" s="128"/>
      <c r="F233" s="134"/>
      <c r="G233" s="134"/>
      <c r="H233" s="134"/>
      <c r="I233" s="134"/>
      <c r="J233" s="146"/>
      <c r="K233" s="149"/>
      <c r="L233" s="152"/>
      <c r="M233" s="28" t="b">
        <f>M228=N233</f>
        <v>1</v>
      </c>
      <c r="N233" s="29">
        <f>SUM(N228:N232)</f>
        <v>41</v>
      </c>
      <c r="O233" s="30" t="s">
        <v>112</v>
      </c>
      <c r="P233" s="31"/>
      <c r="Q233" s="32"/>
      <c r="R233" s="32"/>
      <c r="S233" s="32"/>
      <c r="T233" s="33">
        <f>SUM(T228:T232)</f>
        <v>0</v>
      </c>
      <c r="U233" s="34"/>
      <c r="V233" s="34"/>
      <c r="W233" s="35"/>
      <c r="X233" s="35"/>
      <c r="Y233" s="165"/>
      <c r="Z233" s="36"/>
      <c r="AA233" s="4"/>
      <c r="AB233" s="37"/>
      <c r="AC233" s="38"/>
      <c r="AD233" s="38"/>
      <c r="AE233" s="38"/>
      <c r="AF233" s="38"/>
      <c r="AG233" s="38"/>
      <c r="AH233" s="38"/>
      <c r="AI233" s="38"/>
      <c r="AJ233" s="38"/>
      <c r="AK233" s="38"/>
      <c r="AL233" s="38"/>
      <c r="AM233" s="38"/>
      <c r="AN233" s="38"/>
      <c r="AO233" s="39"/>
      <c r="AP233" s="24"/>
      <c r="AQ233" s="8"/>
    </row>
    <row r="234" spans="1:43" ht="14.65" customHeight="1">
      <c r="A234" s="103">
        <f>A228+1</f>
        <v>3</v>
      </c>
      <c r="B234" s="193" t="s">
        <v>184</v>
      </c>
      <c r="C234" s="193"/>
      <c r="D234" s="132">
        <v>0</v>
      </c>
      <c r="E234" s="126"/>
      <c r="F234" s="132">
        <v>0</v>
      </c>
      <c r="G234" s="132"/>
      <c r="H234" s="132"/>
      <c r="I234" s="132"/>
      <c r="J234" s="144">
        <f>+F234+G234</f>
        <v>0</v>
      </c>
      <c r="K234" s="147">
        <f>+AO234</f>
        <v>0</v>
      </c>
      <c r="L234" s="150">
        <f>+J234+K234</f>
        <v>0</v>
      </c>
      <c r="M234" s="153">
        <f>+(D234+E234)-(L234)+H234-I234</f>
        <v>0</v>
      </c>
      <c r="N234" s="14"/>
      <c r="O234" s="15"/>
      <c r="P234" s="15"/>
      <c r="Q234" s="16"/>
      <c r="R234" s="17" t="str">
        <f ca="1">IF(Q234=0," ",IFERROR(IF(DATEDIF(TODAY(),Q234,"M")&lt;=5,"ROJO",IF(DATEDIF(TODAY(),Q234,"M")&gt;=12,"VERDE",IF(AND(DATEDIF(TODAY(),Q234,"M")&gt;=6,DATEDIF(TODAY(),Q234,"M")&lt;=11),"AMARILLO"))),S234))</f>
        <v xml:space="preserve"> </v>
      </c>
      <c r="S234" s="17" t="str">
        <f>IF(Q234=0," ",IF(Q234&lt;=$N$4,"VENCIDO","NO VENCIDO"))</f>
        <v xml:space="preserve"> </v>
      </c>
      <c r="T234" s="18"/>
      <c r="U234" s="19"/>
      <c r="V234" s="19"/>
      <c r="W234" s="20"/>
      <c r="X234" s="20"/>
      <c r="Y234" s="163">
        <f>+AT234</f>
        <v>0</v>
      </c>
      <c r="Z234" s="21"/>
      <c r="AA234" s="4"/>
      <c r="AB234" s="166"/>
      <c r="AC234" s="166"/>
      <c r="AD234" s="170">
        <f>+AB234+AC234</f>
        <v>0</v>
      </c>
      <c r="AE234" s="167"/>
      <c r="AF234" s="167"/>
      <c r="AG234" s="167"/>
      <c r="AH234" s="167"/>
      <c r="AI234" s="167"/>
      <c r="AJ234" s="167"/>
      <c r="AK234" s="167"/>
      <c r="AL234" s="167"/>
      <c r="AM234" s="167"/>
      <c r="AN234" s="167"/>
      <c r="AO234" s="183">
        <f>SUM(AD234:AN238)</f>
        <v>0</v>
      </c>
      <c r="AP234" s="24"/>
      <c r="AQ234" s="8"/>
    </row>
    <row r="235" spans="1:43" ht="14.65" customHeight="1">
      <c r="A235" s="103"/>
      <c r="B235" s="193"/>
      <c r="C235" s="193"/>
      <c r="D235" s="133"/>
      <c r="E235" s="127"/>
      <c r="F235" s="133"/>
      <c r="G235" s="133"/>
      <c r="H235" s="133"/>
      <c r="I235" s="133"/>
      <c r="J235" s="145"/>
      <c r="K235" s="148"/>
      <c r="L235" s="151"/>
      <c r="M235" s="154"/>
      <c r="N235" s="14"/>
      <c r="O235" s="15"/>
      <c r="P235" s="15"/>
      <c r="Q235" s="16"/>
      <c r="R235" s="17" t="str">
        <f ca="1">IF(Q235=0," ",IFERROR(IF(DATEDIF(TODAY(),Q235,"M")&lt;=5,"ROJO",IF(DATEDIF(TODAY(),Q235,"M")&gt;=12,"VERDE",IF(AND(DATEDIF(TODAY(),Q235,"M")&gt;=6,DATEDIF(TODAY(),Q235,"M")&lt;=11),"AMARILLO"))),S235))</f>
        <v xml:space="preserve"> </v>
      </c>
      <c r="S235" s="25" t="str">
        <f>IF(Q235=0," ",IF(Q235&lt;=$N$4,"VENCIDO","NO VENCIDO"))</f>
        <v xml:space="preserve"> </v>
      </c>
      <c r="T235" s="18"/>
      <c r="U235" s="19"/>
      <c r="V235" s="19"/>
      <c r="W235" s="20"/>
      <c r="X235" s="20"/>
      <c r="Y235" s="164"/>
      <c r="Z235" s="21"/>
      <c r="AA235" s="4"/>
      <c r="AB235" s="166"/>
      <c r="AC235" s="166"/>
      <c r="AD235" s="170"/>
      <c r="AE235" s="168"/>
      <c r="AF235" s="168"/>
      <c r="AG235" s="168"/>
      <c r="AH235" s="168"/>
      <c r="AI235" s="168"/>
      <c r="AJ235" s="168"/>
      <c r="AK235" s="168"/>
      <c r="AL235" s="168"/>
      <c r="AM235" s="168"/>
      <c r="AN235" s="168"/>
      <c r="AO235" s="184"/>
      <c r="AP235" s="24"/>
      <c r="AQ235" s="8"/>
    </row>
    <row r="236" spans="1:43" ht="14.65" customHeight="1">
      <c r="A236" s="103"/>
      <c r="B236" s="193"/>
      <c r="C236" s="193"/>
      <c r="D236" s="133"/>
      <c r="E236" s="127"/>
      <c r="F236" s="133"/>
      <c r="G236" s="133"/>
      <c r="H236" s="133"/>
      <c r="I236" s="133"/>
      <c r="J236" s="145"/>
      <c r="K236" s="148"/>
      <c r="L236" s="151"/>
      <c r="M236" s="154"/>
      <c r="N236" s="14"/>
      <c r="O236" s="15"/>
      <c r="P236" s="15"/>
      <c r="Q236" s="16"/>
      <c r="R236" s="17" t="str">
        <f ca="1">IF(Q236=0," ",IFERROR(IF(DATEDIF(TODAY(),Q236,"M")&lt;=5,"ROJO",IF(DATEDIF(TODAY(),Q236,"M")&gt;=12,"VERDE",IF(AND(DATEDIF(TODAY(),Q236,"M")&gt;=6,DATEDIF(TODAY(),Q236,"M")&lt;=11),"AMARILLO"))),S236))</f>
        <v xml:space="preserve"> </v>
      </c>
      <c r="S236" s="25" t="str">
        <f>IF(Q236=0," ",IF(Q236&lt;=$N$4,"VENCIDO","NO VENCIDO"))</f>
        <v xml:space="preserve"> </v>
      </c>
      <c r="T236" s="18"/>
      <c r="U236" s="19"/>
      <c r="V236" s="19"/>
      <c r="W236" s="20"/>
      <c r="X236" s="20"/>
      <c r="Y236" s="164"/>
      <c r="Z236" s="21"/>
      <c r="AA236" s="4"/>
      <c r="AB236" s="166"/>
      <c r="AC236" s="166"/>
      <c r="AD236" s="170"/>
      <c r="AE236" s="168"/>
      <c r="AF236" s="168"/>
      <c r="AG236" s="168"/>
      <c r="AH236" s="168"/>
      <c r="AI236" s="168"/>
      <c r="AJ236" s="168"/>
      <c r="AK236" s="168"/>
      <c r="AL236" s="168"/>
      <c r="AM236" s="168"/>
      <c r="AN236" s="168"/>
      <c r="AO236" s="184"/>
      <c r="AP236" s="24"/>
      <c r="AQ236" s="8"/>
    </row>
    <row r="237" spans="1:43" ht="14.65" customHeight="1">
      <c r="A237" s="103"/>
      <c r="B237" s="193"/>
      <c r="C237" s="193"/>
      <c r="D237" s="133"/>
      <c r="E237" s="127"/>
      <c r="F237" s="133"/>
      <c r="G237" s="133"/>
      <c r="H237" s="133"/>
      <c r="I237" s="133"/>
      <c r="J237" s="145"/>
      <c r="K237" s="148"/>
      <c r="L237" s="151"/>
      <c r="M237" s="154"/>
      <c r="N237" s="14"/>
      <c r="O237" s="15"/>
      <c r="P237" s="15"/>
      <c r="Q237" s="16"/>
      <c r="R237" s="17" t="str">
        <f ca="1">IF(Q237=0," ",IFERROR(IF(DATEDIF(TODAY(),Q237,"M")&lt;=5,"ROJO",IF(DATEDIF(TODAY(),Q237,"M")&gt;=12,"VERDE",IF(AND(DATEDIF(TODAY(),Q237,"M")&gt;=6,DATEDIF(TODAY(),Q237,"M")&lt;=11),"AMARILLO"))),S237))</f>
        <v xml:space="preserve"> </v>
      </c>
      <c r="S237" s="25" t="str">
        <f>IF(Q237=0," ",IF(Q237&lt;=$N$4,"VENCIDO","NO VENCIDO"))</f>
        <v xml:space="preserve"> </v>
      </c>
      <c r="T237" s="18"/>
      <c r="U237" s="19"/>
      <c r="V237" s="19"/>
      <c r="W237" s="20"/>
      <c r="X237" s="20"/>
      <c r="Y237" s="164"/>
      <c r="Z237" s="21"/>
      <c r="AA237" s="4"/>
      <c r="AB237" s="166"/>
      <c r="AC237" s="166"/>
      <c r="AD237" s="170"/>
      <c r="AE237" s="168"/>
      <c r="AF237" s="168"/>
      <c r="AG237" s="168"/>
      <c r="AH237" s="168"/>
      <c r="AI237" s="168"/>
      <c r="AJ237" s="168"/>
      <c r="AK237" s="168"/>
      <c r="AL237" s="168"/>
      <c r="AM237" s="168"/>
      <c r="AN237" s="168"/>
      <c r="AO237" s="184"/>
      <c r="AP237" s="24"/>
      <c r="AQ237" s="8"/>
    </row>
    <row r="238" spans="1:43" ht="14.65" customHeight="1">
      <c r="A238" s="103"/>
      <c r="B238" s="193"/>
      <c r="C238" s="193"/>
      <c r="D238" s="133"/>
      <c r="E238" s="127"/>
      <c r="F238" s="133"/>
      <c r="G238" s="133"/>
      <c r="H238" s="133"/>
      <c r="I238" s="133"/>
      <c r="J238" s="145"/>
      <c r="K238" s="148"/>
      <c r="L238" s="151"/>
      <c r="M238" s="155"/>
      <c r="N238" s="14"/>
      <c r="O238" s="15"/>
      <c r="P238" s="15"/>
      <c r="Q238" s="16"/>
      <c r="R238" s="17" t="str">
        <f ca="1">IF(Q238=0," ",IFERROR(IF(DATEDIF(TODAY(),Q238,"M")&lt;=5,"ROJO",IF(DATEDIF(TODAY(),Q238,"M")&gt;=12,"VERDE",IF(AND(DATEDIF(TODAY(),Q238,"M")&gt;=6,DATEDIF(TODAY(),Q238,"M")&lt;=11),"AMARILLO"))),S238))</f>
        <v xml:space="preserve"> </v>
      </c>
      <c r="S238" s="25" t="str">
        <f>IF(Q238=0," ",IF(Q238&lt;=$N$4,"VENCIDO","NO VENCIDO"))</f>
        <v xml:space="preserve"> </v>
      </c>
      <c r="T238" s="18"/>
      <c r="U238" s="19"/>
      <c r="V238" s="19"/>
      <c r="W238" s="20"/>
      <c r="X238" s="20"/>
      <c r="Y238" s="164"/>
      <c r="Z238" s="21"/>
      <c r="AA238" s="4"/>
      <c r="AB238" s="166"/>
      <c r="AC238" s="166"/>
      <c r="AD238" s="170"/>
      <c r="AE238" s="169"/>
      <c r="AF238" s="169"/>
      <c r="AG238" s="169"/>
      <c r="AH238" s="169"/>
      <c r="AI238" s="169"/>
      <c r="AJ238" s="169"/>
      <c r="AK238" s="169"/>
      <c r="AL238" s="169"/>
      <c r="AM238" s="169"/>
      <c r="AN238" s="169"/>
      <c r="AO238" s="185"/>
      <c r="AP238" s="24"/>
      <c r="AQ238" s="8"/>
    </row>
    <row r="239" spans="1:43" ht="16.5">
      <c r="A239" s="103"/>
      <c r="B239" s="193"/>
      <c r="C239" s="193"/>
      <c r="D239" s="134"/>
      <c r="E239" s="128"/>
      <c r="F239" s="134"/>
      <c r="G239" s="134"/>
      <c r="H239" s="134"/>
      <c r="I239" s="134"/>
      <c r="J239" s="146"/>
      <c r="K239" s="149"/>
      <c r="L239" s="152"/>
      <c r="M239" s="28" t="b">
        <f>M234=N239</f>
        <v>1</v>
      </c>
      <c r="N239" s="29">
        <f>SUM(N234:N238)</f>
        <v>0</v>
      </c>
      <c r="O239" s="30" t="s">
        <v>112</v>
      </c>
      <c r="P239" s="31"/>
      <c r="Q239" s="32"/>
      <c r="R239" s="32"/>
      <c r="S239" s="32"/>
      <c r="T239" s="33">
        <f>SUM(T234:T238)</f>
        <v>0</v>
      </c>
      <c r="U239" s="34"/>
      <c r="V239" s="34"/>
      <c r="W239" s="35"/>
      <c r="X239" s="35"/>
      <c r="Y239" s="165"/>
      <c r="Z239" s="36"/>
      <c r="AA239" s="4"/>
      <c r="AB239" s="37"/>
      <c r="AC239" s="38"/>
      <c r="AD239" s="38"/>
      <c r="AE239" s="38"/>
      <c r="AF239" s="38"/>
      <c r="AG239" s="38"/>
      <c r="AH239" s="38"/>
      <c r="AI239" s="38"/>
      <c r="AJ239" s="38"/>
      <c r="AK239" s="38"/>
      <c r="AL239" s="38"/>
      <c r="AM239" s="38"/>
      <c r="AN239" s="38"/>
      <c r="AO239" s="39"/>
      <c r="AP239" s="24"/>
      <c r="AQ239" s="8"/>
    </row>
    <row r="240" spans="1:43" ht="14.65" customHeight="1">
      <c r="A240" s="103">
        <f>A234+1</f>
        <v>4</v>
      </c>
      <c r="B240" s="193" t="s">
        <v>185</v>
      </c>
      <c r="C240" s="193"/>
      <c r="D240" s="132">
        <v>0</v>
      </c>
      <c r="E240" s="126"/>
      <c r="F240" s="132">
        <v>0</v>
      </c>
      <c r="G240" s="132"/>
      <c r="H240" s="132"/>
      <c r="I240" s="132"/>
      <c r="J240" s="144">
        <f>+F240+G240</f>
        <v>0</v>
      </c>
      <c r="K240" s="147">
        <f>+AO240</f>
        <v>0</v>
      </c>
      <c r="L240" s="150">
        <f>+J240+K240</f>
        <v>0</v>
      </c>
      <c r="M240" s="153">
        <f>+(D240+E240)-(L240)+H240-I240</f>
        <v>0</v>
      </c>
      <c r="N240" s="14"/>
      <c r="O240" s="15"/>
      <c r="P240" s="15"/>
      <c r="Q240" s="16"/>
      <c r="R240" s="17" t="str">
        <f ca="1">IF(Q240=0," ",IFERROR(IF(DATEDIF(TODAY(),Q240,"M")&lt;=5,"ROJO",IF(DATEDIF(TODAY(),Q240,"M")&gt;=12,"VERDE",IF(AND(DATEDIF(TODAY(),Q240,"M")&gt;=6,DATEDIF(TODAY(),Q240,"M")&lt;=11),"AMARILLO"))),S240))</f>
        <v xml:space="preserve"> </v>
      </c>
      <c r="S240" s="17" t="str">
        <f>IF(Q240=0," ",IF(Q240&lt;=$N$4,"VENCIDO","NO VENCIDO"))</f>
        <v xml:space="preserve"> </v>
      </c>
      <c r="T240" s="18"/>
      <c r="U240" s="19"/>
      <c r="V240" s="19"/>
      <c r="W240" s="20"/>
      <c r="X240" s="20"/>
      <c r="Y240" s="163">
        <f>+AT240</f>
        <v>0</v>
      </c>
      <c r="Z240" s="21"/>
      <c r="AA240" s="4"/>
      <c r="AB240" s="166"/>
      <c r="AC240" s="166"/>
      <c r="AD240" s="170">
        <f>+AB240+AC240</f>
        <v>0</v>
      </c>
      <c r="AE240" s="167"/>
      <c r="AF240" s="167"/>
      <c r="AG240" s="167"/>
      <c r="AH240" s="167"/>
      <c r="AI240" s="167"/>
      <c r="AJ240" s="167"/>
      <c r="AK240" s="167"/>
      <c r="AL240" s="167"/>
      <c r="AM240" s="167"/>
      <c r="AN240" s="167"/>
      <c r="AO240" s="183">
        <f>SUM(AD240:AN244)</f>
        <v>0</v>
      </c>
      <c r="AP240" s="24"/>
      <c r="AQ240" s="8"/>
    </row>
    <row r="241" spans="1:43" ht="14.65" customHeight="1">
      <c r="A241" s="103"/>
      <c r="B241" s="193"/>
      <c r="C241" s="193"/>
      <c r="D241" s="133"/>
      <c r="E241" s="127"/>
      <c r="F241" s="133"/>
      <c r="G241" s="133"/>
      <c r="H241" s="133"/>
      <c r="I241" s="133"/>
      <c r="J241" s="145"/>
      <c r="K241" s="148"/>
      <c r="L241" s="151"/>
      <c r="M241" s="154"/>
      <c r="N241" s="14"/>
      <c r="O241" s="15"/>
      <c r="P241" s="15"/>
      <c r="Q241" s="16"/>
      <c r="R241" s="17" t="str">
        <f ca="1">IF(Q241=0," ",IFERROR(IF(DATEDIF(TODAY(),Q241,"M")&lt;=5,"ROJO",IF(DATEDIF(TODAY(),Q241,"M")&gt;=12,"VERDE",IF(AND(DATEDIF(TODAY(),Q241,"M")&gt;=6,DATEDIF(TODAY(),Q241,"M")&lt;=11),"AMARILLO"))),S241))</f>
        <v xml:space="preserve"> </v>
      </c>
      <c r="S241" s="25" t="str">
        <f>IF(Q241=0," ",IF(Q241&lt;=$N$4,"VENCIDO","NO VENCIDO"))</f>
        <v xml:space="preserve"> </v>
      </c>
      <c r="T241" s="18"/>
      <c r="U241" s="19"/>
      <c r="V241" s="19"/>
      <c r="W241" s="20"/>
      <c r="X241" s="20"/>
      <c r="Y241" s="164"/>
      <c r="Z241" s="21"/>
      <c r="AA241" s="4"/>
      <c r="AB241" s="166"/>
      <c r="AC241" s="166"/>
      <c r="AD241" s="170"/>
      <c r="AE241" s="168"/>
      <c r="AF241" s="168"/>
      <c r="AG241" s="168"/>
      <c r="AH241" s="168"/>
      <c r="AI241" s="168"/>
      <c r="AJ241" s="168"/>
      <c r="AK241" s="168"/>
      <c r="AL241" s="168"/>
      <c r="AM241" s="168"/>
      <c r="AN241" s="168"/>
      <c r="AO241" s="184"/>
      <c r="AP241" s="24"/>
      <c r="AQ241" s="8"/>
    </row>
    <row r="242" spans="1:43" ht="14.65" customHeight="1">
      <c r="A242" s="103"/>
      <c r="B242" s="193"/>
      <c r="C242" s="193"/>
      <c r="D242" s="133"/>
      <c r="E242" s="127"/>
      <c r="F242" s="133"/>
      <c r="G242" s="133"/>
      <c r="H242" s="133"/>
      <c r="I242" s="133"/>
      <c r="J242" s="145"/>
      <c r="K242" s="148"/>
      <c r="L242" s="151"/>
      <c r="M242" s="154"/>
      <c r="N242" s="14"/>
      <c r="O242" s="15"/>
      <c r="P242" s="15"/>
      <c r="Q242" s="16"/>
      <c r="R242" s="17" t="str">
        <f ca="1">IF(Q242=0," ",IFERROR(IF(DATEDIF(TODAY(),Q242,"M")&lt;=5,"ROJO",IF(DATEDIF(TODAY(),Q242,"M")&gt;=12,"VERDE",IF(AND(DATEDIF(TODAY(),Q242,"M")&gt;=6,DATEDIF(TODAY(),Q242,"M")&lt;=11),"AMARILLO"))),S242))</f>
        <v xml:space="preserve"> </v>
      </c>
      <c r="S242" s="25" t="str">
        <f>IF(Q242=0," ",IF(Q242&lt;=$N$4,"VENCIDO","NO VENCIDO"))</f>
        <v xml:space="preserve"> </v>
      </c>
      <c r="T242" s="18"/>
      <c r="U242" s="19"/>
      <c r="V242" s="19"/>
      <c r="W242" s="20"/>
      <c r="X242" s="20"/>
      <c r="Y242" s="164"/>
      <c r="Z242" s="21"/>
      <c r="AA242" s="4"/>
      <c r="AB242" s="166"/>
      <c r="AC242" s="166"/>
      <c r="AD242" s="170"/>
      <c r="AE242" s="168"/>
      <c r="AF242" s="168"/>
      <c r="AG242" s="168"/>
      <c r="AH242" s="168"/>
      <c r="AI242" s="168"/>
      <c r="AJ242" s="168"/>
      <c r="AK242" s="168"/>
      <c r="AL242" s="168"/>
      <c r="AM242" s="168"/>
      <c r="AN242" s="168"/>
      <c r="AO242" s="184"/>
      <c r="AP242" s="24"/>
      <c r="AQ242" s="8"/>
    </row>
    <row r="243" spans="1:43" ht="14.65" customHeight="1">
      <c r="A243" s="103"/>
      <c r="B243" s="193"/>
      <c r="C243" s="193"/>
      <c r="D243" s="133"/>
      <c r="E243" s="127"/>
      <c r="F243" s="133"/>
      <c r="G243" s="133"/>
      <c r="H243" s="133"/>
      <c r="I243" s="133"/>
      <c r="J243" s="145"/>
      <c r="K243" s="148"/>
      <c r="L243" s="151"/>
      <c r="M243" s="154"/>
      <c r="N243" s="14"/>
      <c r="O243" s="15"/>
      <c r="P243" s="15"/>
      <c r="Q243" s="16"/>
      <c r="R243" s="17" t="str">
        <f ca="1">IF(Q243=0," ",IFERROR(IF(DATEDIF(TODAY(),Q243,"M")&lt;=5,"ROJO",IF(DATEDIF(TODAY(),Q243,"M")&gt;=12,"VERDE",IF(AND(DATEDIF(TODAY(),Q243,"M")&gt;=6,DATEDIF(TODAY(),Q243,"M")&lt;=11),"AMARILLO"))),S243))</f>
        <v xml:space="preserve"> </v>
      </c>
      <c r="S243" s="25" t="str">
        <f>IF(Q243=0," ",IF(Q243&lt;=$N$4,"VENCIDO","NO VENCIDO"))</f>
        <v xml:space="preserve"> </v>
      </c>
      <c r="T243" s="18"/>
      <c r="U243" s="19"/>
      <c r="V243" s="19"/>
      <c r="W243" s="20"/>
      <c r="X243" s="20"/>
      <c r="Y243" s="164"/>
      <c r="Z243" s="21"/>
      <c r="AA243" s="4"/>
      <c r="AB243" s="166"/>
      <c r="AC243" s="166"/>
      <c r="AD243" s="170"/>
      <c r="AE243" s="168"/>
      <c r="AF243" s="168"/>
      <c r="AG243" s="168"/>
      <c r="AH243" s="168"/>
      <c r="AI243" s="168"/>
      <c r="AJ243" s="168"/>
      <c r="AK243" s="168"/>
      <c r="AL243" s="168"/>
      <c r="AM243" s="168"/>
      <c r="AN243" s="168"/>
      <c r="AO243" s="184"/>
      <c r="AP243" s="24"/>
      <c r="AQ243" s="8"/>
    </row>
    <row r="244" spans="1:43" ht="14.65" customHeight="1">
      <c r="A244" s="103"/>
      <c r="B244" s="193"/>
      <c r="C244" s="193"/>
      <c r="D244" s="133"/>
      <c r="E244" s="127"/>
      <c r="F244" s="133"/>
      <c r="G244" s="133"/>
      <c r="H244" s="133"/>
      <c r="I244" s="133"/>
      <c r="J244" s="145"/>
      <c r="K244" s="148"/>
      <c r="L244" s="151"/>
      <c r="M244" s="155"/>
      <c r="N244" s="14"/>
      <c r="O244" s="15"/>
      <c r="P244" s="15"/>
      <c r="Q244" s="16"/>
      <c r="R244" s="17" t="str">
        <f ca="1">IF(Q244=0," ",IFERROR(IF(DATEDIF(TODAY(),Q244,"M")&lt;=5,"ROJO",IF(DATEDIF(TODAY(),Q244,"M")&gt;=12,"VERDE",IF(AND(DATEDIF(TODAY(),Q244,"M")&gt;=6,DATEDIF(TODAY(),Q244,"M")&lt;=11),"AMARILLO"))),S244))</f>
        <v xml:space="preserve"> </v>
      </c>
      <c r="S244" s="25" t="str">
        <f>IF(Q244=0," ",IF(Q244&lt;=$N$4,"VENCIDO","NO VENCIDO"))</f>
        <v xml:space="preserve"> </v>
      </c>
      <c r="T244" s="18"/>
      <c r="U244" s="19"/>
      <c r="V244" s="19"/>
      <c r="W244" s="20"/>
      <c r="X244" s="20"/>
      <c r="Y244" s="164"/>
      <c r="Z244" s="21"/>
      <c r="AA244" s="4"/>
      <c r="AB244" s="166"/>
      <c r="AC244" s="166"/>
      <c r="AD244" s="170"/>
      <c r="AE244" s="169"/>
      <c r="AF244" s="169"/>
      <c r="AG244" s="169"/>
      <c r="AH244" s="169"/>
      <c r="AI244" s="169"/>
      <c r="AJ244" s="169"/>
      <c r="AK244" s="169"/>
      <c r="AL244" s="169"/>
      <c r="AM244" s="169"/>
      <c r="AN244" s="169"/>
      <c r="AO244" s="185"/>
      <c r="AP244" s="24"/>
      <c r="AQ244" s="8"/>
    </row>
    <row r="245" spans="1:43" ht="16.5">
      <c r="A245" s="103"/>
      <c r="B245" s="193"/>
      <c r="C245" s="193"/>
      <c r="D245" s="134"/>
      <c r="E245" s="128"/>
      <c r="F245" s="134"/>
      <c r="G245" s="134"/>
      <c r="H245" s="134"/>
      <c r="I245" s="134"/>
      <c r="J245" s="146"/>
      <c r="K245" s="149"/>
      <c r="L245" s="152"/>
      <c r="M245" s="28" t="b">
        <f>M240=N245</f>
        <v>1</v>
      </c>
      <c r="N245" s="29">
        <f>SUM(N240:N244)</f>
        <v>0</v>
      </c>
      <c r="O245" s="30" t="s">
        <v>112</v>
      </c>
      <c r="P245" s="31"/>
      <c r="Q245" s="32"/>
      <c r="R245" s="32"/>
      <c r="S245" s="32"/>
      <c r="T245" s="33">
        <f>SUM(T240:T244)</f>
        <v>0</v>
      </c>
      <c r="U245" s="34"/>
      <c r="V245" s="34"/>
      <c r="W245" s="35"/>
      <c r="X245" s="35"/>
      <c r="Y245" s="165"/>
      <c r="Z245" s="36"/>
      <c r="AA245" s="4"/>
      <c r="AB245" s="37"/>
      <c r="AC245" s="38"/>
      <c r="AD245" s="38"/>
      <c r="AE245" s="38"/>
      <c r="AF245" s="38"/>
      <c r="AG245" s="38"/>
      <c r="AH245" s="38"/>
      <c r="AI245" s="38"/>
      <c r="AJ245" s="38"/>
      <c r="AK245" s="38"/>
      <c r="AL245" s="38"/>
      <c r="AM245" s="38"/>
      <c r="AN245" s="38"/>
      <c r="AO245" s="39"/>
      <c r="AP245" s="24"/>
      <c r="AQ245" s="8"/>
    </row>
    <row r="246" spans="1:43" ht="14.65" customHeight="1">
      <c r="A246" s="103">
        <f>A240+1</f>
        <v>5</v>
      </c>
      <c r="B246" s="193" t="s">
        <v>186</v>
      </c>
      <c r="C246" s="193"/>
      <c r="D246" s="132">
        <v>23</v>
      </c>
      <c r="E246" s="126"/>
      <c r="F246" s="132">
        <v>1</v>
      </c>
      <c r="G246" s="132"/>
      <c r="H246" s="132"/>
      <c r="I246" s="132"/>
      <c r="J246" s="144">
        <f>+F246+G246</f>
        <v>1</v>
      </c>
      <c r="K246" s="147">
        <f>+AO246</f>
        <v>0</v>
      </c>
      <c r="L246" s="150">
        <f>+J246+K246</f>
        <v>1</v>
      </c>
      <c r="M246" s="153">
        <f>+(D246+E246)-(L246)+H246-I246</f>
        <v>22</v>
      </c>
      <c r="N246" s="14">
        <v>22</v>
      </c>
      <c r="O246" s="71" t="s">
        <v>187</v>
      </c>
      <c r="P246" s="71" t="s">
        <v>115</v>
      </c>
      <c r="Q246" s="72">
        <v>46873</v>
      </c>
      <c r="R246" s="17" t="str">
        <f ca="1">IF(Q246=0," ",IFERROR(IF(DATEDIF(TODAY(),Q246,"M")&lt;=5,"ROJO",IF(DATEDIF(TODAY(),Q246,"M")&gt;=12,"VERDE",IF(AND(DATEDIF(TODAY(),Q246,"M")&gt;=6,DATEDIF(TODAY(),Q246,"M")&lt;=11),"AMARILLO"))),S246))</f>
        <v>VERDE</v>
      </c>
      <c r="S246" s="17" t="str">
        <f>IF(Q246=0," ",IF(Q246&lt;=$N$4,"VENCIDO","NO VENCIDO"))</f>
        <v>NO VENCIDO</v>
      </c>
      <c r="T246" s="18"/>
      <c r="U246" s="19"/>
      <c r="V246" s="19"/>
      <c r="W246" s="20"/>
      <c r="X246" s="20"/>
      <c r="Y246" s="163">
        <f>+AT246</f>
        <v>0</v>
      </c>
      <c r="Z246" s="21"/>
      <c r="AA246" s="4"/>
      <c r="AB246" s="166"/>
      <c r="AC246" s="166"/>
      <c r="AD246" s="170">
        <f>+AB246+AC246</f>
        <v>0</v>
      </c>
      <c r="AE246" s="167"/>
      <c r="AF246" s="167"/>
      <c r="AG246" s="167"/>
      <c r="AH246" s="167"/>
      <c r="AI246" s="167"/>
      <c r="AJ246" s="167"/>
      <c r="AK246" s="167"/>
      <c r="AL246" s="167"/>
      <c r="AM246" s="167"/>
      <c r="AN246" s="167"/>
      <c r="AO246" s="183">
        <f>SUM(AD246:AN250)</f>
        <v>0</v>
      </c>
      <c r="AP246" s="24"/>
      <c r="AQ246" s="8"/>
    </row>
    <row r="247" spans="1:43" ht="14.65" customHeight="1">
      <c r="A247" s="103"/>
      <c r="B247" s="193"/>
      <c r="C247" s="193"/>
      <c r="D247" s="133"/>
      <c r="E247" s="127"/>
      <c r="F247" s="133"/>
      <c r="G247" s="133"/>
      <c r="H247" s="133"/>
      <c r="I247" s="133"/>
      <c r="J247" s="145"/>
      <c r="K247" s="148"/>
      <c r="L247" s="151"/>
      <c r="M247" s="154"/>
      <c r="N247" s="14"/>
      <c r="O247" s="15"/>
      <c r="P247" s="15"/>
      <c r="Q247" s="16"/>
      <c r="R247" s="17" t="str">
        <f ca="1">IF(Q247=0," ",IFERROR(IF(DATEDIF(TODAY(),Q247,"M")&lt;=5,"ROJO",IF(DATEDIF(TODAY(),Q247,"M")&gt;=12,"VERDE",IF(AND(DATEDIF(TODAY(),Q247,"M")&gt;=6,DATEDIF(TODAY(),Q247,"M")&lt;=11),"AMARILLO"))),S247))</f>
        <v xml:space="preserve"> </v>
      </c>
      <c r="S247" s="25" t="str">
        <f>IF(Q247=0," ",IF(Q247&lt;=$N$4,"VENCIDO","NO VENCIDO"))</f>
        <v xml:space="preserve"> </v>
      </c>
      <c r="T247" s="18"/>
      <c r="U247" s="19"/>
      <c r="V247" s="19"/>
      <c r="W247" s="20"/>
      <c r="X247" s="20"/>
      <c r="Y247" s="164"/>
      <c r="Z247" s="21"/>
      <c r="AA247" s="4"/>
      <c r="AB247" s="166"/>
      <c r="AC247" s="166"/>
      <c r="AD247" s="170"/>
      <c r="AE247" s="168"/>
      <c r="AF247" s="168"/>
      <c r="AG247" s="168"/>
      <c r="AH247" s="168"/>
      <c r="AI247" s="168"/>
      <c r="AJ247" s="168"/>
      <c r="AK247" s="168"/>
      <c r="AL247" s="168"/>
      <c r="AM247" s="168"/>
      <c r="AN247" s="168"/>
      <c r="AO247" s="184"/>
      <c r="AP247" s="24"/>
      <c r="AQ247" s="8"/>
    </row>
    <row r="248" spans="1:43" ht="14.65" customHeight="1">
      <c r="A248" s="103"/>
      <c r="B248" s="193"/>
      <c r="C248" s="193"/>
      <c r="D248" s="133"/>
      <c r="E248" s="127"/>
      <c r="F248" s="133"/>
      <c r="G248" s="133"/>
      <c r="H248" s="133"/>
      <c r="I248" s="133"/>
      <c r="J248" s="145"/>
      <c r="K248" s="148"/>
      <c r="L248" s="151"/>
      <c r="M248" s="154"/>
      <c r="N248" s="14"/>
      <c r="O248" s="15"/>
      <c r="P248" s="15"/>
      <c r="Q248" s="16"/>
      <c r="R248" s="17" t="str">
        <f ca="1">IF(Q248=0," ",IFERROR(IF(DATEDIF(TODAY(),Q248,"M")&lt;=5,"ROJO",IF(DATEDIF(TODAY(),Q248,"M")&gt;=12,"VERDE",IF(AND(DATEDIF(TODAY(),Q248,"M")&gt;=6,DATEDIF(TODAY(),Q248,"M")&lt;=11),"AMARILLO"))),S248))</f>
        <v xml:space="preserve"> </v>
      </c>
      <c r="S248" s="25" t="str">
        <f>IF(Q248=0," ",IF(Q248&lt;=$N$4,"VENCIDO","NO VENCIDO"))</f>
        <v xml:space="preserve"> </v>
      </c>
      <c r="T248" s="18"/>
      <c r="U248" s="19"/>
      <c r="V248" s="19"/>
      <c r="W248" s="20"/>
      <c r="X248" s="20"/>
      <c r="Y248" s="164"/>
      <c r="Z248" s="21"/>
      <c r="AA248" s="4"/>
      <c r="AB248" s="166"/>
      <c r="AC248" s="166"/>
      <c r="AD248" s="170"/>
      <c r="AE248" s="168"/>
      <c r="AF248" s="168"/>
      <c r="AG248" s="168"/>
      <c r="AH248" s="168"/>
      <c r="AI248" s="168"/>
      <c r="AJ248" s="168"/>
      <c r="AK248" s="168"/>
      <c r="AL248" s="168"/>
      <c r="AM248" s="168"/>
      <c r="AN248" s="168"/>
      <c r="AO248" s="184"/>
      <c r="AP248" s="24"/>
      <c r="AQ248" s="8"/>
    </row>
    <row r="249" spans="1:43" ht="14.65" customHeight="1">
      <c r="A249" s="103"/>
      <c r="B249" s="193"/>
      <c r="C249" s="193"/>
      <c r="D249" s="133"/>
      <c r="E249" s="127"/>
      <c r="F249" s="133"/>
      <c r="G249" s="133"/>
      <c r="H249" s="133"/>
      <c r="I249" s="133"/>
      <c r="J249" s="145"/>
      <c r="K249" s="148"/>
      <c r="L249" s="151"/>
      <c r="M249" s="154"/>
      <c r="N249" s="14"/>
      <c r="O249" s="15"/>
      <c r="P249" s="15"/>
      <c r="Q249" s="16"/>
      <c r="R249" s="17" t="str">
        <f ca="1">IF(Q249=0," ",IFERROR(IF(DATEDIF(TODAY(),Q249,"M")&lt;=5,"ROJO",IF(DATEDIF(TODAY(),Q249,"M")&gt;=12,"VERDE",IF(AND(DATEDIF(TODAY(),Q249,"M")&gt;=6,DATEDIF(TODAY(),Q249,"M")&lt;=11),"AMARILLO"))),S249))</f>
        <v xml:space="preserve"> </v>
      </c>
      <c r="S249" s="25" t="str">
        <f>IF(Q249=0," ",IF(Q249&lt;=$N$4,"VENCIDO","NO VENCIDO"))</f>
        <v xml:space="preserve"> </v>
      </c>
      <c r="T249" s="18"/>
      <c r="U249" s="19"/>
      <c r="V249" s="19"/>
      <c r="W249" s="20"/>
      <c r="X249" s="20"/>
      <c r="Y249" s="164"/>
      <c r="Z249" s="21"/>
      <c r="AA249" s="4"/>
      <c r="AB249" s="166"/>
      <c r="AC249" s="166"/>
      <c r="AD249" s="170"/>
      <c r="AE249" s="168"/>
      <c r="AF249" s="168"/>
      <c r="AG249" s="168"/>
      <c r="AH249" s="168"/>
      <c r="AI249" s="168"/>
      <c r="AJ249" s="168"/>
      <c r="AK249" s="168"/>
      <c r="AL249" s="168"/>
      <c r="AM249" s="168"/>
      <c r="AN249" s="168"/>
      <c r="AO249" s="184"/>
      <c r="AP249" s="24"/>
      <c r="AQ249" s="8"/>
    </row>
    <row r="250" spans="1:43" ht="14.65" customHeight="1">
      <c r="A250" s="103"/>
      <c r="B250" s="193"/>
      <c r="C250" s="193"/>
      <c r="D250" s="133"/>
      <c r="E250" s="127"/>
      <c r="F250" s="133"/>
      <c r="G250" s="133"/>
      <c r="H250" s="133"/>
      <c r="I250" s="133"/>
      <c r="J250" s="145"/>
      <c r="K250" s="148"/>
      <c r="L250" s="151"/>
      <c r="M250" s="155"/>
      <c r="N250" s="14"/>
      <c r="O250" s="15"/>
      <c r="P250" s="15"/>
      <c r="Q250" s="16"/>
      <c r="R250" s="17" t="str">
        <f ca="1">IF(Q250=0," ",IFERROR(IF(DATEDIF(TODAY(),Q250,"M")&lt;=5,"ROJO",IF(DATEDIF(TODAY(),Q250,"M")&gt;=12,"VERDE",IF(AND(DATEDIF(TODAY(),Q250,"M")&gt;=6,DATEDIF(TODAY(),Q250,"M")&lt;=11),"AMARILLO"))),S250))</f>
        <v xml:space="preserve"> </v>
      </c>
      <c r="S250" s="25" t="str">
        <f>IF(Q250=0," ",IF(Q250&lt;=$N$4,"VENCIDO","NO VENCIDO"))</f>
        <v xml:space="preserve"> </v>
      </c>
      <c r="T250" s="18"/>
      <c r="U250" s="19"/>
      <c r="V250" s="19"/>
      <c r="W250" s="20"/>
      <c r="X250" s="20"/>
      <c r="Y250" s="164"/>
      <c r="Z250" s="21"/>
      <c r="AA250" s="4"/>
      <c r="AB250" s="166"/>
      <c r="AC250" s="166"/>
      <c r="AD250" s="170"/>
      <c r="AE250" s="169"/>
      <c r="AF250" s="169"/>
      <c r="AG250" s="169"/>
      <c r="AH250" s="169"/>
      <c r="AI250" s="169"/>
      <c r="AJ250" s="169"/>
      <c r="AK250" s="169"/>
      <c r="AL250" s="169"/>
      <c r="AM250" s="169"/>
      <c r="AN250" s="169"/>
      <c r="AO250" s="185"/>
      <c r="AP250" s="24"/>
      <c r="AQ250" s="8"/>
    </row>
    <row r="251" spans="1:43" ht="16.5">
      <c r="A251" s="103"/>
      <c r="B251" s="193"/>
      <c r="C251" s="193"/>
      <c r="D251" s="134"/>
      <c r="E251" s="128"/>
      <c r="F251" s="134"/>
      <c r="G251" s="134"/>
      <c r="H251" s="134"/>
      <c r="I251" s="134"/>
      <c r="J251" s="146"/>
      <c r="K251" s="149"/>
      <c r="L251" s="152"/>
      <c r="M251" s="28" t="b">
        <f>M246=N251</f>
        <v>1</v>
      </c>
      <c r="N251" s="29">
        <f>SUM(N246:N250)</f>
        <v>22</v>
      </c>
      <c r="O251" s="30" t="s">
        <v>112</v>
      </c>
      <c r="P251" s="31"/>
      <c r="Q251" s="32"/>
      <c r="R251" s="32"/>
      <c r="S251" s="32"/>
      <c r="T251" s="33">
        <f>SUM(T246:T250)</f>
        <v>0</v>
      </c>
      <c r="U251" s="34"/>
      <c r="V251" s="34"/>
      <c r="W251" s="35"/>
      <c r="X251" s="35"/>
      <c r="Y251" s="165"/>
      <c r="Z251" s="36"/>
      <c r="AA251" s="4"/>
      <c r="AB251" s="37"/>
      <c r="AC251" s="38"/>
      <c r="AD251" s="38"/>
      <c r="AE251" s="38"/>
      <c r="AF251" s="38"/>
      <c r="AG251" s="38"/>
      <c r="AH251" s="38"/>
      <c r="AI251" s="38"/>
      <c r="AJ251" s="38"/>
      <c r="AK251" s="38"/>
      <c r="AL251" s="38"/>
      <c r="AM251" s="38"/>
      <c r="AN251" s="38"/>
      <c r="AO251" s="39"/>
      <c r="AP251" s="24"/>
      <c r="AQ251" s="8"/>
    </row>
    <row r="252" spans="1:43" ht="14.65" customHeight="1">
      <c r="A252" s="103">
        <f>A246+1</f>
        <v>6</v>
      </c>
      <c r="B252" s="193" t="s">
        <v>188</v>
      </c>
      <c r="C252" s="193"/>
      <c r="D252" s="132">
        <v>0</v>
      </c>
      <c r="E252" s="126"/>
      <c r="F252" s="132">
        <v>0</v>
      </c>
      <c r="G252" s="132"/>
      <c r="H252" s="132"/>
      <c r="I252" s="132"/>
      <c r="J252" s="144">
        <f>+F252+G252</f>
        <v>0</v>
      </c>
      <c r="K252" s="147">
        <f>+AO252</f>
        <v>0</v>
      </c>
      <c r="L252" s="150">
        <f>+J252+K252</f>
        <v>0</v>
      </c>
      <c r="M252" s="153">
        <f>+(D252+E252)-(L252)+H252-I252</f>
        <v>0</v>
      </c>
      <c r="N252" s="14"/>
      <c r="O252" s="15"/>
      <c r="P252" s="15"/>
      <c r="Q252" s="16"/>
      <c r="R252" s="17" t="str">
        <f ca="1">IF(Q252=0," ",IFERROR(IF(DATEDIF(TODAY(),Q252,"M")&lt;=5,"ROJO",IF(DATEDIF(TODAY(),Q252,"M")&gt;=12,"VERDE",IF(AND(DATEDIF(TODAY(),Q252,"M")&gt;=6,DATEDIF(TODAY(),Q252,"M")&lt;=11),"AMARILLO"))),S252))</f>
        <v xml:space="preserve"> </v>
      </c>
      <c r="S252" s="17" t="str">
        <f>IF(Q252=0," ",IF(Q252&lt;=$N$4,"VENCIDO","NO VENCIDO"))</f>
        <v xml:space="preserve"> </v>
      </c>
      <c r="T252" s="18"/>
      <c r="U252" s="19"/>
      <c r="V252" s="19"/>
      <c r="W252" s="20"/>
      <c r="X252" s="20"/>
      <c r="Y252" s="163">
        <f>+AT252</f>
        <v>0</v>
      </c>
      <c r="Z252" s="21"/>
      <c r="AA252" s="4"/>
      <c r="AB252" s="166"/>
      <c r="AC252" s="166"/>
      <c r="AD252" s="170">
        <f>+AB252+AC252</f>
        <v>0</v>
      </c>
      <c r="AE252" s="167"/>
      <c r="AF252" s="167"/>
      <c r="AG252" s="167"/>
      <c r="AH252" s="167"/>
      <c r="AI252" s="167"/>
      <c r="AJ252" s="167"/>
      <c r="AK252" s="167"/>
      <c r="AL252" s="167"/>
      <c r="AM252" s="167"/>
      <c r="AN252" s="167"/>
      <c r="AO252" s="183">
        <f>SUM(AD252:AN256)</f>
        <v>0</v>
      </c>
      <c r="AP252" s="24"/>
      <c r="AQ252" s="8"/>
    </row>
    <row r="253" spans="1:43" ht="14.65" customHeight="1">
      <c r="A253" s="103"/>
      <c r="B253" s="193"/>
      <c r="C253" s="193"/>
      <c r="D253" s="133"/>
      <c r="E253" s="127"/>
      <c r="F253" s="133"/>
      <c r="G253" s="133"/>
      <c r="H253" s="133"/>
      <c r="I253" s="133"/>
      <c r="J253" s="145"/>
      <c r="K253" s="148"/>
      <c r="L253" s="151"/>
      <c r="M253" s="154"/>
      <c r="N253" s="14"/>
      <c r="O253" s="15"/>
      <c r="P253" s="15"/>
      <c r="Q253" s="16"/>
      <c r="R253" s="17" t="str">
        <f ca="1">IF(Q253=0," ",IFERROR(IF(DATEDIF(TODAY(),Q253,"M")&lt;=5,"ROJO",IF(DATEDIF(TODAY(),Q253,"M")&gt;=12,"VERDE",IF(AND(DATEDIF(TODAY(),Q253,"M")&gt;=6,DATEDIF(TODAY(),Q253,"M")&lt;=11),"AMARILLO"))),S253))</f>
        <v xml:space="preserve"> </v>
      </c>
      <c r="S253" s="25" t="str">
        <f>IF(Q253=0," ",IF(Q253&lt;=$N$4,"VENCIDO","NO VENCIDO"))</f>
        <v xml:space="preserve"> </v>
      </c>
      <c r="T253" s="18"/>
      <c r="U253" s="19"/>
      <c r="V253" s="19"/>
      <c r="W253" s="20"/>
      <c r="X253" s="20"/>
      <c r="Y253" s="164"/>
      <c r="Z253" s="21"/>
      <c r="AA253" s="4"/>
      <c r="AB253" s="166"/>
      <c r="AC253" s="166"/>
      <c r="AD253" s="170"/>
      <c r="AE253" s="168"/>
      <c r="AF253" s="168"/>
      <c r="AG253" s="168"/>
      <c r="AH253" s="168"/>
      <c r="AI253" s="168"/>
      <c r="AJ253" s="168"/>
      <c r="AK253" s="168"/>
      <c r="AL253" s="168"/>
      <c r="AM253" s="168"/>
      <c r="AN253" s="168"/>
      <c r="AO253" s="184"/>
      <c r="AP253" s="24"/>
      <c r="AQ253" s="8"/>
    </row>
    <row r="254" spans="1:43" ht="14.65" customHeight="1">
      <c r="A254" s="103"/>
      <c r="B254" s="193"/>
      <c r="C254" s="193"/>
      <c r="D254" s="133"/>
      <c r="E254" s="127"/>
      <c r="F254" s="133"/>
      <c r="G254" s="133"/>
      <c r="H254" s="133"/>
      <c r="I254" s="133"/>
      <c r="J254" s="145"/>
      <c r="K254" s="148"/>
      <c r="L254" s="151"/>
      <c r="M254" s="154"/>
      <c r="N254" s="14"/>
      <c r="O254" s="15"/>
      <c r="P254" s="15"/>
      <c r="Q254" s="16"/>
      <c r="R254" s="17" t="str">
        <f ca="1">IF(Q254=0," ",IFERROR(IF(DATEDIF(TODAY(),Q254,"M")&lt;=5,"ROJO",IF(DATEDIF(TODAY(),Q254,"M")&gt;=12,"VERDE",IF(AND(DATEDIF(TODAY(),Q254,"M")&gt;=6,DATEDIF(TODAY(),Q254,"M")&lt;=11),"AMARILLO"))),S254))</f>
        <v xml:space="preserve"> </v>
      </c>
      <c r="S254" s="25" t="str">
        <f>IF(Q254=0," ",IF(Q254&lt;=$N$4,"VENCIDO","NO VENCIDO"))</f>
        <v xml:space="preserve"> </v>
      </c>
      <c r="T254" s="18"/>
      <c r="U254" s="19"/>
      <c r="V254" s="19"/>
      <c r="W254" s="20"/>
      <c r="X254" s="20"/>
      <c r="Y254" s="164"/>
      <c r="Z254" s="21"/>
      <c r="AA254" s="4"/>
      <c r="AB254" s="166"/>
      <c r="AC254" s="166"/>
      <c r="AD254" s="170"/>
      <c r="AE254" s="168"/>
      <c r="AF254" s="168"/>
      <c r="AG254" s="168"/>
      <c r="AH254" s="168"/>
      <c r="AI254" s="168"/>
      <c r="AJ254" s="168"/>
      <c r="AK254" s="168"/>
      <c r="AL254" s="168"/>
      <c r="AM254" s="168"/>
      <c r="AN254" s="168"/>
      <c r="AO254" s="184"/>
      <c r="AP254" s="24"/>
      <c r="AQ254" s="8"/>
    </row>
    <row r="255" spans="1:43" ht="14.65" customHeight="1">
      <c r="A255" s="103"/>
      <c r="B255" s="193"/>
      <c r="C255" s="193"/>
      <c r="D255" s="133"/>
      <c r="E255" s="127"/>
      <c r="F255" s="133"/>
      <c r="G255" s="133"/>
      <c r="H255" s="133"/>
      <c r="I255" s="133"/>
      <c r="J255" s="145"/>
      <c r="K255" s="148"/>
      <c r="L255" s="151"/>
      <c r="M255" s="154"/>
      <c r="N255" s="14"/>
      <c r="O255" s="15"/>
      <c r="P255" s="15"/>
      <c r="Q255" s="16"/>
      <c r="R255" s="17" t="str">
        <f ca="1">IF(Q255=0," ",IFERROR(IF(DATEDIF(TODAY(),Q255,"M")&lt;=5,"ROJO",IF(DATEDIF(TODAY(),Q255,"M")&gt;=12,"VERDE",IF(AND(DATEDIF(TODAY(),Q255,"M")&gt;=6,DATEDIF(TODAY(),Q255,"M")&lt;=11),"AMARILLO"))),S255))</f>
        <v xml:space="preserve"> </v>
      </c>
      <c r="S255" s="25" t="str">
        <f>IF(Q255=0," ",IF(Q255&lt;=$N$4,"VENCIDO","NO VENCIDO"))</f>
        <v xml:space="preserve"> </v>
      </c>
      <c r="T255" s="18"/>
      <c r="U255" s="19"/>
      <c r="V255" s="19"/>
      <c r="W255" s="20"/>
      <c r="X255" s="20"/>
      <c r="Y255" s="164"/>
      <c r="Z255" s="21"/>
      <c r="AA255" s="4"/>
      <c r="AB255" s="166"/>
      <c r="AC255" s="166"/>
      <c r="AD255" s="170"/>
      <c r="AE255" s="168"/>
      <c r="AF255" s="168"/>
      <c r="AG255" s="168"/>
      <c r="AH255" s="168"/>
      <c r="AI255" s="168"/>
      <c r="AJ255" s="168"/>
      <c r="AK255" s="168"/>
      <c r="AL255" s="168"/>
      <c r="AM255" s="168"/>
      <c r="AN255" s="168"/>
      <c r="AO255" s="184"/>
      <c r="AP255" s="24"/>
      <c r="AQ255" s="8"/>
    </row>
    <row r="256" spans="1:43" ht="14.65" customHeight="1">
      <c r="A256" s="103"/>
      <c r="B256" s="193"/>
      <c r="C256" s="193"/>
      <c r="D256" s="133"/>
      <c r="E256" s="127"/>
      <c r="F256" s="133"/>
      <c r="G256" s="133"/>
      <c r="H256" s="133"/>
      <c r="I256" s="133"/>
      <c r="J256" s="145"/>
      <c r="K256" s="148"/>
      <c r="L256" s="151"/>
      <c r="M256" s="155"/>
      <c r="N256" s="14"/>
      <c r="O256" s="15"/>
      <c r="P256" s="15"/>
      <c r="Q256" s="16"/>
      <c r="R256" s="17" t="str">
        <f ca="1">IF(Q256=0," ",IFERROR(IF(DATEDIF(TODAY(),Q256,"M")&lt;=5,"ROJO",IF(DATEDIF(TODAY(),Q256,"M")&gt;=12,"VERDE",IF(AND(DATEDIF(TODAY(),Q256,"M")&gt;=6,DATEDIF(TODAY(),Q256,"M")&lt;=11),"AMARILLO"))),S256))</f>
        <v xml:space="preserve"> </v>
      </c>
      <c r="S256" s="25" t="str">
        <f>IF(Q256=0," ",IF(Q256&lt;=$N$4,"VENCIDO","NO VENCIDO"))</f>
        <v xml:space="preserve"> </v>
      </c>
      <c r="T256" s="18"/>
      <c r="U256" s="19"/>
      <c r="V256" s="19"/>
      <c r="W256" s="20"/>
      <c r="X256" s="20"/>
      <c r="Y256" s="164"/>
      <c r="Z256" s="21"/>
      <c r="AA256" s="4"/>
      <c r="AB256" s="166"/>
      <c r="AC256" s="166"/>
      <c r="AD256" s="170"/>
      <c r="AE256" s="169"/>
      <c r="AF256" s="169"/>
      <c r="AG256" s="169"/>
      <c r="AH256" s="169"/>
      <c r="AI256" s="169"/>
      <c r="AJ256" s="169"/>
      <c r="AK256" s="169"/>
      <c r="AL256" s="169"/>
      <c r="AM256" s="169"/>
      <c r="AN256" s="169"/>
      <c r="AO256" s="185"/>
      <c r="AP256" s="24"/>
      <c r="AQ256" s="8"/>
    </row>
    <row r="257" spans="1:43" ht="16.5">
      <c r="A257" s="103"/>
      <c r="B257" s="193"/>
      <c r="C257" s="193"/>
      <c r="D257" s="134"/>
      <c r="E257" s="128"/>
      <c r="F257" s="134"/>
      <c r="G257" s="134"/>
      <c r="H257" s="134"/>
      <c r="I257" s="134"/>
      <c r="J257" s="146"/>
      <c r="K257" s="149"/>
      <c r="L257" s="152"/>
      <c r="M257" s="28" t="b">
        <f>M252=N257</f>
        <v>1</v>
      </c>
      <c r="N257" s="29">
        <f>SUM(N252:N256)</f>
        <v>0</v>
      </c>
      <c r="O257" s="30" t="s">
        <v>112</v>
      </c>
      <c r="P257" s="31"/>
      <c r="Q257" s="32"/>
      <c r="R257" s="32"/>
      <c r="S257" s="32"/>
      <c r="T257" s="33">
        <f>SUM(T252:T256)</f>
        <v>0</v>
      </c>
      <c r="U257" s="34"/>
      <c r="V257" s="34"/>
      <c r="W257" s="35"/>
      <c r="X257" s="35"/>
      <c r="Y257" s="165"/>
      <c r="Z257" s="36"/>
      <c r="AA257" s="4"/>
      <c r="AB257" s="37"/>
      <c r="AC257" s="38"/>
      <c r="AD257" s="38"/>
      <c r="AE257" s="38"/>
      <c r="AF257" s="38"/>
      <c r="AG257" s="38"/>
      <c r="AH257" s="38"/>
      <c r="AI257" s="38"/>
      <c r="AJ257" s="38"/>
      <c r="AK257" s="38"/>
      <c r="AL257" s="38"/>
      <c r="AM257" s="38"/>
      <c r="AN257" s="38"/>
      <c r="AO257" s="39"/>
      <c r="AP257" s="24"/>
      <c r="AQ257" s="8"/>
    </row>
    <row r="258" spans="1:43" ht="14.65" customHeight="1">
      <c r="A258" s="103">
        <f>A252+1</f>
        <v>7</v>
      </c>
      <c r="B258" s="193" t="s">
        <v>189</v>
      </c>
      <c r="C258" s="193"/>
      <c r="D258" s="132">
        <v>0</v>
      </c>
      <c r="E258" s="126"/>
      <c r="F258" s="132">
        <v>0</v>
      </c>
      <c r="G258" s="132"/>
      <c r="H258" s="132"/>
      <c r="I258" s="132"/>
      <c r="J258" s="144">
        <f>+F258+G258</f>
        <v>0</v>
      </c>
      <c r="K258" s="147">
        <f>+AO258</f>
        <v>0</v>
      </c>
      <c r="L258" s="150">
        <f>+J258+K258</f>
        <v>0</v>
      </c>
      <c r="M258" s="153">
        <f>+(D258+E258)-(L258)+H258-I258</f>
        <v>0</v>
      </c>
      <c r="N258" s="14"/>
      <c r="O258" s="15"/>
      <c r="P258" s="15"/>
      <c r="Q258" s="16"/>
      <c r="R258" s="17" t="str">
        <f ca="1">IF(Q258=0," ",IFERROR(IF(DATEDIF(TODAY(),Q258,"M")&lt;=5,"ROJO",IF(DATEDIF(TODAY(),Q258,"M")&gt;=12,"VERDE",IF(AND(DATEDIF(TODAY(),Q258,"M")&gt;=6,DATEDIF(TODAY(),Q258,"M")&lt;=11),"AMARILLO"))),S258))</f>
        <v xml:space="preserve"> </v>
      </c>
      <c r="S258" s="17" t="str">
        <f>IF(Q258=0," ",IF(Q258&lt;=$N$4,"VENCIDO","NO VENCIDO"))</f>
        <v xml:space="preserve"> </v>
      </c>
      <c r="T258" s="18"/>
      <c r="U258" s="19"/>
      <c r="V258" s="19"/>
      <c r="W258" s="20"/>
      <c r="X258" s="20"/>
      <c r="Y258" s="163">
        <f>+AT258</f>
        <v>0</v>
      </c>
      <c r="Z258" s="21"/>
      <c r="AA258" s="4"/>
      <c r="AB258" s="166"/>
      <c r="AC258" s="166"/>
      <c r="AD258" s="170">
        <f>+AB258+AC258</f>
        <v>0</v>
      </c>
      <c r="AE258" s="167"/>
      <c r="AF258" s="167"/>
      <c r="AG258" s="167"/>
      <c r="AH258" s="167"/>
      <c r="AI258" s="167"/>
      <c r="AJ258" s="167"/>
      <c r="AK258" s="167"/>
      <c r="AL258" s="167"/>
      <c r="AM258" s="167"/>
      <c r="AN258" s="167"/>
      <c r="AO258" s="183">
        <f>SUM(AD258:AN262)</f>
        <v>0</v>
      </c>
      <c r="AP258" s="24"/>
      <c r="AQ258" s="8"/>
    </row>
    <row r="259" spans="1:43" ht="14.65" customHeight="1">
      <c r="A259" s="103"/>
      <c r="B259" s="193"/>
      <c r="C259" s="193"/>
      <c r="D259" s="133"/>
      <c r="E259" s="127"/>
      <c r="F259" s="133"/>
      <c r="G259" s="133"/>
      <c r="H259" s="133"/>
      <c r="I259" s="133"/>
      <c r="J259" s="145"/>
      <c r="K259" s="148"/>
      <c r="L259" s="151"/>
      <c r="M259" s="154"/>
      <c r="N259" s="14"/>
      <c r="O259" s="15"/>
      <c r="P259" s="15"/>
      <c r="Q259" s="16"/>
      <c r="R259" s="17" t="str">
        <f ca="1">IF(Q259=0," ",IFERROR(IF(DATEDIF(TODAY(),Q259,"M")&lt;=5,"ROJO",IF(DATEDIF(TODAY(),Q259,"M")&gt;=12,"VERDE",IF(AND(DATEDIF(TODAY(),Q259,"M")&gt;=6,DATEDIF(TODAY(),Q259,"M")&lt;=11),"AMARILLO"))),S259))</f>
        <v xml:space="preserve"> </v>
      </c>
      <c r="S259" s="25" t="str">
        <f>IF(Q259=0," ",IF(Q259&lt;=$N$4,"VENCIDO","NO VENCIDO"))</f>
        <v xml:space="preserve"> </v>
      </c>
      <c r="T259" s="18"/>
      <c r="U259" s="19"/>
      <c r="V259" s="19"/>
      <c r="W259" s="20"/>
      <c r="X259" s="20"/>
      <c r="Y259" s="164"/>
      <c r="Z259" s="21"/>
      <c r="AA259" s="4"/>
      <c r="AB259" s="166"/>
      <c r="AC259" s="166"/>
      <c r="AD259" s="170"/>
      <c r="AE259" s="168"/>
      <c r="AF259" s="168"/>
      <c r="AG259" s="168"/>
      <c r="AH259" s="168"/>
      <c r="AI259" s="168"/>
      <c r="AJ259" s="168"/>
      <c r="AK259" s="168"/>
      <c r="AL259" s="168"/>
      <c r="AM259" s="168"/>
      <c r="AN259" s="168"/>
      <c r="AO259" s="184"/>
      <c r="AP259" s="24"/>
      <c r="AQ259" s="8"/>
    </row>
    <row r="260" spans="1:43" ht="14.65" customHeight="1">
      <c r="A260" s="103"/>
      <c r="B260" s="193"/>
      <c r="C260" s="193"/>
      <c r="D260" s="133"/>
      <c r="E260" s="127"/>
      <c r="F260" s="133"/>
      <c r="G260" s="133"/>
      <c r="H260" s="133"/>
      <c r="I260" s="133"/>
      <c r="J260" s="145"/>
      <c r="K260" s="148"/>
      <c r="L260" s="151"/>
      <c r="M260" s="154"/>
      <c r="N260" s="14"/>
      <c r="O260" s="15"/>
      <c r="P260" s="15"/>
      <c r="Q260" s="16"/>
      <c r="R260" s="17" t="str">
        <f ca="1">IF(Q260=0," ",IFERROR(IF(DATEDIF(TODAY(),Q260,"M")&lt;=5,"ROJO",IF(DATEDIF(TODAY(),Q260,"M")&gt;=12,"VERDE",IF(AND(DATEDIF(TODAY(),Q260,"M")&gt;=6,DATEDIF(TODAY(),Q260,"M")&lt;=11),"AMARILLO"))),S260))</f>
        <v xml:space="preserve"> </v>
      </c>
      <c r="S260" s="25" t="str">
        <f>IF(Q260=0," ",IF(Q260&lt;=$N$4,"VENCIDO","NO VENCIDO"))</f>
        <v xml:space="preserve"> </v>
      </c>
      <c r="T260" s="18"/>
      <c r="U260" s="19"/>
      <c r="V260" s="19"/>
      <c r="W260" s="20"/>
      <c r="X260" s="20"/>
      <c r="Y260" s="164"/>
      <c r="Z260" s="21"/>
      <c r="AA260" s="4"/>
      <c r="AB260" s="166"/>
      <c r="AC260" s="166"/>
      <c r="AD260" s="170"/>
      <c r="AE260" s="168"/>
      <c r="AF260" s="168"/>
      <c r="AG260" s="168"/>
      <c r="AH260" s="168"/>
      <c r="AI260" s="168"/>
      <c r="AJ260" s="168"/>
      <c r="AK260" s="168"/>
      <c r="AL260" s="168"/>
      <c r="AM260" s="168"/>
      <c r="AN260" s="168"/>
      <c r="AO260" s="184"/>
      <c r="AP260" s="24"/>
      <c r="AQ260" s="8"/>
    </row>
    <row r="261" spans="1:43" ht="14.65" customHeight="1">
      <c r="A261" s="103"/>
      <c r="B261" s="193"/>
      <c r="C261" s="193"/>
      <c r="D261" s="133"/>
      <c r="E261" s="127"/>
      <c r="F261" s="133"/>
      <c r="G261" s="133"/>
      <c r="H261" s="133"/>
      <c r="I261" s="133"/>
      <c r="J261" s="145"/>
      <c r="K261" s="148"/>
      <c r="L261" s="151"/>
      <c r="M261" s="154"/>
      <c r="N261" s="14"/>
      <c r="O261" s="15"/>
      <c r="P261" s="15"/>
      <c r="Q261" s="16"/>
      <c r="R261" s="17" t="str">
        <f ca="1">IF(Q261=0," ",IFERROR(IF(DATEDIF(TODAY(),Q261,"M")&lt;=5,"ROJO",IF(DATEDIF(TODAY(),Q261,"M")&gt;=12,"VERDE",IF(AND(DATEDIF(TODAY(),Q261,"M")&gt;=6,DATEDIF(TODAY(),Q261,"M")&lt;=11),"AMARILLO"))),S261))</f>
        <v xml:space="preserve"> </v>
      </c>
      <c r="S261" s="25" t="str">
        <f>IF(Q261=0," ",IF(Q261&lt;=$N$4,"VENCIDO","NO VENCIDO"))</f>
        <v xml:space="preserve"> </v>
      </c>
      <c r="T261" s="18"/>
      <c r="U261" s="19"/>
      <c r="V261" s="19"/>
      <c r="W261" s="20"/>
      <c r="X261" s="20"/>
      <c r="Y261" s="164"/>
      <c r="Z261" s="21"/>
      <c r="AA261" s="4"/>
      <c r="AB261" s="166"/>
      <c r="AC261" s="166"/>
      <c r="AD261" s="170"/>
      <c r="AE261" s="168"/>
      <c r="AF261" s="168"/>
      <c r="AG261" s="168"/>
      <c r="AH261" s="168"/>
      <c r="AI261" s="168"/>
      <c r="AJ261" s="168"/>
      <c r="AK261" s="168"/>
      <c r="AL261" s="168"/>
      <c r="AM261" s="168"/>
      <c r="AN261" s="168"/>
      <c r="AO261" s="184"/>
      <c r="AP261" s="24"/>
      <c r="AQ261" s="8"/>
    </row>
    <row r="262" spans="1:43" ht="14.65" customHeight="1">
      <c r="A262" s="103"/>
      <c r="B262" s="193"/>
      <c r="C262" s="193"/>
      <c r="D262" s="133"/>
      <c r="E262" s="127"/>
      <c r="F262" s="133"/>
      <c r="G262" s="133"/>
      <c r="H262" s="133"/>
      <c r="I262" s="133"/>
      <c r="J262" s="145"/>
      <c r="K262" s="148"/>
      <c r="L262" s="151"/>
      <c r="M262" s="155"/>
      <c r="N262" s="14"/>
      <c r="O262" s="15"/>
      <c r="P262" s="15"/>
      <c r="Q262" s="16"/>
      <c r="R262" s="17" t="str">
        <f ca="1">IF(Q262=0," ",IFERROR(IF(DATEDIF(TODAY(),Q262,"M")&lt;=5,"ROJO",IF(DATEDIF(TODAY(),Q262,"M")&gt;=12,"VERDE",IF(AND(DATEDIF(TODAY(),Q262,"M")&gt;=6,DATEDIF(TODAY(),Q262,"M")&lt;=11),"AMARILLO"))),S262))</f>
        <v xml:space="preserve"> </v>
      </c>
      <c r="S262" s="25" t="str">
        <f>IF(Q262=0," ",IF(Q262&lt;=$N$4,"VENCIDO","NO VENCIDO"))</f>
        <v xml:space="preserve"> </v>
      </c>
      <c r="T262" s="18"/>
      <c r="U262" s="19"/>
      <c r="V262" s="19"/>
      <c r="W262" s="20"/>
      <c r="X262" s="20"/>
      <c r="Y262" s="164"/>
      <c r="Z262" s="21"/>
      <c r="AA262" s="4"/>
      <c r="AB262" s="166"/>
      <c r="AC262" s="166"/>
      <c r="AD262" s="170"/>
      <c r="AE262" s="169"/>
      <c r="AF262" s="169"/>
      <c r="AG262" s="169"/>
      <c r="AH262" s="169"/>
      <c r="AI262" s="169"/>
      <c r="AJ262" s="169"/>
      <c r="AK262" s="169"/>
      <c r="AL262" s="169"/>
      <c r="AM262" s="169"/>
      <c r="AN262" s="169"/>
      <c r="AO262" s="185"/>
      <c r="AP262" s="24"/>
      <c r="AQ262" s="8"/>
    </row>
    <row r="263" spans="1:43" ht="16.5">
      <c r="A263" s="103"/>
      <c r="B263" s="193"/>
      <c r="C263" s="193"/>
      <c r="D263" s="134"/>
      <c r="E263" s="128"/>
      <c r="F263" s="134"/>
      <c r="G263" s="134"/>
      <c r="H263" s="134"/>
      <c r="I263" s="134"/>
      <c r="J263" s="146"/>
      <c r="K263" s="149"/>
      <c r="L263" s="152"/>
      <c r="M263" s="28" t="b">
        <f>M258=N263</f>
        <v>1</v>
      </c>
      <c r="N263" s="29">
        <f>SUM(N258:N262)</f>
        <v>0</v>
      </c>
      <c r="O263" s="30" t="s">
        <v>112</v>
      </c>
      <c r="P263" s="31"/>
      <c r="Q263" s="32"/>
      <c r="R263" s="32"/>
      <c r="S263" s="32"/>
      <c r="T263" s="33">
        <f>SUM(T258:T262)</f>
        <v>0</v>
      </c>
      <c r="U263" s="34"/>
      <c r="V263" s="34"/>
      <c r="W263" s="35"/>
      <c r="X263" s="35"/>
      <c r="Y263" s="165"/>
      <c r="Z263" s="36"/>
      <c r="AA263" s="4"/>
      <c r="AB263" s="37"/>
      <c r="AC263" s="38"/>
      <c r="AD263" s="38"/>
      <c r="AE263" s="38"/>
      <c r="AF263" s="38"/>
      <c r="AG263" s="38"/>
      <c r="AH263" s="38"/>
      <c r="AI263" s="38"/>
      <c r="AJ263" s="38"/>
      <c r="AK263" s="38"/>
      <c r="AL263" s="38"/>
      <c r="AM263" s="38"/>
      <c r="AN263" s="38"/>
      <c r="AO263" s="39"/>
      <c r="AP263" s="24"/>
      <c r="AQ263" s="8"/>
    </row>
    <row r="264" spans="1:43" ht="14.65" customHeight="1">
      <c r="A264" s="103">
        <f>A258+1</f>
        <v>8</v>
      </c>
      <c r="B264" s="193" t="s">
        <v>190</v>
      </c>
      <c r="C264" s="193"/>
      <c r="D264" s="132">
        <v>210</v>
      </c>
      <c r="E264" s="126"/>
      <c r="F264" s="132">
        <v>38</v>
      </c>
      <c r="G264" s="132"/>
      <c r="H264" s="132"/>
      <c r="I264" s="132"/>
      <c r="J264" s="144">
        <f>+F264+G264</f>
        <v>38</v>
      </c>
      <c r="K264" s="147">
        <f>+AO264</f>
        <v>42</v>
      </c>
      <c r="L264" s="150">
        <f>+J264+K264</f>
        <v>80</v>
      </c>
      <c r="M264" s="153">
        <f>+(D264+E264)-(L264)+H264-I264</f>
        <v>130</v>
      </c>
      <c r="N264" s="14">
        <v>172</v>
      </c>
      <c r="O264" s="71" t="s">
        <v>191</v>
      </c>
      <c r="P264" s="71" t="s">
        <v>125</v>
      </c>
      <c r="Q264" s="72">
        <v>46568</v>
      </c>
      <c r="R264" s="17" t="str">
        <f ca="1">IF(Q264=0," ",IFERROR(IF(DATEDIF(TODAY(),Q264,"M")&lt;=5,"ROJO",IF(DATEDIF(TODAY(),Q264,"M")&gt;=12,"VERDE",IF(AND(DATEDIF(TODAY(),Q264,"M")&gt;=6,DATEDIF(TODAY(),Q264,"M")&lt;=11),"AMARILLO"))),S264))</f>
        <v>AMARILLO</v>
      </c>
      <c r="S264" s="17" t="str">
        <f>IF(Q264=0," ",IF(Q264&lt;=$N$4,"VENCIDO","NO VENCIDO"))</f>
        <v>NO VENCIDO</v>
      </c>
      <c r="T264" s="18"/>
      <c r="U264" s="19"/>
      <c r="V264" s="19"/>
      <c r="W264" s="20"/>
      <c r="X264" s="20"/>
      <c r="Y264" s="163">
        <f>+AT264</f>
        <v>0</v>
      </c>
      <c r="Z264" s="21"/>
      <c r="AA264" s="4"/>
      <c r="AB264" s="166">
        <v>42</v>
      </c>
      <c r="AC264" s="166"/>
      <c r="AD264" s="170">
        <f>+AB264+AC264</f>
        <v>42</v>
      </c>
      <c r="AE264" s="167"/>
      <c r="AF264" s="167"/>
      <c r="AG264" s="167"/>
      <c r="AH264" s="167"/>
      <c r="AI264" s="167"/>
      <c r="AJ264" s="167"/>
      <c r="AK264" s="167"/>
      <c r="AL264" s="167"/>
      <c r="AM264" s="167"/>
      <c r="AN264" s="167"/>
      <c r="AO264" s="183">
        <f>SUM(AD264:AN268)</f>
        <v>42</v>
      </c>
      <c r="AP264" s="24"/>
      <c r="AQ264" s="8"/>
    </row>
    <row r="265" spans="1:43" ht="14.65" customHeight="1">
      <c r="A265" s="103"/>
      <c r="B265" s="193"/>
      <c r="C265" s="193"/>
      <c r="D265" s="133"/>
      <c r="E265" s="127"/>
      <c r="F265" s="133"/>
      <c r="G265" s="133"/>
      <c r="H265" s="133"/>
      <c r="I265" s="133"/>
      <c r="J265" s="145"/>
      <c r="K265" s="148"/>
      <c r="L265" s="151"/>
      <c r="M265" s="154"/>
      <c r="N265" s="14"/>
      <c r="O265" s="15"/>
      <c r="P265" s="15"/>
      <c r="Q265" s="16"/>
      <c r="R265" s="17" t="str">
        <f ca="1">IF(Q265=0," ",IFERROR(IF(DATEDIF(TODAY(),Q265,"M")&lt;=5,"ROJO",IF(DATEDIF(TODAY(),Q265,"M")&gt;=12,"VERDE",IF(AND(DATEDIF(TODAY(),Q265,"M")&gt;=6,DATEDIF(TODAY(),Q265,"M")&lt;=11),"AMARILLO"))),S265))</f>
        <v xml:space="preserve"> </v>
      </c>
      <c r="S265" s="25" t="str">
        <f>IF(Q265=0," ",IF(Q265&lt;=$N$4,"VENCIDO","NO VENCIDO"))</f>
        <v xml:space="preserve"> </v>
      </c>
      <c r="T265" s="18"/>
      <c r="U265" s="19"/>
      <c r="V265" s="19"/>
      <c r="W265" s="20"/>
      <c r="X265" s="20"/>
      <c r="Y265" s="164"/>
      <c r="Z265" s="21"/>
      <c r="AA265" s="4"/>
      <c r="AB265" s="166"/>
      <c r="AC265" s="166"/>
      <c r="AD265" s="170"/>
      <c r="AE265" s="168"/>
      <c r="AF265" s="168"/>
      <c r="AG265" s="168"/>
      <c r="AH265" s="168"/>
      <c r="AI265" s="168"/>
      <c r="AJ265" s="168"/>
      <c r="AK265" s="168"/>
      <c r="AL265" s="168"/>
      <c r="AM265" s="168"/>
      <c r="AN265" s="168"/>
      <c r="AO265" s="184"/>
      <c r="AP265" s="24"/>
      <c r="AQ265" s="8"/>
    </row>
    <row r="266" spans="1:43" ht="14.65" customHeight="1">
      <c r="A266" s="103"/>
      <c r="B266" s="193"/>
      <c r="C266" s="193"/>
      <c r="D266" s="133"/>
      <c r="E266" s="127"/>
      <c r="F266" s="133"/>
      <c r="G266" s="133"/>
      <c r="H266" s="133"/>
      <c r="I266" s="133"/>
      <c r="J266" s="145"/>
      <c r="K266" s="148"/>
      <c r="L266" s="151"/>
      <c r="M266" s="154"/>
      <c r="N266" s="14"/>
      <c r="O266" s="15"/>
      <c r="P266" s="15"/>
      <c r="Q266" s="16"/>
      <c r="R266" s="17" t="str">
        <f ca="1">IF(Q266=0," ",IFERROR(IF(DATEDIF(TODAY(),Q266,"M")&lt;=5,"ROJO",IF(DATEDIF(TODAY(),Q266,"M")&gt;=12,"VERDE",IF(AND(DATEDIF(TODAY(),Q266,"M")&gt;=6,DATEDIF(TODAY(),Q266,"M")&lt;=11),"AMARILLO"))),S266))</f>
        <v xml:space="preserve"> </v>
      </c>
      <c r="S266" s="25" t="str">
        <f>IF(Q266=0," ",IF(Q266&lt;=$N$4,"VENCIDO","NO VENCIDO"))</f>
        <v xml:space="preserve"> </v>
      </c>
      <c r="T266" s="18"/>
      <c r="U266" s="19"/>
      <c r="V266" s="19"/>
      <c r="W266" s="20"/>
      <c r="X266" s="20"/>
      <c r="Y266" s="164"/>
      <c r="Z266" s="21"/>
      <c r="AA266" s="4"/>
      <c r="AB266" s="166"/>
      <c r="AC266" s="166"/>
      <c r="AD266" s="170"/>
      <c r="AE266" s="168"/>
      <c r="AF266" s="168"/>
      <c r="AG266" s="168"/>
      <c r="AH266" s="168"/>
      <c r="AI266" s="168"/>
      <c r="AJ266" s="168"/>
      <c r="AK266" s="168"/>
      <c r="AL266" s="168"/>
      <c r="AM266" s="168"/>
      <c r="AN266" s="168"/>
      <c r="AO266" s="184"/>
      <c r="AP266" s="24"/>
      <c r="AQ266" s="8"/>
    </row>
    <row r="267" spans="1:43" ht="14.65" customHeight="1">
      <c r="A267" s="103"/>
      <c r="B267" s="193"/>
      <c r="C267" s="193"/>
      <c r="D267" s="133"/>
      <c r="E267" s="127"/>
      <c r="F267" s="133"/>
      <c r="G267" s="133"/>
      <c r="H267" s="133"/>
      <c r="I267" s="133"/>
      <c r="J267" s="145"/>
      <c r="K267" s="148"/>
      <c r="L267" s="151"/>
      <c r="M267" s="154"/>
      <c r="N267" s="14"/>
      <c r="O267" s="15"/>
      <c r="P267" s="15"/>
      <c r="Q267" s="16"/>
      <c r="R267" s="17" t="str">
        <f ca="1">IF(Q267=0," ",IFERROR(IF(DATEDIF(TODAY(),Q267,"M")&lt;=5,"ROJO",IF(DATEDIF(TODAY(),Q267,"M")&gt;=12,"VERDE",IF(AND(DATEDIF(TODAY(),Q267,"M")&gt;=6,DATEDIF(TODAY(),Q267,"M")&lt;=11),"AMARILLO"))),S267))</f>
        <v xml:space="preserve"> </v>
      </c>
      <c r="S267" s="25" t="str">
        <f>IF(Q267=0," ",IF(Q267&lt;=$N$4,"VENCIDO","NO VENCIDO"))</f>
        <v xml:space="preserve"> </v>
      </c>
      <c r="T267" s="18"/>
      <c r="U267" s="19"/>
      <c r="V267" s="19"/>
      <c r="W267" s="20"/>
      <c r="X267" s="20"/>
      <c r="Y267" s="164"/>
      <c r="Z267" s="21"/>
      <c r="AA267" s="4"/>
      <c r="AB267" s="166"/>
      <c r="AC267" s="166"/>
      <c r="AD267" s="170"/>
      <c r="AE267" s="168"/>
      <c r="AF267" s="168"/>
      <c r="AG267" s="168"/>
      <c r="AH267" s="168"/>
      <c r="AI267" s="168"/>
      <c r="AJ267" s="168"/>
      <c r="AK267" s="168"/>
      <c r="AL267" s="168"/>
      <c r="AM267" s="168"/>
      <c r="AN267" s="168"/>
      <c r="AO267" s="184"/>
      <c r="AP267" s="24"/>
      <c r="AQ267" s="8"/>
    </row>
    <row r="268" spans="1:43" ht="14.65" customHeight="1">
      <c r="A268" s="103"/>
      <c r="B268" s="193"/>
      <c r="C268" s="193"/>
      <c r="D268" s="133"/>
      <c r="E268" s="127"/>
      <c r="F268" s="133"/>
      <c r="G268" s="133"/>
      <c r="H268" s="133"/>
      <c r="I268" s="133"/>
      <c r="J268" s="145"/>
      <c r="K268" s="148"/>
      <c r="L268" s="151"/>
      <c r="M268" s="155"/>
      <c r="N268" s="14"/>
      <c r="O268" s="15"/>
      <c r="P268" s="15"/>
      <c r="Q268" s="16"/>
      <c r="R268" s="17" t="str">
        <f ca="1">IF(Q268=0," ",IFERROR(IF(DATEDIF(TODAY(),Q268,"M")&lt;=5,"ROJO",IF(DATEDIF(TODAY(),Q268,"M")&gt;=12,"VERDE",IF(AND(DATEDIF(TODAY(),Q268,"M")&gt;=6,DATEDIF(TODAY(),Q268,"M")&lt;=11),"AMARILLO"))),S268))</f>
        <v xml:space="preserve"> </v>
      </c>
      <c r="S268" s="25" t="str">
        <f>IF(Q268=0," ",IF(Q268&lt;=$N$4,"VENCIDO","NO VENCIDO"))</f>
        <v xml:space="preserve"> </v>
      </c>
      <c r="T268" s="18"/>
      <c r="U268" s="19"/>
      <c r="V268" s="19"/>
      <c r="W268" s="20"/>
      <c r="X268" s="20"/>
      <c r="Y268" s="164"/>
      <c r="Z268" s="21"/>
      <c r="AA268" s="4"/>
      <c r="AB268" s="166"/>
      <c r="AC268" s="166"/>
      <c r="AD268" s="170"/>
      <c r="AE268" s="169"/>
      <c r="AF268" s="169"/>
      <c r="AG268" s="169"/>
      <c r="AH268" s="169"/>
      <c r="AI268" s="169"/>
      <c r="AJ268" s="169"/>
      <c r="AK268" s="169"/>
      <c r="AL268" s="169"/>
      <c r="AM268" s="169"/>
      <c r="AN268" s="169"/>
      <c r="AO268" s="185"/>
      <c r="AP268" s="24"/>
      <c r="AQ268" s="8"/>
    </row>
    <row r="269" spans="1:43" ht="16.5">
      <c r="A269" s="103"/>
      <c r="B269" s="193"/>
      <c r="C269" s="193"/>
      <c r="D269" s="134"/>
      <c r="E269" s="128"/>
      <c r="F269" s="134"/>
      <c r="G269" s="134"/>
      <c r="H269" s="134"/>
      <c r="I269" s="134"/>
      <c r="J269" s="146"/>
      <c r="K269" s="149"/>
      <c r="L269" s="152"/>
      <c r="M269" s="28" t="b">
        <f>M264=N269</f>
        <v>0</v>
      </c>
      <c r="N269" s="29">
        <f>SUM(N264:N268)</f>
        <v>172</v>
      </c>
      <c r="O269" s="30" t="s">
        <v>112</v>
      </c>
      <c r="P269" s="31"/>
      <c r="Q269" s="32"/>
      <c r="R269" s="32"/>
      <c r="S269" s="32"/>
      <c r="T269" s="33">
        <f>SUM(T264:T268)</f>
        <v>0</v>
      </c>
      <c r="U269" s="34"/>
      <c r="V269" s="34"/>
      <c r="W269" s="35"/>
      <c r="X269" s="35"/>
      <c r="Y269" s="165"/>
      <c r="Z269" s="36"/>
      <c r="AA269" s="4"/>
      <c r="AB269" s="37"/>
      <c r="AC269" s="37"/>
      <c r="AD269" s="38"/>
      <c r="AE269" s="37"/>
      <c r="AF269" s="37"/>
      <c r="AG269" s="37"/>
      <c r="AH269" s="37"/>
      <c r="AI269" s="37"/>
      <c r="AJ269" s="37"/>
      <c r="AK269" s="37"/>
      <c r="AL269" s="37"/>
      <c r="AM269" s="37"/>
      <c r="AN269" s="37"/>
      <c r="AO269" s="39"/>
      <c r="AP269" s="24"/>
      <c r="AQ269" s="8"/>
    </row>
    <row r="270" spans="1:43" ht="14.65" customHeight="1">
      <c r="A270" s="103">
        <f>A264+1</f>
        <v>9</v>
      </c>
      <c r="B270" s="193" t="s">
        <v>192</v>
      </c>
      <c r="C270" s="193"/>
      <c r="D270" s="132">
        <v>65</v>
      </c>
      <c r="E270" s="126"/>
      <c r="F270" s="132">
        <v>15</v>
      </c>
      <c r="G270" s="132"/>
      <c r="H270" s="132"/>
      <c r="I270" s="132"/>
      <c r="J270" s="144">
        <f>+F270+G270</f>
        <v>15</v>
      </c>
      <c r="K270" s="147">
        <f>+AO270</f>
        <v>0</v>
      </c>
      <c r="L270" s="150">
        <f>+J270+K270</f>
        <v>15</v>
      </c>
      <c r="M270" s="153">
        <f>+(D270+E270)-(L270)+H270-I270</f>
        <v>50</v>
      </c>
      <c r="N270" s="14">
        <v>50</v>
      </c>
      <c r="O270" s="71" t="s">
        <v>193</v>
      </c>
      <c r="P270" s="71" t="s">
        <v>150</v>
      </c>
      <c r="Q270" s="72">
        <v>47274</v>
      </c>
      <c r="R270" s="17" t="str">
        <f ca="1">IF(Q270=0," ",IFERROR(IF(DATEDIF(TODAY(),Q270,"M")&lt;=5,"ROJO",IF(DATEDIF(TODAY(),Q270,"M")&gt;=12,"VERDE",IF(AND(DATEDIF(TODAY(),Q270,"M")&gt;=6,DATEDIF(TODAY(),Q270,"M")&lt;=11),"AMARILLO"))),S270))</f>
        <v>VERDE</v>
      </c>
      <c r="S270" s="17" t="str">
        <f>IF(Q270=0," ",IF(Q270&lt;=$N$4,"VENCIDO","NO VENCIDO"))</f>
        <v>NO VENCIDO</v>
      </c>
      <c r="T270" s="18"/>
      <c r="U270" s="19"/>
      <c r="V270" s="19"/>
      <c r="W270" s="20"/>
      <c r="X270" s="20"/>
      <c r="Y270" s="163">
        <f>+AT270</f>
        <v>0</v>
      </c>
      <c r="Z270" s="21"/>
      <c r="AA270" s="4"/>
      <c r="AB270" s="166"/>
      <c r="AC270" s="166"/>
      <c r="AD270" s="170">
        <f>+AB270+AC270</f>
        <v>0</v>
      </c>
      <c r="AE270" s="167"/>
      <c r="AF270" s="167"/>
      <c r="AG270" s="167"/>
      <c r="AH270" s="167"/>
      <c r="AI270" s="167"/>
      <c r="AJ270" s="167"/>
      <c r="AK270" s="167"/>
      <c r="AL270" s="167"/>
      <c r="AM270" s="167"/>
      <c r="AN270" s="167"/>
      <c r="AO270" s="183">
        <f>SUM(AD270:AN274)</f>
        <v>0</v>
      </c>
      <c r="AP270" s="24"/>
      <c r="AQ270" s="8"/>
    </row>
    <row r="271" spans="1:43" ht="14.65" customHeight="1">
      <c r="A271" s="103"/>
      <c r="B271" s="193"/>
      <c r="C271" s="193"/>
      <c r="D271" s="133"/>
      <c r="E271" s="127"/>
      <c r="F271" s="133"/>
      <c r="G271" s="133"/>
      <c r="H271" s="133"/>
      <c r="I271" s="133"/>
      <c r="J271" s="145"/>
      <c r="K271" s="148"/>
      <c r="L271" s="151"/>
      <c r="M271" s="154"/>
      <c r="N271" s="14"/>
      <c r="O271" s="15"/>
      <c r="P271" s="15"/>
      <c r="Q271" s="16"/>
      <c r="R271" s="17" t="str">
        <f ca="1">IF(Q271=0," ",IFERROR(IF(DATEDIF(TODAY(),Q271,"M")&lt;=5,"ROJO",IF(DATEDIF(TODAY(),Q271,"M")&gt;=12,"VERDE",IF(AND(DATEDIF(TODAY(),Q271,"M")&gt;=6,DATEDIF(TODAY(),Q271,"M")&lt;=11),"AMARILLO"))),S271))</f>
        <v xml:space="preserve"> </v>
      </c>
      <c r="S271" s="25" t="str">
        <f>IF(Q271=0," ",IF(Q271&lt;=$N$4,"VENCIDO","NO VENCIDO"))</f>
        <v xml:space="preserve"> </v>
      </c>
      <c r="T271" s="18"/>
      <c r="U271" s="19"/>
      <c r="V271" s="19"/>
      <c r="W271" s="20"/>
      <c r="X271" s="20"/>
      <c r="Y271" s="164"/>
      <c r="Z271" s="21"/>
      <c r="AA271" s="4"/>
      <c r="AB271" s="166"/>
      <c r="AC271" s="166"/>
      <c r="AD271" s="170"/>
      <c r="AE271" s="168"/>
      <c r="AF271" s="168"/>
      <c r="AG271" s="168"/>
      <c r="AH271" s="168"/>
      <c r="AI271" s="168"/>
      <c r="AJ271" s="168"/>
      <c r="AK271" s="168"/>
      <c r="AL271" s="168"/>
      <c r="AM271" s="168"/>
      <c r="AN271" s="168"/>
      <c r="AO271" s="184"/>
      <c r="AP271" s="24"/>
      <c r="AQ271" s="8"/>
    </row>
    <row r="272" spans="1:43" ht="14.65" customHeight="1">
      <c r="A272" s="103"/>
      <c r="B272" s="193"/>
      <c r="C272" s="193"/>
      <c r="D272" s="133"/>
      <c r="E272" s="127"/>
      <c r="F272" s="133"/>
      <c r="G272" s="133"/>
      <c r="H272" s="133"/>
      <c r="I272" s="133"/>
      <c r="J272" s="145"/>
      <c r="K272" s="148"/>
      <c r="L272" s="151"/>
      <c r="M272" s="154"/>
      <c r="N272" s="14"/>
      <c r="O272" s="15"/>
      <c r="P272" s="15"/>
      <c r="Q272" s="16"/>
      <c r="R272" s="17" t="str">
        <f ca="1">IF(Q272=0," ",IFERROR(IF(DATEDIF(TODAY(),Q272,"M")&lt;=5,"ROJO",IF(DATEDIF(TODAY(),Q272,"M")&gt;=12,"VERDE",IF(AND(DATEDIF(TODAY(),Q272,"M")&gt;=6,DATEDIF(TODAY(),Q272,"M")&lt;=11),"AMARILLO"))),S272))</f>
        <v xml:space="preserve"> </v>
      </c>
      <c r="S272" s="25" t="str">
        <f>IF(Q272=0," ",IF(Q272&lt;=$N$4,"VENCIDO","NO VENCIDO"))</f>
        <v xml:space="preserve"> </v>
      </c>
      <c r="T272" s="18"/>
      <c r="U272" s="19"/>
      <c r="V272" s="19"/>
      <c r="W272" s="20"/>
      <c r="X272" s="20"/>
      <c r="Y272" s="164"/>
      <c r="Z272" s="21"/>
      <c r="AA272" s="4"/>
      <c r="AB272" s="166"/>
      <c r="AC272" s="166"/>
      <c r="AD272" s="170"/>
      <c r="AE272" s="168"/>
      <c r="AF272" s="168"/>
      <c r="AG272" s="168"/>
      <c r="AH272" s="168"/>
      <c r="AI272" s="168"/>
      <c r="AJ272" s="168"/>
      <c r="AK272" s="168"/>
      <c r="AL272" s="168"/>
      <c r="AM272" s="168"/>
      <c r="AN272" s="168"/>
      <c r="AO272" s="184"/>
      <c r="AP272" s="24"/>
      <c r="AQ272" s="8"/>
    </row>
    <row r="273" spans="1:43" ht="14.65" customHeight="1">
      <c r="A273" s="103"/>
      <c r="B273" s="193"/>
      <c r="C273" s="193"/>
      <c r="D273" s="133"/>
      <c r="E273" s="127"/>
      <c r="F273" s="133"/>
      <c r="G273" s="133"/>
      <c r="H273" s="133"/>
      <c r="I273" s="133"/>
      <c r="J273" s="145"/>
      <c r="K273" s="148"/>
      <c r="L273" s="151"/>
      <c r="M273" s="154"/>
      <c r="N273" s="14"/>
      <c r="O273" s="15"/>
      <c r="P273" s="15"/>
      <c r="Q273" s="16"/>
      <c r="R273" s="17" t="str">
        <f ca="1">IF(Q273=0," ",IFERROR(IF(DATEDIF(TODAY(),Q273,"M")&lt;=5,"ROJO",IF(DATEDIF(TODAY(),Q273,"M")&gt;=12,"VERDE",IF(AND(DATEDIF(TODAY(),Q273,"M")&gt;=6,DATEDIF(TODAY(),Q273,"M")&lt;=11),"AMARILLO"))),S273))</f>
        <v xml:space="preserve"> </v>
      </c>
      <c r="S273" s="25" t="str">
        <f>IF(Q273=0," ",IF(Q273&lt;=$N$4,"VENCIDO","NO VENCIDO"))</f>
        <v xml:space="preserve"> </v>
      </c>
      <c r="T273" s="18"/>
      <c r="U273" s="19"/>
      <c r="V273" s="19"/>
      <c r="W273" s="20"/>
      <c r="X273" s="20"/>
      <c r="Y273" s="164"/>
      <c r="Z273" s="21"/>
      <c r="AA273" s="4"/>
      <c r="AB273" s="166"/>
      <c r="AC273" s="166"/>
      <c r="AD273" s="170"/>
      <c r="AE273" s="168"/>
      <c r="AF273" s="168"/>
      <c r="AG273" s="168"/>
      <c r="AH273" s="168"/>
      <c r="AI273" s="168"/>
      <c r="AJ273" s="168"/>
      <c r="AK273" s="168"/>
      <c r="AL273" s="168"/>
      <c r="AM273" s="168"/>
      <c r="AN273" s="168"/>
      <c r="AO273" s="184"/>
      <c r="AP273" s="24"/>
      <c r="AQ273" s="8"/>
    </row>
    <row r="274" spans="1:43" ht="14.65" customHeight="1">
      <c r="A274" s="103"/>
      <c r="B274" s="193"/>
      <c r="C274" s="193"/>
      <c r="D274" s="133"/>
      <c r="E274" s="127"/>
      <c r="F274" s="133"/>
      <c r="G274" s="133"/>
      <c r="H274" s="133"/>
      <c r="I274" s="133"/>
      <c r="J274" s="145"/>
      <c r="K274" s="148"/>
      <c r="L274" s="151"/>
      <c r="M274" s="155"/>
      <c r="N274" s="14"/>
      <c r="O274" s="15"/>
      <c r="P274" s="15"/>
      <c r="Q274" s="16"/>
      <c r="R274" s="17" t="str">
        <f ca="1">IF(Q274=0," ",IFERROR(IF(DATEDIF(TODAY(),Q274,"M")&lt;=5,"ROJO",IF(DATEDIF(TODAY(),Q274,"M")&gt;=12,"VERDE",IF(AND(DATEDIF(TODAY(),Q274,"M")&gt;=6,DATEDIF(TODAY(),Q274,"M")&lt;=11),"AMARILLO"))),S274))</f>
        <v xml:space="preserve"> </v>
      </c>
      <c r="S274" s="25" t="str">
        <f>IF(Q274=0," ",IF(Q274&lt;=$N$4,"VENCIDO","NO VENCIDO"))</f>
        <v xml:space="preserve"> </v>
      </c>
      <c r="T274" s="18"/>
      <c r="U274" s="19"/>
      <c r="V274" s="19"/>
      <c r="W274" s="20"/>
      <c r="X274" s="20"/>
      <c r="Y274" s="164"/>
      <c r="Z274" s="21"/>
      <c r="AA274" s="4"/>
      <c r="AB274" s="166"/>
      <c r="AC274" s="166"/>
      <c r="AD274" s="170"/>
      <c r="AE274" s="169"/>
      <c r="AF274" s="169"/>
      <c r="AG274" s="169"/>
      <c r="AH274" s="169"/>
      <c r="AI274" s="169"/>
      <c r="AJ274" s="169"/>
      <c r="AK274" s="169"/>
      <c r="AL274" s="169"/>
      <c r="AM274" s="169"/>
      <c r="AN274" s="169"/>
      <c r="AO274" s="185"/>
      <c r="AP274" s="24"/>
      <c r="AQ274" s="8"/>
    </row>
    <row r="275" spans="1:43" ht="16.5">
      <c r="A275" s="103"/>
      <c r="B275" s="193"/>
      <c r="C275" s="193"/>
      <c r="D275" s="134"/>
      <c r="E275" s="128"/>
      <c r="F275" s="134"/>
      <c r="G275" s="134"/>
      <c r="H275" s="134"/>
      <c r="I275" s="134"/>
      <c r="J275" s="146"/>
      <c r="K275" s="149"/>
      <c r="L275" s="152"/>
      <c r="M275" s="28" t="b">
        <f>M270=N275</f>
        <v>1</v>
      </c>
      <c r="N275" s="29">
        <f>SUM(N270:N274)</f>
        <v>50</v>
      </c>
      <c r="O275" s="30" t="s">
        <v>112</v>
      </c>
      <c r="P275" s="31"/>
      <c r="Q275" s="32"/>
      <c r="R275" s="32"/>
      <c r="S275" s="32"/>
      <c r="T275" s="33">
        <f>SUM(T270:T274)</f>
        <v>0</v>
      </c>
      <c r="U275" s="34"/>
      <c r="V275" s="34"/>
      <c r="W275" s="35"/>
      <c r="X275" s="35"/>
      <c r="Y275" s="165"/>
      <c r="Z275" s="36"/>
      <c r="AA275" s="4"/>
      <c r="AB275" s="37"/>
      <c r="AC275" s="37"/>
      <c r="AD275" s="38"/>
      <c r="AE275" s="37"/>
      <c r="AF275" s="37"/>
      <c r="AG275" s="37"/>
      <c r="AH275" s="37"/>
      <c r="AI275" s="37"/>
      <c r="AJ275" s="37"/>
      <c r="AK275" s="37"/>
      <c r="AL275" s="37"/>
      <c r="AM275" s="37"/>
      <c r="AN275" s="37"/>
      <c r="AO275" s="39"/>
      <c r="AP275" s="24"/>
      <c r="AQ275" s="8"/>
    </row>
    <row r="276" spans="1:43" ht="14.65" customHeight="1">
      <c r="A276" s="103">
        <f>A270+1</f>
        <v>10</v>
      </c>
      <c r="B276" s="193" t="s">
        <v>194</v>
      </c>
      <c r="C276" s="193"/>
      <c r="D276" s="132">
        <v>4</v>
      </c>
      <c r="E276" s="126"/>
      <c r="F276" s="132">
        <v>4</v>
      </c>
      <c r="G276" s="132"/>
      <c r="H276" s="132"/>
      <c r="I276" s="132"/>
      <c r="J276" s="144">
        <f>+F276+G276</f>
        <v>4</v>
      </c>
      <c r="K276" s="147">
        <f>+AO276</f>
        <v>0</v>
      </c>
      <c r="L276" s="150">
        <f>+J276+K276</f>
        <v>4</v>
      </c>
      <c r="M276" s="153">
        <f>+(D276+E276)-(L276)+H276-I276</f>
        <v>0</v>
      </c>
      <c r="N276" s="14"/>
      <c r="O276" s="15"/>
      <c r="P276" s="15"/>
      <c r="Q276" s="16"/>
      <c r="R276" s="17" t="str">
        <f ca="1">IF(Q276=0," ",IFERROR(IF(DATEDIF(TODAY(),Q276,"M")&lt;=5,"ROJO",IF(DATEDIF(TODAY(),Q276,"M")&gt;=12,"VERDE",IF(AND(DATEDIF(TODAY(),Q276,"M")&gt;=6,DATEDIF(TODAY(),Q276,"M")&lt;=11),"AMARILLO"))),S276))</f>
        <v xml:space="preserve"> </v>
      </c>
      <c r="S276" s="17" t="str">
        <f>IF(Q276=0," ",IF(Q276&lt;=$N$4,"VENCIDO","NO VENCIDO"))</f>
        <v xml:space="preserve"> </v>
      </c>
      <c r="T276" s="18"/>
      <c r="U276" s="19"/>
      <c r="V276" s="19"/>
      <c r="W276" s="20"/>
      <c r="X276" s="20"/>
      <c r="Y276" s="163">
        <f>+AT276</f>
        <v>0</v>
      </c>
      <c r="Z276" s="21"/>
      <c r="AA276" s="4"/>
      <c r="AB276" s="166"/>
      <c r="AC276" s="166"/>
      <c r="AD276" s="170">
        <f>+AB276+AC276</f>
        <v>0</v>
      </c>
      <c r="AE276" s="167"/>
      <c r="AF276" s="167"/>
      <c r="AG276" s="167"/>
      <c r="AH276" s="167"/>
      <c r="AI276" s="167"/>
      <c r="AJ276" s="167"/>
      <c r="AK276" s="167"/>
      <c r="AL276" s="167"/>
      <c r="AM276" s="167"/>
      <c r="AN276" s="167"/>
      <c r="AO276" s="183">
        <f>SUM(AD276:AN280)</f>
        <v>0</v>
      </c>
      <c r="AP276" s="24"/>
      <c r="AQ276" s="8"/>
    </row>
    <row r="277" spans="1:43" ht="14.65" customHeight="1">
      <c r="A277" s="103"/>
      <c r="B277" s="193"/>
      <c r="C277" s="193"/>
      <c r="D277" s="133"/>
      <c r="E277" s="127"/>
      <c r="F277" s="133"/>
      <c r="G277" s="133"/>
      <c r="H277" s="133"/>
      <c r="I277" s="133"/>
      <c r="J277" s="145"/>
      <c r="K277" s="148"/>
      <c r="L277" s="151"/>
      <c r="M277" s="154"/>
      <c r="N277" s="14"/>
      <c r="O277" s="15"/>
      <c r="P277" s="15"/>
      <c r="Q277" s="16"/>
      <c r="R277" s="17" t="str">
        <f ca="1">IF(Q277=0," ",IFERROR(IF(DATEDIF(TODAY(),Q277,"M")&lt;=5,"ROJO",IF(DATEDIF(TODAY(),Q277,"M")&gt;=12,"VERDE",IF(AND(DATEDIF(TODAY(),Q277,"M")&gt;=6,DATEDIF(TODAY(),Q277,"M")&lt;=11),"AMARILLO"))),S277))</f>
        <v xml:space="preserve"> </v>
      </c>
      <c r="S277" s="25" t="str">
        <f>IF(Q277=0," ",IF(Q277&lt;=$N$4,"VENCIDO","NO VENCIDO"))</f>
        <v xml:space="preserve"> </v>
      </c>
      <c r="T277" s="18"/>
      <c r="U277" s="19"/>
      <c r="V277" s="19"/>
      <c r="W277" s="20"/>
      <c r="X277" s="20"/>
      <c r="Y277" s="164"/>
      <c r="Z277" s="21"/>
      <c r="AA277" s="4"/>
      <c r="AB277" s="166"/>
      <c r="AC277" s="166"/>
      <c r="AD277" s="170"/>
      <c r="AE277" s="168"/>
      <c r="AF277" s="168"/>
      <c r="AG277" s="168"/>
      <c r="AH277" s="168"/>
      <c r="AI277" s="168"/>
      <c r="AJ277" s="168"/>
      <c r="AK277" s="168"/>
      <c r="AL277" s="168"/>
      <c r="AM277" s="168"/>
      <c r="AN277" s="168"/>
      <c r="AO277" s="184"/>
      <c r="AP277" s="24"/>
      <c r="AQ277" s="8"/>
    </row>
    <row r="278" spans="1:43" ht="14.65" customHeight="1">
      <c r="A278" s="103"/>
      <c r="B278" s="193"/>
      <c r="C278" s="193"/>
      <c r="D278" s="133"/>
      <c r="E278" s="127"/>
      <c r="F278" s="133"/>
      <c r="G278" s="133"/>
      <c r="H278" s="133"/>
      <c r="I278" s="133"/>
      <c r="J278" s="145"/>
      <c r="K278" s="148"/>
      <c r="L278" s="151"/>
      <c r="M278" s="154"/>
      <c r="N278" s="14"/>
      <c r="O278" s="15"/>
      <c r="P278" s="15"/>
      <c r="Q278" s="16"/>
      <c r="R278" s="17" t="str">
        <f ca="1">IF(Q278=0," ",IFERROR(IF(DATEDIF(TODAY(),Q278,"M")&lt;=5,"ROJO",IF(DATEDIF(TODAY(),Q278,"M")&gt;=12,"VERDE",IF(AND(DATEDIF(TODAY(),Q278,"M")&gt;=6,DATEDIF(TODAY(),Q278,"M")&lt;=11),"AMARILLO"))),S278))</f>
        <v xml:space="preserve"> </v>
      </c>
      <c r="S278" s="25" t="str">
        <f>IF(Q278=0," ",IF(Q278&lt;=$N$4,"VENCIDO","NO VENCIDO"))</f>
        <v xml:space="preserve"> </v>
      </c>
      <c r="T278" s="18"/>
      <c r="U278" s="19"/>
      <c r="V278" s="19"/>
      <c r="W278" s="20"/>
      <c r="X278" s="20"/>
      <c r="Y278" s="164"/>
      <c r="Z278" s="21"/>
      <c r="AA278" s="4"/>
      <c r="AB278" s="166"/>
      <c r="AC278" s="166"/>
      <c r="AD278" s="170"/>
      <c r="AE278" s="168"/>
      <c r="AF278" s="168"/>
      <c r="AG278" s="168"/>
      <c r="AH278" s="168"/>
      <c r="AI278" s="168"/>
      <c r="AJ278" s="168"/>
      <c r="AK278" s="168"/>
      <c r="AL278" s="168"/>
      <c r="AM278" s="168"/>
      <c r="AN278" s="168"/>
      <c r="AO278" s="184"/>
      <c r="AP278" s="24"/>
      <c r="AQ278" s="8"/>
    </row>
    <row r="279" spans="1:43" ht="14.65" customHeight="1">
      <c r="A279" s="103"/>
      <c r="B279" s="193"/>
      <c r="C279" s="193"/>
      <c r="D279" s="133"/>
      <c r="E279" s="127"/>
      <c r="F279" s="133"/>
      <c r="G279" s="133"/>
      <c r="H279" s="133"/>
      <c r="I279" s="133"/>
      <c r="J279" s="145"/>
      <c r="K279" s="148"/>
      <c r="L279" s="151"/>
      <c r="M279" s="154"/>
      <c r="N279" s="14"/>
      <c r="O279" s="15"/>
      <c r="P279" s="15"/>
      <c r="Q279" s="16"/>
      <c r="R279" s="17" t="str">
        <f ca="1">IF(Q279=0," ",IFERROR(IF(DATEDIF(TODAY(),Q279,"M")&lt;=5,"ROJO",IF(DATEDIF(TODAY(),Q279,"M")&gt;=12,"VERDE",IF(AND(DATEDIF(TODAY(),Q279,"M")&gt;=6,DATEDIF(TODAY(),Q279,"M")&lt;=11),"AMARILLO"))),S279))</f>
        <v xml:space="preserve"> </v>
      </c>
      <c r="S279" s="25" t="str">
        <f>IF(Q279=0," ",IF(Q279&lt;=$N$4,"VENCIDO","NO VENCIDO"))</f>
        <v xml:space="preserve"> </v>
      </c>
      <c r="T279" s="18"/>
      <c r="U279" s="19"/>
      <c r="V279" s="19"/>
      <c r="W279" s="20"/>
      <c r="X279" s="20"/>
      <c r="Y279" s="164"/>
      <c r="Z279" s="21"/>
      <c r="AA279" s="4"/>
      <c r="AB279" s="166"/>
      <c r="AC279" s="166"/>
      <c r="AD279" s="170"/>
      <c r="AE279" s="168"/>
      <c r="AF279" s="168"/>
      <c r="AG279" s="168"/>
      <c r="AH279" s="168"/>
      <c r="AI279" s="168"/>
      <c r="AJ279" s="168"/>
      <c r="AK279" s="168"/>
      <c r="AL279" s="168"/>
      <c r="AM279" s="168"/>
      <c r="AN279" s="168"/>
      <c r="AO279" s="184"/>
      <c r="AP279" s="24"/>
      <c r="AQ279" s="8"/>
    </row>
    <row r="280" spans="1:43" ht="14.65" customHeight="1">
      <c r="A280" s="103"/>
      <c r="B280" s="193"/>
      <c r="C280" s="193"/>
      <c r="D280" s="133"/>
      <c r="E280" s="127"/>
      <c r="F280" s="133"/>
      <c r="G280" s="133"/>
      <c r="H280" s="133"/>
      <c r="I280" s="133"/>
      <c r="J280" s="145"/>
      <c r="K280" s="148"/>
      <c r="L280" s="151"/>
      <c r="M280" s="155"/>
      <c r="N280" s="14"/>
      <c r="O280" s="15"/>
      <c r="P280" s="15"/>
      <c r="Q280" s="16"/>
      <c r="R280" s="17" t="str">
        <f ca="1">IF(Q280=0," ",IFERROR(IF(DATEDIF(TODAY(),Q280,"M")&lt;=5,"ROJO",IF(DATEDIF(TODAY(),Q280,"M")&gt;=12,"VERDE",IF(AND(DATEDIF(TODAY(),Q280,"M")&gt;=6,DATEDIF(TODAY(),Q280,"M")&lt;=11),"AMARILLO"))),S280))</f>
        <v xml:space="preserve"> </v>
      </c>
      <c r="S280" s="25" t="str">
        <f>IF(Q280=0," ",IF(Q280&lt;=$N$4,"VENCIDO","NO VENCIDO"))</f>
        <v xml:space="preserve"> </v>
      </c>
      <c r="T280" s="18"/>
      <c r="U280" s="19"/>
      <c r="V280" s="19"/>
      <c r="W280" s="20"/>
      <c r="X280" s="20"/>
      <c r="Y280" s="164"/>
      <c r="Z280" s="21"/>
      <c r="AA280" s="4"/>
      <c r="AB280" s="166"/>
      <c r="AC280" s="166"/>
      <c r="AD280" s="170"/>
      <c r="AE280" s="169"/>
      <c r="AF280" s="169"/>
      <c r="AG280" s="169"/>
      <c r="AH280" s="169"/>
      <c r="AI280" s="169"/>
      <c r="AJ280" s="169"/>
      <c r="AK280" s="169"/>
      <c r="AL280" s="169"/>
      <c r="AM280" s="169"/>
      <c r="AN280" s="169"/>
      <c r="AO280" s="185"/>
      <c r="AP280" s="24"/>
      <c r="AQ280" s="8"/>
    </row>
    <row r="281" spans="1:43" ht="16.5">
      <c r="A281" s="103"/>
      <c r="B281" s="193"/>
      <c r="C281" s="193"/>
      <c r="D281" s="134"/>
      <c r="E281" s="128"/>
      <c r="F281" s="134"/>
      <c r="G281" s="134"/>
      <c r="H281" s="134"/>
      <c r="I281" s="134"/>
      <c r="J281" s="146"/>
      <c r="K281" s="149"/>
      <c r="L281" s="152"/>
      <c r="M281" s="28" t="b">
        <f>M276=N281</f>
        <v>1</v>
      </c>
      <c r="N281" s="29">
        <f>SUM(N276:N280)</f>
        <v>0</v>
      </c>
      <c r="O281" s="30" t="s">
        <v>112</v>
      </c>
      <c r="P281" s="31"/>
      <c r="Q281" s="32"/>
      <c r="R281" s="32"/>
      <c r="S281" s="32"/>
      <c r="T281" s="33">
        <f>SUM(T276:T280)</f>
        <v>0</v>
      </c>
      <c r="U281" s="34"/>
      <c r="V281" s="34"/>
      <c r="W281" s="35"/>
      <c r="X281" s="35"/>
      <c r="Y281" s="165"/>
      <c r="Z281" s="36"/>
      <c r="AA281" s="4"/>
      <c r="AB281" s="37"/>
      <c r="AC281" s="37"/>
      <c r="AD281" s="38"/>
      <c r="AE281" s="37"/>
      <c r="AF281" s="37"/>
      <c r="AG281" s="37"/>
      <c r="AH281" s="37"/>
      <c r="AI281" s="37"/>
      <c r="AJ281" s="37"/>
      <c r="AK281" s="37"/>
      <c r="AL281" s="37"/>
      <c r="AM281" s="37"/>
      <c r="AN281" s="37"/>
      <c r="AO281" s="39"/>
      <c r="AP281" s="24"/>
      <c r="AQ281" s="8"/>
    </row>
    <row r="282" spans="1:43" ht="14.65" customHeight="1">
      <c r="A282" s="103">
        <f>A276+1</f>
        <v>11</v>
      </c>
      <c r="B282" s="193" t="s">
        <v>195</v>
      </c>
      <c r="C282" s="193"/>
      <c r="D282" s="132">
        <v>0</v>
      </c>
      <c r="E282" s="126"/>
      <c r="F282" s="132">
        <v>0</v>
      </c>
      <c r="G282" s="132"/>
      <c r="H282" s="132"/>
      <c r="I282" s="132"/>
      <c r="J282" s="144">
        <f>+F282+G282</f>
        <v>0</v>
      </c>
      <c r="K282" s="147">
        <f>+AO282</f>
        <v>0</v>
      </c>
      <c r="L282" s="150">
        <f>+J282+K282</f>
        <v>0</v>
      </c>
      <c r="M282" s="153">
        <f>+(D282+E282)-(L282)+H282-I282</f>
        <v>0</v>
      </c>
      <c r="N282" s="14"/>
      <c r="O282" s="15"/>
      <c r="P282" s="15"/>
      <c r="Q282" s="16"/>
      <c r="R282" s="17" t="str">
        <f ca="1">IF(Q282=0," ",IFERROR(IF(DATEDIF(TODAY(),Q282,"M")&lt;=5,"ROJO",IF(DATEDIF(TODAY(),Q282,"M")&gt;=12,"VERDE",IF(AND(DATEDIF(TODAY(),Q282,"M")&gt;=6,DATEDIF(TODAY(),Q282,"M")&lt;=11),"AMARILLO"))),S282))</f>
        <v xml:space="preserve"> </v>
      </c>
      <c r="S282" s="17" t="str">
        <f>IF(Q282=0," ",IF(Q282&lt;=$N$4,"VENCIDO","NO VENCIDO"))</f>
        <v xml:space="preserve"> </v>
      </c>
      <c r="T282" s="18"/>
      <c r="U282" s="19"/>
      <c r="V282" s="19"/>
      <c r="W282" s="20"/>
      <c r="X282" s="20"/>
      <c r="Y282" s="163">
        <f>+AT282</f>
        <v>0</v>
      </c>
      <c r="Z282" s="21"/>
      <c r="AA282" s="4"/>
      <c r="AB282" s="166"/>
      <c r="AC282" s="166"/>
      <c r="AD282" s="170">
        <f>+AB282+AC282</f>
        <v>0</v>
      </c>
      <c r="AE282" s="167"/>
      <c r="AF282" s="167"/>
      <c r="AG282" s="167"/>
      <c r="AH282" s="167"/>
      <c r="AI282" s="167"/>
      <c r="AJ282" s="167"/>
      <c r="AK282" s="167"/>
      <c r="AL282" s="167"/>
      <c r="AM282" s="167"/>
      <c r="AN282" s="167"/>
      <c r="AO282" s="183">
        <f>SUM(AD282:AN286)</f>
        <v>0</v>
      </c>
      <c r="AP282" s="24"/>
      <c r="AQ282" s="8"/>
    </row>
    <row r="283" spans="1:43" ht="14.65" customHeight="1">
      <c r="A283" s="103"/>
      <c r="B283" s="193"/>
      <c r="C283" s="193"/>
      <c r="D283" s="133"/>
      <c r="E283" s="127"/>
      <c r="F283" s="133"/>
      <c r="G283" s="133"/>
      <c r="H283" s="133"/>
      <c r="I283" s="133"/>
      <c r="J283" s="145"/>
      <c r="K283" s="148"/>
      <c r="L283" s="151"/>
      <c r="M283" s="154"/>
      <c r="N283" s="14"/>
      <c r="O283" s="15"/>
      <c r="P283" s="15"/>
      <c r="Q283" s="16"/>
      <c r="R283" s="17" t="str">
        <f ca="1">IF(Q283=0," ",IFERROR(IF(DATEDIF(TODAY(),Q283,"M")&lt;=5,"ROJO",IF(DATEDIF(TODAY(),Q283,"M")&gt;=12,"VERDE",IF(AND(DATEDIF(TODAY(),Q283,"M")&gt;=6,DATEDIF(TODAY(),Q283,"M")&lt;=11),"AMARILLO"))),S283))</f>
        <v xml:space="preserve"> </v>
      </c>
      <c r="S283" s="25" t="str">
        <f>IF(Q283=0," ",IF(Q283&lt;=$N$4,"VENCIDO","NO VENCIDO"))</f>
        <v xml:space="preserve"> </v>
      </c>
      <c r="T283" s="18"/>
      <c r="U283" s="19"/>
      <c r="V283" s="19"/>
      <c r="W283" s="20"/>
      <c r="X283" s="20"/>
      <c r="Y283" s="164"/>
      <c r="Z283" s="21"/>
      <c r="AA283" s="4"/>
      <c r="AB283" s="166"/>
      <c r="AC283" s="166"/>
      <c r="AD283" s="170"/>
      <c r="AE283" s="168"/>
      <c r="AF283" s="168"/>
      <c r="AG283" s="168"/>
      <c r="AH283" s="168"/>
      <c r="AI283" s="168"/>
      <c r="AJ283" s="168"/>
      <c r="AK283" s="168"/>
      <c r="AL283" s="168"/>
      <c r="AM283" s="168"/>
      <c r="AN283" s="168"/>
      <c r="AO283" s="184"/>
      <c r="AP283" s="24"/>
      <c r="AQ283" s="8"/>
    </row>
    <row r="284" spans="1:43" ht="14.65" customHeight="1">
      <c r="A284" s="103"/>
      <c r="B284" s="193"/>
      <c r="C284" s="193"/>
      <c r="D284" s="133"/>
      <c r="E284" s="127"/>
      <c r="F284" s="133"/>
      <c r="G284" s="133"/>
      <c r="H284" s="133"/>
      <c r="I284" s="133"/>
      <c r="J284" s="145"/>
      <c r="K284" s="148"/>
      <c r="L284" s="151"/>
      <c r="M284" s="154"/>
      <c r="N284" s="14"/>
      <c r="O284" s="15"/>
      <c r="P284" s="15"/>
      <c r="Q284" s="16"/>
      <c r="R284" s="17" t="str">
        <f ca="1">IF(Q284=0," ",IFERROR(IF(DATEDIF(TODAY(),Q284,"M")&lt;=5,"ROJO",IF(DATEDIF(TODAY(),Q284,"M")&gt;=12,"VERDE",IF(AND(DATEDIF(TODAY(),Q284,"M")&gt;=6,DATEDIF(TODAY(),Q284,"M")&lt;=11),"AMARILLO"))),S284))</f>
        <v xml:space="preserve"> </v>
      </c>
      <c r="S284" s="25" t="str">
        <f>IF(Q284=0," ",IF(Q284&lt;=$N$4,"VENCIDO","NO VENCIDO"))</f>
        <v xml:space="preserve"> </v>
      </c>
      <c r="T284" s="18"/>
      <c r="U284" s="19"/>
      <c r="V284" s="19"/>
      <c r="W284" s="20"/>
      <c r="X284" s="20"/>
      <c r="Y284" s="164"/>
      <c r="Z284" s="21"/>
      <c r="AA284" s="4"/>
      <c r="AB284" s="166"/>
      <c r="AC284" s="166"/>
      <c r="AD284" s="170"/>
      <c r="AE284" s="168"/>
      <c r="AF284" s="168"/>
      <c r="AG284" s="168"/>
      <c r="AH284" s="168"/>
      <c r="AI284" s="168"/>
      <c r="AJ284" s="168"/>
      <c r="AK284" s="168"/>
      <c r="AL284" s="168"/>
      <c r="AM284" s="168"/>
      <c r="AN284" s="168"/>
      <c r="AO284" s="184"/>
      <c r="AP284" s="24"/>
      <c r="AQ284" s="8"/>
    </row>
    <row r="285" spans="1:43" ht="14.65" customHeight="1">
      <c r="A285" s="103"/>
      <c r="B285" s="193"/>
      <c r="C285" s="193"/>
      <c r="D285" s="133"/>
      <c r="E285" s="127"/>
      <c r="F285" s="133"/>
      <c r="G285" s="133"/>
      <c r="H285" s="133"/>
      <c r="I285" s="133"/>
      <c r="J285" s="145"/>
      <c r="K285" s="148"/>
      <c r="L285" s="151"/>
      <c r="M285" s="154"/>
      <c r="N285" s="14"/>
      <c r="O285" s="15"/>
      <c r="P285" s="15"/>
      <c r="Q285" s="16"/>
      <c r="R285" s="17" t="str">
        <f ca="1">IF(Q285=0," ",IFERROR(IF(DATEDIF(TODAY(),Q285,"M")&lt;=5,"ROJO",IF(DATEDIF(TODAY(),Q285,"M")&gt;=12,"VERDE",IF(AND(DATEDIF(TODAY(),Q285,"M")&gt;=6,DATEDIF(TODAY(),Q285,"M")&lt;=11),"AMARILLO"))),S285))</f>
        <v xml:space="preserve"> </v>
      </c>
      <c r="S285" s="25" t="str">
        <f>IF(Q285=0," ",IF(Q285&lt;=$N$4,"VENCIDO","NO VENCIDO"))</f>
        <v xml:space="preserve"> </v>
      </c>
      <c r="T285" s="18"/>
      <c r="U285" s="19"/>
      <c r="V285" s="19"/>
      <c r="W285" s="20"/>
      <c r="X285" s="20"/>
      <c r="Y285" s="164"/>
      <c r="Z285" s="21"/>
      <c r="AA285" s="4"/>
      <c r="AB285" s="166"/>
      <c r="AC285" s="166"/>
      <c r="AD285" s="170"/>
      <c r="AE285" s="168"/>
      <c r="AF285" s="168"/>
      <c r="AG285" s="168"/>
      <c r="AH285" s="168"/>
      <c r="AI285" s="168"/>
      <c r="AJ285" s="168"/>
      <c r="AK285" s="168"/>
      <c r="AL285" s="168"/>
      <c r="AM285" s="168"/>
      <c r="AN285" s="168"/>
      <c r="AO285" s="184"/>
      <c r="AP285" s="24"/>
      <c r="AQ285" s="8"/>
    </row>
    <row r="286" spans="1:43" ht="14.65" customHeight="1">
      <c r="A286" s="103"/>
      <c r="B286" s="193"/>
      <c r="C286" s="193"/>
      <c r="D286" s="133"/>
      <c r="E286" s="127"/>
      <c r="F286" s="133"/>
      <c r="G286" s="133"/>
      <c r="H286" s="133"/>
      <c r="I286" s="133"/>
      <c r="J286" s="145"/>
      <c r="K286" s="148"/>
      <c r="L286" s="151"/>
      <c r="M286" s="155"/>
      <c r="N286" s="14"/>
      <c r="O286" s="15"/>
      <c r="P286" s="15"/>
      <c r="Q286" s="16"/>
      <c r="R286" s="17" t="str">
        <f ca="1">IF(Q286=0," ",IFERROR(IF(DATEDIF(TODAY(),Q286,"M")&lt;=5,"ROJO",IF(DATEDIF(TODAY(),Q286,"M")&gt;=12,"VERDE",IF(AND(DATEDIF(TODAY(),Q286,"M")&gt;=6,DATEDIF(TODAY(),Q286,"M")&lt;=11),"AMARILLO"))),S286))</f>
        <v xml:space="preserve"> </v>
      </c>
      <c r="S286" s="25" t="str">
        <f>IF(Q286=0," ",IF(Q286&lt;=$N$4,"VENCIDO","NO VENCIDO"))</f>
        <v xml:space="preserve"> </v>
      </c>
      <c r="T286" s="18"/>
      <c r="U286" s="19"/>
      <c r="V286" s="19"/>
      <c r="W286" s="20"/>
      <c r="X286" s="20"/>
      <c r="Y286" s="164"/>
      <c r="Z286" s="21"/>
      <c r="AA286" s="4"/>
      <c r="AB286" s="166"/>
      <c r="AC286" s="166"/>
      <c r="AD286" s="170"/>
      <c r="AE286" s="169"/>
      <c r="AF286" s="169"/>
      <c r="AG286" s="169"/>
      <c r="AH286" s="169"/>
      <c r="AI286" s="169"/>
      <c r="AJ286" s="169"/>
      <c r="AK286" s="169"/>
      <c r="AL286" s="169"/>
      <c r="AM286" s="169"/>
      <c r="AN286" s="169"/>
      <c r="AO286" s="185"/>
      <c r="AP286" s="24"/>
      <c r="AQ286" s="8"/>
    </row>
    <row r="287" spans="1:43" ht="16.5">
      <c r="A287" s="103"/>
      <c r="B287" s="193"/>
      <c r="C287" s="193"/>
      <c r="D287" s="134"/>
      <c r="E287" s="128"/>
      <c r="F287" s="134"/>
      <c r="G287" s="134"/>
      <c r="H287" s="134"/>
      <c r="I287" s="134"/>
      <c r="J287" s="146"/>
      <c r="K287" s="149"/>
      <c r="L287" s="152"/>
      <c r="M287" s="28" t="b">
        <f>M282=N287</f>
        <v>1</v>
      </c>
      <c r="N287" s="29">
        <f>SUM(N282:N286)</f>
        <v>0</v>
      </c>
      <c r="O287" s="30" t="s">
        <v>112</v>
      </c>
      <c r="P287" s="31"/>
      <c r="Q287" s="32"/>
      <c r="R287" s="32"/>
      <c r="S287" s="32"/>
      <c r="T287" s="33">
        <f>SUM(T282:T286)</f>
        <v>0</v>
      </c>
      <c r="U287" s="34"/>
      <c r="V287" s="34"/>
      <c r="W287" s="35"/>
      <c r="X287" s="35"/>
      <c r="Y287" s="165"/>
      <c r="Z287" s="36"/>
      <c r="AA287" s="4"/>
      <c r="AB287" s="37"/>
      <c r="AC287" s="37"/>
      <c r="AD287" s="38"/>
      <c r="AE287" s="37"/>
      <c r="AF287" s="37"/>
      <c r="AG287" s="37"/>
      <c r="AH287" s="37"/>
      <c r="AI287" s="37"/>
      <c r="AJ287" s="37"/>
      <c r="AK287" s="37"/>
      <c r="AL287" s="37"/>
      <c r="AM287" s="37"/>
      <c r="AN287" s="37"/>
      <c r="AO287" s="39"/>
      <c r="AP287" s="24"/>
      <c r="AQ287" s="8"/>
    </row>
    <row r="288" spans="1:43" ht="14.65" customHeight="1">
      <c r="A288" s="103">
        <f>A282+1</f>
        <v>12</v>
      </c>
      <c r="B288" s="193" t="s">
        <v>196</v>
      </c>
      <c r="C288" s="193"/>
      <c r="D288" s="132">
        <v>0</v>
      </c>
      <c r="E288" s="126"/>
      <c r="F288" s="132">
        <v>0</v>
      </c>
      <c r="G288" s="132"/>
      <c r="H288" s="132"/>
      <c r="I288" s="132"/>
      <c r="J288" s="144">
        <f>+F288+G288</f>
        <v>0</v>
      </c>
      <c r="K288" s="147">
        <f>+AO288</f>
        <v>0</v>
      </c>
      <c r="L288" s="150">
        <f>+J288+K288</f>
        <v>0</v>
      </c>
      <c r="M288" s="153">
        <f>+(D288+E288)-(L288)+H288-I288</f>
        <v>0</v>
      </c>
      <c r="N288" s="14"/>
      <c r="O288" s="15"/>
      <c r="P288" s="15"/>
      <c r="Q288" s="16"/>
      <c r="R288" s="17" t="str">
        <f ca="1">IF(Q288=0," ",IFERROR(IF(DATEDIF(TODAY(),Q288,"M")&lt;=5,"ROJO",IF(DATEDIF(TODAY(),Q288,"M")&gt;=12,"VERDE",IF(AND(DATEDIF(TODAY(),Q288,"M")&gt;=6,DATEDIF(TODAY(),Q288,"M")&lt;=11),"AMARILLO"))),S288))</f>
        <v xml:space="preserve"> </v>
      </c>
      <c r="S288" s="17" t="str">
        <f>IF(Q288=0," ",IF(Q288&lt;=$N$4,"VENCIDO","NO VENCIDO"))</f>
        <v xml:space="preserve"> </v>
      </c>
      <c r="T288" s="18"/>
      <c r="U288" s="19"/>
      <c r="V288" s="19"/>
      <c r="W288" s="20"/>
      <c r="X288" s="20"/>
      <c r="Y288" s="163">
        <f>+AT288</f>
        <v>0</v>
      </c>
      <c r="Z288" s="21"/>
      <c r="AA288" s="4"/>
      <c r="AB288" s="166"/>
      <c r="AC288" s="166"/>
      <c r="AD288" s="170">
        <f>+AB288+AC288</f>
        <v>0</v>
      </c>
      <c r="AE288" s="167"/>
      <c r="AF288" s="167"/>
      <c r="AG288" s="167"/>
      <c r="AH288" s="167"/>
      <c r="AI288" s="167"/>
      <c r="AJ288" s="167"/>
      <c r="AK288" s="167"/>
      <c r="AL288" s="167"/>
      <c r="AM288" s="167"/>
      <c r="AN288" s="167"/>
      <c r="AO288" s="183">
        <f>SUM(AD288:AN292)</f>
        <v>0</v>
      </c>
      <c r="AP288" s="24"/>
      <c r="AQ288" s="8"/>
    </row>
    <row r="289" spans="1:43" ht="14.65" customHeight="1">
      <c r="A289" s="103"/>
      <c r="B289" s="193"/>
      <c r="C289" s="193"/>
      <c r="D289" s="133"/>
      <c r="E289" s="127"/>
      <c r="F289" s="133"/>
      <c r="G289" s="133"/>
      <c r="H289" s="133"/>
      <c r="I289" s="133"/>
      <c r="J289" s="145"/>
      <c r="K289" s="148"/>
      <c r="L289" s="151"/>
      <c r="M289" s="154"/>
      <c r="N289" s="14"/>
      <c r="O289" s="15"/>
      <c r="P289" s="15"/>
      <c r="Q289" s="16"/>
      <c r="R289" s="17" t="str">
        <f ca="1">IF(Q289=0," ",IFERROR(IF(DATEDIF(TODAY(),Q289,"M")&lt;=5,"ROJO",IF(DATEDIF(TODAY(),Q289,"M")&gt;=12,"VERDE",IF(AND(DATEDIF(TODAY(),Q289,"M")&gt;=6,DATEDIF(TODAY(),Q289,"M")&lt;=11),"AMARILLO"))),S289))</f>
        <v xml:space="preserve"> </v>
      </c>
      <c r="S289" s="25" t="str">
        <f>IF(Q289=0," ",IF(Q289&lt;=$N$4,"VENCIDO","NO VENCIDO"))</f>
        <v xml:space="preserve"> </v>
      </c>
      <c r="T289" s="18"/>
      <c r="U289" s="19"/>
      <c r="V289" s="19"/>
      <c r="W289" s="20"/>
      <c r="X289" s="20"/>
      <c r="Y289" s="164"/>
      <c r="Z289" s="21"/>
      <c r="AA289" s="4"/>
      <c r="AB289" s="166"/>
      <c r="AC289" s="166"/>
      <c r="AD289" s="170"/>
      <c r="AE289" s="168"/>
      <c r="AF289" s="168"/>
      <c r="AG289" s="168"/>
      <c r="AH289" s="168"/>
      <c r="AI289" s="168"/>
      <c r="AJ289" s="168"/>
      <c r="AK289" s="168"/>
      <c r="AL289" s="168"/>
      <c r="AM289" s="168"/>
      <c r="AN289" s="168"/>
      <c r="AO289" s="184"/>
      <c r="AP289" s="24"/>
      <c r="AQ289" s="8"/>
    </row>
    <row r="290" spans="1:43" ht="14.65" customHeight="1">
      <c r="A290" s="103"/>
      <c r="B290" s="193"/>
      <c r="C290" s="193"/>
      <c r="D290" s="133"/>
      <c r="E290" s="127"/>
      <c r="F290" s="133"/>
      <c r="G290" s="133"/>
      <c r="H290" s="133"/>
      <c r="I290" s="133"/>
      <c r="J290" s="145"/>
      <c r="K290" s="148"/>
      <c r="L290" s="151"/>
      <c r="M290" s="154"/>
      <c r="N290" s="14"/>
      <c r="O290" s="15"/>
      <c r="P290" s="15"/>
      <c r="Q290" s="16"/>
      <c r="R290" s="17" t="str">
        <f ca="1">IF(Q290=0," ",IFERROR(IF(DATEDIF(TODAY(),Q290,"M")&lt;=5,"ROJO",IF(DATEDIF(TODAY(),Q290,"M")&gt;=12,"VERDE",IF(AND(DATEDIF(TODAY(),Q290,"M")&gt;=6,DATEDIF(TODAY(),Q290,"M")&lt;=11),"AMARILLO"))),S290))</f>
        <v xml:space="preserve"> </v>
      </c>
      <c r="S290" s="25" t="str">
        <f>IF(Q290=0," ",IF(Q290&lt;=$N$4,"VENCIDO","NO VENCIDO"))</f>
        <v xml:space="preserve"> </v>
      </c>
      <c r="T290" s="18"/>
      <c r="U290" s="19"/>
      <c r="V290" s="19"/>
      <c r="W290" s="20"/>
      <c r="X290" s="20"/>
      <c r="Y290" s="164"/>
      <c r="Z290" s="21"/>
      <c r="AA290" s="4"/>
      <c r="AB290" s="166"/>
      <c r="AC290" s="166"/>
      <c r="AD290" s="170"/>
      <c r="AE290" s="168"/>
      <c r="AF290" s="168"/>
      <c r="AG290" s="168"/>
      <c r="AH290" s="168"/>
      <c r="AI290" s="168"/>
      <c r="AJ290" s="168"/>
      <c r="AK290" s="168"/>
      <c r="AL290" s="168"/>
      <c r="AM290" s="168"/>
      <c r="AN290" s="168"/>
      <c r="AO290" s="184"/>
      <c r="AP290" s="24"/>
      <c r="AQ290" s="8"/>
    </row>
    <row r="291" spans="1:43" ht="14.65" customHeight="1">
      <c r="A291" s="103"/>
      <c r="B291" s="193"/>
      <c r="C291" s="193"/>
      <c r="D291" s="133"/>
      <c r="E291" s="127"/>
      <c r="F291" s="133"/>
      <c r="G291" s="133"/>
      <c r="H291" s="133"/>
      <c r="I291" s="133"/>
      <c r="J291" s="145"/>
      <c r="K291" s="148"/>
      <c r="L291" s="151"/>
      <c r="M291" s="154"/>
      <c r="N291" s="14"/>
      <c r="O291" s="15"/>
      <c r="P291" s="15"/>
      <c r="Q291" s="16"/>
      <c r="R291" s="17" t="str">
        <f ca="1">IF(Q291=0," ",IFERROR(IF(DATEDIF(TODAY(),Q291,"M")&lt;=5,"ROJO",IF(DATEDIF(TODAY(),Q291,"M")&gt;=12,"VERDE",IF(AND(DATEDIF(TODAY(),Q291,"M")&gt;=6,DATEDIF(TODAY(),Q291,"M")&lt;=11),"AMARILLO"))),S291))</f>
        <v xml:space="preserve"> </v>
      </c>
      <c r="S291" s="25" t="str">
        <f>IF(Q291=0," ",IF(Q291&lt;=$N$4,"VENCIDO","NO VENCIDO"))</f>
        <v xml:space="preserve"> </v>
      </c>
      <c r="T291" s="18"/>
      <c r="U291" s="19"/>
      <c r="V291" s="19"/>
      <c r="W291" s="20"/>
      <c r="X291" s="20"/>
      <c r="Y291" s="164"/>
      <c r="Z291" s="21"/>
      <c r="AA291" s="4"/>
      <c r="AB291" s="166"/>
      <c r="AC291" s="166"/>
      <c r="AD291" s="170"/>
      <c r="AE291" s="168"/>
      <c r="AF291" s="168"/>
      <c r="AG291" s="168"/>
      <c r="AH291" s="168"/>
      <c r="AI291" s="168"/>
      <c r="AJ291" s="168"/>
      <c r="AK291" s="168"/>
      <c r="AL291" s="168"/>
      <c r="AM291" s="168"/>
      <c r="AN291" s="168"/>
      <c r="AO291" s="184"/>
      <c r="AP291" s="24"/>
      <c r="AQ291" s="8"/>
    </row>
    <row r="292" spans="1:43" ht="14.65" customHeight="1">
      <c r="A292" s="103"/>
      <c r="B292" s="193"/>
      <c r="C292" s="193"/>
      <c r="D292" s="133"/>
      <c r="E292" s="127"/>
      <c r="F292" s="133"/>
      <c r="G292" s="133"/>
      <c r="H292" s="133"/>
      <c r="I292" s="133"/>
      <c r="J292" s="145"/>
      <c r="K292" s="148"/>
      <c r="L292" s="151"/>
      <c r="M292" s="155"/>
      <c r="N292" s="14"/>
      <c r="O292" s="15"/>
      <c r="P292" s="15"/>
      <c r="Q292" s="16"/>
      <c r="R292" s="17" t="str">
        <f ca="1">IF(Q292=0," ",IFERROR(IF(DATEDIF(TODAY(),Q292,"M")&lt;=5,"ROJO",IF(DATEDIF(TODAY(),Q292,"M")&gt;=12,"VERDE",IF(AND(DATEDIF(TODAY(),Q292,"M")&gt;=6,DATEDIF(TODAY(),Q292,"M")&lt;=11),"AMARILLO"))),S292))</f>
        <v xml:space="preserve"> </v>
      </c>
      <c r="S292" s="25" t="str">
        <f>IF(Q292=0," ",IF(Q292&lt;=$N$4,"VENCIDO","NO VENCIDO"))</f>
        <v xml:space="preserve"> </v>
      </c>
      <c r="T292" s="18"/>
      <c r="U292" s="19"/>
      <c r="V292" s="19"/>
      <c r="W292" s="20"/>
      <c r="X292" s="20"/>
      <c r="Y292" s="164"/>
      <c r="Z292" s="21"/>
      <c r="AA292" s="4"/>
      <c r="AB292" s="166"/>
      <c r="AC292" s="166"/>
      <c r="AD292" s="170"/>
      <c r="AE292" s="169"/>
      <c r="AF292" s="169"/>
      <c r="AG292" s="169"/>
      <c r="AH292" s="169"/>
      <c r="AI292" s="169"/>
      <c r="AJ292" s="169"/>
      <c r="AK292" s="169"/>
      <c r="AL292" s="169"/>
      <c r="AM292" s="169"/>
      <c r="AN292" s="169"/>
      <c r="AO292" s="185"/>
      <c r="AP292" s="24"/>
      <c r="AQ292" s="8"/>
    </row>
    <row r="293" spans="1:43" ht="16.5">
      <c r="A293" s="103"/>
      <c r="B293" s="193"/>
      <c r="C293" s="193"/>
      <c r="D293" s="134"/>
      <c r="E293" s="128"/>
      <c r="F293" s="134"/>
      <c r="G293" s="134"/>
      <c r="H293" s="134"/>
      <c r="I293" s="134"/>
      <c r="J293" s="146"/>
      <c r="K293" s="149"/>
      <c r="L293" s="152"/>
      <c r="M293" s="28" t="b">
        <f>M288=N293</f>
        <v>1</v>
      </c>
      <c r="N293" s="29">
        <f>SUM(N288:N292)</f>
        <v>0</v>
      </c>
      <c r="O293" s="30" t="s">
        <v>112</v>
      </c>
      <c r="P293" s="31"/>
      <c r="Q293" s="32"/>
      <c r="R293" s="32"/>
      <c r="S293" s="32"/>
      <c r="T293" s="33">
        <f>SUM(T288:T292)</f>
        <v>0</v>
      </c>
      <c r="U293" s="34"/>
      <c r="V293" s="34"/>
      <c r="W293" s="35"/>
      <c r="X293" s="35"/>
      <c r="Y293" s="165"/>
      <c r="Z293" s="36"/>
      <c r="AA293" s="4"/>
      <c r="AB293" s="37"/>
      <c r="AC293" s="38"/>
      <c r="AD293" s="38"/>
      <c r="AE293" s="38"/>
      <c r="AF293" s="38"/>
      <c r="AG293" s="38"/>
      <c r="AH293" s="38"/>
      <c r="AI293" s="38"/>
      <c r="AJ293" s="38"/>
      <c r="AK293" s="38"/>
      <c r="AL293" s="38"/>
      <c r="AM293" s="38"/>
      <c r="AN293" s="38"/>
      <c r="AO293" s="39"/>
      <c r="AP293" s="24"/>
      <c r="AQ293" s="8"/>
    </row>
    <row r="294" spans="1:43" ht="16.5">
      <c r="A294" s="91" t="s">
        <v>197</v>
      </c>
      <c r="B294" s="91"/>
      <c r="C294" s="91"/>
      <c r="D294" s="48"/>
      <c r="E294" s="48"/>
      <c r="F294" s="48"/>
      <c r="G294" s="48"/>
      <c r="H294" s="48"/>
      <c r="I294" s="48"/>
      <c r="J294" s="48"/>
      <c r="K294" s="48"/>
      <c r="L294" s="48"/>
      <c r="M294" s="48"/>
      <c r="N294" s="48"/>
      <c r="O294" s="48"/>
      <c r="P294" s="48"/>
      <c r="Q294" s="48"/>
      <c r="R294" s="48"/>
      <c r="S294" s="48"/>
      <c r="T294" s="48"/>
      <c r="U294" s="48"/>
      <c r="V294" s="48"/>
      <c r="W294" s="48"/>
      <c r="X294" s="48"/>
      <c r="Y294" s="48"/>
      <c r="Z294" s="49"/>
      <c r="AA294" s="4"/>
      <c r="AB294" s="50"/>
      <c r="AC294" s="51"/>
      <c r="AD294" s="51"/>
      <c r="AE294" s="51"/>
      <c r="AF294" s="51"/>
      <c r="AG294" s="51"/>
      <c r="AH294" s="51"/>
      <c r="AI294" s="51"/>
      <c r="AJ294" s="51"/>
      <c r="AK294" s="51"/>
      <c r="AL294" s="51"/>
      <c r="AM294" s="51"/>
      <c r="AN294" s="51"/>
      <c r="AO294" s="51"/>
      <c r="AP294" s="52"/>
      <c r="AQ294" s="8"/>
    </row>
    <row r="295" spans="1:43" ht="16.5">
      <c r="A295" s="103">
        <v>1</v>
      </c>
      <c r="B295" s="193" t="s">
        <v>198</v>
      </c>
      <c r="C295" s="193"/>
      <c r="D295" s="132">
        <v>177</v>
      </c>
      <c r="E295" s="126"/>
      <c r="F295" s="132">
        <v>56</v>
      </c>
      <c r="G295" s="132"/>
      <c r="H295" s="132"/>
      <c r="I295" s="132"/>
      <c r="J295" s="144">
        <f>+F295+G295</f>
        <v>56</v>
      </c>
      <c r="K295" s="147">
        <f>+AO295</f>
        <v>0</v>
      </c>
      <c r="L295" s="150">
        <f>+J295+K295</f>
        <v>56</v>
      </c>
      <c r="M295" s="153">
        <f>+(D295+E295)-L295+H295-I295</f>
        <v>121</v>
      </c>
      <c r="N295" s="14">
        <v>121</v>
      </c>
      <c r="O295" s="71" t="s">
        <v>199</v>
      </c>
      <c r="P295" s="71" t="s">
        <v>200</v>
      </c>
      <c r="Q295" s="72">
        <v>46172</v>
      </c>
      <c r="R295" s="17" t="str">
        <f ca="1">IF(Q295=0," ",IFERROR(IF(DATEDIF(TODAY(),Q295,"M")&lt;=5,"ROJO",IF(DATEDIF(TODAY(),Q295,"M")&gt;=12,"VERDE",IF(AND(DATEDIF(TODAY(),Q295,"M")&gt;=6,DATEDIF(TODAY(),Q295,"M")&lt;=11),"AMARILLO"))),S295))</f>
        <v>NO VENCIDO</v>
      </c>
      <c r="S295" s="17" t="str">
        <f t="shared" ref="S295:S300" si="0">IF(Q295=0," ",IF(Q295&lt;=$N$4,"VENCIDO","NO VENCIDO"))</f>
        <v>NO VENCIDO</v>
      </c>
      <c r="T295" s="18"/>
      <c r="U295" s="19"/>
      <c r="V295" s="19"/>
      <c r="W295" s="20"/>
      <c r="X295" s="20"/>
      <c r="Y295" s="163">
        <f>+AT295</f>
        <v>0</v>
      </c>
      <c r="Z295" s="21"/>
      <c r="AA295" s="4"/>
      <c r="AB295" s="167"/>
      <c r="AC295" s="167"/>
      <c r="AD295" s="171">
        <f>+AB295+AC295</f>
        <v>0</v>
      </c>
      <c r="AE295" s="167"/>
      <c r="AF295" s="167"/>
      <c r="AG295" s="167"/>
      <c r="AH295" s="167"/>
      <c r="AI295" s="167"/>
      <c r="AJ295" s="167"/>
      <c r="AK295" s="167"/>
      <c r="AL295" s="167"/>
      <c r="AM295" s="167"/>
      <c r="AN295" s="167"/>
      <c r="AO295" s="183">
        <f>SUM(AD295:AN300)</f>
        <v>0</v>
      </c>
      <c r="AP295" s="24"/>
      <c r="AQ295" s="8"/>
    </row>
    <row r="296" spans="1:43" ht="16.5">
      <c r="A296" s="103"/>
      <c r="B296" s="193"/>
      <c r="C296" s="193"/>
      <c r="D296" s="133"/>
      <c r="E296" s="127"/>
      <c r="F296" s="133"/>
      <c r="G296" s="133"/>
      <c r="H296" s="133"/>
      <c r="I296" s="133"/>
      <c r="J296" s="145"/>
      <c r="K296" s="148"/>
      <c r="L296" s="151"/>
      <c r="M296" s="154"/>
      <c r="N296" s="14"/>
      <c r="O296" s="15"/>
      <c r="P296" s="15"/>
      <c r="Q296" s="16"/>
      <c r="R296" s="17" t="str">
        <f ca="1">IF(Q296=0," ",IFERROR(IF(DATEDIF(TODAY(),Q296,"M")&lt;=5,"ROJO",IF(DATEDIF(TODAY(),Q296,"M")&gt;=12,"VERDE",IF(AND(DATEDIF(TODAY(),Q296,"M")&gt;=6,DATEDIF(TODAY(),Q296,"M")&lt;=11),"AMARILLO"))),S296))</f>
        <v xml:space="preserve"> </v>
      </c>
      <c r="S296" s="25" t="str">
        <f t="shared" si="0"/>
        <v xml:space="preserve"> </v>
      </c>
      <c r="T296" s="18"/>
      <c r="U296" s="19"/>
      <c r="V296" s="19"/>
      <c r="W296" s="20"/>
      <c r="X296" s="20"/>
      <c r="Y296" s="164"/>
      <c r="Z296" s="21"/>
      <c r="AA296" s="4"/>
      <c r="AB296" s="168"/>
      <c r="AC296" s="168"/>
      <c r="AD296" s="172"/>
      <c r="AE296" s="168"/>
      <c r="AF296" s="168"/>
      <c r="AG296" s="168"/>
      <c r="AH296" s="168"/>
      <c r="AI296" s="168"/>
      <c r="AJ296" s="168"/>
      <c r="AK296" s="168"/>
      <c r="AL296" s="168"/>
      <c r="AM296" s="168"/>
      <c r="AN296" s="168"/>
      <c r="AO296" s="184"/>
      <c r="AP296" s="24"/>
      <c r="AQ296" s="8"/>
    </row>
    <row r="297" spans="1:43" ht="16.5">
      <c r="A297" s="103"/>
      <c r="B297" s="193"/>
      <c r="C297" s="193"/>
      <c r="D297" s="133"/>
      <c r="E297" s="127"/>
      <c r="F297" s="133"/>
      <c r="G297" s="133"/>
      <c r="H297" s="133"/>
      <c r="I297" s="133"/>
      <c r="J297" s="145"/>
      <c r="K297" s="148"/>
      <c r="L297" s="151"/>
      <c r="M297" s="154"/>
      <c r="N297" s="14"/>
      <c r="O297" s="15"/>
      <c r="P297" s="15"/>
      <c r="Q297" s="16"/>
      <c r="R297" s="17" t="str">
        <f ca="1">IF(Q297=0," ",IFERROR(IF(DATEDIF(TODAY(),Q297,"M")&lt;=5,"ROJO",IF(DATEDIF(TODAY(),Q297,"M")&gt;=12,"VERDE",IF(AND(DATEDIF(TODAY(),Q297,"M")&gt;=6,DATEDIF(TODAY(),Q297,"M")&lt;=11),"AMARILLO"))),S297))</f>
        <v xml:space="preserve"> </v>
      </c>
      <c r="S297" s="25" t="str">
        <f t="shared" si="0"/>
        <v xml:space="preserve"> </v>
      </c>
      <c r="T297" s="18"/>
      <c r="U297" s="19"/>
      <c r="V297" s="19"/>
      <c r="W297" s="20"/>
      <c r="X297" s="20"/>
      <c r="Y297" s="164"/>
      <c r="Z297" s="21"/>
      <c r="AA297" s="4"/>
      <c r="AB297" s="168"/>
      <c r="AC297" s="168"/>
      <c r="AD297" s="172"/>
      <c r="AE297" s="168"/>
      <c r="AF297" s="168"/>
      <c r="AG297" s="168"/>
      <c r="AH297" s="168"/>
      <c r="AI297" s="168"/>
      <c r="AJ297" s="168"/>
      <c r="AK297" s="168"/>
      <c r="AL297" s="168"/>
      <c r="AM297" s="168"/>
      <c r="AN297" s="168"/>
      <c r="AO297" s="184"/>
      <c r="AP297" s="24"/>
      <c r="AQ297" s="8"/>
    </row>
    <row r="298" spans="1:43" ht="16.5">
      <c r="A298" s="103"/>
      <c r="B298" s="193"/>
      <c r="C298" s="193"/>
      <c r="D298" s="133"/>
      <c r="E298" s="127"/>
      <c r="F298" s="133"/>
      <c r="G298" s="133"/>
      <c r="H298" s="133"/>
      <c r="I298" s="133"/>
      <c r="J298" s="145"/>
      <c r="K298" s="148"/>
      <c r="L298" s="151"/>
      <c r="M298" s="154"/>
      <c r="N298" s="14"/>
      <c r="O298" s="15"/>
      <c r="P298" s="15"/>
      <c r="Q298" s="16"/>
      <c r="R298" s="40"/>
      <c r="S298" s="41"/>
      <c r="T298" s="18"/>
      <c r="U298" s="19"/>
      <c r="V298" s="19"/>
      <c r="W298" s="20"/>
      <c r="X298" s="20"/>
      <c r="Y298" s="164"/>
      <c r="Z298" s="21"/>
      <c r="AA298" s="4"/>
      <c r="AB298" s="168"/>
      <c r="AC298" s="168"/>
      <c r="AD298" s="172"/>
      <c r="AE298" s="168"/>
      <c r="AF298" s="168"/>
      <c r="AG298" s="168"/>
      <c r="AH298" s="168"/>
      <c r="AI298" s="168"/>
      <c r="AJ298" s="168"/>
      <c r="AK298" s="168"/>
      <c r="AL298" s="168"/>
      <c r="AM298" s="168"/>
      <c r="AN298" s="168"/>
      <c r="AO298" s="184"/>
      <c r="AP298" s="24"/>
      <c r="AQ298" s="8"/>
    </row>
    <row r="299" spans="1:43" ht="16.5">
      <c r="A299" s="103"/>
      <c r="B299" s="193"/>
      <c r="C299" s="193"/>
      <c r="D299" s="133"/>
      <c r="E299" s="127"/>
      <c r="F299" s="133"/>
      <c r="G299" s="133"/>
      <c r="H299" s="133"/>
      <c r="I299" s="133"/>
      <c r="J299" s="145"/>
      <c r="K299" s="148"/>
      <c r="L299" s="151"/>
      <c r="M299" s="154"/>
      <c r="N299" s="14"/>
      <c r="O299" s="15"/>
      <c r="P299" s="15"/>
      <c r="Q299" s="16"/>
      <c r="R299" s="17" t="str">
        <f ca="1">IF(Q299=0," ",IFERROR(IF(DATEDIF(TODAY(),Q299,"M")&lt;=5,"ROJO",IF(DATEDIF(TODAY(),Q299,"M")&gt;=12,"VERDE",IF(AND(DATEDIF(TODAY(),Q299,"M")&gt;=6,DATEDIF(TODAY(),Q299,"M")&lt;=11),"AMARILLO"))),S299))</f>
        <v xml:space="preserve"> </v>
      </c>
      <c r="S299" s="25" t="str">
        <f t="shared" si="0"/>
        <v xml:space="preserve"> </v>
      </c>
      <c r="T299" s="18"/>
      <c r="U299" s="19"/>
      <c r="V299" s="19"/>
      <c r="W299" s="20"/>
      <c r="X299" s="20"/>
      <c r="Y299" s="164"/>
      <c r="Z299" s="21"/>
      <c r="AA299" s="4"/>
      <c r="AB299" s="168"/>
      <c r="AC299" s="168"/>
      <c r="AD299" s="172"/>
      <c r="AE299" s="168"/>
      <c r="AF299" s="168"/>
      <c r="AG299" s="168"/>
      <c r="AH299" s="168"/>
      <c r="AI299" s="168"/>
      <c r="AJ299" s="168"/>
      <c r="AK299" s="168"/>
      <c r="AL299" s="168"/>
      <c r="AM299" s="168"/>
      <c r="AN299" s="168"/>
      <c r="AO299" s="184"/>
      <c r="AP299" s="24"/>
      <c r="AQ299" s="8"/>
    </row>
    <row r="300" spans="1:43" ht="16.5">
      <c r="A300" s="103"/>
      <c r="B300" s="193"/>
      <c r="C300" s="193"/>
      <c r="D300" s="133"/>
      <c r="E300" s="127"/>
      <c r="F300" s="133"/>
      <c r="G300" s="133"/>
      <c r="H300" s="133"/>
      <c r="I300" s="133"/>
      <c r="J300" s="145"/>
      <c r="K300" s="148"/>
      <c r="L300" s="151"/>
      <c r="M300" s="155"/>
      <c r="N300" s="14"/>
      <c r="O300" s="15"/>
      <c r="P300" s="15"/>
      <c r="Q300" s="16"/>
      <c r="R300" s="17" t="str">
        <f ca="1">IF(Q300=0," ",IFERROR(IF(DATEDIF(TODAY(),Q300,"M")&lt;=5,"ROJO",IF(DATEDIF(TODAY(),Q300,"M")&gt;=12,"VERDE",IF(AND(DATEDIF(TODAY(),Q300,"M")&gt;=6,DATEDIF(TODAY(),Q300,"M")&lt;=11),"AMARILLO"))),S300))</f>
        <v xml:space="preserve"> </v>
      </c>
      <c r="S300" s="25" t="str">
        <f t="shared" si="0"/>
        <v xml:space="preserve"> </v>
      </c>
      <c r="T300" s="18"/>
      <c r="U300" s="19"/>
      <c r="V300" s="19"/>
      <c r="W300" s="20"/>
      <c r="X300" s="20"/>
      <c r="Y300" s="164"/>
      <c r="Z300" s="21"/>
      <c r="AA300" s="4"/>
      <c r="AB300" s="169"/>
      <c r="AC300" s="169"/>
      <c r="AD300" s="173"/>
      <c r="AE300" s="169"/>
      <c r="AF300" s="169"/>
      <c r="AG300" s="169"/>
      <c r="AH300" s="169"/>
      <c r="AI300" s="169"/>
      <c r="AJ300" s="169"/>
      <c r="AK300" s="169"/>
      <c r="AL300" s="169"/>
      <c r="AM300" s="169"/>
      <c r="AN300" s="169"/>
      <c r="AO300" s="185"/>
      <c r="AP300" s="24"/>
      <c r="AQ300" s="8"/>
    </row>
    <row r="301" spans="1:43" ht="16.5">
      <c r="A301" s="103"/>
      <c r="B301" s="193"/>
      <c r="C301" s="193"/>
      <c r="D301" s="134"/>
      <c r="E301" s="128"/>
      <c r="F301" s="134"/>
      <c r="G301" s="134"/>
      <c r="H301" s="134"/>
      <c r="I301" s="134"/>
      <c r="J301" s="146"/>
      <c r="K301" s="149"/>
      <c r="L301" s="152"/>
      <c r="M301" s="28" t="b">
        <f>M295=N301</f>
        <v>1</v>
      </c>
      <c r="N301" s="29">
        <f>SUM(N295:N300)</f>
        <v>121</v>
      </c>
      <c r="O301" s="30" t="s">
        <v>112</v>
      </c>
      <c r="P301" s="31"/>
      <c r="Q301" s="32"/>
      <c r="R301" s="32"/>
      <c r="S301" s="32"/>
      <c r="T301" s="33">
        <f>SUM(T295:T300)</f>
        <v>0</v>
      </c>
      <c r="U301" s="34"/>
      <c r="V301" s="34"/>
      <c r="W301" s="35"/>
      <c r="X301" s="35"/>
      <c r="Y301" s="165"/>
      <c r="Z301" s="36"/>
      <c r="AA301" s="4"/>
      <c r="AB301" s="37"/>
      <c r="AC301" s="38"/>
      <c r="AD301" s="53"/>
      <c r="AE301" s="38"/>
      <c r="AF301" s="38"/>
      <c r="AG301" s="38"/>
      <c r="AH301" s="38"/>
      <c r="AI301" s="38"/>
      <c r="AJ301" s="38"/>
      <c r="AK301" s="38"/>
      <c r="AL301" s="38"/>
      <c r="AM301" s="38"/>
      <c r="AN301" s="38"/>
      <c r="AO301" s="39"/>
      <c r="AP301" s="24"/>
      <c r="AQ301" s="8"/>
    </row>
    <row r="302" spans="1:43" ht="14.65" customHeight="1">
      <c r="A302" s="103">
        <f>+A295+1</f>
        <v>2</v>
      </c>
      <c r="B302" s="193" t="s">
        <v>201</v>
      </c>
      <c r="C302" s="193"/>
      <c r="D302" s="132">
        <v>0</v>
      </c>
      <c r="E302" s="126"/>
      <c r="F302" s="132">
        <v>0</v>
      </c>
      <c r="G302" s="132"/>
      <c r="H302" s="132"/>
      <c r="I302" s="132"/>
      <c r="J302" s="144">
        <f>+F302+G302</f>
        <v>0</v>
      </c>
      <c r="K302" s="147">
        <f>+AO302</f>
        <v>0</v>
      </c>
      <c r="L302" s="150">
        <f>+J302+K302</f>
        <v>0</v>
      </c>
      <c r="M302" s="153">
        <f>+(D302+E302)-L302+H302-I302</f>
        <v>0</v>
      </c>
      <c r="N302" s="14"/>
      <c r="O302" s="15"/>
      <c r="P302" s="15"/>
      <c r="Q302" s="16"/>
      <c r="R302" s="17" t="str">
        <f ca="1">IF(Q302=0," ",IFERROR(IF(DATEDIF(TODAY(),Q302,"M")&lt;=5,"ROJO",IF(DATEDIF(TODAY(),Q302,"M")&gt;=12,"VERDE",IF(AND(DATEDIF(TODAY(),Q302,"M")&gt;=6,DATEDIF(TODAY(),Q302,"M")&lt;=11),"AMARILLO"))),S302))</f>
        <v xml:space="preserve"> </v>
      </c>
      <c r="S302" s="17" t="str">
        <f t="shared" ref="S302:S307" si="1">IF(Q302=0," ",IF(Q302&lt;=$N$4,"VENCIDO","NO VENCIDO"))</f>
        <v xml:space="preserve"> </v>
      </c>
      <c r="T302" s="18"/>
      <c r="U302" s="19"/>
      <c r="V302" s="19"/>
      <c r="W302" s="20"/>
      <c r="X302" s="20"/>
      <c r="Y302" s="163">
        <f>+AT302</f>
        <v>0</v>
      </c>
      <c r="Z302" s="21"/>
      <c r="AA302" s="4"/>
      <c r="AB302" s="167"/>
      <c r="AC302" s="167"/>
      <c r="AD302" s="171">
        <f>+AB302+AC302</f>
        <v>0</v>
      </c>
      <c r="AE302" s="167"/>
      <c r="AF302" s="167"/>
      <c r="AG302" s="167"/>
      <c r="AH302" s="167"/>
      <c r="AI302" s="167"/>
      <c r="AJ302" s="167"/>
      <c r="AK302" s="167"/>
      <c r="AL302" s="167"/>
      <c r="AM302" s="167"/>
      <c r="AN302" s="167"/>
      <c r="AO302" s="183">
        <f>SUM(AD302:AN307)</f>
        <v>0</v>
      </c>
      <c r="AP302" s="24"/>
      <c r="AQ302" s="8"/>
    </row>
    <row r="303" spans="1:43" ht="14.65" customHeight="1">
      <c r="A303" s="103"/>
      <c r="B303" s="193"/>
      <c r="C303" s="193"/>
      <c r="D303" s="133"/>
      <c r="E303" s="127"/>
      <c r="F303" s="133"/>
      <c r="G303" s="133"/>
      <c r="H303" s="133"/>
      <c r="I303" s="133"/>
      <c r="J303" s="145"/>
      <c r="K303" s="148"/>
      <c r="L303" s="151"/>
      <c r="M303" s="154"/>
      <c r="N303" s="14"/>
      <c r="O303" s="15"/>
      <c r="P303" s="15"/>
      <c r="Q303" s="16"/>
      <c r="R303" s="17" t="str">
        <f ca="1">IF(Q303=0," ",IFERROR(IF(DATEDIF(TODAY(),Q303,"M")&lt;=5,"ROJO",IF(DATEDIF(TODAY(),Q303,"M")&gt;=12,"VERDE",IF(AND(DATEDIF(TODAY(),Q303,"M")&gt;=6,DATEDIF(TODAY(),Q303,"M")&lt;=11),"AMARILLO"))),S303))</f>
        <v xml:space="preserve"> </v>
      </c>
      <c r="S303" s="25" t="str">
        <f t="shared" si="1"/>
        <v xml:space="preserve"> </v>
      </c>
      <c r="T303" s="18"/>
      <c r="U303" s="19"/>
      <c r="V303" s="19"/>
      <c r="W303" s="20"/>
      <c r="X303" s="20"/>
      <c r="Y303" s="164"/>
      <c r="Z303" s="21"/>
      <c r="AA303" s="4"/>
      <c r="AB303" s="168"/>
      <c r="AC303" s="168"/>
      <c r="AD303" s="172"/>
      <c r="AE303" s="168"/>
      <c r="AF303" s="168"/>
      <c r="AG303" s="168"/>
      <c r="AH303" s="168"/>
      <c r="AI303" s="168"/>
      <c r="AJ303" s="168"/>
      <c r="AK303" s="168"/>
      <c r="AL303" s="168"/>
      <c r="AM303" s="168"/>
      <c r="AN303" s="168"/>
      <c r="AO303" s="184"/>
      <c r="AP303" s="24"/>
      <c r="AQ303" s="8"/>
    </row>
    <row r="304" spans="1:43" ht="14.65" customHeight="1">
      <c r="A304" s="103"/>
      <c r="B304" s="193"/>
      <c r="C304" s="193"/>
      <c r="D304" s="133"/>
      <c r="E304" s="127"/>
      <c r="F304" s="133"/>
      <c r="G304" s="133"/>
      <c r="H304" s="133"/>
      <c r="I304" s="133"/>
      <c r="J304" s="145"/>
      <c r="K304" s="148"/>
      <c r="L304" s="151"/>
      <c r="M304" s="154"/>
      <c r="N304" s="14"/>
      <c r="O304" s="15"/>
      <c r="P304" s="15"/>
      <c r="Q304" s="16"/>
      <c r="R304" s="17" t="str">
        <f ca="1">IF(Q304=0," ",IFERROR(IF(DATEDIF(TODAY(),Q304,"M")&lt;=5,"ROJO",IF(DATEDIF(TODAY(),Q304,"M")&gt;=12,"VERDE",IF(AND(DATEDIF(TODAY(),Q304,"M")&gt;=6,DATEDIF(TODAY(),Q304,"M")&lt;=11),"AMARILLO"))),S304))</f>
        <v xml:space="preserve"> </v>
      </c>
      <c r="S304" s="25" t="str">
        <f t="shared" si="1"/>
        <v xml:space="preserve"> </v>
      </c>
      <c r="T304" s="18"/>
      <c r="U304" s="19"/>
      <c r="V304" s="19"/>
      <c r="W304" s="20"/>
      <c r="X304" s="20"/>
      <c r="Y304" s="164"/>
      <c r="Z304" s="21"/>
      <c r="AA304" s="4"/>
      <c r="AB304" s="168"/>
      <c r="AC304" s="168"/>
      <c r="AD304" s="172"/>
      <c r="AE304" s="168"/>
      <c r="AF304" s="168"/>
      <c r="AG304" s="168"/>
      <c r="AH304" s="168"/>
      <c r="AI304" s="168"/>
      <c r="AJ304" s="168"/>
      <c r="AK304" s="168"/>
      <c r="AL304" s="168"/>
      <c r="AM304" s="168"/>
      <c r="AN304" s="168"/>
      <c r="AO304" s="184"/>
      <c r="AP304" s="24"/>
      <c r="AQ304" s="8"/>
    </row>
    <row r="305" spans="1:43" ht="14.65" customHeight="1">
      <c r="A305" s="103"/>
      <c r="B305" s="193"/>
      <c r="C305" s="193"/>
      <c r="D305" s="133"/>
      <c r="E305" s="127"/>
      <c r="F305" s="133"/>
      <c r="G305" s="133"/>
      <c r="H305" s="133"/>
      <c r="I305" s="133"/>
      <c r="J305" s="145"/>
      <c r="K305" s="148"/>
      <c r="L305" s="151"/>
      <c r="M305" s="154"/>
      <c r="N305" s="14"/>
      <c r="O305" s="15"/>
      <c r="P305" s="15"/>
      <c r="Q305" s="16"/>
      <c r="R305" s="40"/>
      <c r="S305" s="41"/>
      <c r="T305" s="18"/>
      <c r="U305" s="19"/>
      <c r="V305" s="19"/>
      <c r="W305" s="20"/>
      <c r="X305" s="20"/>
      <c r="Y305" s="164"/>
      <c r="Z305" s="21"/>
      <c r="AA305" s="4"/>
      <c r="AB305" s="168"/>
      <c r="AC305" s="168"/>
      <c r="AD305" s="172"/>
      <c r="AE305" s="168"/>
      <c r="AF305" s="168"/>
      <c r="AG305" s="168"/>
      <c r="AH305" s="168"/>
      <c r="AI305" s="168"/>
      <c r="AJ305" s="168"/>
      <c r="AK305" s="168"/>
      <c r="AL305" s="168"/>
      <c r="AM305" s="168"/>
      <c r="AN305" s="168"/>
      <c r="AO305" s="184"/>
      <c r="AP305" s="24"/>
      <c r="AQ305" s="8"/>
    </row>
    <row r="306" spans="1:43" ht="14.65" customHeight="1">
      <c r="A306" s="103"/>
      <c r="B306" s="193"/>
      <c r="C306" s="193"/>
      <c r="D306" s="133"/>
      <c r="E306" s="127"/>
      <c r="F306" s="133"/>
      <c r="G306" s="133"/>
      <c r="H306" s="133"/>
      <c r="I306" s="133"/>
      <c r="J306" s="145"/>
      <c r="K306" s="148"/>
      <c r="L306" s="151"/>
      <c r="M306" s="154"/>
      <c r="N306" s="14"/>
      <c r="O306" s="15"/>
      <c r="P306" s="15"/>
      <c r="Q306" s="16"/>
      <c r="R306" s="17" t="str">
        <f ca="1">IF(Q306=0," ",IFERROR(IF(DATEDIF(TODAY(),Q306,"M")&lt;=5,"ROJO",IF(DATEDIF(TODAY(),Q306,"M")&gt;=12,"VERDE",IF(AND(DATEDIF(TODAY(),Q306,"M")&gt;=6,DATEDIF(TODAY(),Q306,"M")&lt;=11),"AMARILLO"))),S306))</f>
        <v xml:space="preserve"> </v>
      </c>
      <c r="S306" s="25" t="str">
        <f t="shared" si="1"/>
        <v xml:space="preserve"> </v>
      </c>
      <c r="T306" s="18"/>
      <c r="U306" s="19"/>
      <c r="V306" s="19"/>
      <c r="W306" s="20"/>
      <c r="X306" s="20"/>
      <c r="Y306" s="164"/>
      <c r="Z306" s="21"/>
      <c r="AA306" s="4"/>
      <c r="AB306" s="168"/>
      <c r="AC306" s="168"/>
      <c r="AD306" s="172"/>
      <c r="AE306" s="168"/>
      <c r="AF306" s="168"/>
      <c r="AG306" s="168"/>
      <c r="AH306" s="168"/>
      <c r="AI306" s="168"/>
      <c r="AJ306" s="168"/>
      <c r="AK306" s="168"/>
      <c r="AL306" s="168"/>
      <c r="AM306" s="168"/>
      <c r="AN306" s="168"/>
      <c r="AO306" s="184"/>
      <c r="AP306" s="24"/>
      <c r="AQ306" s="8"/>
    </row>
    <row r="307" spans="1:43" ht="14.65" customHeight="1">
      <c r="A307" s="103"/>
      <c r="B307" s="193"/>
      <c r="C307" s="193"/>
      <c r="D307" s="133"/>
      <c r="E307" s="127"/>
      <c r="F307" s="133"/>
      <c r="G307" s="133"/>
      <c r="H307" s="133"/>
      <c r="I307" s="133"/>
      <c r="J307" s="145"/>
      <c r="K307" s="148"/>
      <c r="L307" s="151"/>
      <c r="M307" s="155"/>
      <c r="N307" s="14"/>
      <c r="O307" s="15"/>
      <c r="P307" s="15"/>
      <c r="Q307" s="16"/>
      <c r="R307" s="17" t="str">
        <f ca="1">IF(Q307=0," ",IFERROR(IF(DATEDIF(TODAY(),Q307,"M")&lt;=5,"ROJO",IF(DATEDIF(TODAY(),Q307,"M")&gt;=12,"VERDE",IF(AND(DATEDIF(TODAY(),Q307,"M")&gt;=6,DATEDIF(TODAY(),Q307,"M")&lt;=11),"AMARILLO"))),S307))</f>
        <v xml:space="preserve"> </v>
      </c>
      <c r="S307" s="25" t="str">
        <f t="shared" si="1"/>
        <v xml:space="preserve"> </v>
      </c>
      <c r="T307" s="18"/>
      <c r="U307" s="19"/>
      <c r="V307" s="19"/>
      <c r="W307" s="20"/>
      <c r="X307" s="20"/>
      <c r="Y307" s="164"/>
      <c r="Z307" s="21"/>
      <c r="AA307" s="4"/>
      <c r="AB307" s="169"/>
      <c r="AC307" s="169"/>
      <c r="AD307" s="173"/>
      <c r="AE307" s="169"/>
      <c r="AF307" s="169"/>
      <c r="AG307" s="169"/>
      <c r="AH307" s="169"/>
      <c r="AI307" s="169"/>
      <c r="AJ307" s="169"/>
      <c r="AK307" s="169"/>
      <c r="AL307" s="169"/>
      <c r="AM307" s="169"/>
      <c r="AN307" s="169"/>
      <c r="AO307" s="185"/>
      <c r="AP307" s="24"/>
      <c r="AQ307" s="8"/>
    </row>
    <row r="308" spans="1:43" ht="16.5">
      <c r="A308" s="103"/>
      <c r="B308" s="193"/>
      <c r="C308" s="193"/>
      <c r="D308" s="134"/>
      <c r="E308" s="128"/>
      <c r="F308" s="134"/>
      <c r="G308" s="134"/>
      <c r="H308" s="134"/>
      <c r="I308" s="134"/>
      <c r="J308" s="146"/>
      <c r="K308" s="149"/>
      <c r="L308" s="152"/>
      <c r="M308" s="28" t="b">
        <f>M302=N308</f>
        <v>1</v>
      </c>
      <c r="N308" s="29">
        <f>SUM(N302:N307)</f>
        <v>0</v>
      </c>
      <c r="O308" s="30" t="s">
        <v>112</v>
      </c>
      <c r="P308" s="31"/>
      <c r="Q308" s="32"/>
      <c r="R308" s="32"/>
      <c r="S308" s="32"/>
      <c r="T308" s="33">
        <f>SUM(T302:T307)</f>
        <v>0</v>
      </c>
      <c r="U308" s="34"/>
      <c r="V308" s="34"/>
      <c r="W308" s="35"/>
      <c r="X308" s="35"/>
      <c r="Y308" s="165"/>
      <c r="Z308" s="36"/>
      <c r="AA308" s="4"/>
      <c r="AB308" s="37"/>
      <c r="AC308" s="38"/>
      <c r="AD308" s="53"/>
      <c r="AE308" s="38"/>
      <c r="AF308" s="38"/>
      <c r="AG308" s="38"/>
      <c r="AH308" s="38"/>
      <c r="AI308" s="38"/>
      <c r="AJ308" s="38"/>
      <c r="AK308" s="38"/>
      <c r="AL308" s="38"/>
      <c r="AM308" s="38"/>
      <c r="AN308" s="38"/>
      <c r="AO308" s="39"/>
      <c r="AP308" s="24"/>
      <c r="AQ308" s="8"/>
    </row>
    <row r="309" spans="1:43" ht="14.65" customHeight="1">
      <c r="A309" s="103">
        <f>+A302+1</f>
        <v>3</v>
      </c>
      <c r="B309" s="193" t="s">
        <v>202</v>
      </c>
      <c r="C309" s="193"/>
      <c r="D309" s="132">
        <v>0</v>
      </c>
      <c r="E309" s="126"/>
      <c r="F309" s="132">
        <v>0</v>
      </c>
      <c r="G309" s="132"/>
      <c r="H309" s="132"/>
      <c r="I309" s="132"/>
      <c r="J309" s="144">
        <f>+F309+G309</f>
        <v>0</v>
      </c>
      <c r="K309" s="147">
        <f>+AO309</f>
        <v>0</v>
      </c>
      <c r="L309" s="150">
        <f>+J309+K309</f>
        <v>0</v>
      </c>
      <c r="M309" s="153">
        <f>+(D309+E309)-L309+H309-I309</f>
        <v>0</v>
      </c>
      <c r="N309" s="14"/>
      <c r="O309" s="15"/>
      <c r="P309" s="15"/>
      <c r="Q309" s="16"/>
      <c r="R309" s="17" t="str">
        <f ca="1">IF(Q309=0," ",IFERROR(IF(DATEDIF(TODAY(),Q309,"M")&lt;=5,"ROJO",IF(DATEDIF(TODAY(),Q309,"M")&gt;=12,"VERDE",IF(AND(DATEDIF(TODAY(),Q309,"M")&gt;=6,DATEDIF(TODAY(),Q309,"M")&lt;=11),"AMARILLO"))),S309))</f>
        <v xml:space="preserve"> </v>
      </c>
      <c r="S309" s="17" t="str">
        <f t="shared" ref="S309:S314" si="2">IF(Q309=0," ",IF(Q309&lt;=$N$4,"VENCIDO","NO VENCIDO"))</f>
        <v xml:space="preserve"> </v>
      </c>
      <c r="T309" s="18"/>
      <c r="U309" s="19"/>
      <c r="V309" s="19"/>
      <c r="W309" s="20"/>
      <c r="X309" s="20"/>
      <c r="Y309" s="163">
        <f>+AT309</f>
        <v>0</v>
      </c>
      <c r="Z309" s="21"/>
      <c r="AA309" s="4"/>
      <c r="AB309" s="167"/>
      <c r="AC309" s="167"/>
      <c r="AD309" s="171">
        <f>+AB309+AC309</f>
        <v>0</v>
      </c>
      <c r="AE309" s="167"/>
      <c r="AF309" s="167"/>
      <c r="AG309" s="167"/>
      <c r="AH309" s="167"/>
      <c r="AI309" s="167"/>
      <c r="AJ309" s="167"/>
      <c r="AK309" s="167"/>
      <c r="AL309" s="167"/>
      <c r="AM309" s="167"/>
      <c r="AN309" s="167"/>
      <c r="AO309" s="183">
        <f>SUM(AD309:AN314)</f>
        <v>0</v>
      </c>
      <c r="AP309" s="24"/>
      <c r="AQ309" s="8"/>
    </row>
    <row r="310" spans="1:43" ht="14.65" customHeight="1">
      <c r="A310" s="103"/>
      <c r="B310" s="193"/>
      <c r="C310" s="193"/>
      <c r="D310" s="133"/>
      <c r="E310" s="127"/>
      <c r="F310" s="133"/>
      <c r="G310" s="133"/>
      <c r="H310" s="133"/>
      <c r="I310" s="133"/>
      <c r="J310" s="145"/>
      <c r="K310" s="148"/>
      <c r="L310" s="151"/>
      <c r="M310" s="154"/>
      <c r="N310" s="14"/>
      <c r="O310" s="15"/>
      <c r="P310" s="15"/>
      <c r="Q310" s="16"/>
      <c r="R310" s="17" t="str">
        <f ca="1">IF(Q310=0," ",IFERROR(IF(DATEDIF(TODAY(),Q310,"M")&lt;=5,"ROJO",IF(DATEDIF(TODAY(),Q310,"M")&gt;=12,"VERDE",IF(AND(DATEDIF(TODAY(),Q310,"M")&gt;=6,DATEDIF(TODAY(),Q310,"M")&lt;=11),"AMARILLO"))),S310))</f>
        <v xml:space="preserve"> </v>
      </c>
      <c r="S310" s="25" t="str">
        <f t="shared" si="2"/>
        <v xml:space="preserve"> </v>
      </c>
      <c r="T310" s="18"/>
      <c r="U310" s="19"/>
      <c r="V310" s="19"/>
      <c r="W310" s="20"/>
      <c r="X310" s="20"/>
      <c r="Y310" s="164"/>
      <c r="Z310" s="21"/>
      <c r="AA310" s="4"/>
      <c r="AB310" s="168"/>
      <c r="AC310" s="168"/>
      <c r="AD310" s="172"/>
      <c r="AE310" s="168"/>
      <c r="AF310" s="168"/>
      <c r="AG310" s="168"/>
      <c r="AH310" s="168"/>
      <c r="AI310" s="168"/>
      <c r="AJ310" s="168"/>
      <c r="AK310" s="168"/>
      <c r="AL310" s="168"/>
      <c r="AM310" s="168"/>
      <c r="AN310" s="168"/>
      <c r="AO310" s="184"/>
      <c r="AP310" s="24"/>
      <c r="AQ310" s="8"/>
    </row>
    <row r="311" spans="1:43" ht="14.65" customHeight="1">
      <c r="A311" s="103"/>
      <c r="B311" s="193"/>
      <c r="C311" s="193"/>
      <c r="D311" s="133"/>
      <c r="E311" s="127"/>
      <c r="F311" s="133"/>
      <c r="G311" s="133"/>
      <c r="H311" s="133"/>
      <c r="I311" s="133"/>
      <c r="J311" s="145"/>
      <c r="K311" s="148"/>
      <c r="L311" s="151"/>
      <c r="M311" s="154"/>
      <c r="N311" s="14"/>
      <c r="O311" s="15"/>
      <c r="P311" s="15"/>
      <c r="Q311" s="16"/>
      <c r="R311" s="40"/>
      <c r="S311" s="41"/>
      <c r="T311" s="18"/>
      <c r="U311" s="19"/>
      <c r="V311" s="19"/>
      <c r="W311" s="20"/>
      <c r="X311" s="20"/>
      <c r="Y311" s="164"/>
      <c r="Z311" s="21"/>
      <c r="AA311" s="4"/>
      <c r="AB311" s="168"/>
      <c r="AC311" s="168"/>
      <c r="AD311" s="172"/>
      <c r="AE311" s="168"/>
      <c r="AF311" s="168"/>
      <c r="AG311" s="168"/>
      <c r="AH311" s="168"/>
      <c r="AI311" s="168"/>
      <c r="AJ311" s="168"/>
      <c r="AK311" s="168"/>
      <c r="AL311" s="168"/>
      <c r="AM311" s="168"/>
      <c r="AN311" s="168"/>
      <c r="AO311" s="184"/>
      <c r="AP311" s="24"/>
      <c r="AQ311" s="8"/>
    </row>
    <row r="312" spans="1:43" ht="14.65" customHeight="1">
      <c r="A312" s="103"/>
      <c r="B312" s="193"/>
      <c r="C312" s="193"/>
      <c r="D312" s="133"/>
      <c r="E312" s="127"/>
      <c r="F312" s="133"/>
      <c r="G312" s="133"/>
      <c r="H312" s="133"/>
      <c r="I312" s="133"/>
      <c r="J312" s="145"/>
      <c r="K312" s="148"/>
      <c r="L312" s="151"/>
      <c r="M312" s="154"/>
      <c r="N312" s="14"/>
      <c r="O312" s="15"/>
      <c r="P312" s="15"/>
      <c r="Q312" s="16"/>
      <c r="R312" s="17" t="str">
        <f ca="1">IF(Q312=0," ",IFERROR(IF(DATEDIF(TODAY(),Q312,"M")&lt;=5,"ROJO",IF(DATEDIF(TODAY(),Q312,"M")&gt;=12,"VERDE",IF(AND(DATEDIF(TODAY(),Q312,"M")&gt;=6,DATEDIF(TODAY(),Q312,"M")&lt;=11),"AMARILLO"))),S312))</f>
        <v xml:space="preserve"> </v>
      </c>
      <c r="S312" s="25" t="str">
        <f t="shared" si="2"/>
        <v xml:space="preserve"> </v>
      </c>
      <c r="T312" s="18"/>
      <c r="U312" s="19"/>
      <c r="V312" s="19"/>
      <c r="W312" s="20"/>
      <c r="X312" s="20"/>
      <c r="Y312" s="164"/>
      <c r="Z312" s="21"/>
      <c r="AA312" s="4"/>
      <c r="AB312" s="168"/>
      <c r="AC312" s="168"/>
      <c r="AD312" s="172"/>
      <c r="AE312" s="168"/>
      <c r="AF312" s="168"/>
      <c r="AG312" s="168"/>
      <c r="AH312" s="168"/>
      <c r="AI312" s="168"/>
      <c r="AJ312" s="168"/>
      <c r="AK312" s="168"/>
      <c r="AL312" s="168"/>
      <c r="AM312" s="168"/>
      <c r="AN312" s="168"/>
      <c r="AO312" s="184"/>
      <c r="AP312" s="24"/>
      <c r="AQ312" s="8"/>
    </row>
    <row r="313" spans="1:43" ht="14.65" customHeight="1">
      <c r="A313" s="103"/>
      <c r="B313" s="193"/>
      <c r="C313" s="193"/>
      <c r="D313" s="133"/>
      <c r="E313" s="127"/>
      <c r="F313" s="133"/>
      <c r="G313" s="133"/>
      <c r="H313" s="133"/>
      <c r="I313" s="133"/>
      <c r="J313" s="145"/>
      <c r="K313" s="148"/>
      <c r="L313" s="151"/>
      <c r="M313" s="154"/>
      <c r="N313" s="14"/>
      <c r="O313" s="15"/>
      <c r="P313" s="15"/>
      <c r="Q313" s="16"/>
      <c r="R313" s="17" t="str">
        <f ca="1">IF(Q313=0," ",IFERROR(IF(DATEDIF(TODAY(),Q313,"M")&lt;=5,"ROJO",IF(DATEDIF(TODAY(),Q313,"M")&gt;=12,"VERDE",IF(AND(DATEDIF(TODAY(),Q313,"M")&gt;=6,DATEDIF(TODAY(),Q313,"M")&lt;=11),"AMARILLO"))),S313))</f>
        <v xml:space="preserve"> </v>
      </c>
      <c r="S313" s="25" t="str">
        <f t="shared" si="2"/>
        <v xml:space="preserve"> </v>
      </c>
      <c r="T313" s="18"/>
      <c r="U313" s="19"/>
      <c r="V313" s="19"/>
      <c r="W313" s="20"/>
      <c r="X313" s="20"/>
      <c r="Y313" s="164"/>
      <c r="Z313" s="21"/>
      <c r="AA313" s="4"/>
      <c r="AB313" s="168"/>
      <c r="AC313" s="168"/>
      <c r="AD313" s="172"/>
      <c r="AE313" s="168"/>
      <c r="AF313" s="168"/>
      <c r="AG313" s="168"/>
      <c r="AH313" s="168"/>
      <c r="AI313" s="168"/>
      <c r="AJ313" s="168"/>
      <c r="AK313" s="168"/>
      <c r="AL313" s="168"/>
      <c r="AM313" s="168"/>
      <c r="AN313" s="168"/>
      <c r="AO313" s="184"/>
      <c r="AP313" s="24"/>
      <c r="AQ313" s="8"/>
    </row>
    <row r="314" spans="1:43" ht="14.65" customHeight="1">
      <c r="A314" s="103"/>
      <c r="B314" s="193"/>
      <c r="C314" s="193"/>
      <c r="D314" s="133"/>
      <c r="E314" s="127"/>
      <c r="F314" s="133"/>
      <c r="G314" s="133"/>
      <c r="H314" s="133"/>
      <c r="I314" s="133"/>
      <c r="J314" s="145"/>
      <c r="K314" s="148"/>
      <c r="L314" s="151"/>
      <c r="M314" s="155"/>
      <c r="N314" s="14"/>
      <c r="O314" s="15"/>
      <c r="P314" s="15"/>
      <c r="Q314" s="16"/>
      <c r="R314" s="17" t="str">
        <f ca="1">IF(Q314=0," ",IFERROR(IF(DATEDIF(TODAY(),Q314,"M")&lt;=5,"ROJO",IF(DATEDIF(TODAY(),Q314,"M")&gt;=12,"VERDE",IF(AND(DATEDIF(TODAY(),Q314,"M")&gt;=6,DATEDIF(TODAY(),Q314,"M")&lt;=11),"AMARILLO"))),S314))</f>
        <v xml:space="preserve"> </v>
      </c>
      <c r="S314" s="25" t="str">
        <f t="shared" si="2"/>
        <v xml:space="preserve"> </v>
      </c>
      <c r="T314" s="18"/>
      <c r="U314" s="19"/>
      <c r="V314" s="19"/>
      <c r="W314" s="20"/>
      <c r="X314" s="20"/>
      <c r="Y314" s="164"/>
      <c r="Z314" s="21"/>
      <c r="AA314" s="4"/>
      <c r="AB314" s="169"/>
      <c r="AC314" s="169"/>
      <c r="AD314" s="173"/>
      <c r="AE314" s="169"/>
      <c r="AF314" s="169"/>
      <c r="AG314" s="169"/>
      <c r="AH314" s="169"/>
      <c r="AI314" s="169"/>
      <c r="AJ314" s="169"/>
      <c r="AK314" s="169"/>
      <c r="AL314" s="169"/>
      <c r="AM314" s="169"/>
      <c r="AN314" s="169"/>
      <c r="AO314" s="185"/>
      <c r="AP314" s="24"/>
      <c r="AQ314" s="8"/>
    </row>
    <row r="315" spans="1:43" ht="16.5">
      <c r="A315" s="103"/>
      <c r="B315" s="193"/>
      <c r="C315" s="193"/>
      <c r="D315" s="134"/>
      <c r="E315" s="128"/>
      <c r="F315" s="134"/>
      <c r="G315" s="134"/>
      <c r="H315" s="134"/>
      <c r="I315" s="134"/>
      <c r="J315" s="146"/>
      <c r="K315" s="149"/>
      <c r="L315" s="152"/>
      <c r="M315" s="28" t="b">
        <f>M309=N315</f>
        <v>1</v>
      </c>
      <c r="N315" s="29">
        <f>SUM(N309:N314)</f>
        <v>0</v>
      </c>
      <c r="O315" s="30" t="s">
        <v>112</v>
      </c>
      <c r="P315" s="31"/>
      <c r="Q315" s="32"/>
      <c r="R315" s="32"/>
      <c r="S315" s="32"/>
      <c r="T315" s="33">
        <f>SUM(T309:T314)</f>
        <v>0</v>
      </c>
      <c r="U315" s="34"/>
      <c r="V315" s="34"/>
      <c r="W315" s="35"/>
      <c r="X315" s="35"/>
      <c r="Y315" s="165"/>
      <c r="Z315" s="36"/>
      <c r="AA315" s="4"/>
      <c r="AB315" s="37"/>
      <c r="AC315" s="38"/>
      <c r="AD315" s="53"/>
      <c r="AE315" s="38"/>
      <c r="AF315" s="38"/>
      <c r="AG315" s="38"/>
      <c r="AH315" s="38"/>
      <c r="AI315" s="38"/>
      <c r="AJ315" s="38"/>
      <c r="AK315" s="38"/>
      <c r="AL315" s="38"/>
      <c r="AM315" s="38"/>
      <c r="AN315" s="38"/>
      <c r="AO315" s="39"/>
      <c r="AP315" s="24"/>
      <c r="AQ315" s="8"/>
    </row>
    <row r="316" spans="1:43" ht="14.65" customHeight="1">
      <c r="A316" s="103">
        <f>+A309+1</f>
        <v>4</v>
      </c>
      <c r="B316" s="193" t="s">
        <v>203</v>
      </c>
      <c r="C316" s="193"/>
      <c r="D316" s="132">
        <v>0</v>
      </c>
      <c r="E316" s="126"/>
      <c r="F316" s="132">
        <v>0</v>
      </c>
      <c r="G316" s="132"/>
      <c r="H316" s="132"/>
      <c r="I316" s="132"/>
      <c r="J316" s="144">
        <f>+F316+G316</f>
        <v>0</v>
      </c>
      <c r="K316" s="147">
        <f>+AO316</f>
        <v>0</v>
      </c>
      <c r="L316" s="150">
        <f>+J316+K316</f>
        <v>0</v>
      </c>
      <c r="M316" s="153">
        <f>+(D316+E316)-L316+H316-I316</f>
        <v>0</v>
      </c>
      <c r="N316" s="14"/>
      <c r="O316" s="15"/>
      <c r="P316" s="15"/>
      <c r="Q316" s="16"/>
      <c r="R316" s="17" t="str">
        <f ca="1">IF(Q316=0," ",IFERROR(IF(DATEDIF(TODAY(),Q316,"M")&lt;=5,"ROJO",IF(DATEDIF(TODAY(),Q316,"M")&gt;=12,"VERDE",IF(AND(DATEDIF(TODAY(),Q316,"M")&gt;=6,DATEDIF(TODAY(),Q316,"M")&lt;=11),"AMARILLO"))),S316))</f>
        <v xml:space="preserve"> </v>
      </c>
      <c r="S316" s="17" t="str">
        <f>IF(Q316=0," ",IF(Q316&lt;=$N$4,"VENCIDO","NO VENCIDO"))</f>
        <v xml:space="preserve"> </v>
      </c>
      <c r="T316" s="18"/>
      <c r="U316" s="19"/>
      <c r="V316" s="19"/>
      <c r="W316" s="20"/>
      <c r="X316" s="20"/>
      <c r="Y316" s="163">
        <f>+AT316</f>
        <v>0</v>
      </c>
      <c r="Z316" s="21"/>
      <c r="AA316" s="4"/>
      <c r="AB316" s="167"/>
      <c r="AC316" s="167"/>
      <c r="AD316" s="171">
        <f>+AB316+AC316</f>
        <v>0</v>
      </c>
      <c r="AE316" s="167"/>
      <c r="AF316" s="167"/>
      <c r="AG316" s="167"/>
      <c r="AH316" s="167"/>
      <c r="AI316" s="167"/>
      <c r="AJ316" s="167"/>
      <c r="AK316" s="167"/>
      <c r="AL316" s="167"/>
      <c r="AM316" s="167"/>
      <c r="AN316" s="167"/>
      <c r="AO316" s="183">
        <f>SUM(AD316:AN321)</f>
        <v>0</v>
      </c>
      <c r="AP316" s="24"/>
      <c r="AQ316" s="8"/>
    </row>
    <row r="317" spans="1:43" ht="14.65" customHeight="1">
      <c r="A317" s="103"/>
      <c r="B317" s="193"/>
      <c r="C317" s="193"/>
      <c r="D317" s="133"/>
      <c r="E317" s="127"/>
      <c r="F317" s="133"/>
      <c r="G317" s="133"/>
      <c r="H317" s="133"/>
      <c r="I317" s="133"/>
      <c r="J317" s="145"/>
      <c r="K317" s="148"/>
      <c r="L317" s="151"/>
      <c r="M317" s="154"/>
      <c r="N317" s="14"/>
      <c r="O317" s="15"/>
      <c r="P317" s="15"/>
      <c r="Q317" s="16"/>
      <c r="R317" s="17" t="str">
        <f ca="1">IF(Q317=0," ",IFERROR(IF(DATEDIF(TODAY(),Q317,"M")&lt;=5,"ROJO",IF(DATEDIF(TODAY(),Q317,"M")&gt;=12,"VERDE",IF(AND(DATEDIF(TODAY(),Q317,"M")&gt;=6,DATEDIF(TODAY(),Q317,"M")&lt;=11),"AMARILLO"))),S317))</f>
        <v xml:space="preserve"> </v>
      </c>
      <c r="S317" s="25" t="str">
        <f>IF(Q317=0," ",IF(Q317&lt;=$N$4,"VENCIDO","NO VENCIDO"))</f>
        <v xml:space="preserve"> </v>
      </c>
      <c r="T317" s="18"/>
      <c r="U317" s="19"/>
      <c r="V317" s="19"/>
      <c r="W317" s="20"/>
      <c r="X317" s="20"/>
      <c r="Y317" s="164"/>
      <c r="Z317" s="21"/>
      <c r="AA317" s="4"/>
      <c r="AB317" s="168"/>
      <c r="AC317" s="168"/>
      <c r="AD317" s="172"/>
      <c r="AE317" s="168"/>
      <c r="AF317" s="168"/>
      <c r="AG317" s="168"/>
      <c r="AH317" s="168"/>
      <c r="AI317" s="168"/>
      <c r="AJ317" s="168"/>
      <c r="AK317" s="168"/>
      <c r="AL317" s="168"/>
      <c r="AM317" s="168"/>
      <c r="AN317" s="168"/>
      <c r="AO317" s="184"/>
      <c r="AP317" s="24"/>
      <c r="AQ317" s="8"/>
    </row>
    <row r="318" spans="1:43" ht="14.65" customHeight="1">
      <c r="A318" s="103"/>
      <c r="B318" s="193"/>
      <c r="C318" s="193"/>
      <c r="D318" s="133"/>
      <c r="E318" s="127"/>
      <c r="F318" s="133"/>
      <c r="G318" s="133"/>
      <c r="H318" s="133"/>
      <c r="I318" s="133"/>
      <c r="J318" s="145"/>
      <c r="K318" s="148"/>
      <c r="L318" s="151"/>
      <c r="M318" s="154"/>
      <c r="N318" s="14"/>
      <c r="O318" s="15"/>
      <c r="P318" s="15"/>
      <c r="Q318" s="16"/>
      <c r="R318" s="40"/>
      <c r="S318" s="41"/>
      <c r="T318" s="18"/>
      <c r="U318" s="19"/>
      <c r="V318" s="19"/>
      <c r="W318" s="20"/>
      <c r="X318" s="20"/>
      <c r="Y318" s="164"/>
      <c r="Z318" s="21"/>
      <c r="AA318" s="4"/>
      <c r="AB318" s="168"/>
      <c r="AC318" s="168"/>
      <c r="AD318" s="172"/>
      <c r="AE318" s="168"/>
      <c r="AF318" s="168"/>
      <c r="AG318" s="168"/>
      <c r="AH318" s="168"/>
      <c r="AI318" s="168"/>
      <c r="AJ318" s="168"/>
      <c r="AK318" s="168"/>
      <c r="AL318" s="168"/>
      <c r="AM318" s="168"/>
      <c r="AN318" s="168"/>
      <c r="AO318" s="184"/>
      <c r="AP318" s="24"/>
      <c r="AQ318" s="8"/>
    </row>
    <row r="319" spans="1:43" ht="14.65" customHeight="1">
      <c r="A319" s="103"/>
      <c r="B319" s="193"/>
      <c r="C319" s="193"/>
      <c r="D319" s="133"/>
      <c r="E319" s="127"/>
      <c r="F319" s="133"/>
      <c r="G319" s="133"/>
      <c r="H319" s="133"/>
      <c r="I319" s="133"/>
      <c r="J319" s="145"/>
      <c r="K319" s="148"/>
      <c r="L319" s="151"/>
      <c r="M319" s="154"/>
      <c r="N319" s="14"/>
      <c r="O319" s="15"/>
      <c r="P319" s="15"/>
      <c r="Q319" s="16"/>
      <c r="R319" s="17" t="str">
        <f ca="1">IF(Q319=0," ",IFERROR(IF(DATEDIF(TODAY(),Q319,"M")&lt;=5,"ROJO",IF(DATEDIF(TODAY(),Q319,"M")&gt;=12,"VERDE",IF(AND(DATEDIF(TODAY(),Q319,"M")&gt;=6,DATEDIF(TODAY(),Q319,"M")&lt;=11),"AMARILLO"))),S319))</f>
        <v xml:space="preserve"> </v>
      </c>
      <c r="S319" s="25" t="str">
        <f>IF(Q319=0," ",IF(Q319&lt;=$N$4,"VENCIDO","NO VENCIDO"))</f>
        <v xml:space="preserve"> </v>
      </c>
      <c r="T319" s="18"/>
      <c r="U319" s="19"/>
      <c r="V319" s="19"/>
      <c r="W319" s="20"/>
      <c r="X319" s="20"/>
      <c r="Y319" s="164"/>
      <c r="Z319" s="21"/>
      <c r="AA319" s="4"/>
      <c r="AB319" s="168"/>
      <c r="AC319" s="168"/>
      <c r="AD319" s="172"/>
      <c r="AE319" s="168"/>
      <c r="AF319" s="168"/>
      <c r="AG319" s="168"/>
      <c r="AH319" s="168"/>
      <c r="AI319" s="168"/>
      <c r="AJ319" s="168"/>
      <c r="AK319" s="168"/>
      <c r="AL319" s="168"/>
      <c r="AM319" s="168"/>
      <c r="AN319" s="168"/>
      <c r="AO319" s="184"/>
      <c r="AP319" s="24"/>
      <c r="AQ319" s="8"/>
    </row>
    <row r="320" spans="1:43" ht="14.65" customHeight="1">
      <c r="A320" s="103"/>
      <c r="B320" s="193"/>
      <c r="C320" s="193"/>
      <c r="D320" s="133"/>
      <c r="E320" s="127"/>
      <c r="F320" s="133"/>
      <c r="G320" s="133"/>
      <c r="H320" s="133"/>
      <c r="I320" s="133"/>
      <c r="J320" s="145"/>
      <c r="K320" s="148"/>
      <c r="L320" s="151"/>
      <c r="M320" s="154"/>
      <c r="N320" s="14"/>
      <c r="O320" s="15"/>
      <c r="P320" s="15"/>
      <c r="Q320" s="16"/>
      <c r="R320" s="17" t="str">
        <f ca="1">IF(Q320=0," ",IFERROR(IF(DATEDIF(TODAY(),Q320,"M")&lt;=5,"ROJO",IF(DATEDIF(TODAY(),Q320,"M")&gt;=12,"VERDE",IF(AND(DATEDIF(TODAY(),Q320,"M")&gt;=6,DATEDIF(TODAY(),Q320,"M")&lt;=11),"AMARILLO"))),S320))</f>
        <v xml:space="preserve"> </v>
      </c>
      <c r="S320" s="25" t="str">
        <f>IF(Q320=0," ",IF(Q320&lt;=$N$4,"VENCIDO","NO VENCIDO"))</f>
        <v xml:space="preserve"> </v>
      </c>
      <c r="T320" s="18"/>
      <c r="U320" s="19"/>
      <c r="V320" s="19"/>
      <c r="W320" s="20"/>
      <c r="X320" s="20"/>
      <c r="Y320" s="164"/>
      <c r="Z320" s="21"/>
      <c r="AA320" s="4"/>
      <c r="AB320" s="168"/>
      <c r="AC320" s="168"/>
      <c r="AD320" s="172"/>
      <c r="AE320" s="168"/>
      <c r="AF320" s="168"/>
      <c r="AG320" s="168"/>
      <c r="AH320" s="168"/>
      <c r="AI320" s="168"/>
      <c r="AJ320" s="168"/>
      <c r="AK320" s="168"/>
      <c r="AL320" s="168"/>
      <c r="AM320" s="168"/>
      <c r="AN320" s="168"/>
      <c r="AO320" s="184"/>
      <c r="AP320" s="24"/>
      <c r="AQ320" s="8"/>
    </row>
    <row r="321" spans="1:43" ht="14.65" customHeight="1">
      <c r="A321" s="103"/>
      <c r="B321" s="193"/>
      <c r="C321" s="193"/>
      <c r="D321" s="133"/>
      <c r="E321" s="127"/>
      <c r="F321" s="133"/>
      <c r="G321" s="133"/>
      <c r="H321" s="133"/>
      <c r="I321" s="133"/>
      <c r="J321" s="145"/>
      <c r="K321" s="148"/>
      <c r="L321" s="151"/>
      <c r="M321" s="155"/>
      <c r="N321" s="14"/>
      <c r="O321" s="15"/>
      <c r="P321" s="15"/>
      <c r="Q321" s="16"/>
      <c r="R321" s="17" t="str">
        <f ca="1">IF(Q321=0," ",IFERROR(IF(DATEDIF(TODAY(),Q321,"M")&lt;=5,"ROJO",IF(DATEDIF(TODAY(),Q321,"M")&gt;=12,"VERDE",IF(AND(DATEDIF(TODAY(),Q321,"M")&gt;=6,DATEDIF(TODAY(),Q321,"M")&lt;=11),"AMARILLO"))),S321))</f>
        <v xml:space="preserve"> </v>
      </c>
      <c r="S321" s="25" t="str">
        <f>IF(Q321=0," ",IF(Q321&lt;=$N$4,"VENCIDO","NO VENCIDO"))</f>
        <v xml:space="preserve"> </v>
      </c>
      <c r="T321" s="18"/>
      <c r="U321" s="19"/>
      <c r="V321" s="19"/>
      <c r="W321" s="20"/>
      <c r="X321" s="20"/>
      <c r="Y321" s="164"/>
      <c r="Z321" s="21"/>
      <c r="AA321" s="4"/>
      <c r="AB321" s="169"/>
      <c r="AC321" s="169"/>
      <c r="AD321" s="173"/>
      <c r="AE321" s="169"/>
      <c r="AF321" s="169"/>
      <c r="AG321" s="169"/>
      <c r="AH321" s="169"/>
      <c r="AI321" s="169"/>
      <c r="AJ321" s="169"/>
      <c r="AK321" s="169"/>
      <c r="AL321" s="169"/>
      <c r="AM321" s="169"/>
      <c r="AN321" s="169"/>
      <c r="AO321" s="185"/>
      <c r="AP321" s="24"/>
      <c r="AQ321" s="8"/>
    </row>
    <row r="322" spans="1:43" ht="16.5">
      <c r="A322" s="103"/>
      <c r="B322" s="193"/>
      <c r="C322" s="193"/>
      <c r="D322" s="134"/>
      <c r="E322" s="128"/>
      <c r="F322" s="134"/>
      <c r="G322" s="134"/>
      <c r="H322" s="134"/>
      <c r="I322" s="134"/>
      <c r="J322" s="146"/>
      <c r="K322" s="149"/>
      <c r="L322" s="152"/>
      <c r="M322" s="28" t="b">
        <f>M316=N322</f>
        <v>1</v>
      </c>
      <c r="N322" s="29">
        <f>SUM(N316:N321)</f>
        <v>0</v>
      </c>
      <c r="O322" s="30" t="s">
        <v>112</v>
      </c>
      <c r="P322" s="31"/>
      <c r="Q322" s="32"/>
      <c r="R322" s="32"/>
      <c r="S322" s="32"/>
      <c r="T322" s="33">
        <f>SUM(T316:T321)</f>
        <v>0</v>
      </c>
      <c r="U322" s="34"/>
      <c r="V322" s="34"/>
      <c r="W322" s="35"/>
      <c r="X322" s="35"/>
      <c r="Y322" s="165"/>
      <c r="Z322" s="36"/>
      <c r="AA322" s="4"/>
      <c r="AB322" s="37"/>
      <c r="AC322" s="38"/>
      <c r="AD322" s="53"/>
      <c r="AE322" s="38"/>
      <c r="AF322" s="38"/>
      <c r="AG322" s="38"/>
      <c r="AH322" s="38"/>
      <c r="AI322" s="38"/>
      <c r="AJ322" s="38"/>
      <c r="AK322" s="38"/>
      <c r="AL322" s="38"/>
      <c r="AM322" s="38"/>
      <c r="AN322" s="38"/>
      <c r="AO322" s="39"/>
      <c r="AP322" s="24"/>
      <c r="AQ322" s="8"/>
    </row>
    <row r="323" spans="1:43" ht="14.65" customHeight="1">
      <c r="A323" s="103">
        <f>+A316+1</f>
        <v>5</v>
      </c>
      <c r="B323" s="193" t="s">
        <v>204</v>
      </c>
      <c r="C323" s="193"/>
      <c r="D323" s="132">
        <v>0</v>
      </c>
      <c r="E323" s="126"/>
      <c r="F323" s="132">
        <v>0</v>
      </c>
      <c r="G323" s="132"/>
      <c r="H323" s="132"/>
      <c r="I323" s="132"/>
      <c r="J323" s="144">
        <f>+F323+G323</f>
        <v>0</v>
      </c>
      <c r="K323" s="147">
        <f>+AO323</f>
        <v>0</v>
      </c>
      <c r="L323" s="150">
        <f>+J323+K323</f>
        <v>0</v>
      </c>
      <c r="M323" s="153">
        <f>+(D323+E323)-L323+H323-I323</f>
        <v>0</v>
      </c>
      <c r="N323" s="14"/>
      <c r="O323" s="15"/>
      <c r="P323" s="15"/>
      <c r="Q323" s="16"/>
      <c r="R323" s="17" t="str">
        <f ca="1">IF(Q323=0," ",IFERROR(IF(DATEDIF(TODAY(),Q323,"M")&lt;=5,"ROJO",IF(DATEDIF(TODAY(),Q323,"M")&gt;=12,"VERDE",IF(AND(DATEDIF(TODAY(),Q323,"M")&gt;=6,DATEDIF(TODAY(),Q323,"M")&lt;=11),"AMARILLO"))),S323))</f>
        <v xml:space="preserve"> </v>
      </c>
      <c r="S323" s="17" t="str">
        <f>IF(Q323=0," ",IF(Q323&lt;=$N$4,"VENCIDO","NO VENCIDO"))</f>
        <v xml:space="preserve"> </v>
      </c>
      <c r="T323" s="18"/>
      <c r="U323" s="19"/>
      <c r="V323" s="19"/>
      <c r="W323" s="20"/>
      <c r="X323" s="20"/>
      <c r="Y323" s="163">
        <f>+AT323</f>
        <v>0</v>
      </c>
      <c r="Z323" s="21"/>
      <c r="AA323" s="4"/>
      <c r="AB323" s="167"/>
      <c r="AC323" s="167"/>
      <c r="AD323" s="171">
        <f>+AB323+AC323</f>
        <v>0</v>
      </c>
      <c r="AE323" s="167"/>
      <c r="AF323" s="167"/>
      <c r="AG323" s="167"/>
      <c r="AH323" s="167"/>
      <c r="AI323" s="167"/>
      <c r="AJ323" s="167"/>
      <c r="AK323" s="167"/>
      <c r="AL323" s="167"/>
      <c r="AM323" s="167"/>
      <c r="AN323" s="167"/>
      <c r="AO323" s="183">
        <f>SUM(AD323:AN328)</f>
        <v>0</v>
      </c>
      <c r="AP323" s="24"/>
      <c r="AQ323" s="8"/>
    </row>
    <row r="324" spans="1:43" ht="14.65" customHeight="1">
      <c r="A324" s="103"/>
      <c r="B324" s="193"/>
      <c r="C324" s="193"/>
      <c r="D324" s="133"/>
      <c r="E324" s="127"/>
      <c r="F324" s="133"/>
      <c r="G324" s="133"/>
      <c r="H324" s="133"/>
      <c r="I324" s="133"/>
      <c r="J324" s="145"/>
      <c r="K324" s="148"/>
      <c r="L324" s="151"/>
      <c r="M324" s="154"/>
      <c r="N324" s="14"/>
      <c r="O324" s="15"/>
      <c r="P324" s="15"/>
      <c r="Q324" s="16"/>
      <c r="R324" s="17" t="str">
        <f ca="1">IF(Q324=0," ",IFERROR(IF(DATEDIF(TODAY(),Q324,"M")&lt;=5,"ROJO",IF(DATEDIF(TODAY(),Q324,"M")&gt;=12,"VERDE",IF(AND(DATEDIF(TODAY(),Q324,"M")&gt;=6,DATEDIF(TODAY(),Q324,"M")&lt;=11),"AMARILLO"))),S324))</f>
        <v xml:space="preserve"> </v>
      </c>
      <c r="S324" s="25" t="str">
        <f>IF(Q324=0," ",IF(Q324&lt;=$N$4,"VENCIDO","NO VENCIDO"))</f>
        <v xml:space="preserve"> </v>
      </c>
      <c r="T324" s="18"/>
      <c r="U324" s="19"/>
      <c r="V324" s="19"/>
      <c r="W324" s="20"/>
      <c r="X324" s="20"/>
      <c r="Y324" s="164"/>
      <c r="Z324" s="21"/>
      <c r="AA324" s="4"/>
      <c r="AB324" s="168"/>
      <c r="AC324" s="168"/>
      <c r="AD324" s="172"/>
      <c r="AE324" s="168"/>
      <c r="AF324" s="168"/>
      <c r="AG324" s="168"/>
      <c r="AH324" s="168"/>
      <c r="AI324" s="168"/>
      <c r="AJ324" s="168"/>
      <c r="AK324" s="168"/>
      <c r="AL324" s="168"/>
      <c r="AM324" s="168"/>
      <c r="AN324" s="168"/>
      <c r="AO324" s="184"/>
      <c r="AP324" s="24"/>
      <c r="AQ324" s="8"/>
    </row>
    <row r="325" spans="1:43" ht="14.65" customHeight="1">
      <c r="A325" s="103"/>
      <c r="B325" s="193"/>
      <c r="C325" s="193"/>
      <c r="D325" s="133"/>
      <c r="E325" s="127"/>
      <c r="F325" s="133"/>
      <c r="G325" s="133"/>
      <c r="H325" s="133"/>
      <c r="I325" s="133"/>
      <c r="J325" s="145"/>
      <c r="K325" s="148"/>
      <c r="L325" s="151"/>
      <c r="M325" s="154"/>
      <c r="N325" s="14"/>
      <c r="O325" s="15"/>
      <c r="P325" s="15"/>
      <c r="Q325" s="16"/>
      <c r="R325" s="40"/>
      <c r="S325" s="41"/>
      <c r="T325" s="18"/>
      <c r="U325" s="19"/>
      <c r="V325" s="19"/>
      <c r="W325" s="20"/>
      <c r="X325" s="20"/>
      <c r="Y325" s="164"/>
      <c r="Z325" s="21"/>
      <c r="AA325" s="4"/>
      <c r="AB325" s="168"/>
      <c r="AC325" s="168"/>
      <c r="AD325" s="172"/>
      <c r="AE325" s="168"/>
      <c r="AF325" s="168"/>
      <c r="AG325" s="168"/>
      <c r="AH325" s="168"/>
      <c r="AI325" s="168"/>
      <c r="AJ325" s="168"/>
      <c r="AK325" s="168"/>
      <c r="AL325" s="168"/>
      <c r="AM325" s="168"/>
      <c r="AN325" s="168"/>
      <c r="AO325" s="184"/>
      <c r="AP325" s="24"/>
      <c r="AQ325" s="8"/>
    </row>
    <row r="326" spans="1:43" ht="14.65" customHeight="1">
      <c r="A326" s="103"/>
      <c r="B326" s="193"/>
      <c r="C326" s="193"/>
      <c r="D326" s="133"/>
      <c r="E326" s="127"/>
      <c r="F326" s="133"/>
      <c r="G326" s="133"/>
      <c r="H326" s="133"/>
      <c r="I326" s="133"/>
      <c r="J326" s="145"/>
      <c r="K326" s="148"/>
      <c r="L326" s="151"/>
      <c r="M326" s="154"/>
      <c r="N326" s="14"/>
      <c r="O326" s="15"/>
      <c r="P326" s="15"/>
      <c r="Q326" s="16"/>
      <c r="R326" s="17" t="str">
        <f ca="1">IF(Q326=0," ",IFERROR(IF(DATEDIF(TODAY(),Q326,"M")&lt;=5,"ROJO",IF(DATEDIF(TODAY(),Q326,"M")&gt;=12,"VERDE",IF(AND(DATEDIF(TODAY(),Q326,"M")&gt;=6,DATEDIF(TODAY(),Q326,"M")&lt;=11),"AMARILLO"))),S326))</f>
        <v xml:space="preserve"> </v>
      </c>
      <c r="S326" s="25" t="str">
        <f>IF(Q326=0," ",IF(Q326&lt;=$N$4,"VENCIDO","NO VENCIDO"))</f>
        <v xml:space="preserve"> </v>
      </c>
      <c r="T326" s="18"/>
      <c r="U326" s="19"/>
      <c r="V326" s="19"/>
      <c r="W326" s="20"/>
      <c r="X326" s="20"/>
      <c r="Y326" s="164"/>
      <c r="Z326" s="21"/>
      <c r="AA326" s="4"/>
      <c r="AB326" s="168"/>
      <c r="AC326" s="168"/>
      <c r="AD326" s="172"/>
      <c r="AE326" s="168"/>
      <c r="AF326" s="168"/>
      <c r="AG326" s="168"/>
      <c r="AH326" s="168"/>
      <c r="AI326" s="168"/>
      <c r="AJ326" s="168"/>
      <c r="AK326" s="168"/>
      <c r="AL326" s="168"/>
      <c r="AM326" s="168"/>
      <c r="AN326" s="168"/>
      <c r="AO326" s="184"/>
      <c r="AP326" s="24"/>
      <c r="AQ326" s="8"/>
    </row>
    <row r="327" spans="1:43" ht="14.65" customHeight="1">
      <c r="A327" s="103"/>
      <c r="B327" s="193"/>
      <c r="C327" s="193"/>
      <c r="D327" s="133"/>
      <c r="E327" s="127"/>
      <c r="F327" s="133"/>
      <c r="G327" s="133"/>
      <c r="H327" s="133"/>
      <c r="I327" s="133"/>
      <c r="J327" s="145"/>
      <c r="K327" s="148"/>
      <c r="L327" s="151"/>
      <c r="M327" s="154"/>
      <c r="N327" s="14"/>
      <c r="O327" s="15"/>
      <c r="P327" s="15"/>
      <c r="Q327" s="16"/>
      <c r="R327" s="17" t="str">
        <f ca="1">IF(Q327=0," ",IFERROR(IF(DATEDIF(TODAY(),Q327,"M")&lt;=5,"ROJO",IF(DATEDIF(TODAY(),Q327,"M")&gt;=12,"VERDE",IF(AND(DATEDIF(TODAY(),Q327,"M")&gt;=6,DATEDIF(TODAY(),Q327,"M")&lt;=11),"AMARILLO"))),S327))</f>
        <v xml:space="preserve"> </v>
      </c>
      <c r="S327" s="25" t="str">
        <f>IF(Q327=0," ",IF(Q327&lt;=$N$4,"VENCIDO","NO VENCIDO"))</f>
        <v xml:space="preserve"> </v>
      </c>
      <c r="T327" s="18"/>
      <c r="U327" s="19"/>
      <c r="V327" s="19"/>
      <c r="W327" s="20"/>
      <c r="X327" s="20"/>
      <c r="Y327" s="164"/>
      <c r="Z327" s="21"/>
      <c r="AA327" s="4"/>
      <c r="AB327" s="168"/>
      <c r="AC327" s="168"/>
      <c r="AD327" s="172"/>
      <c r="AE327" s="168"/>
      <c r="AF327" s="168"/>
      <c r="AG327" s="168"/>
      <c r="AH327" s="168"/>
      <c r="AI327" s="168"/>
      <c r="AJ327" s="168"/>
      <c r="AK327" s="168"/>
      <c r="AL327" s="168"/>
      <c r="AM327" s="168"/>
      <c r="AN327" s="168"/>
      <c r="AO327" s="184"/>
      <c r="AP327" s="24"/>
      <c r="AQ327" s="8"/>
    </row>
    <row r="328" spans="1:43" ht="14.65" customHeight="1">
      <c r="A328" s="103"/>
      <c r="B328" s="193"/>
      <c r="C328" s="193"/>
      <c r="D328" s="133"/>
      <c r="E328" s="127"/>
      <c r="F328" s="133"/>
      <c r="G328" s="133"/>
      <c r="H328" s="133"/>
      <c r="I328" s="133"/>
      <c r="J328" s="145"/>
      <c r="K328" s="148"/>
      <c r="L328" s="151"/>
      <c r="M328" s="155"/>
      <c r="N328" s="14"/>
      <c r="O328" s="15"/>
      <c r="P328" s="15"/>
      <c r="Q328" s="16"/>
      <c r="R328" s="17" t="str">
        <f ca="1">IF(Q328=0," ",IFERROR(IF(DATEDIF(TODAY(),Q328,"M")&lt;=5,"ROJO",IF(DATEDIF(TODAY(),Q328,"M")&gt;=12,"VERDE",IF(AND(DATEDIF(TODAY(),Q328,"M")&gt;=6,DATEDIF(TODAY(),Q328,"M")&lt;=11),"AMARILLO"))),S328))</f>
        <v xml:space="preserve"> </v>
      </c>
      <c r="S328" s="25" t="str">
        <f>IF(Q328=0," ",IF(Q328&lt;=$N$4,"VENCIDO","NO VENCIDO"))</f>
        <v xml:space="preserve"> </v>
      </c>
      <c r="T328" s="18"/>
      <c r="U328" s="19"/>
      <c r="V328" s="19"/>
      <c r="W328" s="20"/>
      <c r="X328" s="20"/>
      <c r="Y328" s="164"/>
      <c r="Z328" s="21"/>
      <c r="AA328" s="4"/>
      <c r="AB328" s="169"/>
      <c r="AC328" s="169"/>
      <c r="AD328" s="173"/>
      <c r="AE328" s="169"/>
      <c r="AF328" s="169"/>
      <c r="AG328" s="169"/>
      <c r="AH328" s="169"/>
      <c r="AI328" s="169"/>
      <c r="AJ328" s="169"/>
      <c r="AK328" s="169"/>
      <c r="AL328" s="169"/>
      <c r="AM328" s="169"/>
      <c r="AN328" s="169"/>
      <c r="AO328" s="185"/>
      <c r="AP328" s="24"/>
      <c r="AQ328" s="8"/>
    </row>
    <row r="329" spans="1:43" ht="16.5">
      <c r="A329" s="103"/>
      <c r="B329" s="193"/>
      <c r="C329" s="193"/>
      <c r="D329" s="134"/>
      <c r="E329" s="128"/>
      <c r="F329" s="134"/>
      <c r="G329" s="134"/>
      <c r="H329" s="134"/>
      <c r="I329" s="134"/>
      <c r="J329" s="146"/>
      <c r="K329" s="149"/>
      <c r="L329" s="152"/>
      <c r="M329" s="28" t="b">
        <f>M323=N329</f>
        <v>1</v>
      </c>
      <c r="N329" s="29">
        <f>SUM(N323:N328)</f>
        <v>0</v>
      </c>
      <c r="O329" s="30" t="s">
        <v>112</v>
      </c>
      <c r="P329" s="31"/>
      <c r="Q329" s="32"/>
      <c r="R329" s="32"/>
      <c r="S329" s="32"/>
      <c r="T329" s="33">
        <f>SUM(T323:T328)</f>
        <v>0</v>
      </c>
      <c r="U329" s="34"/>
      <c r="V329" s="34"/>
      <c r="W329" s="35"/>
      <c r="X329" s="35"/>
      <c r="Y329" s="165"/>
      <c r="Z329" s="36"/>
      <c r="AA329" s="4"/>
      <c r="AB329" s="37"/>
      <c r="AC329" s="38"/>
      <c r="AD329" s="53"/>
      <c r="AE329" s="38"/>
      <c r="AF329" s="38"/>
      <c r="AG329" s="38"/>
      <c r="AH329" s="38"/>
      <c r="AI329" s="38"/>
      <c r="AJ329" s="38"/>
      <c r="AK329" s="38"/>
      <c r="AL329" s="38"/>
      <c r="AM329" s="38"/>
      <c r="AN329" s="38"/>
      <c r="AO329" s="39"/>
      <c r="AP329" s="24"/>
      <c r="AQ329" s="8"/>
    </row>
    <row r="330" spans="1:43" ht="14.65" customHeight="1">
      <c r="A330" s="103">
        <f>+A323+1</f>
        <v>6</v>
      </c>
      <c r="B330" s="193" t="s">
        <v>205</v>
      </c>
      <c r="C330" s="193"/>
      <c r="D330" s="214">
        <v>383</v>
      </c>
      <c r="E330" s="126"/>
      <c r="F330" s="214">
        <v>90</v>
      </c>
      <c r="G330" s="132"/>
      <c r="H330" s="132"/>
      <c r="I330" s="132"/>
      <c r="J330" s="144">
        <f>+F330+G330</f>
        <v>90</v>
      </c>
      <c r="K330" s="147">
        <f>+AO330</f>
        <v>0</v>
      </c>
      <c r="L330" s="150">
        <f>+J330+K330</f>
        <v>90</v>
      </c>
      <c r="M330" s="153">
        <f>+(D330+E330)-L330+H330-I330</f>
        <v>293</v>
      </c>
      <c r="N330" s="14">
        <v>293</v>
      </c>
      <c r="O330" s="71" t="s">
        <v>206</v>
      </c>
      <c r="P330" s="71" t="s">
        <v>207</v>
      </c>
      <c r="Q330" s="72">
        <v>46388</v>
      </c>
      <c r="R330" s="17" t="str">
        <f ca="1">IF(Q330=0," ",IFERROR(IF(DATEDIF(TODAY(),Q330,"M")&lt;=5,"ROJO",IF(DATEDIF(TODAY(),Q330,"M")&gt;=12,"VERDE",IF(AND(DATEDIF(TODAY(),Q330,"M")&gt;=6,DATEDIF(TODAY(),Q330,"M")&lt;=11),"AMARILLO"))),S330))</f>
        <v>ROJO</v>
      </c>
      <c r="S330" s="17" t="str">
        <f>IF(Q330=0," ",IF(Q330&lt;=$N$4,"VENCIDO","NO VENCIDO"))</f>
        <v>NO VENCIDO</v>
      </c>
      <c r="T330" s="18"/>
      <c r="U330" s="19"/>
      <c r="V330" s="19"/>
      <c r="W330" s="20"/>
      <c r="X330" s="20"/>
      <c r="Y330" s="163">
        <f>+AT330</f>
        <v>0</v>
      </c>
      <c r="Z330" s="21"/>
      <c r="AA330" s="4"/>
      <c r="AB330" s="167"/>
      <c r="AC330" s="167"/>
      <c r="AD330" s="171">
        <f>+AB330+AC330</f>
        <v>0</v>
      </c>
      <c r="AE330" s="167"/>
      <c r="AF330" s="167"/>
      <c r="AG330" s="167"/>
      <c r="AH330" s="167"/>
      <c r="AI330" s="167"/>
      <c r="AJ330" s="167"/>
      <c r="AK330" s="167"/>
      <c r="AL330" s="167"/>
      <c r="AM330" s="167"/>
      <c r="AN330" s="167"/>
      <c r="AO330" s="183">
        <f>SUM(AD330:AN335)</f>
        <v>0</v>
      </c>
      <c r="AP330" s="24"/>
      <c r="AQ330" s="8"/>
    </row>
    <row r="331" spans="1:43" ht="14.65" customHeight="1">
      <c r="A331" s="103"/>
      <c r="B331" s="193"/>
      <c r="C331" s="193"/>
      <c r="D331" s="215"/>
      <c r="E331" s="127"/>
      <c r="F331" s="215"/>
      <c r="G331" s="133"/>
      <c r="H331" s="133"/>
      <c r="I331" s="133"/>
      <c r="J331" s="145"/>
      <c r="K331" s="148"/>
      <c r="L331" s="151"/>
      <c r="M331" s="154"/>
      <c r="N331" s="14"/>
      <c r="O331" s="15"/>
      <c r="P331" s="15"/>
      <c r="Q331" s="16"/>
      <c r="R331" s="17" t="str">
        <f ca="1">IF(Q331=0," ",IFERROR(IF(DATEDIF(TODAY(),Q331,"M")&lt;=5,"ROJO",IF(DATEDIF(TODAY(),Q331,"M")&gt;=12,"VERDE",IF(AND(DATEDIF(TODAY(),Q331,"M")&gt;=6,DATEDIF(TODAY(),Q331,"M")&lt;=11),"AMARILLO"))),S331))</f>
        <v xml:space="preserve"> </v>
      </c>
      <c r="S331" s="25" t="str">
        <f>IF(Q331=0," ",IF(Q331&lt;=$N$4,"VENCIDO","NO VENCIDO"))</f>
        <v xml:space="preserve"> </v>
      </c>
      <c r="T331" s="18"/>
      <c r="U331" s="19"/>
      <c r="V331" s="19"/>
      <c r="W331" s="20"/>
      <c r="X331" s="20"/>
      <c r="Y331" s="164"/>
      <c r="Z331" s="21"/>
      <c r="AA331" s="4"/>
      <c r="AB331" s="168"/>
      <c r="AC331" s="168"/>
      <c r="AD331" s="172"/>
      <c r="AE331" s="168"/>
      <c r="AF331" s="168"/>
      <c r="AG331" s="168"/>
      <c r="AH331" s="168"/>
      <c r="AI331" s="168"/>
      <c r="AJ331" s="168"/>
      <c r="AK331" s="168"/>
      <c r="AL331" s="168"/>
      <c r="AM331" s="168"/>
      <c r="AN331" s="168"/>
      <c r="AO331" s="184"/>
      <c r="AP331" s="24"/>
      <c r="AQ331" s="8"/>
    </row>
    <row r="332" spans="1:43" ht="14.65" customHeight="1">
      <c r="A332" s="103"/>
      <c r="B332" s="193"/>
      <c r="C332" s="193"/>
      <c r="D332" s="215"/>
      <c r="E332" s="127"/>
      <c r="F332" s="215"/>
      <c r="G332" s="133"/>
      <c r="H332" s="133"/>
      <c r="I332" s="133"/>
      <c r="J332" s="145"/>
      <c r="K332" s="148"/>
      <c r="L332" s="151"/>
      <c r="M332" s="154"/>
      <c r="N332" s="14"/>
      <c r="O332" s="15"/>
      <c r="P332" s="15"/>
      <c r="Q332" s="16"/>
      <c r="R332" s="40"/>
      <c r="S332" s="41"/>
      <c r="T332" s="18"/>
      <c r="U332" s="19"/>
      <c r="V332" s="19"/>
      <c r="W332" s="20"/>
      <c r="X332" s="20"/>
      <c r="Y332" s="164"/>
      <c r="Z332" s="21"/>
      <c r="AA332" s="4"/>
      <c r="AB332" s="168"/>
      <c r="AC332" s="168"/>
      <c r="AD332" s="172"/>
      <c r="AE332" s="168"/>
      <c r="AF332" s="168"/>
      <c r="AG332" s="168"/>
      <c r="AH332" s="168"/>
      <c r="AI332" s="168"/>
      <c r="AJ332" s="168"/>
      <c r="AK332" s="168"/>
      <c r="AL332" s="168"/>
      <c r="AM332" s="168"/>
      <c r="AN332" s="168"/>
      <c r="AO332" s="184"/>
      <c r="AP332" s="24"/>
      <c r="AQ332" s="8"/>
    </row>
    <row r="333" spans="1:43" ht="14.65" customHeight="1">
      <c r="A333" s="103"/>
      <c r="B333" s="193"/>
      <c r="C333" s="193"/>
      <c r="D333" s="215"/>
      <c r="E333" s="127"/>
      <c r="F333" s="215"/>
      <c r="G333" s="133"/>
      <c r="H333" s="133"/>
      <c r="I333" s="133"/>
      <c r="J333" s="145"/>
      <c r="K333" s="148"/>
      <c r="L333" s="151"/>
      <c r="M333" s="154"/>
      <c r="N333" s="14"/>
      <c r="O333" s="15"/>
      <c r="P333" s="15"/>
      <c r="Q333" s="16"/>
      <c r="R333" s="17" t="str">
        <f ca="1">IF(Q333=0," ",IFERROR(IF(DATEDIF(TODAY(),Q333,"M")&lt;=5,"ROJO",IF(DATEDIF(TODAY(),Q333,"M")&gt;=12,"VERDE",IF(AND(DATEDIF(TODAY(),Q333,"M")&gt;=6,DATEDIF(TODAY(),Q333,"M")&lt;=11),"AMARILLO"))),S333))</f>
        <v xml:space="preserve"> </v>
      </c>
      <c r="S333" s="25" t="str">
        <f>IF(Q333=0," ",IF(Q333&lt;=$N$4,"VENCIDO","NO VENCIDO"))</f>
        <v xml:space="preserve"> </v>
      </c>
      <c r="T333" s="18"/>
      <c r="U333" s="19"/>
      <c r="V333" s="19"/>
      <c r="W333" s="20"/>
      <c r="X333" s="20"/>
      <c r="Y333" s="164"/>
      <c r="Z333" s="21"/>
      <c r="AA333" s="4"/>
      <c r="AB333" s="168"/>
      <c r="AC333" s="168"/>
      <c r="AD333" s="172"/>
      <c r="AE333" s="168"/>
      <c r="AF333" s="168"/>
      <c r="AG333" s="168"/>
      <c r="AH333" s="168"/>
      <c r="AI333" s="168"/>
      <c r="AJ333" s="168"/>
      <c r="AK333" s="168"/>
      <c r="AL333" s="168"/>
      <c r="AM333" s="168"/>
      <c r="AN333" s="168"/>
      <c r="AO333" s="184"/>
      <c r="AP333" s="24"/>
      <c r="AQ333" s="8"/>
    </row>
    <row r="334" spans="1:43" ht="14.65" customHeight="1">
      <c r="A334" s="103"/>
      <c r="B334" s="193"/>
      <c r="C334" s="193"/>
      <c r="D334" s="215"/>
      <c r="E334" s="127"/>
      <c r="F334" s="215"/>
      <c r="G334" s="133"/>
      <c r="H334" s="133"/>
      <c r="I334" s="133"/>
      <c r="J334" s="145"/>
      <c r="K334" s="148"/>
      <c r="L334" s="151"/>
      <c r="M334" s="154"/>
      <c r="N334" s="14"/>
      <c r="O334" s="15"/>
      <c r="P334" s="15"/>
      <c r="Q334" s="16"/>
      <c r="R334" s="17" t="str">
        <f ca="1">IF(Q334=0," ",IFERROR(IF(DATEDIF(TODAY(),Q334,"M")&lt;=5,"ROJO",IF(DATEDIF(TODAY(),Q334,"M")&gt;=12,"VERDE",IF(AND(DATEDIF(TODAY(),Q334,"M")&gt;=6,DATEDIF(TODAY(),Q334,"M")&lt;=11),"AMARILLO"))),S334))</f>
        <v xml:space="preserve"> </v>
      </c>
      <c r="S334" s="25" t="str">
        <f>IF(Q334=0," ",IF(Q334&lt;=$N$4,"VENCIDO","NO VENCIDO"))</f>
        <v xml:space="preserve"> </v>
      </c>
      <c r="T334" s="18"/>
      <c r="U334" s="19"/>
      <c r="V334" s="19"/>
      <c r="W334" s="20"/>
      <c r="X334" s="20"/>
      <c r="Y334" s="164"/>
      <c r="Z334" s="21"/>
      <c r="AA334" s="4"/>
      <c r="AB334" s="168"/>
      <c r="AC334" s="168"/>
      <c r="AD334" s="172"/>
      <c r="AE334" s="168"/>
      <c r="AF334" s="168"/>
      <c r="AG334" s="168"/>
      <c r="AH334" s="168"/>
      <c r="AI334" s="168"/>
      <c r="AJ334" s="168"/>
      <c r="AK334" s="168"/>
      <c r="AL334" s="168"/>
      <c r="AM334" s="168"/>
      <c r="AN334" s="168"/>
      <c r="AO334" s="184"/>
      <c r="AP334" s="24"/>
      <c r="AQ334" s="8"/>
    </row>
    <row r="335" spans="1:43" ht="14.65" customHeight="1">
      <c r="A335" s="103"/>
      <c r="B335" s="193"/>
      <c r="C335" s="193"/>
      <c r="D335" s="215"/>
      <c r="E335" s="127"/>
      <c r="F335" s="215"/>
      <c r="G335" s="133"/>
      <c r="H335" s="133"/>
      <c r="I335" s="133"/>
      <c r="J335" s="145"/>
      <c r="K335" s="148"/>
      <c r="L335" s="151"/>
      <c r="M335" s="155"/>
      <c r="N335" s="14"/>
      <c r="O335" s="15"/>
      <c r="P335" s="15"/>
      <c r="Q335" s="16"/>
      <c r="R335" s="17" t="str">
        <f ca="1">IF(Q335=0," ",IFERROR(IF(DATEDIF(TODAY(),Q335,"M")&lt;=5,"ROJO",IF(DATEDIF(TODAY(),Q335,"M")&gt;=12,"VERDE",IF(AND(DATEDIF(TODAY(),Q335,"M")&gt;=6,DATEDIF(TODAY(),Q335,"M")&lt;=11),"AMARILLO"))),S335))</f>
        <v xml:space="preserve"> </v>
      </c>
      <c r="S335" s="25" t="str">
        <f>IF(Q335=0," ",IF(Q335&lt;=$N$4,"VENCIDO","NO VENCIDO"))</f>
        <v xml:space="preserve"> </v>
      </c>
      <c r="T335" s="18"/>
      <c r="U335" s="19"/>
      <c r="V335" s="19"/>
      <c r="W335" s="20"/>
      <c r="X335" s="20"/>
      <c r="Y335" s="164"/>
      <c r="Z335" s="21"/>
      <c r="AA335" s="4"/>
      <c r="AB335" s="169"/>
      <c r="AC335" s="169"/>
      <c r="AD335" s="173"/>
      <c r="AE335" s="169"/>
      <c r="AF335" s="169"/>
      <c r="AG335" s="169"/>
      <c r="AH335" s="169"/>
      <c r="AI335" s="169"/>
      <c r="AJ335" s="169"/>
      <c r="AK335" s="169"/>
      <c r="AL335" s="169"/>
      <c r="AM335" s="169"/>
      <c r="AN335" s="169"/>
      <c r="AO335" s="185"/>
      <c r="AP335" s="24"/>
      <c r="AQ335" s="8"/>
    </row>
    <row r="336" spans="1:43" ht="16.5">
      <c r="A336" s="103"/>
      <c r="B336" s="193"/>
      <c r="C336" s="193"/>
      <c r="D336" s="216"/>
      <c r="E336" s="128"/>
      <c r="F336" s="216"/>
      <c r="G336" s="134"/>
      <c r="H336" s="134"/>
      <c r="I336" s="134"/>
      <c r="J336" s="146"/>
      <c r="K336" s="149"/>
      <c r="L336" s="152"/>
      <c r="M336" s="28" t="b">
        <f>M330=N336</f>
        <v>1</v>
      </c>
      <c r="N336" s="29">
        <f>SUM(N330:N335)</f>
        <v>293</v>
      </c>
      <c r="O336" s="30" t="s">
        <v>112</v>
      </c>
      <c r="P336" s="31"/>
      <c r="Q336" s="32"/>
      <c r="R336" s="32"/>
      <c r="S336" s="32"/>
      <c r="T336" s="33">
        <f>SUM(T330:T335)</f>
        <v>0</v>
      </c>
      <c r="U336" s="34"/>
      <c r="V336" s="34"/>
      <c r="W336" s="35"/>
      <c r="X336" s="35"/>
      <c r="Y336" s="165"/>
      <c r="Z336" s="36"/>
      <c r="AA336" s="4"/>
      <c r="AB336" s="37"/>
      <c r="AC336" s="38"/>
      <c r="AD336" s="53"/>
      <c r="AE336" s="38"/>
      <c r="AF336" s="38"/>
      <c r="AG336" s="38"/>
      <c r="AH336" s="38"/>
      <c r="AI336" s="38"/>
      <c r="AJ336" s="38"/>
      <c r="AK336" s="38"/>
      <c r="AL336" s="38"/>
      <c r="AM336" s="38"/>
      <c r="AN336" s="38"/>
      <c r="AO336" s="39"/>
      <c r="AP336" s="24"/>
      <c r="AQ336" s="8"/>
    </row>
    <row r="337" spans="1:43" ht="14.65" customHeight="1">
      <c r="A337" s="103">
        <f>+A330+1</f>
        <v>7</v>
      </c>
      <c r="B337" s="193" t="s">
        <v>208</v>
      </c>
      <c r="C337" s="193"/>
      <c r="D337" s="132">
        <v>0</v>
      </c>
      <c r="E337" s="126"/>
      <c r="F337" s="132">
        <v>0</v>
      </c>
      <c r="G337" s="132"/>
      <c r="H337" s="132"/>
      <c r="I337" s="132"/>
      <c r="J337" s="144">
        <f>+F337+G337</f>
        <v>0</v>
      </c>
      <c r="K337" s="147">
        <f>+AO337</f>
        <v>0</v>
      </c>
      <c r="L337" s="150">
        <f>+J337+K337</f>
        <v>0</v>
      </c>
      <c r="M337" s="153">
        <f>+(D337+E337)-L337+H337-I337</f>
        <v>0</v>
      </c>
      <c r="N337" s="14"/>
      <c r="O337" s="15"/>
      <c r="P337" s="15"/>
      <c r="Q337" s="16"/>
      <c r="R337" s="17" t="str">
        <f ca="1">IF(Q337=0," ",IFERROR(IF(DATEDIF(TODAY(),Q337,"M")&lt;=5,"ROJO",IF(DATEDIF(TODAY(),Q337,"M")&gt;=12,"VERDE",IF(AND(DATEDIF(TODAY(),Q337,"M")&gt;=6,DATEDIF(TODAY(),Q337,"M")&lt;=11),"AMARILLO"))),S337))</f>
        <v xml:space="preserve"> </v>
      </c>
      <c r="S337" s="17" t="str">
        <f>IF(Q337=0," ",IF(Q337&lt;=$N$4,"VENCIDO","NO VENCIDO"))</f>
        <v xml:space="preserve"> </v>
      </c>
      <c r="T337" s="18"/>
      <c r="U337" s="19"/>
      <c r="V337" s="19"/>
      <c r="W337" s="20"/>
      <c r="X337" s="20"/>
      <c r="Y337" s="163">
        <f>+AT337</f>
        <v>0</v>
      </c>
      <c r="Z337" s="21"/>
      <c r="AA337" s="4"/>
      <c r="AB337" s="167"/>
      <c r="AC337" s="167"/>
      <c r="AD337" s="171">
        <f>+AB337+AC337</f>
        <v>0</v>
      </c>
      <c r="AE337" s="167"/>
      <c r="AF337" s="167"/>
      <c r="AG337" s="167"/>
      <c r="AH337" s="167"/>
      <c r="AI337" s="167"/>
      <c r="AJ337" s="167"/>
      <c r="AK337" s="167"/>
      <c r="AL337" s="167"/>
      <c r="AM337" s="167"/>
      <c r="AN337" s="167"/>
      <c r="AO337" s="183">
        <f>SUM(AD337:AN342)</f>
        <v>0</v>
      </c>
      <c r="AP337" s="24"/>
      <c r="AQ337" s="8"/>
    </row>
    <row r="338" spans="1:43" ht="14.65" customHeight="1">
      <c r="A338" s="103"/>
      <c r="B338" s="193"/>
      <c r="C338" s="193"/>
      <c r="D338" s="133"/>
      <c r="E338" s="127"/>
      <c r="F338" s="133"/>
      <c r="G338" s="133"/>
      <c r="H338" s="133"/>
      <c r="I338" s="133"/>
      <c r="J338" s="145"/>
      <c r="K338" s="148"/>
      <c r="L338" s="151"/>
      <c r="M338" s="154"/>
      <c r="N338" s="14"/>
      <c r="O338" s="15"/>
      <c r="P338" s="15"/>
      <c r="Q338" s="16"/>
      <c r="R338" s="17" t="str">
        <f ca="1">IF(Q338=0," ",IFERROR(IF(DATEDIF(TODAY(),Q338,"M")&lt;=5,"ROJO",IF(DATEDIF(TODAY(),Q338,"M")&gt;=12,"VERDE",IF(AND(DATEDIF(TODAY(),Q338,"M")&gt;=6,DATEDIF(TODAY(),Q338,"M")&lt;=11),"AMARILLO"))),S338))</f>
        <v xml:space="preserve"> </v>
      </c>
      <c r="S338" s="25" t="str">
        <f>IF(Q338=0," ",IF(Q338&lt;=$N$4,"VENCIDO","NO VENCIDO"))</f>
        <v xml:space="preserve"> </v>
      </c>
      <c r="T338" s="18"/>
      <c r="U338" s="19"/>
      <c r="V338" s="19"/>
      <c r="W338" s="20"/>
      <c r="X338" s="20"/>
      <c r="Y338" s="164"/>
      <c r="Z338" s="21"/>
      <c r="AA338" s="4"/>
      <c r="AB338" s="168"/>
      <c r="AC338" s="168"/>
      <c r="AD338" s="172"/>
      <c r="AE338" s="168"/>
      <c r="AF338" s="168"/>
      <c r="AG338" s="168"/>
      <c r="AH338" s="168"/>
      <c r="AI338" s="168"/>
      <c r="AJ338" s="168"/>
      <c r="AK338" s="168"/>
      <c r="AL338" s="168"/>
      <c r="AM338" s="168"/>
      <c r="AN338" s="168"/>
      <c r="AO338" s="184"/>
      <c r="AP338" s="24"/>
      <c r="AQ338" s="8"/>
    </row>
    <row r="339" spans="1:43" ht="14.65" customHeight="1">
      <c r="A339" s="103"/>
      <c r="B339" s="193"/>
      <c r="C339" s="193"/>
      <c r="D339" s="133"/>
      <c r="E339" s="127"/>
      <c r="F339" s="133"/>
      <c r="G339" s="133"/>
      <c r="H339" s="133"/>
      <c r="I339" s="133"/>
      <c r="J339" s="145"/>
      <c r="K339" s="148"/>
      <c r="L339" s="151"/>
      <c r="M339" s="154"/>
      <c r="N339" s="14"/>
      <c r="O339" s="15"/>
      <c r="P339" s="15"/>
      <c r="Q339" s="16"/>
      <c r="R339" s="40"/>
      <c r="S339" s="41"/>
      <c r="T339" s="18"/>
      <c r="U339" s="19"/>
      <c r="V339" s="19"/>
      <c r="W339" s="20"/>
      <c r="X339" s="20"/>
      <c r="Y339" s="164"/>
      <c r="Z339" s="21"/>
      <c r="AA339" s="4"/>
      <c r="AB339" s="168"/>
      <c r="AC339" s="168"/>
      <c r="AD339" s="172"/>
      <c r="AE339" s="168"/>
      <c r="AF339" s="168"/>
      <c r="AG339" s="168"/>
      <c r="AH339" s="168"/>
      <c r="AI339" s="168"/>
      <c r="AJ339" s="168"/>
      <c r="AK339" s="168"/>
      <c r="AL339" s="168"/>
      <c r="AM339" s="168"/>
      <c r="AN339" s="168"/>
      <c r="AO339" s="184"/>
      <c r="AP339" s="24"/>
      <c r="AQ339" s="8"/>
    </row>
    <row r="340" spans="1:43" ht="14.65" customHeight="1">
      <c r="A340" s="103"/>
      <c r="B340" s="193"/>
      <c r="C340" s="193"/>
      <c r="D340" s="133"/>
      <c r="E340" s="127"/>
      <c r="F340" s="133"/>
      <c r="G340" s="133"/>
      <c r="H340" s="133"/>
      <c r="I340" s="133"/>
      <c r="J340" s="145"/>
      <c r="K340" s="148"/>
      <c r="L340" s="151"/>
      <c r="M340" s="154"/>
      <c r="N340" s="14"/>
      <c r="O340" s="15"/>
      <c r="P340" s="15"/>
      <c r="Q340" s="16"/>
      <c r="R340" s="17" t="str">
        <f ca="1">IF(Q340=0," ",IFERROR(IF(DATEDIF(TODAY(),Q340,"M")&lt;=5,"ROJO",IF(DATEDIF(TODAY(),Q340,"M")&gt;=12,"VERDE",IF(AND(DATEDIF(TODAY(),Q340,"M")&gt;=6,DATEDIF(TODAY(),Q340,"M")&lt;=11),"AMARILLO"))),S340))</f>
        <v xml:space="preserve"> </v>
      </c>
      <c r="S340" s="25" t="str">
        <f>IF(Q340=0," ",IF(Q340&lt;=$N$4,"VENCIDO","NO VENCIDO"))</f>
        <v xml:space="preserve"> </v>
      </c>
      <c r="T340" s="18"/>
      <c r="U340" s="19"/>
      <c r="V340" s="19"/>
      <c r="W340" s="20"/>
      <c r="X340" s="20"/>
      <c r="Y340" s="164"/>
      <c r="Z340" s="21"/>
      <c r="AA340" s="4"/>
      <c r="AB340" s="168"/>
      <c r="AC340" s="168"/>
      <c r="AD340" s="172"/>
      <c r="AE340" s="168"/>
      <c r="AF340" s="168"/>
      <c r="AG340" s="168"/>
      <c r="AH340" s="168"/>
      <c r="AI340" s="168"/>
      <c r="AJ340" s="168"/>
      <c r="AK340" s="168"/>
      <c r="AL340" s="168"/>
      <c r="AM340" s="168"/>
      <c r="AN340" s="168"/>
      <c r="AO340" s="184"/>
      <c r="AP340" s="24"/>
      <c r="AQ340" s="8"/>
    </row>
    <row r="341" spans="1:43" ht="14.65" customHeight="1">
      <c r="A341" s="103"/>
      <c r="B341" s="193"/>
      <c r="C341" s="193"/>
      <c r="D341" s="133"/>
      <c r="E341" s="127"/>
      <c r="F341" s="133"/>
      <c r="G341" s="133"/>
      <c r="H341" s="133"/>
      <c r="I341" s="133"/>
      <c r="J341" s="145"/>
      <c r="K341" s="148"/>
      <c r="L341" s="151"/>
      <c r="M341" s="154"/>
      <c r="N341" s="14"/>
      <c r="O341" s="15"/>
      <c r="P341" s="15"/>
      <c r="Q341" s="16"/>
      <c r="R341" s="17" t="str">
        <f ca="1">IF(Q341=0," ",IFERROR(IF(DATEDIF(TODAY(),Q341,"M")&lt;=5,"ROJO",IF(DATEDIF(TODAY(),Q341,"M")&gt;=12,"VERDE",IF(AND(DATEDIF(TODAY(),Q341,"M")&gt;=6,DATEDIF(TODAY(),Q341,"M")&lt;=11),"AMARILLO"))),S341))</f>
        <v xml:space="preserve"> </v>
      </c>
      <c r="S341" s="25" t="str">
        <f>IF(Q341=0," ",IF(Q341&lt;=$N$4,"VENCIDO","NO VENCIDO"))</f>
        <v xml:space="preserve"> </v>
      </c>
      <c r="T341" s="18"/>
      <c r="U341" s="19"/>
      <c r="V341" s="19"/>
      <c r="W341" s="20"/>
      <c r="X341" s="20"/>
      <c r="Y341" s="164"/>
      <c r="Z341" s="21"/>
      <c r="AA341" s="4"/>
      <c r="AB341" s="168"/>
      <c r="AC341" s="168"/>
      <c r="AD341" s="172"/>
      <c r="AE341" s="168"/>
      <c r="AF341" s="168"/>
      <c r="AG341" s="168"/>
      <c r="AH341" s="168"/>
      <c r="AI341" s="168"/>
      <c r="AJ341" s="168"/>
      <c r="AK341" s="168"/>
      <c r="AL341" s="168"/>
      <c r="AM341" s="168"/>
      <c r="AN341" s="168"/>
      <c r="AO341" s="184"/>
      <c r="AP341" s="24"/>
      <c r="AQ341" s="8"/>
    </row>
    <row r="342" spans="1:43" ht="14.65" customHeight="1">
      <c r="A342" s="103"/>
      <c r="B342" s="193"/>
      <c r="C342" s="193"/>
      <c r="D342" s="133"/>
      <c r="E342" s="127"/>
      <c r="F342" s="133"/>
      <c r="G342" s="133"/>
      <c r="H342" s="133"/>
      <c r="I342" s="133"/>
      <c r="J342" s="145"/>
      <c r="K342" s="148"/>
      <c r="L342" s="151"/>
      <c r="M342" s="155"/>
      <c r="N342" s="14"/>
      <c r="O342" s="15"/>
      <c r="P342" s="15"/>
      <c r="Q342" s="16"/>
      <c r="R342" s="17" t="str">
        <f ca="1">IF(Q342=0," ",IFERROR(IF(DATEDIF(TODAY(),Q342,"M")&lt;=5,"ROJO",IF(DATEDIF(TODAY(),Q342,"M")&gt;=12,"VERDE",IF(AND(DATEDIF(TODAY(),Q342,"M")&gt;=6,DATEDIF(TODAY(),Q342,"M")&lt;=11),"AMARILLO"))),S342))</f>
        <v xml:space="preserve"> </v>
      </c>
      <c r="S342" s="25" t="str">
        <f>IF(Q342=0," ",IF(Q342&lt;=$N$4,"VENCIDO","NO VENCIDO"))</f>
        <v xml:space="preserve"> </v>
      </c>
      <c r="T342" s="18"/>
      <c r="U342" s="19"/>
      <c r="V342" s="19"/>
      <c r="W342" s="20"/>
      <c r="X342" s="20"/>
      <c r="Y342" s="164"/>
      <c r="Z342" s="21"/>
      <c r="AA342" s="4"/>
      <c r="AB342" s="169"/>
      <c r="AC342" s="169"/>
      <c r="AD342" s="173"/>
      <c r="AE342" s="169"/>
      <c r="AF342" s="169"/>
      <c r="AG342" s="169"/>
      <c r="AH342" s="169"/>
      <c r="AI342" s="169"/>
      <c r="AJ342" s="169"/>
      <c r="AK342" s="169"/>
      <c r="AL342" s="169"/>
      <c r="AM342" s="169"/>
      <c r="AN342" s="169"/>
      <c r="AO342" s="185"/>
      <c r="AP342" s="24"/>
      <c r="AQ342" s="8"/>
    </row>
    <row r="343" spans="1:43" ht="16.5">
      <c r="A343" s="103"/>
      <c r="B343" s="193"/>
      <c r="C343" s="193"/>
      <c r="D343" s="134"/>
      <c r="E343" s="128"/>
      <c r="F343" s="134"/>
      <c r="G343" s="134"/>
      <c r="H343" s="134"/>
      <c r="I343" s="134"/>
      <c r="J343" s="146"/>
      <c r="K343" s="149"/>
      <c r="L343" s="152"/>
      <c r="M343" s="28" t="b">
        <f>M337=N343</f>
        <v>1</v>
      </c>
      <c r="N343" s="29">
        <f>SUM(N337:N342)</f>
        <v>0</v>
      </c>
      <c r="O343" s="30" t="s">
        <v>112</v>
      </c>
      <c r="P343" s="31"/>
      <c r="Q343" s="32"/>
      <c r="R343" s="32"/>
      <c r="S343" s="32"/>
      <c r="T343" s="33">
        <f>SUM(T337:T342)</f>
        <v>0</v>
      </c>
      <c r="U343" s="34"/>
      <c r="V343" s="34"/>
      <c r="W343" s="35"/>
      <c r="X343" s="35"/>
      <c r="Y343" s="165"/>
      <c r="Z343" s="36"/>
      <c r="AA343" s="4"/>
      <c r="AB343" s="37"/>
      <c r="AC343" s="38"/>
      <c r="AD343" s="53"/>
      <c r="AE343" s="38"/>
      <c r="AF343" s="38"/>
      <c r="AG343" s="38"/>
      <c r="AH343" s="38"/>
      <c r="AI343" s="38"/>
      <c r="AJ343" s="38"/>
      <c r="AK343" s="38"/>
      <c r="AL343" s="38"/>
      <c r="AM343" s="38"/>
      <c r="AN343" s="38"/>
      <c r="AO343" s="39"/>
      <c r="AP343" s="24"/>
      <c r="AQ343" s="8"/>
    </row>
    <row r="344" spans="1:43" ht="14.65" customHeight="1">
      <c r="A344" s="103">
        <f>+A337+1</f>
        <v>8</v>
      </c>
      <c r="B344" s="193" t="s">
        <v>209</v>
      </c>
      <c r="C344" s="193"/>
      <c r="D344" s="214">
        <v>224</v>
      </c>
      <c r="E344" s="126"/>
      <c r="F344" s="214">
        <v>56</v>
      </c>
      <c r="G344" s="132"/>
      <c r="H344" s="132"/>
      <c r="I344" s="132"/>
      <c r="J344" s="144">
        <f>+F344+G344</f>
        <v>56</v>
      </c>
      <c r="K344" s="147">
        <f>+AO344</f>
        <v>0</v>
      </c>
      <c r="L344" s="150">
        <f>+J344+K344</f>
        <v>56</v>
      </c>
      <c r="M344" s="153">
        <f>+(D344+E344)-L344+H344-I344</f>
        <v>168</v>
      </c>
      <c r="N344" s="14">
        <v>168</v>
      </c>
      <c r="O344" s="71" t="s">
        <v>210</v>
      </c>
      <c r="P344" s="71" t="s">
        <v>200</v>
      </c>
      <c r="Q344" s="72">
        <v>46568</v>
      </c>
      <c r="R344" s="17" t="str">
        <f ca="1">IF(Q344=0," ",IFERROR(IF(DATEDIF(TODAY(),Q344,"M")&lt;=5,"ROJO",IF(DATEDIF(TODAY(),Q344,"M")&gt;=12,"VERDE",IF(AND(DATEDIF(TODAY(),Q344,"M")&gt;=6,DATEDIF(TODAY(),Q344,"M")&lt;=11),"AMARILLO"))),S344))</f>
        <v>AMARILLO</v>
      </c>
      <c r="S344" s="17" t="str">
        <f>IF(Q344=0," ",IF(Q344&lt;=$N$4,"VENCIDO","NO VENCIDO"))</f>
        <v>NO VENCIDO</v>
      </c>
      <c r="T344" s="18"/>
      <c r="U344" s="19"/>
      <c r="V344" s="19"/>
      <c r="W344" s="20"/>
      <c r="X344" s="20"/>
      <c r="Y344" s="163">
        <f>+AT344</f>
        <v>0</v>
      </c>
      <c r="Z344" s="21"/>
      <c r="AA344" s="4"/>
      <c r="AB344" s="167"/>
      <c r="AC344" s="167"/>
      <c r="AD344" s="171">
        <f>+AB344+AC344</f>
        <v>0</v>
      </c>
      <c r="AE344" s="167"/>
      <c r="AF344" s="167"/>
      <c r="AG344" s="167"/>
      <c r="AH344" s="167"/>
      <c r="AI344" s="167"/>
      <c r="AJ344" s="167"/>
      <c r="AK344" s="167"/>
      <c r="AL344" s="167"/>
      <c r="AM344" s="167"/>
      <c r="AN344" s="167"/>
      <c r="AO344" s="183">
        <f>SUM(AD344:AN349)</f>
        <v>0</v>
      </c>
      <c r="AP344" s="24"/>
      <c r="AQ344" s="8"/>
    </row>
    <row r="345" spans="1:43" ht="14.65" customHeight="1">
      <c r="A345" s="103"/>
      <c r="B345" s="193"/>
      <c r="C345" s="193"/>
      <c r="D345" s="215"/>
      <c r="E345" s="127"/>
      <c r="F345" s="215"/>
      <c r="G345" s="133"/>
      <c r="H345" s="133"/>
      <c r="I345" s="133"/>
      <c r="J345" s="145"/>
      <c r="K345" s="148"/>
      <c r="L345" s="151"/>
      <c r="M345" s="154"/>
      <c r="N345" s="14"/>
      <c r="O345" s="15"/>
      <c r="P345" s="15"/>
      <c r="Q345" s="16"/>
      <c r="R345" s="17" t="str">
        <f ca="1">IF(Q345=0," ",IFERROR(IF(DATEDIF(TODAY(),Q345,"M")&lt;=5,"ROJO",IF(DATEDIF(TODAY(),Q345,"M")&gt;=12,"VERDE",IF(AND(DATEDIF(TODAY(),Q345,"M")&gt;=6,DATEDIF(TODAY(),Q345,"M")&lt;=11),"AMARILLO"))),S345))</f>
        <v xml:space="preserve"> </v>
      </c>
      <c r="S345" s="25" t="str">
        <f>IF(Q345=0," ",IF(Q345&lt;=$N$4,"VENCIDO","NO VENCIDO"))</f>
        <v xml:space="preserve"> </v>
      </c>
      <c r="T345" s="18"/>
      <c r="U345" s="19"/>
      <c r="V345" s="19"/>
      <c r="W345" s="20"/>
      <c r="X345" s="20"/>
      <c r="Y345" s="164"/>
      <c r="Z345" s="21"/>
      <c r="AA345" s="4"/>
      <c r="AB345" s="168"/>
      <c r="AC345" s="168"/>
      <c r="AD345" s="172"/>
      <c r="AE345" s="168"/>
      <c r="AF345" s="168"/>
      <c r="AG345" s="168"/>
      <c r="AH345" s="168"/>
      <c r="AI345" s="168"/>
      <c r="AJ345" s="168"/>
      <c r="AK345" s="168"/>
      <c r="AL345" s="168"/>
      <c r="AM345" s="168"/>
      <c r="AN345" s="168"/>
      <c r="AO345" s="184"/>
      <c r="AP345" s="24"/>
      <c r="AQ345" s="8"/>
    </row>
    <row r="346" spans="1:43" ht="14.65" customHeight="1">
      <c r="A346" s="103"/>
      <c r="B346" s="193"/>
      <c r="C346" s="193"/>
      <c r="D346" s="215"/>
      <c r="E346" s="127"/>
      <c r="F346" s="215"/>
      <c r="G346" s="133"/>
      <c r="H346" s="133"/>
      <c r="I346" s="133"/>
      <c r="J346" s="145"/>
      <c r="K346" s="148"/>
      <c r="L346" s="151"/>
      <c r="M346" s="154"/>
      <c r="N346" s="14"/>
      <c r="O346" s="15"/>
      <c r="P346" s="15"/>
      <c r="Q346" s="16"/>
      <c r="R346" s="40"/>
      <c r="S346" s="41"/>
      <c r="T346" s="18"/>
      <c r="U346" s="19"/>
      <c r="V346" s="19"/>
      <c r="W346" s="20"/>
      <c r="X346" s="20"/>
      <c r="Y346" s="164"/>
      <c r="Z346" s="21"/>
      <c r="AA346" s="4"/>
      <c r="AB346" s="168"/>
      <c r="AC346" s="168"/>
      <c r="AD346" s="172"/>
      <c r="AE346" s="168"/>
      <c r="AF346" s="168"/>
      <c r="AG346" s="168"/>
      <c r="AH346" s="168"/>
      <c r="AI346" s="168"/>
      <c r="AJ346" s="168"/>
      <c r="AK346" s="168"/>
      <c r="AL346" s="168"/>
      <c r="AM346" s="168"/>
      <c r="AN346" s="168"/>
      <c r="AO346" s="184"/>
      <c r="AP346" s="24"/>
      <c r="AQ346" s="8"/>
    </row>
    <row r="347" spans="1:43" ht="14.65" customHeight="1">
      <c r="A347" s="103"/>
      <c r="B347" s="193"/>
      <c r="C347" s="193"/>
      <c r="D347" s="215"/>
      <c r="E347" s="127"/>
      <c r="F347" s="215"/>
      <c r="G347" s="133"/>
      <c r="H347" s="133"/>
      <c r="I347" s="133"/>
      <c r="J347" s="145"/>
      <c r="K347" s="148"/>
      <c r="L347" s="151"/>
      <c r="M347" s="154"/>
      <c r="N347" s="14"/>
      <c r="O347" s="15"/>
      <c r="P347" s="15"/>
      <c r="Q347" s="16"/>
      <c r="R347" s="17" t="str">
        <f ca="1">IF(Q347=0," ",IFERROR(IF(DATEDIF(TODAY(),Q347,"M")&lt;=5,"ROJO",IF(DATEDIF(TODAY(),Q347,"M")&gt;=12,"VERDE",IF(AND(DATEDIF(TODAY(),Q347,"M")&gt;=6,DATEDIF(TODAY(),Q347,"M")&lt;=11),"AMARILLO"))),S347))</f>
        <v xml:space="preserve"> </v>
      </c>
      <c r="S347" s="25" t="str">
        <f>IF(Q347=0," ",IF(Q347&lt;=$N$4,"VENCIDO","NO VENCIDO"))</f>
        <v xml:space="preserve"> </v>
      </c>
      <c r="T347" s="18"/>
      <c r="U347" s="19"/>
      <c r="V347" s="19"/>
      <c r="W347" s="20"/>
      <c r="X347" s="20"/>
      <c r="Y347" s="164"/>
      <c r="Z347" s="21"/>
      <c r="AA347" s="4"/>
      <c r="AB347" s="168"/>
      <c r="AC347" s="168"/>
      <c r="AD347" s="172"/>
      <c r="AE347" s="168"/>
      <c r="AF347" s="168"/>
      <c r="AG347" s="168"/>
      <c r="AH347" s="168"/>
      <c r="AI347" s="168"/>
      <c r="AJ347" s="168"/>
      <c r="AK347" s="168"/>
      <c r="AL347" s="168"/>
      <c r="AM347" s="168"/>
      <c r="AN347" s="168"/>
      <c r="AO347" s="184"/>
      <c r="AP347" s="24"/>
      <c r="AQ347" s="8"/>
    </row>
    <row r="348" spans="1:43" ht="14.65" customHeight="1">
      <c r="A348" s="103"/>
      <c r="B348" s="193"/>
      <c r="C348" s="193"/>
      <c r="D348" s="215"/>
      <c r="E348" s="127"/>
      <c r="F348" s="215"/>
      <c r="G348" s="133"/>
      <c r="H348" s="133"/>
      <c r="I348" s="133"/>
      <c r="J348" s="145"/>
      <c r="K348" s="148"/>
      <c r="L348" s="151"/>
      <c r="M348" s="154"/>
      <c r="N348" s="14"/>
      <c r="O348" s="15"/>
      <c r="P348" s="15"/>
      <c r="Q348" s="16"/>
      <c r="R348" s="17" t="str">
        <f ca="1">IF(Q348=0," ",IFERROR(IF(DATEDIF(TODAY(),Q348,"M")&lt;=5,"ROJO",IF(DATEDIF(TODAY(),Q348,"M")&gt;=12,"VERDE",IF(AND(DATEDIF(TODAY(),Q348,"M")&gt;=6,DATEDIF(TODAY(),Q348,"M")&lt;=11),"AMARILLO"))),S348))</f>
        <v xml:space="preserve"> </v>
      </c>
      <c r="S348" s="25" t="str">
        <f>IF(Q348=0," ",IF(Q348&lt;=$N$4,"VENCIDO","NO VENCIDO"))</f>
        <v xml:space="preserve"> </v>
      </c>
      <c r="T348" s="18"/>
      <c r="U348" s="19"/>
      <c r="V348" s="19"/>
      <c r="W348" s="20"/>
      <c r="X348" s="20"/>
      <c r="Y348" s="164"/>
      <c r="Z348" s="21"/>
      <c r="AA348" s="4"/>
      <c r="AB348" s="168"/>
      <c r="AC348" s="168"/>
      <c r="AD348" s="172"/>
      <c r="AE348" s="168"/>
      <c r="AF348" s="168"/>
      <c r="AG348" s="168"/>
      <c r="AH348" s="168"/>
      <c r="AI348" s="168"/>
      <c r="AJ348" s="168"/>
      <c r="AK348" s="168"/>
      <c r="AL348" s="168"/>
      <c r="AM348" s="168"/>
      <c r="AN348" s="168"/>
      <c r="AO348" s="184"/>
      <c r="AP348" s="24"/>
      <c r="AQ348" s="8"/>
    </row>
    <row r="349" spans="1:43" ht="14.65" customHeight="1">
      <c r="A349" s="103"/>
      <c r="B349" s="193"/>
      <c r="C349" s="193"/>
      <c r="D349" s="215"/>
      <c r="E349" s="127"/>
      <c r="F349" s="215"/>
      <c r="G349" s="133"/>
      <c r="H349" s="133"/>
      <c r="I349" s="133"/>
      <c r="J349" s="145"/>
      <c r="K349" s="148"/>
      <c r="L349" s="151"/>
      <c r="M349" s="155"/>
      <c r="N349" s="14"/>
      <c r="O349" s="15"/>
      <c r="P349" s="15"/>
      <c r="Q349" s="16"/>
      <c r="R349" s="17" t="str">
        <f ca="1">IF(Q349=0," ",IFERROR(IF(DATEDIF(TODAY(),Q349,"M")&lt;=5,"ROJO",IF(DATEDIF(TODAY(),Q349,"M")&gt;=12,"VERDE",IF(AND(DATEDIF(TODAY(),Q349,"M")&gt;=6,DATEDIF(TODAY(),Q349,"M")&lt;=11),"AMARILLO"))),S349))</f>
        <v xml:space="preserve"> </v>
      </c>
      <c r="S349" s="25" t="str">
        <f>IF(Q349=0," ",IF(Q349&lt;=$N$4,"VENCIDO","NO VENCIDO"))</f>
        <v xml:space="preserve"> </v>
      </c>
      <c r="T349" s="18"/>
      <c r="U349" s="19"/>
      <c r="V349" s="19"/>
      <c r="W349" s="20"/>
      <c r="X349" s="20"/>
      <c r="Y349" s="164"/>
      <c r="Z349" s="21"/>
      <c r="AA349" s="4"/>
      <c r="AB349" s="169"/>
      <c r="AC349" s="169"/>
      <c r="AD349" s="173"/>
      <c r="AE349" s="169"/>
      <c r="AF349" s="169"/>
      <c r="AG349" s="169"/>
      <c r="AH349" s="169"/>
      <c r="AI349" s="169"/>
      <c r="AJ349" s="169"/>
      <c r="AK349" s="169"/>
      <c r="AL349" s="169"/>
      <c r="AM349" s="169"/>
      <c r="AN349" s="169"/>
      <c r="AO349" s="185"/>
      <c r="AP349" s="24"/>
      <c r="AQ349" s="8"/>
    </row>
    <row r="350" spans="1:43" ht="16.5">
      <c r="A350" s="103"/>
      <c r="B350" s="193"/>
      <c r="C350" s="193"/>
      <c r="D350" s="216"/>
      <c r="E350" s="128"/>
      <c r="F350" s="216"/>
      <c r="G350" s="134"/>
      <c r="H350" s="134"/>
      <c r="I350" s="134"/>
      <c r="J350" s="146"/>
      <c r="K350" s="149"/>
      <c r="L350" s="152"/>
      <c r="M350" s="28" t="b">
        <f>M344=N350</f>
        <v>1</v>
      </c>
      <c r="N350" s="29">
        <f>SUM(N344:N349)</f>
        <v>168</v>
      </c>
      <c r="O350" s="30" t="s">
        <v>112</v>
      </c>
      <c r="P350" s="31"/>
      <c r="Q350" s="32"/>
      <c r="R350" s="32"/>
      <c r="S350" s="32"/>
      <c r="T350" s="33">
        <f>SUM(T344:T349)</f>
        <v>0</v>
      </c>
      <c r="U350" s="34"/>
      <c r="V350" s="34"/>
      <c r="W350" s="35"/>
      <c r="X350" s="35"/>
      <c r="Y350" s="165"/>
      <c r="Z350" s="36"/>
      <c r="AA350" s="4"/>
      <c r="AB350" s="37"/>
      <c r="AC350" s="38"/>
      <c r="AD350" s="53"/>
      <c r="AE350" s="38"/>
      <c r="AF350" s="38"/>
      <c r="AG350" s="38"/>
      <c r="AH350" s="38"/>
      <c r="AI350" s="38"/>
      <c r="AJ350" s="38"/>
      <c r="AK350" s="38"/>
      <c r="AL350" s="38"/>
      <c r="AM350" s="38"/>
      <c r="AN350" s="38"/>
      <c r="AO350" s="39"/>
      <c r="AP350" s="24"/>
      <c r="AQ350" s="8"/>
    </row>
    <row r="351" spans="1:43" ht="14.65" customHeight="1">
      <c r="A351" s="103">
        <f>+A344+1</f>
        <v>9</v>
      </c>
      <c r="B351" s="193" t="s">
        <v>211</v>
      </c>
      <c r="C351" s="193"/>
      <c r="D351" s="214">
        <v>48</v>
      </c>
      <c r="E351" s="126"/>
      <c r="F351" s="214">
        <v>1</v>
      </c>
      <c r="G351" s="132"/>
      <c r="H351" s="132"/>
      <c r="I351" s="132"/>
      <c r="J351" s="144">
        <f>+F351+G351</f>
        <v>1</v>
      </c>
      <c r="K351" s="147">
        <f>+AO351</f>
        <v>0</v>
      </c>
      <c r="L351" s="150">
        <f>+J351+K351</f>
        <v>1</v>
      </c>
      <c r="M351" s="153">
        <f>+(D351+E351)-L351+H351-I351</f>
        <v>47</v>
      </c>
      <c r="N351" s="14">
        <v>47</v>
      </c>
      <c r="O351" s="71" t="s">
        <v>212</v>
      </c>
      <c r="P351" s="71" t="s">
        <v>200</v>
      </c>
      <c r="Q351" s="72">
        <v>46446</v>
      </c>
      <c r="R351" s="17" t="str">
        <f ca="1">IF(Q351=0," ",IFERROR(IF(DATEDIF(TODAY(),Q351,"M")&lt;=5,"ROJO",IF(DATEDIF(TODAY(),Q351,"M")&gt;=12,"VERDE",IF(AND(DATEDIF(TODAY(),Q351,"M")&gt;=6,DATEDIF(TODAY(),Q351,"M")&lt;=11),"AMARILLO"))),S351))</f>
        <v>ROJO</v>
      </c>
      <c r="S351" s="17" t="str">
        <f>IF(Q351=0," ",IF(Q351&lt;=$N$4,"VENCIDO","NO VENCIDO"))</f>
        <v>NO VENCIDO</v>
      </c>
      <c r="T351" s="18"/>
      <c r="U351" s="19"/>
      <c r="V351" s="19"/>
      <c r="W351" s="20"/>
      <c r="X351" s="20"/>
      <c r="Y351" s="163">
        <f>+AT351</f>
        <v>0</v>
      </c>
      <c r="Z351" s="21"/>
      <c r="AA351" s="4"/>
      <c r="AB351" s="167"/>
      <c r="AC351" s="167"/>
      <c r="AD351" s="171">
        <f>+AB351+AC351</f>
        <v>0</v>
      </c>
      <c r="AE351" s="167"/>
      <c r="AF351" s="167"/>
      <c r="AG351" s="167"/>
      <c r="AH351" s="167"/>
      <c r="AI351" s="167"/>
      <c r="AJ351" s="167"/>
      <c r="AK351" s="167"/>
      <c r="AL351" s="167"/>
      <c r="AM351" s="167"/>
      <c r="AN351" s="167"/>
      <c r="AO351" s="183">
        <f>SUM(AD351:AN356)</f>
        <v>0</v>
      </c>
      <c r="AP351" s="24"/>
      <c r="AQ351" s="8"/>
    </row>
    <row r="352" spans="1:43" ht="14.65" customHeight="1">
      <c r="A352" s="103"/>
      <c r="B352" s="193"/>
      <c r="C352" s="193"/>
      <c r="D352" s="215"/>
      <c r="E352" s="127"/>
      <c r="F352" s="215"/>
      <c r="G352" s="133"/>
      <c r="H352" s="133"/>
      <c r="I352" s="133"/>
      <c r="J352" s="145"/>
      <c r="K352" s="148"/>
      <c r="L352" s="151"/>
      <c r="M352" s="154"/>
      <c r="N352" s="14"/>
      <c r="O352" s="15"/>
      <c r="P352" s="15"/>
      <c r="Q352" s="16"/>
      <c r="R352" s="17" t="str">
        <f ca="1">IF(Q352=0," ",IFERROR(IF(DATEDIF(TODAY(),Q352,"M")&lt;=5,"ROJO",IF(DATEDIF(TODAY(),Q352,"M")&gt;=12,"VERDE",IF(AND(DATEDIF(TODAY(),Q352,"M")&gt;=6,DATEDIF(TODAY(),Q352,"M")&lt;=11),"AMARILLO"))),S352))</f>
        <v xml:space="preserve"> </v>
      </c>
      <c r="S352" s="25" t="str">
        <f>IF(Q352=0," ",IF(Q352&lt;=$N$4,"VENCIDO","NO VENCIDO"))</f>
        <v xml:space="preserve"> </v>
      </c>
      <c r="T352" s="18"/>
      <c r="U352" s="19"/>
      <c r="V352" s="19"/>
      <c r="W352" s="20"/>
      <c r="X352" s="20"/>
      <c r="Y352" s="164"/>
      <c r="Z352" s="21"/>
      <c r="AA352" s="4"/>
      <c r="AB352" s="168"/>
      <c r="AC352" s="168"/>
      <c r="AD352" s="172"/>
      <c r="AE352" s="168"/>
      <c r="AF352" s="168"/>
      <c r="AG352" s="168"/>
      <c r="AH352" s="168"/>
      <c r="AI352" s="168"/>
      <c r="AJ352" s="168"/>
      <c r="AK352" s="168"/>
      <c r="AL352" s="168"/>
      <c r="AM352" s="168"/>
      <c r="AN352" s="168"/>
      <c r="AO352" s="184"/>
      <c r="AP352" s="24"/>
      <c r="AQ352" s="8"/>
    </row>
    <row r="353" spans="1:43" ht="14.65" customHeight="1">
      <c r="A353" s="103"/>
      <c r="B353" s="193"/>
      <c r="C353" s="193"/>
      <c r="D353" s="215"/>
      <c r="E353" s="127"/>
      <c r="F353" s="215"/>
      <c r="G353" s="133"/>
      <c r="H353" s="133"/>
      <c r="I353" s="133"/>
      <c r="J353" s="145"/>
      <c r="K353" s="148"/>
      <c r="L353" s="151"/>
      <c r="M353" s="154"/>
      <c r="N353" s="14"/>
      <c r="O353" s="15"/>
      <c r="P353" s="15"/>
      <c r="Q353" s="16"/>
      <c r="R353" s="40"/>
      <c r="S353" s="41"/>
      <c r="T353" s="18"/>
      <c r="U353" s="19"/>
      <c r="V353" s="19"/>
      <c r="W353" s="20"/>
      <c r="X353" s="20"/>
      <c r="Y353" s="164"/>
      <c r="Z353" s="21"/>
      <c r="AA353" s="4"/>
      <c r="AB353" s="168"/>
      <c r="AC353" s="168"/>
      <c r="AD353" s="172"/>
      <c r="AE353" s="168"/>
      <c r="AF353" s="168"/>
      <c r="AG353" s="168"/>
      <c r="AH353" s="168"/>
      <c r="AI353" s="168"/>
      <c r="AJ353" s="168"/>
      <c r="AK353" s="168"/>
      <c r="AL353" s="168"/>
      <c r="AM353" s="168"/>
      <c r="AN353" s="168"/>
      <c r="AO353" s="184"/>
      <c r="AP353" s="24"/>
      <c r="AQ353" s="8"/>
    </row>
    <row r="354" spans="1:43" ht="14.65" customHeight="1">
      <c r="A354" s="103"/>
      <c r="B354" s="193"/>
      <c r="C354" s="193"/>
      <c r="D354" s="215"/>
      <c r="E354" s="127"/>
      <c r="F354" s="215"/>
      <c r="G354" s="133"/>
      <c r="H354" s="133"/>
      <c r="I354" s="133"/>
      <c r="J354" s="145"/>
      <c r="K354" s="148"/>
      <c r="L354" s="151"/>
      <c r="M354" s="154"/>
      <c r="N354" s="14"/>
      <c r="O354" s="15"/>
      <c r="P354" s="15"/>
      <c r="Q354" s="16"/>
      <c r="R354" s="17" t="str">
        <f ca="1">IF(Q354=0," ",IFERROR(IF(DATEDIF(TODAY(),Q354,"M")&lt;=5,"ROJO",IF(DATEDIF(TODAY(),Q354,"M")&gt;=12,"VERDE",IF(AND(DATEDIF(TODAY(),Q354,"M")&gt;=6,DATEDIF(TODAY(),Q354,"M")&lt;=11),"AMARILLO"))),S354))</f>
        <v xml:space="preserve"> </v>
      </c>
      <c r="S354" s="25" t="str">
        <f>IF(Q354=0," ",IF(Q354&lt;=$N$4,"VENCIDO","NO VENCIDO"))</f>
        <v xml:space="preserve"> </v>
      </c>
      <c r="T354" s="18"/>
      <c r="U354" s="19"/>
      <c r="V354" s="19"/>
      <c r="W354" s="20"/>
      <c r="X354" s="20"/>
      <c r="Y354" s="164"/>
      <c r="Z354" s="21"/>
      <c r="AA354" s="4"/>
      <c r="AB354" s="168"/>
      <c r="AC354" s="168"/>
      <c r="AD354" s="172"/>
      <c r="AE354" s="168"/>
      <c r="AF354" s="168"/>
      <c r="AG354" s="168"/>
      <c r="AH354" s="168"/>
      <c r="AI354" s="168"/>
      <c r="AJ354" s="168"/>
      <c r="AK354" s="168"/>
      <c r="AL354" s="168"/>
      <c r="AM354" s="168"/>
      <c r="AN354" s="168"/>
      <c r="AO354" s="184"/>
      <c r="AP354" s="24"/>
      <c r="AQ354" s="8"/>
    </row>
    <row r="355" spans="1:43" ht="14.65" customHeight="1">
      <c r="A355" s="103"/>
      <c r="B355" s="193"/>
      <c r="C355" s="193"/>
      <c r="D355" s="215"/>
      <c r="E355" s="127"/>
      <c r="F355" s="215"/>
      <c r="G355" s="133"/>
      <c r="H355" s="133"/>
      <c r="I355" s="133"/>
      <c r="J355" s="145"/>
      <c r="K355" s="148"/>
      <c r="L355" s="151"/>
      <c r="M355" s="154"/>
      <c r="N355" s="14"/>
      <c r="O355" s="15"/>
      <c r="P355" s="15"/>
      <c r="Q355" s="16"/>
      <c r="R355" s="17" t="str">
        <f ca="1">IF(Q355=0," ",IFERROR(IF(DATEDIF(TODAY(),Q355,"M")&lt;=5,"ROJO",IF(DATEDIF(TODAY(),Q355,"M")&gt;=12,"VERDE",IF(AND(DATEDIF(TODAY(),Q355,"M")&gt;=6,DATEDIF(TODAY(),Q355,"M")&lt;=11),"AMARILLO"))),S355))</f>
        <v xml:space="preserve"> </v>
      </c>
      <c r="S355" s="25" t="str">
        <f>IF(Q355=0," ",IF(Q355&lt;=$N$4,"VENCIDO","NO VENCIDO"))</f>
        <v xml:space="preserve"> </v>
      </c>
      <c r="T355" s="18"/>
      <c r="U355" s="19"/>
      <c r="V355" s="19"/>
      <c r="W355" s="20"/>
      <c r="X355" s="20"/>
      <c r="Y355" s="164"/>
      <c r="Z355" s="21"/>
      <c r="AA355" s="4"/>
      <c r="AB355" s="168"/>
      <c r="AC355" s="168"/>
      <c r="AD355" s="172"/>
      <c r="AE355" s="168"/>
      <c r="AF355" s="168"/>
      <c r="AG355" s="168"/>
      <c r="AH355" s="168"/>
      <c r="AI355" s="168"/>
      <c r="AJ355" s="168"/>
      <c r="AK355" s="168"/>
      <c r="AL355" s="168"/>
      <c r="AM355" s="168"/>
      <c r="AN355" s="168"/>
      <c r="AO355" s="184"/>
      <c r="AP355" s="24"/>
      <c r="AQ355" s="8"/>
    </row>
    <row r="356" spans="1:43" ht="14.65" customHeight="1">
      <c r="A356" s="103"/>
      <c r="B356" s="193"/>
      <c r="C356" s="193"/>
      <c r="D356" s="215"/>
      <c r="E356" s="127"/>
      <c r="F356" s="215"/>
      <c r="G356" s="133"/>
      <c r="H356" s="133"/>
      <c r="I356" s="133"/>
      <c r="J356" s="145"/>
      <c r="K356" s="148"/>
      <c r="L356" s="151"/>
      <c r="M356" s="155"/>
      <c r="N356" s="14"/>
      <c r="O356" s="15"/>
      <c r="P356" s="15"/>
      <c r="Q356" s="16"/>
      <c r="R356" s="17" t="str">
        <f ca="1">IF(Q356=0," ",IFERROR(IF(DATEDIF(TODAY(),Q356,"M")&lt;=5,"ROJO",IF(DATEDIF(TODAY(),Q356,"M")&gt;=12,"VERDE",IF(AND(DATEDIF(TODAY(),Q356,"M")&gt;=6,DATEDIF(TODAY(),Q356,"M")&lt;=11),"AMARILLO"))),S356))</f>
        <v xml:space="preserve"> </v>
      </c>
      <c r="S356" s="25" t="str">
        <f>IF(Q356=0," ",IF(Q356&lt;=$N$4,"VENCIDO","NO VENCIDO"))</f>
        <v xml:space="preserve"> </v>
      </c>
      <c r="T356" s="18"/>
      <c r="U356" s="19"/>
      <c r="V356" s="19"/>
      <c r="W356" s="20"/>
      <c r="X356" s="20"/>
      <c r="Y356" s="164"/>
      <c r="Z356" s="21"/>
      <c r="AA356" s="4"/>
      <c r="AB356" s="169"/>
      <c r="AC356" s="169"/>
      <c r="AD356" s="173"/>
      <c r="AE356" s="169"/>
      <c r="AF356" s="169"/>
      <c r="AG356" s="169"/>
      <c r="AH356" s="169"/>
      <c r="AI356" s="169"/>
      <c r="AJ356" s="169"/>
      <c r="AK356" s="169"/>
      <c r="AL356" s="169"/>
      <c r="AM356" s="169"/>
      <c r="AN356" s="169"/>
      <c r="AO356" s="185"/>
      <c r="AP356" s="24"/>
      <c r="AQ356" s="8"/>
    </row>
    <row r="357" spans="1:43" ht="16.5">
      <c r="A357" s="103"/>
      <c r="B357" s="193"/>
      <c r="C357" s="193"/>
      <c r="D357" s="216"/>
      <c r="E357" s="128"/>
      <c r="F357" s="216"/>
      <c r="G357" s="134"/>
      <c r="H357" s="134"/>
      <c r="I357" s="134"/>
      <c r="J357" s="146"/>
      <c r="K357" s="149"/>
      <c r="L357" s="152"/>
      <c r="M357" s="28" t="b">
        <f>M351=N357</f>
        <v>1</v>
      </c>
      <c r="N357" s="29">
        <f>SUM(N351:N356)</f>
        <v>47</v>
      </c>
      <c r="O357" s="30" t="s">
        <v>112</v>
      </c>
      <c r="P357" s="31"/>
      <c r="Q357" s="32"/>
      <c r="R357" s="32"/>
      <c r="S357" s="32"/>
      <c r="T357" s="33">
        <f>SUM(T351:T356)</f>
        <v>0</v>
      </c>
      <c r="U357" s="34"/>
      <c r="V357" s="34"/>
      <c r="W357" s="35"/>
      <c r="X357" s="35"/>
      <c r="Y357" s="165"/>
      <c r="Z357" s="36"/>
      <c r="AA357" s="4"/>
      <c r="AB357" s="37"/>
      <c r="AC357" s="38"/>
      <c r="AD357" s="53"/>
      <c r="AE357" s="38"/>
      <c r="AF357" s="38"/>
      <c r="AG357" s="38"/>
      <c r="AH357" s="38"/>
      <c r="AI357" s="38"/>
      <c r="AJ357" s="38"/>
      <c r="AK357" s="38"/>
      <c r="AL357" s="38"/>
      <c r="AM357" s="38"/>
      <c r="AN357" s="38"/>
      <c r="AO357" s="39"/>
      <c r="AP357" s="24"/>
      <c r="AQ357" s="8"/>
    </row>
    <row r="358" spans="1:43" ht="14.65" customHeight="1">
      <c r="A358" s="103">
        <f>+A351+1</f>
        <v>10</v>
      </c>
      <c r="B358" s="193" t="s">
        <v>213</v>
      </c>
      <c r="C358" s="193"/>
      <c r="D358" s="132">
        <v>0</v>
      </c>
      <c r="E358" s="126"/>
      <c r="F358" s="132">
        <v>0</v>
      </c>
      <c r="G358" s="132"/>
      <c r="H358" s="132"/>
      <c r="I358" s="132"/>
      <c r="J358" s="144">
        <f>+F358+G358</f>
        <v>0</v>
      </c>
      <c r="K358" s="147">
        <f>+AO358</f>
        <v>0</v>
      </c>
      <c r="L358" s="150">
        <f>+J358+K358</f>
        <v>0</v>
      </c>
      <c r="M358" s="153">
        <f>+(D358+E358)-L358+H358-I358</f>
        <v>0</v>
      </c>
      <c r="N358" s="14"/>
      <c r="O358" s="15"/>
      <c r="P358" s="15"/>
      <c r="Q358" s="16"/>
      <c r="R358" s="17" t="str">
        <f ca="1">IF(Q358=0," ",IFERROR(IF(DATEDIF(TODAY(),Q358,"M")&lt;=5,"ROJO",IF(DATEDIF(TODAY(),Q358,"M")&gt;=12,"VERDE",IF(AND(DATEDIF(TODAY(),Q358,"M")&gt;=6,DATEDIF(TODAY(),Q358,"M")&lt;=11),"AMARILLO"))),S358))</f>
        <v xml:space="preserve"> </v>
      </c>
      <c r="S358" s="17" t="str">
        <f>IF(Q358=0," ",IF(Q358&lt;=$N$4,"VENCIDO","NO VENCIDO"))</f>
        <v xml:space="preserve"> </v>
      </c>
      <c r="T358" s="18"/>
      <c r="U358" s="19"/>
      <c r="V358" s="19"/>
      <c r="W358" s="20"/>
      <c r="X358" s="20"/>
      <c r="Y358" s="163">
        <f>+AT358</f>
        <v>0</v>
      </c>
      <c r="Z358" s="21"/>
      <c r="AA358" s="4"/>
      <c r="AB358" s="167"/>
      <c r="AC358" s="167"/>
      <c r="AD358" s="171">
        <f>+AB358+AC358</f>
        <v>0</v>
      </c>
      <c r="AE358" s="167"/>
      <c r="AF358" s="167"/>
      <c r="AG358" s="167"/>
      <c r="AH358" s="167"/>
      <c r="AI358" s="167"/>
      <c r="AJ358" s="167"/>
      <c r="AK358" s="167"/>
      <c r="AL358" s="167"/>
      <c r="AM358" s="167"/>
      <c r="AN358" s="167"/>
      <c r="AO358" s="183">
        <f>SUM(AD358:AN363)</f>
        <v>0</v>
      </c>
      <c r="AP358" s="24"/>
      <c r="AQ358" s="8"/>
    </row>
    <row r="359" spans="1:43" ht="14.65" customHeight="1">
      <c r="A359" s="103"/>
      <c r="B359" s="193"/>
      <c r="C359" s="193"/>
      <c r="D359" s="133"/>
      <c r="E359" s="127"/>
      <c r="F359" s="133"/>
      <c r="G359" s="133"/>
      <c r="H359" s="133"/>
      <c r="I359" s="133"/>
      <c r="J359" s="145"/>
      <c r="K359" s="148"/>
      <c r="L359" s="151"/>
      <c r="M359" s="154"/>
      <c r="N359" s="14"/>
      <c r="O359" s="15"/>
      <c r="P359" s="15"/>
      <c r="Q359" s="16"/>
      <c r="R359" s="17" t="str">
        <f ca="1">IF(Q359=0," ",IFERROR(IF(DATEDIF(TODAY(),Q359,"M")&lt;=5,"ROJO",IF(DATEDIF(TODAY(),Q359,"M")&gt;=12,"VERDE",IF(AND(DATEDIF(TODAY(),Q359,"M")&gt;=6,DATEDIF(TODAY(),Q359,"M")&lt;=11),"AMARILLO"))),S359))</f>
        <v xml:space="preserve"> </v>
      </c>
      <c r="S359" s="25" t="str">
        <f>IF(Q359=0," ",IF(Q359&lt;=$N$4,"VENCIDO","NO VENCIDO"))</f>
        <v xml:space="preserve"> </v>
      </c>
      <c r="T359" s="18"/>
      <c r="U359" s="19"/>
      <c r="V359" s="19"/>
      <c r="W359" s="20"/>
      <c r="X359" s="20"/>
      <c r="Y359" s="164"/>
      <c r="Z359" s="21"/>
      <c r="AA359" s="4"/>
      <c r="AB359" s="168"/>
      <c r="AC359" s="168"/>
      <c r="AD359" s="172"/>
      <c r="AE359" s="168"/>
      <c r="AF359" s="168"/>
      <c r="AG359" s="168"/>
      <c r="AH359" s="168"/>
      <c r="AI359" s="168"/>
      <c r="AJ359" s="168"/>
      <c r="AK359" s="168"/>
      <c r="AL359" s="168"/>
      <c r="AM359" s="168"/>
      <c r="AN359" s="168"/>
      <c r="AO359" s="184"/>
      <c r="AP359" s="24"/>
      <c r="AQ359" s="8"/>
    </row>
    <row r="360" spans="1:43" ht="14.65" customHeight="1">
      <c r="A360" s="103"/>
      <c r="B360" s="193"/>
      <c r="C360" s="193"/>
      <c r="D360" s="133"/>
      <c r="E360" s="127"/>
      <c r="F360" s="133"/>
      <c r="G360" s="133"/>
      <c r="H360" s="133"/>
      <c r="I360" s="133"/>
      <c r="J360" s="145"/>
      <c r="K360" s="148"/>
      <c r="L360" s="151"/>
      <c r="M360" s="154"/>
      <c r="N360" s="14"/>
      <c r="O360" s="15"/>
      <c r="P360" s="15"/>
      <c r="Q360" s="16"/>
      <c r="R360" s="40"/>
      <c r="S360" s="41"/>
      <c r="T360" s="18"/>
      <c r="U360" s="19"/>
      <c r="V360" s="19"/>
      <c r="W360" s="20"/>
      <c r="X360" s="20"/>
      <c r="Y360" s="164"/>
      <c r="Z360" s="21"/>
      <c r="AA360" s="4"/>
      <c r="AB360" s="168"/>
      <c r="AC360" s="168"/>
      <c r="AD360" s="172"/>
      <c r="AE360" s="168"/>
      <c r="AF360" s="168"/>
      <c r="AG360" s="168"/>
      <c r="AH360" s="168"/>
      <c r="AI360" s="168"/>
      <c r="AJ360" s="168"/>
      <c r="AK360" s="168"/>
      <c r="AL360" s="168"/>
      <c r="AM360" s="168"/>
      <c r="AN360" s="168"/>
      <c r="AO360" s="184"/>
      <c r="AP360" s="24"/>
      <c r="AQ360" s="8"/>
    </row>
    <row r="361" spans="1:43" ht="14.65" customHeight="1">
      <c r="A361" s="103"/>
      <c r="B361" s="193"/>
      <c r="C361" s="193"/>
      <c r="D361" s="133"/>
      <c r="E361" s="127"/>
      <c r="F361" s="133"/>
      <c r="G361" s="133"/>
      <c r="H361" s="133"/>
      <c r="I361" s="133"/>
      <c r="J361" s="145"/>
      <c r="K361" s="148"/>
      <c r="L361" s="151"/>
      <c r="M361" s="154"/>
      <c r="N361" s="14"/>
      <c r="O361" s="15"/>
      <c r="P361" s="15"/>
      <c r="Q361" s="16"/>
      <c r="R361" s="17" t="str">
        <f ca="1">IF(Q361=0," ",IFERROR(IF(DATEDIF(TODAY(),Q361,"M")&lt;=5,"ROJO",IF(DATEDIF(TODAY(),Q361,"M")&gt;=12,"VERDE",IF(AND(DATEDIF(TODAY(),Q361,"M")&gt;=6,DATEDIF(TODAY(),Q361,"M")&lt;=11),"AMARILLO"))),S361))</f>
        <v xml:space="preserve"> </v>
      </c>
      <c r="S361" s="25" t="str">
        <f>IF(Q361=0," ",IF(Q361&lt;=$N$4,"VENCIDO","NO VENCIDO"))</f>
        <v xml:space="preserve"> </v>
      </c>
      <c r="T361" s="18"/>
      <c r="U361" s="19"/>
      <c r="V361" s="19"/>
      <c r="W361" s="20"/>
      <c r="X361" s="20"/>
      <c r="Y361" s="164"/>
      <c r="Z361" s="21"/>
      <c r="AA361" s="4"/>
      <c r="AB361" s="168"/>
      <c r="AC361" s="168"/>
      <c r="AD361" s="172"/>
      <c r="AE361" s="168"/>
      <c r="AF361" s="168"/>
      <c r="AG361" s="168"/>
      <c r="AH361" s="168"/>
      <c r="AI361" s="168"/>
      <c r="AJ361" s="168"/>
      <c r="AK361" s="168"/>
      <c r="AL361" s="168"/>
      <c r="AM361" s="168"/>
      <c r="AN361" s="168"/>
      <c r="AO361" s="184"/>
      <c r="AP361" s="24"/>
      <c r="AQ361" s="8"/>
    </row>
    <row r="362" spans="1:43" ht="14.65" customHeight="1">
      <c r="A362" s="103"/>
      <c r="B362" s="193"/>
      <c r="C362" s="193"/>
      <c r="D362" s="133"/>
      <c r="E362" s="127"/>
      <c r="F362" s="133"/>
      <c r="G362" s="133"/>
      <c r="H362" s="133"/>
      <c r="I362" s="133"/>
      <c r="J362" s="145"/>
      <c r="K362" s="148"/>
      <c r="L362" s="151"/>
      <c r="M362" s="154"/>
      <c r="N362" s="14"/>
      <c r="O362" s="15"/>
      <c r="P362" s="15"/>
      <c r="Q362" s="16"/>
      <c r="R362" s="17" t="str">
        <f ca="1">IF(Q362=0," ",IFERROR(IF(DATEDIF(TODAY(),Q362,"M")&lt;=5,"ROJO",IF(DATEDIF(TODAY(),Q362,"M")&gt;=12,"VERDE",IF(AND(DATEDIF(TODAY(),Q362,"M")&gt;=6,DATEDIF(TODAY(),Q362,"M")&lt;=11),"AMARILLO"))),S362))</f>
        <v xml:space="preserve"> </v>
      </c>
      <c r="S362" s="25" t="str">
        <f>IF(Q362=0," ",IF(Q362&lt;=$N$4,"VENCIDO","NO VENCIDO"))</f>
        <v xml:space="preserve"> </v>
      </c>
      <c r="T362" s="18"/>
      <c r="U362" s="19"/>
      <c r="V362" s="19"/>
      <c r="W362" s="20"/>
      <c r="X362" s="20"/>
      <c r="Y362" s="164"/>
      <c r="Z362" s="21"/>
      <c r="AA362" s="4"/>
      <c r="AB362" s="168"/>
      <c r="AC362" s="168"/>
      <c r="AD362" s="172"/>
      <c r="AE362" s="168"/>
      <c r="AF362" s="168"/>
      <c r="AG362" s="168"/>
      <c r="AH362" s="168"/>
      <c r="AI362" s="168"/>
      <c r="AJ362" s="168"/>
      <c r="AK362" s="168"/>
      <c r="AL362" s="168"/>
      <c r="AM362" s="168"/>
      <c r="AN362" s="168"/>
      <c r="AO362" s="184"/>
      <c r="AP362" s="24"/>
      <c r="AQ362" s="8"/>
    </row>
    <row r="363" spans="1:43" ht="14.65" customHeight="1">
      <c r="A363" s="103"/>
      <c r="B363" s="193"/>
      <c r="C363" s="193"/>
      <c r="D363" s="133"/>
      <c r="E363" s="127"/>
      <c r="F363" s="133"/>
      <c r="G363" s="133"/>
      <c r="H363" s="133"/>
      <c r="I363" s="133"/>
      <c r="J363" s="145"/>
      <c r="K363" s="148"/>
      <c r="L363" s="151"/>
      <c r="M363" s="155"/>
      <c r="N363" s="14"/>
      <c r="O363" s="15"/>
      <c r="P363" s="15"/>
      <c r="Q363" s="16"/>
      <c r="R363" s="17" t="str">
        <f ca="1">IF(Q363=0," ",IFERROR(IF(DATEDIF(TODAY(),Q363,"M")&lt;=5,"ROJO",IF(DATEDIF(TODAY(),Q363,"M")&gt;=12,"VERDE",IF(AND(DATEDIF(TODAY(),Q363,"M")&gt;=6,DATEDIF(TODAY(),Q363,"M")&lt;=11),"AMARILLO"))),S363))</f>
        <v xml:space="preserve"> </v>
      </c>
      <c r="S363" s="25" t="str">
        <f>IF(Q363=0," ",IF(Q363&lt;=$N$4,"VENCIDO","NO VENCIDO"))</f>
        <v xml:space="preserve"> </v>
      </c>
      <c r="T363" s="18"/>
      <c r="U363" s="19"/>
      <c r="V363" s="19"/>
      <c r="W363" s="20"/>
      <c r="X363" s="20"/>
      <c r="Y363" s="164"/>
      <c r="Z363" s="21"/>
      <c r="AA363" s="4"/>
      <c r="AB363" s="169"/>
      <c r="AC363" s="169"/>
      <c r="AD363" s="173"/>
      <c r="AE363" s="169"/>
      <c r="AF363" s="169"/>
      <c r="AG363" s="169"/>
      <c r="AH363" s="169"/>
      <c r="AI363" s="169"/>
      <c r="AJ363" s="169"/>
      <c r="AK363" s="169"/>
      <c r="AL363" s="169"/>
      <c r="AM363" s="169"/>
      <c r="AN363" s="169"/>
      <c r="AO363" s="185"/>
      <c r="AP363" s="24"/>
      <c r="AQ363" s="8"/>
    </row>
    <row r="364" spans="1:43" ht="16.5">
      <c r="A364" s="103"/>
      <c r="B364" s="193"/>
      <c r="C364" s="193"/>
      <c r="D364" s="134"/>
      <c r="E364" s="128"/>
      <c r="F364" s="134"/>
      <c r="G364" s="134"/>
      <c r="H364" s="134"/>
      <c r="I364" s="134"/>
      <c r="J364" s="146"/>
      <c r="K364" s="149"/>
      <c r="L364" s="152"/>
      <c r="M364" s="28" t="b">
        <f>M358=N364</f>
        <v>1</v>
      </c>
      <c r="N364" s="29">
        <f>SUM(N358:N363)</f>
        <v>0</v>
      </c>
      <c r="O364" s="30" t="s">
        <v>112</v>
      </c>
      <c r="P364" s="31"/>
      <c r="Q364" s="32"/>
      <c r="R364" s="32"/>
      <c r="S364" s="32"/>
      <c r="T364" s="33">
        <f>SUM(T358:T363)</f>
        <v>0</v>
      </c>
      <c r="U364" s="34"/>
      <c r="V364" s="34"/>
      <c r="W364" s="35"/>
      <c r="X364" s="35"/>
      <c r="Y364" s="165"/>
      <c r="Z364" s="36"/>
      <c r="AA364" s="4"/>
      <c r="AB364" s="37"/>
      <c r="AC364" s="38"/>
      <c r="AD364" s="53"/>
      <c r="AE364" s="38"/>
      <c r="AF364" s="38"/>
      <c r="AG364" s="38"/>
      <c r="AH364" s="38"/>
      <c r="AI364" s="38"/>
      <c r="AJ364" s="38"/>
      <c r="AK364" s="38"/>
      <c r="AL364" s="38"/>
      <c r="AM364" s="38"/>
      <c r="AN364" s="38"/>
      <c r="AO364" s="39"/>
      <c r="AP364" s="24"/>
      <c r="AQ364" s="8"/>
    </row>
    <row r="365" spans="1:43" ht="14.65" customHeight="1">
      <c r="A365" s="45">
        <f>+A358+1</f>
        <v>11</v>
      </c>
      <c r="B365" s="99" t="s">
        <v>214</v>
      </c>
      <c r="C365" s="99"/>
      <c r="D365" s="73">
        <v>19</v>
      </c>
      <c r="E365" s="55"/>
      <c r="F365" s="73">
        <v>2</v>
      </c>
      <c r="G365" s="56"/>
      <c r="H365" s="26"/>
      <c r="I365" s="26"/>
      <c r="J365" s="27">
        <f t="shared" ref="J365:J371" si="3">+F365+G365</f>
        <v>2</v>
      </c>
      <c r="K365" s="57">
        <f t="shared" ref="K365:K371" si="4">+AO365</f>
        <v>0</v>
      </c>
      <c r="L365" s="58">
        <f t="shared" ref="L365:L371" si="5">+J365+K365</f>
        <v>2</v>
      </c>
      <c r="M365" s="59">
        <f t="shared" ref="M365:M371" si="6">+(D365+E365)-(L365)+H365-I365</f>
        <v>17</v>
      </c>
      <c r="N365" s="14"/>
      <c r="O365" s="15"/>
      <c r="P365" s="15"/>
      <c r="Q365" s="16"/>
      <c r="R365" s="17" t="str">
        <f t="shared" ref="R365:R371" ca="1" si="7">IF(Q365=0," ",IFERROR(IF(DATEDIF(TODAY(),Q365,"M")&lt;=5,"ROJO",IF(DATEDIF(TODAY(),Q365,"M")&gt;=12,"VERDE",IF(AND(DATEDIF(TODAY(),Q365,"M")&gt;=6,DATEDIF(TODAY(),Q365,"M")&lt;=11),"AMARILLO"))),S365))</f>
        <v xml:space="preserve"> </v>
      </c>
      <c r="S365" s="25" t="str">
        <f t="shared" ref="S365:S371" si="8">IF(Q365=0," ",IF(Q365&lt;=$N$4,"VENCIDO","NO VENCIDO"))</f>
        <v xml:space="preserve"> </v>
      </c>
      <c r="T365" s="18"/>
      <c r="U365" s="19"/>
      <c r="V365" s="19"/>
      <c r="W365" s="20"/>
      <c r="X365" s="20"/>
      <c r="Y365" s="60"/>
      <c r="Z365" s="61"/>
      <c r="AA365" s="4"/>
      <c r="AB365" s="22"/>
      <c r="AC365" s="22"/>
      <c r="AD365" s="23">
        <f t="shared" ref="AD365:AD371" si="9">+AB365+AC365</f>
        <v>0</v>
      </c>
      <c r="AE365" s="22"/>
      <c r="AF365" s="22"/>
      <c r="AG365" s="22"/>
      <c r="AH365" s="22"/>
      <c r="AI365" s="22"/>
      <c r="AJ365" s="22"/>
      <c r="AK365" s="22"/>
      <c r="AL365" s="22"/>
      <c r="AM365" s="22"/>
      <c r="AN365" s="22"/>
      <c r="AO365" s="62">
        <f>SUM(AD365:AN365)</f>
        <v>0</v>
      </c>
      <c r="AP365" s="24"/>
      <c r="AQ365" s="8"/>
    </row>
    <row r="366" spans="1:43" ht="14.65" customHeight="1">
      <c r="A366" s="45">
        <f t="shared" ref="A366:A371" si="10">A365+1</f>
        <v>12</v>
      </c>
      <c r="B366" s="99" t="s">
        <v>215</v>
      </c>
      <c r="C366" s="99"/>
      <c r="D366" s="73">
        <v>0</v>
      </c>
      <c r="E366" s="55"/>
      <c r="F366" s="73">
        <v>0</v>
      </c>
      <c r="G366" s="56"/>
      <c r="H366" s="26"/>
      <c r="I366" s="26"/>
      <c r="J366" s="27">
        <f t="shared" si="3"/>
        <v>0</v>
      </c>
      <c r="K366" s="57">
        <f t="shared" si="4"/>
        <v>0</v>
      </c>
      <c r="L366" s="58">
        <f t="shared" si="5"/>
        <v>0</v>
      </c>
      <c r="M366" s="59">
        <f t="shared" si="6"/>
        <v>0</v>
      </c>
      <c r="N366" s="14"/>
      <c r="O366" s="15"/>
      <c r="P366" s="15"/>
      <c r="Q366" s="16"/>
      <c r="R366" s="17" t="str">
        <f t="shared" ca="1" si="7"/>
        <v xml:space="preserve"> </v>
      </c>
      <c r="S366" s="25" t="str">
        <f t="shared" si="8"/>
        <v xml:space="preserve"> </v>
      </c>
      <c r="T366" s="18"/>
      <c r="U366" s="19"/>
      <c r="V366" s="19"/>
      <c r="W366" s="20"/>
      <c r="X366" s="20"/>
      <c r="Y366" s="63"/>
      <c r="Z366" s="61"/>
      <c r="AA366" s="4"/>
      <c r="AB366" s="22"/>
      <c r="AC366" s="22"/>
      <c r="AD366" s="23">
        <f t="shared" si="9"/>
        <v>0</v>
      </c>
      <c r="AE366" s="22"/>
      <c r="AF366" s="22"/>
      <c r="AG366" s="22"/>
      <c r="AH366" s="22"/>
      <c r="AI366" s="22"/>
      <c r="AJ366" s="22"/>
      <c r="AK366" s="22"/>
      <c r="AL366" s="22"/>
      <c r="AM366" s="22"/>
      <c r="AN366" s="22"/>
      <c r="AO366" s="62">
        <f t="shared" ref="AO366:AO371" si="11">SUM(AD366:AN366)</f>
        <v>0</v>
      </c>
      <c r="AP366" s="24"/>
      <c r="AQ366" s="8"/>
    </row>
    <row r="367" spans="1:43" ht="14.65" customHeight="1">
      <c r="A367" s="45">
        <f t="shared" si="10"/>
        <v>13</v>
      </c>
      <c r="B367" s="99" t="s">
        <v>216</v>
      </c>
      <c r="C367" s="99"/>
      <c r="D367" s="73">
        <v>0</v>
      </c>
      <c r="E367" s="55"/>
      <c r="F367" s="73">
        <v>0</v>
      </c>
      <c r="G367" s="56"/>
      <c r="H367" s="26"/>
      <c r="I367" s="26"/>
      <c r="J367" s="27">
        <f t="shared" si="3"/>
        <v>0</v>
      </c>
      <c r="K367" s="57">
        <f t="shared" si="4"/>
        <v>0</v>
      </c>
      <c r="L367" s="58">
        <f t="shared" si="5"/>
        <v>0</v>
      </c>
      <c r="M367" s="59">
        <f t="shared" si="6"/>
        <v>0</v>
      </c>
      <c r="N367" s="14"/>
      <c r="O367" s="15"/>
      <c r="P367" s="15"/>
      <c r="Q367" s="16"/>
      <c r="R367" s="17" t="str">
        <f t="shared" ca="1" si="7"/>
        <v xml:space="preserve"> </v>
      </c>
      <c r="S367" s="25" t="str">
        <f t="shared" si="8"/>
        <v xml:space="preserve"> </v>
      </c>
      <c r="T367" s="18"/>
      <c r="U367" s="19"/>
      <c r="V367" s="19"/>
      <c r="W367" s="20"/>
      <c r="X367" s="20"/>
      <c r="Y367" s="63"/>
      <c r="Z367" s="61"/>
      <c r="AA367" s="4"/>
      <c r="AB367" s="22"/>
      <c r="AC367" s="22"/>
      <c r="AD367" s="23">
        <f t="shared" si="9"/>
        <v>0</v>
      </c>
      <c r="AE367" s="22"/>
      <c r="AF367" s="22"/>
      <c r="AG367" s="22"/>
      <c r="AH367" s="22"/>
      <c r="AI367" s="22"/>
      <c r="AJ367" s="22"/>
      <c r="AK367" s="22"/>
      <c r="AL367" s="22"/>
      <c r="AM367" s="22"/>
      <c r="AN367" s="22"/>
      <c r="AO367" s="62">
        <f t="shared" si="11"/>
        <v>0</v>
      </c>
      <c r="AP367" s="24"/>
      <c r="AQ367" s="8"/>
    </row>
    <row r="368" spans="1:43" ht="14.65" customHeight="1">
      <c r="A368" s="45">
        <f t="shared" si="10"/>
        <v>14</v>
      </c>
      <c r="B368" s="99" t="s">
        <v>217</v>
      </c>
      <c r="C368" s="99"/>
      <c r="D368" s="73">
        <v>20</v>
      </c>
      <c r="E368" s="55"/>
      <c r="F368" s="73">
        <v>4</v>
      </c>
      <c r="G368" s="56"/>
      <c r="H368" s="26"/>
      <c r="I368" s="26"/>
      <c r="J368" s="27">
        <f t="shared" si="3"/>
        <v>4</v>
      </c>
      <c r="K368" s="57">
        <f t="shared" si="4"/>
        <v>0</v>
      </c>
      <c r="L368" s="58">
        <f t="shared" si="5"/>
        <v>4</v>
      </c>
      <c r="M368" s="59">
        <f t="shared" si="6"/>
        <v>16</v>
      </c>
      <c r="N368" s="14"/>
      <c r="O368" s="15"/>
      <c r="P368" s="15"/>
      <c r="Q368" s="16"/>
      <c r="R368" s="17" t="str">
        <f t="shared" ca="1" si="7"/>
        <v xml:space="preserve"> </v>
      </c>
      <c r="S368" s="25" t="str">
        <f t="shared" si="8"/>
        <v xml:space="preserve"> </v>
      </c>
      <c r="T368" s="18"/>
      <c r="U368" s="19"/>
      <c r="V368" s="19"/>
      <c r="W368" s="20"/>
      <c r="X368" s="20"/>
      <c r="Y368" s="63"/>
      <c r="Z368" s="61"/>
      <c r="AA368" s="4"/>
      <c r="AB368" s="22"/>
      <c r="AC368" s="22"/>
      <c r="AD368" s="23">
        <f t="shared" si="9"/>
        <v>0</v>
      </c>
      <c r="AE368" s="22"/>
      <c r="AF368" s="22"/>
      <c r="AG368" s="22"/>
      <c r="AH368" s="22"/>
      <c r="AI368" s="22"/>
      <c r="AJ368" s="22"/>
      <c r="AK368" s="22"/>
      <c r="AL368" s="22"/>
      <c r="AM368" s="22"/>
      <c r="AN368" s="22"/>
      <c r="AO368" s="62">
        <f t="shared" si="11"/>
        <v>0</v>
      </c>
      <c r="AP368" s="24"/>
      <c r="AQ368" s="8"/>
    </row>
    <row r="369" spans="1:43" ht="14.65" customHeight="1">
      <c r="A369" s="45">
        <f t="shared" si="10"/>
        <v>15</v>
      </c>
      <c r="B369" s="99" t="s">
        <v>218</v>
      </c>
      <c r="C369" s="99"/>
      <c r="D369" s="73">
        <v>7</v>
      </c>
      <c r="E369" s="55"/>
      <c r="F369" s="73">
        <v>0</v>
      </c>
      <c r="G369" s="56"/>
      <c r="H369" s="26"/>
      <c r="I369" s="26"/>
      <c r="J369" s="27">
        <f t="shared" si="3"/>
        <v>0</v>
      </c>
      <c r="K369" s="57">
        <f t="shared" si="4"/>
        <v>0</v>
      </c>
      <c r="L369" s="58">
        <f t="shared" si="5"/>
        <v>0</v>
      </c>
      <c r="M369" s="59">
        <f t="shared" si="6"/>
        <v>7</v>
      </c>
      <c r="N369" s="14"/>
      <c r="O369" s="15"/>
      <c r="P369" s="15"/>
      <c r="Q369" s="16"/>
      <c r="R369" s="17" t="str">
        <f t="shared" ca="1" si="7"/>
        <v xml:space="preserve"> </v>
      </c>
      <c r="S369" s="25" t="str">
        <f t="shared" si="8"/>
        <v xml:space="preserve"> </v>
      </c>
      <c r="T369" s="18"/>
      <c r="U369" s="19"/>
      <c r="V369" s="19"/>
      <c r="W369" s="20"/>
      <c r="X369" s="20"/>
      <c r="Y369" s="63"/>
      <c r="Z369" s="61"/>
      <c r="AA369" s="4"/>
      <c r="AB369" s="22"/>
      <c r="AC369" s="22"/>
      <c r="AD369" s="23">
        <f t="shared" si="9"/>
        <v>0</v>
      </c>
      <c r="AE369" s="22"/>
      <c r="AF369" s="22"/>
      <c r="AG369" s="22"/>
      <c r="AH369" s="22"/>
      <c r="AI369" s="22"/>
      <c r="AJ369" s="22"/>
      <c r="AK369" s="22"/>
      <c r="AL369" s="22"/>
      <c r="AM369" s="22"/>
      <c r="AN369" s="22"/>
      <c r="AO369" s="62">
        <f t="shared" si="11"/>
        <v>0</v>
      </c>
      <c r="AP369" s="24"/>
      <c r="AQ369" s="8"/>
    </row>
    <row r="370" spans="1:43" ht="16.5">
      <c r="A370" s="45">
        <f t="shared" si="10"/>
        <v>16</v>
      </c>
      <c r="B370" s="99" t="s">
        <v>219</v>
      </c>
      <c r="C370" s="99"/>
      <c r="D370" s="73">
        <v>10</v>
      </c>
      <c r="E370" s="55"/>
      <c r="F370" s="73">
        <v>0</v>
      </c>
      <c r="G370" s="56"/>
      <c r="H370" s="26"/>
      <c r="I370" s="26"/>
      <c r="J370" s="27">
        <f t="shared" si="3"/>
        <v>0</v>
      </c>
      <c r="K370" s="57">
        <f t="shared" si="4"/>
        <v>0</v>
      </c>
      <c r="L370" s="58">
        <f t="shared" si="5"/>
        <v>0</v>
      </c>
      <c r="M370" s="59">
        <f t="shared" si="6"/>
        <v>10</v>
      </c>
      <c r="N370" s="14"/>
      <c r="O370" s="15"/>
      <c r="P370" s="15"/>
      <c r="Q370" s="16"/>
      <c r="R370" s="17" t="str">
        <f t="shared" ca="1" si="7"/>
        <v xml:space="preserve"> </v>
      </c>
      <c r="S370" s="25" t="str">
        <f t="shared" si="8"/>
        <v xml:space="preserve"> </v>
      </c>
      <c r="T370" s="18"/>
      <c r="U370" s="19"/>
      <c r="V370" s="19"/>
      <c r="W370" s="20"/>
      <c r="X370" s="20"/>
      <c r="Y370" s="63"/>
      <c r="Z370" s="61"/>
      <c r="AA370" s="4"/>
      <c r="AB370" s="22"/>
      <c r="AC370" s="22"/>
      <c r="AD370" s="23">
        <f t="shared" si="9"/>
        <v>0</v>
      </c>
      <c r="AE370" s="22"/>
      <c r="AF370" s="22"/>
      <c r="AG370" s="22"/>
      <c r="AH370" s="22"/>
      <c r="AI370" s="22"/>
      <c r="AJ370" s="22"/>
      <c r="AK370" s="22"/>
      <c r="AL370" s="22"/>
      <c r="AM370" s="22"/>
      <c r="AN370" s="22"/>
      <c r="AO370" s="62">
        <f t="shared" si="11"/>
        <v>0</v>
      </c>
      <c r="AP370" s="24"/>
      <c r="AQ370" s="8"/>
    </row>
    <row r="371" spans="1:43" ht="16.5">
      <c r="A371" s="45">
        <f t="shared" si="10"/>
        <v>17</v>
      </c>
      <c r="B371" s="99" t="s">
        <v>220</v>
      </c>
      <c r="C371" s="99"/>
      <c r="D371" s="73">
        <v>0</v>
      </c>
      <c r="E371" s="55"/>
      <c r="F371" s="73">
        <v>0</v>
      </c>
      <c r="G371" s="56"/>
      <c r="H371" s="26"/>
      <c r="I371" s="26"/>
      <c r="J371" s="27">
        <f t="shared" si="3"/>
        <v>0</v>
      </c>
      <c r="K371" s="57">
        <f t="shared" si="4"/>
        <v>0</v>
      </c>
      <c r="L371" s="58">
        <f t="shared" si="5"/>
        <v>0</v>
      </c>
      <c r="M371" s="59">
        <f t="shared" si="6"/>
        <v>0</v>
      </c>
      <c r="N371" s="14"/>
      <c r="O371" s="15"/>
      <c r="P371" s="15"/>
      <c r="Q371" s="16"/>
      <c r="R371" s="17" t="str">
        <f t="shared" ca="1" si="7"/>
        <v xml:space="preserve"> </v>
      </c>
      <c r="S371" s="25" t="str">
        <f t="shared" si="8"/>
        <v xml:space="preserve"> </v>
      </c>
      <c r="T371" s="18"/>
      <c r="U371" s="19"/>
      <c r="V371" s="19"/>
      <c r="W371" s="20"/>
      <c r="X371" s="20"/>
      <c r="Y371" s="63"/>
      <c r="Z371" s="61"/>
      <c r="AA371" s="4"/>
      <c r="AB371" s="22"/>
      <c r="AC371" s="22"/>
      <c r="AD371" s="23">
        <f t="shared" si="9"/>
        <v>0</v>
      </c>
      <c r="AE371" s="22"/>
      <c r="AF371" s="22"/>
      <c r="AG371" s="22"/>
      <c r="AH371" s="22"/>
      <c r="AI371" s="22"/>
      <c r="AJ371" s="22"/>
      <c r="AK371" s="22"/>
      <c r="AL371" s="22"/>
      <c r="AM371" s="22"/>
      <c r="AN371" s="22"/>
      <c r="AO371" s="62">
        <f t="shared" si="11"/>
        <v>0</v>
      </c>
      <c r="AP371" s="24"/>
      <c r="AQ371" s="8"/>
    </row>
    <row r="372" spans="1:43" ht="16.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row>
    <row r="373" spans="1:43" ht="16.5">
      <c r="A373" s="113" t="s">
        <v>48</v>
      </c>
      <c r="B373" s="202" t="s">
        <v>221</v>
      </c>
      <c r="C373" s="202"/>
      <c r="D373" s="123" t="s">
        <v>78</v>
      </c>
      <c r="E373" s="113" t="s">
        <v>222</v>
      </c>
      <c r="F373" s="104" t="s">
        <v>80</v>
      </c>
      <c r="G373" s="105"/>
      <c r="H373" s="2" t="s">
        <v>81</v>
      </c>
      <c r="I373" s="3" t="s">
        <v>82</v>
      </c>
      <c r="J373" s="141" t="s">
        <v>83</v>
      </c>
      <c r="K373" s="110" t="s">
        <v>84</v>
      </c>
      <c r="L373" s="114" t="s">
        <v>85</v>
      </c>
      <c r="M373" s="113" t="s">
        <v>223</v>
      </c>
      <c r="N373" s="113" t="s">
        <v>87</v>
      </c>
      <c r="O373" s="113" t="s">
        <v>88</v>
      </c>
      <c r="P373" s="113" t="s">
        <v>89</v>
      </c>
      <c r="Q373" s="113" t="s">
        <v>90</v>
      </c>
      <c r="R373" s="159" t="s">
        <v>91</v>
      </c>
      <c r="S373" s="159" t="s">
        <v>92</v>
      </c>
      <c r="T373" s="162" t="s">
        <v>93</v>
      </c>
      <c r="U373" s="162" t="s">
        <v>89</v>
      </c>
      <c r="V373" s="162" t="s">
        <v>94</v>
      </c>
      <c r="W373" s="162" t="s">
        <v>95</v>
      </c>
      <c r="X373" s="162" t="s">
        <v>95</v>
      </c>
      <c r="Y373" s="110" t="s">
        <v>224</v>
      </c>
      <c r="Z373" s="162" t="s">
        <v>98</v>
      </c>
      <c r="AA373" s="4"/>
      <c r="AB373" s="106" t="s">
        <v>225</v>
      </c>
      <c r="AC373" s="106"/>
      <c r="AD373" s="106"/>
      <c r="AE373" s="106"/>
      <c r="AF373" s="106"/>
      <c r="AG373" s="106"/>
      <c r="AH373" s="106"/>
      <c r="AI373" s="106"/>
      <c r="AJ373" s="106"/>
      <c r="AK373" s="106"/>
      <c r="AL373" s="106"/>
      <c r="AM373" s="106"/>
      <c r="AN373" s="106"/>
      <c r="AO373" s="106"/>
      <c r="AP373" s="106"/>
      <c r="AQ373" s="186" t="s">
        <v>100</v>
      </c>
    </row>
    <row r="374" spans="1:43" ht="14.65" customHeight="1">
      <c r="A374" s="113"/>
      <c r="B374" s="202"/>
      <c r="C374" s="202"/>
      <c r="D374" s="124"/>
      <c r="E374" s="113"/>
      <c r="F374" s="114" t="s">
        <v>101</v>
      </c>
      <c r="G374" s="114" t="s">
        <v>102</v>
      </c>
      <c r="H374" s="135" t="s">
        <v>103</v>
      </c>
      <c r="I374" s="138" t="s">
        <v>104</v>
      </c>
      <c r="J374" s="142"/>
      <c r="K374" s="111"/>
      <c r="L374" s="115"/>
      <c r="M374" s="113"/>
      <c r="N374" s="113"/>
      <c r="O374" s="113"/>
      <c r="P374" s="113"/>
      <c r="Q374" s="113"/>
      <c r="R374" s="160"/>
      <c r="S374" s="160"/>
      <c r="T374" s="162"/>
      <c r="U374" s="162"/>
      <c r="V374" s="162"/>
      <c r="W374" s="162"/>
      <c r="X374" s="162"/>
      <c r="Y374" s="111"/>
      <c r="Z374" s="162"/>
      <c r="AA374" s="4"/>
      <c r="AB374" s="91">
        <v>1</v>
      </c>
      <c r="AC374" s="91"/>
      <c r="AD374" s="9">
        <v>2</v>
      </c>
      <c r="AE374" s="9">
        <v>3</v>
      </c>
      <c r="AF374" s="9">
        <v>4</v>
      </c>
      <c r="AG374" s="9">
        <v>5</v>
      </c>
      <c r="AH374" s="9">
        <v>6</v>
      </c>
      <c r="AI374" s="9">
        <v>7</v>
      </c>
      <c r="AJ374" s="9">
        <v>8</v>
      </c>
      <c r="AK374" s="9">
        <v>9</v>
      </c>
      <c r="AL374" s="9">
        <v>10</v>
      </c>
      <c r="AM374" s="9">
        <v>11</v>
      </c>
      <c r="AN374" s="9">
        <v>12</v>
      </c>
      <c r="AO374" s="9">
        <v>13</v>
      </c>
      <c r="AP374" s="9">
        <v>14</v>
      </c>
      <c r="AQ374" s="186"/>
    </row>
    <row r="375" spans="1:43" ht="16.5">
      <c r="A375" s="113"/>
      <c r="B375" s="202"/>
      <c r="C375" s="202"/>
      <c r="D375" s="124"/>
      <c r="E375" s="113"/>
      <c r="F375" s="115"/>
      <c r="G375" s="115"/>
      <c r="H375" s="136"/>
      <c r="I375" s="139"/>
      <c r="J375" s="142"/>
      <c r="K375" s="111"/>
      <c r="L375" s="115"/>
      <c r="M375" s="113"/>
      <c r="N375" s="113"/>
      <c r="O375" s="113"/>
      <c r="P375" s="113"/>
      <c r="Q375" s="113"/>
      <c r="R375" s="160"/>
      <c r="S375" s="160"/>
      <c r="T375" s="162"/>
      <c r="U375" s="162"/>
      <c r="V375" s="162"/>
      <c r="W375" s="162"/>
      <c r="X375" s="162"/>
      <c r="Y375" s="111"/>
      <c r="Z375" s="162"/>
      <c r="AA375" s="4"/>
      <c r="AB375" s="107" t="s">
        <v>49</v>
      </c>
      <c r="AC375" s="107"/>
      <c r="AD375" s="174" t="s">
        <v>51</v>
      </c>
      <c r="AE375" s="177" t="s">
        <v>53</v>
      </c>
      <c r="AF375" s="174" t="s">
        <v>55</v>
      </c>
      <c r="AG375" s="177" t="s">
        <v>57</v>
      </c>
      <c r="AH375" s="174" t="s">
        <v>59</v>
      </c>
      <c r="AI375" s="177" t="s">
        <v>61</v>
      </c>
      <c r="AJ375" s="174" t="s">
        <v>63</v>
      </c>
      <c r="AK375" s="177" t="s">
        <v>65</v>
      </c>
      <c r="AL375" s="174" t="s">
        <v>67</v>
      </c>
      <c r="AM375" s="107" t="s">
        <v>40</v>
      </c>
      <c r="AN375" s="174" t="s">
        <v>226</v>
      </c>
      <c r="AO375" s="107" t="s">
        <v>73</v>
      </c>
      <c r="AP375" s="174" t="s">
        <v>75</v>
      </c>
      <c r="AQ375" s="186"/>
    </row>
    <row r="376" spans="1:43" ht="16.5">
      <c r="A376" s="113"/>
      <c r="B376" s="202"/>
      <c r="C376" s="202"/>
      <c r="D376" s="125"/>
      <c r="E376" s="113"/>
      <c r="F376" s="116"/>
      <c r="G376" s="116"/>
      <c r="H376" s="137"/>
      <c r="I376" s="140"/>
      <c r="J376" s="143"/>
      <c r="K376" s="112"/>
      <c r="L376" s="116"/>
      <c r="M376" s="113"/>
      <c r="N376" s="113"/>
      <c r="O376" s="113"/>
      <c r="P376" s="113"/>
      <c r="Q376" s="113"/>
      <c r="R376" s="161"/>
      <c r="S376" s="161"/>
      <c r="T376" s="162"/>
      <c r="U376" s="162"/>
      <c r="V376" s="162"/>
      <c r="W376" s="162"/>
      <c r="X376" s="162"/>
      <c r="Y376" s="112"/>
      <c r="Z376" s="162"/>
      <c r="AA376" s="4"/>
      <c r="AB376" s="64" t="s">
        <v>106</v>
      </c>
      <c r="AC376" s="64" t="s">
        <v>107</v>
      </c>
      <c r="AD376" s="174"/>
      <c r="AE376" s="178"/>
      <c r="AF376" s="174"/>
      <c r="AG376" s="178"/>
      <c r="AH376" s="174"/>
      <c r="AI376" s="178"/>
      <c r="AJ376" s="174"/>
      <c r="AK376" s="178"/>
      <c r="AL376" s="174"/>
      <c r="AM376" s="107"/>
      <c r="AN376" s="174"/>
      <c r="AO376" s="107"/>
      <c r="AP376" s="174"/>
      <c r="AQ376" s="186"/>
    </row>
    <row r="377" spans="1:43" ht="14.65" customHeight="1">
      <c r="A377" s="45">
        <v>1</v>
      </c>
      <c r="B377" s="108" t="s">
        <v>227</v>
      </c>
      <c r="C377" s="109"/>
      <c r="D377" s="65">
        <v>0</v>
      </c>
      <c r="E377" s="55"/>
      <c r="F377" s="65">
        <v>0</v>
      </c>
      <c r="G377" s="65"/>
      <c r="H377" s="66"/>
      <c r="I377" s="66"/>
      <c r="J377" s="27">
        <f>SUM(F377,G377)</f>
        <v>0</v>
      </c>
      <c r="K377" s="57">
        <f>+AQ377</f>
        <v>0</v>
      </c>
      <c r="L377" s="58">
        <f>+J377+K377</f>
        <v>0</v>
      </c>
      <c r="M377" s="59">
        <f>+(D377+E377)-(L377)+H377-I377</f>
        <v>0</v>
      </c>
      <c r="N377" s="67">
        <f>+AS377</f>
        <v>0</v>
      </c>
      <c r="O377" s="19"/>
      <c r="P377" s="19"/>
      <c r="Q377" s="19"/>
      <c r="R377" s="19"/>
      <c r="S377" s="20"/>
      <c r="T377" s="20"/>
      <c r="U377" s="68"/>
      <c r="V377" s="68"/>
      <c r="W377" s="68"/>
      <c r="X377" s="68"/>
      <c r="Y377" s="67">
        <f>+AS377</f>
        <v>0</v>
      </c>
      <c r="Z377" s="21"/>
      <c r="AA377" s="4"/>
      <c r="AB377" s="69"/>
      <c r="AC377" s="69"/>
      <c r="AD377" s="69"/>
      <c r="AE377" s="69"/>
      <c r="AF377" s="69"/>
      <c r="AG377" s="69"/>
      <c r="AH377" s="69"/>
      <c r="AI377" s="69"/>
      <c r="AJ377" s="69"/>
      <c r="AK377" s="69"/>
      <c r="AL377" s="69"/>
      <c r="AM377" s="69"/>
      <c r="AN377" s="69"/>
      <c r="AO377" s="69"/>
      <c r="AP377" s="69"/>
      <c r="AQ377" s="70">
        <f>SUM(AB377:AP377)</f>
        <v>0</v>
      </c>
    </row>
    <row r="378" spans="1:43" ht="14.65" customHeight="1">
      <c r="A378" s="45">
        <f>A377+1</f>
        <v>2</v>
      </c>
      <c r="B378" s="108" t="s">
        <v>228</v>
      </c>
      <c r="C378" s="109"/>
      <c r="D378" s="65">
        <v>0</v>
      </c>
      <c r="E378" s="55"/>
      <c r="F378" s="65">
        <v>0</v>
      </c>
      <c r="G378" s="65"/>
      <c r="H378" s="66"/>
      <c r="I378" s="66"/>
      <c r="J378" s="27">
        <f>SUM(F378,G378)</f>
        <v>0</v>
      </c>
      <c r="K378" s="57">
        <f>+AQ378</f>
        <v>0</v>
      </c>
      <c r="L378" s="58">
        <f>+J378+K378</f>
        <v>0</v>
      </c>
      <c r="M378" s="59">
        <f>+(D378+E378)-(L378)+H378-I378</f>
        <v>0</v>
      </c>
      <c r="N378" s="67">
        <f>+AS378</f>
        <v>0</v>
      </c>
      <c r="O378" s="19"/>
      <c r="P378" s="19"/>
      <c r="Q378" s="19"/>
      <c r="R378" s="19"/>
      <c r="S378" s="20"/>
      <c r="T378" s="20"/>
      <c r="U378" s="68"/>
      <c r="V378" s="68"/>
      <c r="W378" s="68"/>
      <c r="X378" s="68"/>
      <c r="Y378" s="67">
        <f>+AS378</f>
        <v>0</v>
      </c>
      <c r="Z378" s="21"/>
      <c r="AA378" s="4"/>
      <c r="AB378" s="69"/>
      <c r="AC378" s="69"/>
      <c r="AD378" s="69"/>
      <c r="AE378" s="69"/>
      <c r="AF378" s="69"/>
      <c r="AG378" s="69"/>
      <c r="AH378" s="69"/>
      <c r="AI378" s="69"/>
      <c r="AJ378" s="69"/>
      <c r="AK378" s="69"/>
      <c r="AL378" s="69"/>
      <c r="AM378" s="69"/>
      <c r="AN378" s="69"/>
      <c r="AO378" s="69"/>
      <c r="AP378" s="69"/>
      <c r="AQ378" s="70">
        <f>SUM(AB378:AP378)</f>
        <v>0</v>
      </c>
    </row>
    <row r="379" spans="1:43" ht="16.5">
      <c r="A379" s="45">
        <f>A378+1</f>
        <v>3</v>
      </c>
      <c r="B379" s="108" t="s">
        <v>229</v>
      </c>
      <c r="C379" s="109"/>
      <c r="D379" s="65">
        <v>0</v>
      </c>
      <c r="E379" s="55"/>
      <c r="F379" s="65">
        <v>0</v>
      </c>
      <c r="G379" s="65"/>
      <c r="H379" s="66"/>
      <c r="I379" s="66"/>
      <c r="J379" s="27">
        <f>SUM(F379,G379)</f>
        <v>0</v>
      </c>
      <c r="K379" s="57">
        <f>+AQ379</f>
        <v>0</v>
      </c>
      <c r="L379" s="58">
        <f>+J379+K379</f>
        <v>0</v>
      </c>
      <c r="M379" s="59">
        <f>+(D379+E379)-(L379)+H379-I379</f>
        <v>0</v>
      </c>
      <c r="N379" s="67">
        <f>+AS379</f>
        <v>0</v>
      </c>
      <c r="O379" s="19"/>
      <c r="P379" s="19"/>
      <c r="Q379" s="19"/>
      <c r="R379" s="19"/>
      <c r="S379" s="20"/>
      <c r="T379" s="20"/>
      <c r="U379" s="68"/>
      <c r="V379" s="68"/>
      <c r="W379" s="68"/>
      <c r="X379" s="68"/>
      <c r="Y379" s="67">
        <f>+AS379</f>
        <v>0</v>
      </c>
      <c r="Z379" s="21"/>
      <c r="AA379" s="4"/>
      <c r="AB379" s="69"/>
      <c r="AC379" s="69"/>
      <c r="AD379" s="69"/>
      <c r="AE379" s="69"/>
      <c r="AF379" s="69"/>
      <c r="AG379" s="69"/>
      <c r="AH379" s="69"/>
      <c r="AI379" s="69"/>
      <c r="AJ379" s="69"/>
      <c r="AK379" s="69"/>
      <c r="AL379" s="69"/>
      <c r="AM379" s="69"/>
      <c r="AN379" s="69"/>
      <c r="AO379" s="69"/>
      <c r="AP379" s="69"/>
      <c r="AQ379" s="70">
        <f>SUM(AB379:AP379)</f>
        <v>0</v>
      </c>
    </row>
    <row r="380" spans="1:43" ht="16.5">
      <c r="A380" s="45">
        <v>4</v>
      </c>
      <c r="B380" s="108" t="s">
        <v>230</v>
      </c>
      <c r="C380" s="109"/>
      <c r="D380" s="65">
        <v>6</v>
      </c>
      <c r="E380" s="55"/>
      <c r="F380" s="65">
        <v>6</v>
      </c>
      <c r="G380" s="65"/>
      <c r="H380" s="66"/>
      <c r="I380" s="66"/>
      <c r="J380" s="27">
        <f t="shared" ref="J380:J381" si="12">SUM(F380,G380)</f>
        <v>6</v>
      </c>
      <c r="K380" s="57">
        <f t="shared" ref="K380:K381" si="13">+AQ380</f>
        <v>0</v>
      </c>
      <c r="L380" s="58">
        <f t="shared" ref="L380:L381" si="14">+J380+K380</f>
        <v>6</v>
      </c>
      <c r="M380" s="59">
        <f t="shared" ref="M380:M381" si="15">+(D380+E380)-(L380)+H380-I380</f>
        <v>0</v>
      </c>
      <c r="N380" s="67">
        <f t="shared" ref="N380:N381" si="16">+AS380</f>
        <v>0</v>
      </c>
      <c r="O380" s="19"/>
      <c r="P380" s="19"/>
      <c r="Q380" s="19"/>
      <c r="R380" s="19"/>
      <c r="S380" s="20"/>
      <c r="T380" s="20"/>
      <c r="U380" s="68"/>
      <c r="V380" s="68"/>
      <c r="W380" s="68"/>
      <c r="X380" s="68"/>
      <c r="Y380" s="67">
        <f t="shared" ref="Y380:Y381" si="17">+AS380</f>
        <v>0</v>
      </c>
      <c r="Z380" s="21"/>
      <c r="AA380" s="4"/>
      <c r="AB380" s="69"/>
      <c r="AC380" s="69"/>
      <c r="AD380" s="69"/>
      <c r="AE380" s="69"/>
      <c r="AF380" s="69"/>
      <c r="AG380" s="69"/>
      <c r="AH380" s="69"/>
      <c r="AI380" s="69"/>
      <c r="AJ380" s="69"/>
      <c r="AK380" s="69"/>
      <c r="AL380" s="69"/>
      <c r="AM380" s="69"/>
      <c r="AN380" s="69"/>
      <c r="AO380" s="69"/>
      <c r="AP380" s="69"/>
      <c r="AQ380" s="70">
        <f t="shared" ref="AQ380:AQ381" si="18">SUM(AB380:AP380)</f>
        <v>0</v>
      </c>
    </row>
    <row r="381" spans="1:43" ht="16.5">
      <c r="A381" s="45">
        <f>A380+1</f>
        <v>5</v>
      </c>
      <c r="B381" s="108" t="s">
        <v>231</v>
      </c>
      <c r="C381" s="109"/>
      <c r="D381" s="65">
        <v>0</v>
      </c>
      <c r="E381" s="55"/>
      <c r="F381" s="65">
        <v>0</v>
      </c>
      <c r="G381" s="65"/>
      <c r="H381" s="66"/>
      <c r="I381" s="66"/>
      <c r="J381" s="27">
        <f t="shared" si="12"/>
        <v>0</v>
      </c>
      <c r="K381" s="57">
        <f t="shared" si="13"/>
        <v>0</v>
      </c>
      <c r="L381" s="58">
        <f t="shared" si="14"/>
        <v>0</v>
      </c>
      <c r="M381" s="59">
        <f t="shared" si="15"/>
        <v>0</v>
      </c>
      <c r="N381" s="67">
        <f t="shared" si="16"/>
        <v>0</v>
      </c>
      <c r="O381" s="19"/>
      <c r="P381" s="19"/>
      <c r="Q381" s="19"/>
      <c r="R381" s="19"/>
      <c r="S381" s="20"/>
      <c r="T381" s="20"/>
      <c r="U381" s="68"/>
      <c r="V381" s="68"/>
      <c r="W381" s="68"/>
      <c r="X381" s="68"/>
      <c r="Y381" s="67">
        <f t="shared" si="17"/>
        <v>0</v>
      </c>
      <c r="Z381" s="21"/>
      <c r="AA381" s="4"/>
      <c r="AB381" s="69"/>
      <c r="AC381" s="69"/>
      <c r="AD381" s="69"/>
      <c r="AE381" s="69"/>
      <c r="AF381" s="69"/>
      <c r="AG381" s="69"/>
      <c r="AH381" s="69"/>
      <c r="AI381" s="69"/>
      <c r="AJ381" s="69"/>
      <c r="AK381" s="69"/>
      <c r="AL381" s="69"/>
      <c r="AM381" s="69"/>
      <c r="AN381" s="69"/>
      <c r="AO381" s="69"/>
      <c r="AP381" s="69"/>
      <c r="AQ381" s="70">
        <f t="shared" si="18"/>
        <v>0</v>
      </c>
    </row>
  </sheetData>
  <sheetProtection algorithmName="SHA-512" hashValue="Cb2CJvYY9g9DgHgtseyUsvumEIrHdFG4LgPwTAvXbY714jWb6jWI+f6pvOh36raawH2VF/IrJqdBg1chr5ccXA==" saltValue="VwsrjQ3Ysni7qlTfNXv82g==" spinCount="100000" sheet="1" objects="1" scenarios="1"/>
  <protectedRanges>
    <protectedRange algorithmName="SHA-512" hashValue="zHOOI8C6TdaV6s6N2/27xESvwU0t5zAaLoItHRVoGpTXM9j+vyxsopMktU83nI5i57EgckgHvMhLqaFhlwmlrQ==" saltValue="lXnRqhBa+m7p3r+f6ZoJ4w==" spinCount="100000" sqref="M295:M300 K5:K220 K222:K293 K295:K371 Q221:Y221 Q294:Y294 M5:M9 M11:M15 M17:M21 M23:M27 M29:M33 M35:M39 M41:M45 M47:M51 M53:M57 M59:M63 M65:M69 M71:M75 M77:M81 M83:M87 M89:M93 M95:M99 M101:M105 M107:M111 M113:M117 M119:M123 M125:M129 M131:M135 M137:M141 M143:M147 M149:M153 M155:M159 M161:M165 M167:M171 M173:M177 M179:M183 M185:M189 M191:M195 M197:M201 M203:M207 M209:M213 M215:M219 M222:M226 M228:M232 M234:M238 M240:M244 M246:M250 M252:M256 M258:M262 M264:M268 M270:M274 M276:M280 M282:M286 M288:M292 M365:M371 M302:M307 M309:M314 M316:M321 M323:M328 M330:M335 M337:M342 M344:M349 M351:M356 M358:M363 K377:K381 M377:M381" name="Municipios_1_2"/>
    <protectedRange algorithmName="SHA-512" hashValue="azGcVdqYkhR86HIKn2rYPPRr5+mVW4IEq7uRHMk25sS6su9btp67csEbkWb5GQvriIX/bROpuDFXXVgLMPzhMQ==" saltValue="So3PWvzqU6WQxaYTU7AVAg==" spinCount="100000" sqref="M10 M16 M22 M28 M34 M40 M46 M52 M58 M64 M70 M76 M82 M100 M112 M118 M124 M130 M136 M142 M148 M88 M94 M106 M166 M172 M178 M184 M190 M196 M202 M208 M214 M220 M227 M233 M239 M245 M251 M257 M263 M269 M275 M281 M287 M293 M301 M308 M315 M322 M329 M336 M343 M350 M364 M357 M160 M154" name="Acopio_1_2_2"/>
    <protectedRange algorithmName="SHA-512" hashValue="8byoQttQWGP5qbcxqBkq+H+/zRRYljqgH/rENkvAtcx2vfR2IwlTET4l4/66wUB+2T3pLT28iauSquQPOk8bNw==" saltValue="lZksW1D6kU5eg3qR/gQlwA==" spinCount="100000" sqref="AO1:AO4" name="Enero Perdidas_2_2"/>
    <protectedRange algorithmName="SHA-512" hashValue="8byoQttQWGP5qbcxqBkq+H+/zRRYljqgH/rENkvAtcx2vfR2IwlTET4l4/66wUB+2T3pLT28iauSquQPOk8bNw==" saltValue="lZksW1D6kU5eg3qR/gQlwA==" spinCount="100000" sqref="AQ373:AQ376" name="Enero Perdidas_3_2"/>
    <protectedRange algorithmName="SHA-512" hashValue="8byoQttQWGP5qbcxqBkq+H+/zRRYljqgH/rENkvAtcx2vfR2IwlTET4l4/66wUB+2T3pLT28iauSquQPOk8bNw==" saltValue="lZksW1D6kU5eg3qR/gQlwA==" spinCount="100000" sqref="AQ377:AQ381" name="Enero Perdidas_5_2"/>
  </protectedRanges>
  <mergeCells count="1665">
    <mergeCell ref="B209:C214"/>
    <mergeCell ref="B203:C208"/>
    <mergeCell ref="B373:C376"/>
    <mergeCell ref="B358:C364"/>
    <mergeCell ref="B351:C357"/>
    <mergeCell ref="B344:C350"/>
    <mergeCell ref="B337:C343"/>
    <mergeCell ref="B330:C336"/>
    <mergeCell ref="B323:C329"/>
    <mergeCell ref="B316:C322"/>
    <mergeCell ref="B309:C315"/>
    <mergeCell ref="B41:C46"/>
    <mergeCell ref="B35:C40"/>
    <mergeCell ref="B29:C34"/>
    <mergeCell ref="B23:C28"/>
    <mergeCell ref="B17:C22"/>
    <mergeCell ref="B11:C16"/>
    <mergeCell ref="B5:C10"/>
    <mergeCell ref="B1:C4"/>
    <mergeCell ref="B191:C196"/>
    <mergeCell ref="B197:C202"/>
    <mergeCell ref="B179:C184"/>
    <mergeCell ref="B185:C190"/>
    <mergeCell ref="B173:C178"/>
    <mergeCell ref="B167:C172"/>
    <mergeCell ref="B161:C166"/>
    <mergeCell ref="B155:C157"/>
    <mergeCell ref="B149:C154"/>
    <mergeCell ref="B143:C148"/>
    <mergeCell ref="B137:C142"/>
    <mergeCell ref="B131:C136"/>
    <mergeCell ref="B125:C130"/>
    <mergeCell ref="B119:C124"/>
    <mergeCell ref="B113:C118"/>
    <mergeCell ref="B107:C112"/>
    <mergeCell ref="B101:C106"/>
    <mergeCell ref="AO330:AO335"/>
    <mergeCell ref="AO337:AO342"/>
    <mergeCell ref="AO344:AO349"/>
    <mergeCell ref="AO351:AO356"/>
    <mergeCell ref="AO358:AO363"/>
    <mergeCell ref="AO375:AO376"/>
    <mergeCell ref="AP375:AP376"/>
    <mergeCell ref="AQ373:AQ376"/>
    <mergeCell ref="B95:C100"/>
    <mergeCell ref="B89:C94"/>
    <mergeCell ref="B83:C88"/>
    <mergeCell ref="B77:C82"/>
    <mergeCell ref="B71:C76"/>
    <mergeCell ref="B65:C70"/>
    <mergeCell ref="B59:C64"/>
    <mergeCell ref="B53:C58"/>
    <mergeCell ref="B47:C52"/>
    <mergeCell ref="B302:C308"/>
    <mergeCell ref="B295:C301"/>
    <mergeCell ref="B288:C293"/>
    <mergeCell ref="B282:C287"/>
    <mergeCell ref="B276:C281"/>
    <mergeCell ref="B270:C275"/>
    <mergeCell ref="B264:C269"/>
    <mergeCell ref="B258:C263"/>
    <mergeCell ref="B252:C257"/>
    <mergeCell ref="B246:C251"/>
    <mergeCell ref="B240:C245"/>
    <mergeCell ref="B234:C239"/>
    <mergeCell ref="B228:C233"/>
    <mergeCell ref="B222:C227"/>
    <mergeCell ref="B215:C220"/>
    <mergeCell ref="AO222:AO226"/>
    <mergeCell ref="AO228:AO232"/>
    <mergeCell ref="AO234:AO238"/>
    <mergeCell ref="AO240:AO244"/>
    <mergeCell ref="AO246:AO250"/>
    <mergeCell ref="AO252:AO256"/>
    <mergeCell ref="AO258:AO262"/>
    <mergeCell ref="AO264:AO268"/>
    <mergeCell ref="AO270:AO274"/>
    <mergeCell ref="AO276:AO280"/>
    <mergeCell ref="AO282:AO286"/>
    <mergeCell ref="AO288:AO292"/>
    <mergeCell ref="AO295:AO300"/>
    <mergeCell ref="AO302:AO307"/>
    <mergeCell ref="AO309:AO314"/>
    <mergeCell ref="AO316:AO321"/>
    <mergeCell ref="AO323:AO328"/>
    <mergeCell ref="AO119:AO123"/>
    <mergeCell ref="AO125:AO129"/>
    <mergeCell ref="AO131:AO135"/>
    <mergeCell ref="AO137:AO141"/>
    <mergeCell ref="AO143:AO147"/>
    <mergeCell ref="AO149:AO153"/>
    <mergeCell ref="AO155:AO159"/>
    <mergeCell ref="AO161:AO165"/>
    <mergeCell ref="AO167:AO171"/>
    <mergeCell ref="AO173:AO177"/>
    <mergeCell ref="AO179:AO183"/>
    <mergeCell ref="AO185:AO189"/>
    <mergeCell ref="AO191:AO195"/>
    <mergeCell ref="AO197:AO201"/>
    <mergeCell ref="AO203:AO207"/>
    <mergeCell ref="AO209:AO213"/>
    <mergeCell ref="AO215:AO219"/>
    <mergeCell ref="AN288:AN292"/>
    <mergeCell ref="AN295:AN300"/>
    <mergeCell ref="AN302:AN307"/>
    <mergeCell ref="AN309:AN314"/>
    <mergeCell ref="AN316:AN321"/>
    <mergeCell ref="AN323:AN328"/>
    <mergeCell ref="AN330:AN335"/>
    <mergeCell ref="AN337:AN342"/>
    <mergeCell ref="AN344:AN349"/>
    <mergeCell ref="AN351:AN356"/>
    <mergeCell ref="AN358:AN363"/>
    <mergeCell ref="AN375:AN376"/>
    <mergeCell ref="AO1:AO4"/>
    <mergeCell ref="AO5:AO9"/>
    <mergeCell ref="AO11:AO15"/>
    <mergeCell ref="AO17:AO21"/>
    <mergeCell ref="AO23:AO27"/>
    <mergeCell ref="AO29:AO33"/>
    <mergeCell ref="AO35:AO39"/>
    <mergeCell ref="AO41:AO45"/>
    <mergeCell ref="AO47:AO51"/>
    <mergeCell ref="AO53:AO57"/>
    <mergeCell ref="AO59:AO63"/>
    <mergeCell ref="AO65:AO69"/>
    <mergeCell ref="AO71:AO75"/>
    <mergeCell ref="AO77:AO81"/>
    <mergeCell ref="AO83:AO87"/>
    <mergeCell ref="AO89:AO93"/>
    <mergeCell ref="AO95:AO99"/>
    <mergeCell ref="AO101:AO105"/>
    <mergeCell ref="AO107:AO111"/>
    <mergeCell ref="AO113:AO117"/>
    <mergeCell ref="AN185:AN189"/>
    <mergeCell ref="AN191:AN195"/>
    <mergeCell ref="AN197:AN201"/>
    <mergeCell ref="AN203:AN207"/>
    <mergeCell ref="AN209:AN213"/>
    <mergeCell ref="AN215:AN219"/>
    <mergeCell ref="AN222:AN226"/>
    <mergeCell ref="AN228:AN232"/>
    <mergeCell ref="AN234:AN238"/>
    <mergeCell ref="AN240:AN244"/>
    <mergeCell ref="AN246:AN250"/>
    <mergeCell ref="AN252:AN256"/>
    <mergeCell ref="AN258:AN262"/>
    <mergeCell ref="AN264:AN268"/>
    <mergeCell ref="AN270:AN274"/>
    <mergeCell ref="AN276:AN280"/>
    <mergeCell ref="AN282:AN286"/>
    <mergeCell ref="AM375:AM376"/>
    <mergeCell ref="AN3:AN4"/>
    <mergeCell ref="AN5:AN9"/>
    <mergeCell ref="AN11:AN15"/>
    <mergeCell ref="AN17:AN21"/>
    <mergeCell ref="AN23:AN27"/>
    <mergeCell ref="AN29:AN33"/>
    <mergeCell ref="AN35:AN39"/>
    <mergeCell ref="AN41:AN45"/>
    <mergeCell ref="AN47:AN51"/>
    <mergeCell ref="AN53:AN57"/>
    <mergeCell ref="AN59:AN63"/>
    <mergeCell ref="AN65:AN69"/>
    <mergeCell ref="AN71:AN75"/>
    <mergeCell ref="AN77:AN81"/>
    <mergeCell ref="AN83:AN87"/>
    <mergeCell ref="AN89:AN93"/>
    <mergeCell ref="AN95:AN99"/>
    <mergeCell ref="AN101:AN105"/>
    <mergeCell ref="AN107:AN111"/>
    <mergeCell ref="AN113:AN117"/>
    <mergeCell ref="AN119:AN123"/>
    <mergeCell ref="AN125:AN129"/>
    <mergeCell ref="AN131:AN135"/>
    <mergeCell ref="AN137:AN141"/>
    <mergeCell ref="AN143:AN147"/>
    <mergeCell ref="AN149:AN153"/>
    <mergeCell ref="AN155:AN159"/>
    <mergeCell ref="AN161:AN165"/>
    <mergeCell ref="AN167:AN171"/>
    <mergeCell ref="AN173:AN177"/>
    <mergeCell ref="AN179:AN183"/>
    <mergeCell ref="AM252:AM256"/>
    <mergeCell ref="AM258:AM262"/>
    <mergeCell ref="AM264:AM268"/>
    <mergeCell ref="AM270:AM274"/>
    <mergeCell ref="AM276:AM280"/>
    <mergeCell ref="AM282:AM286"/>
    <mergeCell ref="AM288:AM292"/>
    <mergeCell ref="AM295:AM300"/>
    <mergeCell ref="AM302:AM307"/>
    <mergeCell ref="AM309:AM314"/>
    <mergeCell ref="AM316:AM321"/>
    <mergeCell ref="AM323:AM328"/>
    <mergeCell ref="AM330:AM335"/>
    <mergeCell ref="AM337:AM342"/>
    <mergeCell ref="AM344:AM349"/>
    <mergeCell ref="AM351:AM356"/>
    <mergeCell ref="AM358:AM363"/>
    <mergeCell ref="AM149:AM153"/>
    <mergeCell ref="AM155:AM159"/>
    <mergeCell ref="AM161:AM165"/>
    <mergeCell ref="AM167:AM171"/>
    <mergeCell ref="AM173:AM177"/>
    <mergeCell ref="AM179:AM183"/>
    <mergeCell ref="AM185:AM189"/>
    <mergeCell ref="AM191:AM195"/>
    <mergeCell ref="AM197:AM201"/>
    <mergeCell ref="AM203:AM207"/>
    <mergeCell ref="AM209:AM213"/>
    <mergeCell ref="AM215:AM219"/>
    <mergeCell ref="AM222:AM226"/>
    <mergeCell ref="AM228:AM232"/>
    <mergeCell ref="AM234:AM238"/>
    <mergeCell ref="AM240:AM244"/>
    <mergeCell ref="AM246:AM250"/>
    <mergeCell ref="AL323:AL328"/>
    <mergeCell ref="AL330:AL335"/>
    <mergeCell ref="AL337:AL342"/>
    <mergeCell ref="AL344:AL349"/>
    <mergeCell ref="AL351:AL356"/>
    <mergeCell ref="AL358:AL363"/>
    <mergeCell ref="AL375:AL376"/>
    <mergeCell ref="AM3:AM4"/>
    <mergeCell ref="AM5:AM9"/>
    <mergeCell ref="AM11:AM15"/>
    <mergeCell ref="AM17:AM21"/>
    <mergeCell ref="AM23:AM27"/>
    <mergeCell ref="AM29:AM33"/>
    <mergeCell ref="AM35:AM39"/>
    <mergeCell ref="AM41:AM45"/>
    <mergeCell ref="AM47:AM51"/>
    <mergeCell ref="AM53:AM57"/>
    <mergeCell ref="AM59:AM63"/>
    <mergeCell ref="AM65:AM69"/>
    <mergeCell ref="AM71:AM75"/>
    <mergeCell ref="AM77:AM81"/>
    <mergeCell ref="AM83:AM87"/>
    <mergeCell ref="AM89:AM93"/>
    <mergeCell ref="AM95:AM99"/>
    <mergeCell ref="AM101:AM105"/>
    <mergeCell ref="AM107:AM111"/>
    <mergeCell ref="AM113:AM117"/>
    <mergeCell ref="AM119:AM123"/>
    <mergeCell ref="AM125:AM129"/>
    <mergeCell ref="AM131:AM135"/>
    <mergeCell ref="AM137:AM141"/>
    <mergeCell ref="AM143:AM147"/>
    <mergeCell ref="AL215:AL219"/>
    <mergeCell ref="AL222:AL226"/>
    <mergeCell ref="AL228:AL232"/>
    <mergeCell ref="AL234:AL238"/>
    <mergeCell ref="AL240:AL244"/>
    <mergeCell ref="AL246:AL250"/>
    <mergeCell ref="AL252:AL256"/>
    <mergeCell ref="AL258:AL262"/>
    <mergeCell ref="AL264:AL268"/>
    <mergeCell ref="AL270:AL274"/>
    <mergeCell ref="AL276:AL280"/>
    <mergeCell ref="AL282:AL286"/>
    <mergeCell ref="AL288:AL292"/>
    <mergeCell ref="AL295:AL300"/>
    <mergeCell ref="AL302:AL307"/>
    <mergeCell ref="AL309:AL314"/>
    <mergeCell ref="AL316:AL321"/>
    <mergeCell ref="AL113:AL117"/>
    <mergeCell ref="AL119:AL123"/>
    <mergeCell ref="AL125:AL129"/>
    <mergeCell ref="AL131:AL135"/>
    <mergeCell ref="AL137:AL141"/>
    <mergeCell ref="AL143:AL147"/>
    <mergeCell ref="AL149:AL153"/>
    <mergeCell ref="AL155:AL159"/>
    <mergeCell ref="AL161:AL165"/>
    <mergeCell ref="AL167:AL171"/>
    <mergeCell ref="AL173:AL177"/>
    <mergeCell ref="AL179:AL183"/>
    <mergeCell ref="AL185:AL189"/>
    <mergeCell ref="AL191:AL195"/>
    <mergeCell ref="AL197:AL201"/>
    <mergeCell ref="AL203:AL207"/>
    <mergeCell ref="AL209:AL213"/>
    <mergeCell ref="AK282:AK286"/>
    <mergeCell ref="AK288:AK292"/>
    <mergeCell ref="AK295:AK300"/>
    <mergeCell ref="AK302:AK307"/>
    <mergeCell ref="AK309:AK314"/>
    <mergeCell ref="AK316:AK321"/>
    <mergeCell ref="AK323:AK328"/>
    <mergeCell ref="AK330:AK335"/>
    <mergeCell ref="AK337:AK342"/>
    <mergeCell ref="AK344:AK349"/>
    <mergeCell ref="AK351:AK356"/>
    <mergeCell ref="AK358:AK363"/>
    <mergeCell ref="AK375:AK376"/>
    <mergeCell ref="AL3:AL4"/>
    <mergeCell ref="AL5:AL9"/>
    <mergeCell ref="AL11:AL15"/>
    <mergeCell ref="AL17:AL21"/>
    <mergeCell ref="AL23:AL27"/>
    <mergeCell ref="AL29:AL33"/>
    <mergeCell ref="AL35:AL39"/>
    <mergeCell ref="AL41:AL45"/>
    <mergeCell ref="AL47:AL51"/>
    <mergeCell ref="AL53:AL57"/>
    <mergeCell ref="AL59:AL63"/>
    <mergeCell ref="AL65:AL69"/>
    <mergeCell ref="AL71:AL75"/>
    <mergeCell ref="AL77:AL81"/>
    <mergeCell ref="AL83:AL87"/>
    <mergeCell ref="AL89:AL93"/>
    <mergeCell ref="AL95:AL99"/>
    <mergeCell ref="AL101:AL105"/>
    <mergeCell ref="AL107:AL111"/>
    <mergeCell ref="AK179:AK183"/>
    <mergeCell ref="AK185:AK189"/>
    <mergeCell ref="AK191:AK195"/>
    <mergeCell ref="AK197:AK201"/>
    <mergeCell ref="AK203:AK207"/>
    <mergeCell ref="AK209:AK213"/>
    <mergeCell ref="AK215:AK219"/>
    <mergeCell ref="AK222:AK226"/>
    <mergeCell ref="AK228:AK232"/>
    <mergeCell ref="AK234:AK238"/>
    <mergeCell ref="AK240:AK244"/>
    <mergeCell ref="AK246:AK250"/>
    <mergeCell ref="AK252:AK256"/>
    <mergeCell ref="AK258:AK262"/>
    <mergeCell ref="AK264:AK268"/>
    <mergeCell ref="AK270:AK274"/>
    <mergeCell ref="AK276:AK280"/>
    <mergeCell ref="AJ358:AJ363"/>
    <mergeCell ref="AJ375:AJ376"/>
    <mergeCell ref="AK3:AK4"/>
    <mergeCell ref="AK5:AK9"/>
    <mergeCell ref="AK11:AK15"/>
    <mergeCell ref="AK17:AK21"/>
    <mergeCell ref="AK23:AK27"/>
    <mergeCell ref="AK29:AK33"/>
    <mergeCell ref="AK35:AK39"/>
    <mergeCell ref="AK41:AK45"/>
    <mergeCell ref="AK47:AK51"/>
    <mergeCell ref="AK53:AK57"/>
    <mergeCell ref="AK59:AK63"/>
    <mergeCell ref="AK65:AK69"/>
    <mergeCell ref="AK71:AK75"/>
    <mergeCell ref="AK77:AK81"/>
    <mergeCell ref="AK83:AK87"/>
    <mergeCell ref="AK89:AK93"/>
    <mergeCell ref="AK95:AK99"/>
    <mergeCell ref="AK101:AK105"/>
    <mergeCell ref="AK107:AK111"/>
    <mergeCell ref="AK113:AK117"/>
    <mergeCell ref="AK119:AK123"/>
    <mergeCell ref="AK125:AK129"/>
    <mergeCell ref="AK131:AK135"/>
    <mergeCell ref="AK137:AK141"/>
    <mergeCell ref="AK143:AK147"/>
    <mergeCell ref="AK149:AK153"/>
    <mergeCell ref="AK155:AK159"/>
    <mergeCell ref="AK161:AK165"/>
    <mergeCell ref="AK167:AK171"/>
    <mergeCell ref="AK173:AK177"/>
    <mergeCell ref="AJ246:AJ250"/>
    <mergeCell ref="AJ252:AJ256"/>
    <mergeCell ref="AJ258:AJ262"/>
    <mergeCell ref="AJ264:AJ268"/>
    <mergeCell ref="AJ270:AJ274"/>
    <mergeCell ref="AJ276:AJ280"/>
    <mergeCell ref="AJ282:AJ286"/>
    <mergeCell ref="AJ288:AJ292"/>
    <mergeCell ref="AJ295:AJ300"/>
    <mergeCell ref="AJ302:AJ307"/>
    <mergeCell ref="AJ309:AJ314"/>
    <mergeCell ref="AJ316:AJ321"/>
    <mergeCell ref="AJ323:AJ328"/>
    <mergeCell ref="AJ330:AJ335"/>
    <mergeCell ref="AJ337:AJ342"/>
    <mergeCell ref="AJ344:AJ349"/>
    <mergeCell ref="AJ351:AJ356"/>
    <mergeCell ref="AJ143:AJ147"/>
    <mergeCell ref="AJ149:AJ153"/>
    <mergeCell ref="AJ155:AJ159"/>
    <mergeCell ref="AJ161:AJ165"/>
    <mergeCell ref="AJ167:AJ171"/>
    <mergeCell ref="AJ173:AJ177"/>
    <mergeCell ref="AJ179:AJ183"/>
    <mergeCell ref="AJ185:AJ189"/>
    <mergeCell ref="AJ191:AJ195"/>
    <mergeCell ref="AJ197:AJ201"/>
    <mergeCell ref="AJ203:AJ207"/>
    <mergeCell ref="AJ209:AJ213"/>
    <mergeCell ref="AJ215:AJ219"/>
    <mergeCell ref="AJ222:AJ226"/>
    <mergeCell ref="AJ228:AJ232"/>
    <mergeCell ref="AJ234:AJ238"/>
    <mergeCell ref="AJ240:AJ244"/>
    <mergeCell ref="AI316:AI321"/>
    <mergeCell ref="AI323:AI328"/>
    <mergeCell ref="AI330:AI335"/>
    <mergeCell ref="AI337:AI342"/>
    <mergeCell ref="AI344:AI349"/>
    <mergeCell ref="AI351:AI356"/>
    <mergeCell ref="AI358:AI363"/>
    <mergeCell ref="AI375:AI376"/>
    <mergeCell ref="AJ3:AJ4"/>
    <mergeCell ref="AJ5:AJ9"/>
    <mergeCell ref="AJ11:AJ15"/>
    <mergeCell ref="AJ17:AJ21"/>
    <mergeCell ref="AJ23:AJ27"/>
    <mergeCell ref="AJ29:AJ33"/>
    <mergeCell ref="AJ35:AJ39"/>
    <mergeCell ref="AJ41:AJ45"/>
    <mergeCell ref="AJ47:AJ51"/>
    <mergeCell ref="AJ53:AJ57"/>
    <mergeCell ref="AJ59:AJ63"/>
    <mergeCell ref="AJ65:AJ69"/>
    <mergeCell ref="AJ71:AJ75"/>
    <mergeCell ref="AJ77:AJ81"/>
    <mergeCell ref="AJ83:AJ87"/>
    <mergeCell ref="AJ89:AJ93"/>
    <mergeCell ref="AJ95:AJ99"/>
    <mergeCell ref="AJ101:AJ105"/>
    <mergeCell ref="AJ107:AJ111"/>
    <mergeCell ref="AJ113:AJ117"/>
    <mergeCell ref="AJ119:AJ123"/>
    <mergeCell ref="AJ125:AJ129"/>
    <mergeCell ref="AJ131:AJ135"/>
    <mergeCell ref="AJ137:AJ141"/>
    <mergeCell ref="AI209:AI213"/>
    <mergeCell ref="AI215:AI219"/>
    <mergeCell ref="AI222:AI226"/>
    <mergeCell ref="AI228:AI232"/>
    <mergeCell ref="AI234:AI238"/>
    <mergeCell ref="AI240:AI244"/>
    <mergeCell ref="AI246:AI250"/>
    <mergeCell ref="AI252:AI256"/>
    <mergeCell ref="AI258:AI262"/>
    <mergeCell ref="AI264:AI268"/>
    <mergeCell ref="AI270:AI274"/>
    <mergeCell ref="AI276:AI280"/>
    <mergeCell ref="AI282:AI286"/>
    <mergeCell ref="AI288:AI292"/>
    <mergeCell ref="AI295:AI300"/>
    <mergeCell ref="AI302:AI307"/>
    <mergeCell ref="AI309:AI314"/>
    <mergeCell ref="AI107:AI111"/>
    <mergeCell ref="AI113:AI117"/>
    <mergeCell ref="AI119:AI123"/>
    <mergeCell ref="AI125:AI129"/>
    <mergeCell ref="AI131:AI135"/>
    <mergeCell ref="AI137:AI141"/>
    <mergeCell ref="AI143:AI147"/>
    <mergeCell ref="AI149:AI153"/>
    <mergeCell ref="AI155:AI159"/>
    <mergeCell ref="AI161:AI165"/>
    <mergeCell ref="AI167:AI171"/>
    <mergeCell ref="AI173:AI177"/>
    <mergeCell ref="AI179:AI183"/>
    <mergeCell ref="AI185:AI189"/>
    <mergeCell ref="AI191:AI195"/>
    <mergeCell ref="AI197:AI201"/>
    <mergeCell ref="AI203:AI207"/>
    <mergeCell ref="AH276:AH280"/>
    <mergeCell ref="AH282:AH286"/>
    <mergeCell ref="AH288:AH292"/>
    <mergeCell ref="AH295:AH300"/>
    <mergeCell ref="AH302:AH307"/>
    <mergeCell ref="AH309:AH314"/>
    <mergeCell ref="AH316:AH321"/>
    <mergeCell ref="AH323:AH328"/>
    <mergeCell ref="AH330:AH335"/>
    <mergeCell ref="AH337:AH342"/>
    <mergeCell ref="AH344:AH349"/>
    <mergeCell ref="AH351:AH356"/>
    <mergeCell ref="AH358:AH363"/>
    <mergeCell ref="AH375:AH376"/>
    <mergeCell ref="AI3:AI4"/>
    <mergeCell ref="AI5:AI9"/>
    <mergeCell ref="AI11:AI15"/>
    <mergeCell ref="AI17:AI21"/>
    <mergeCell ref="AI23:AI27"/>
    <mergeCell ref="AI29:AI33"/>
    <mergeCell ref="AI35:AI39"/>
    <mergeCell ref="AI41:AI45"/>
    <mergeCell ref="AI47:AI51"/>
    <mergeCell ref="AI53:AI57"/>
    <mergeCell ref="AI59:AI63"/>
    <mergeCell ref="AI65:AI69"/>
    <mergeCell ref="AI71:AI75"/>
    <mergeCell ref="AI77:AI81"/>
    <mergeCell ref="AI83:AI87"/>
    <mergeCell ref="AI89:AI93"/>
    <mergeCell ref="AI95:AI99"/>
    <mergeCell ref="AI101:AI105"/>
    <mergeCell ref="AH173:AH177"/>
    <mergeCell ref="AH179:AH183"/>
    <mergeCell ref="AH185:AH189"/>
    <mergeCell ref="AH191:AH195"/>
    <mergeCell ref="AH197:AH201"/>
    <mergeCell ref="AH203:AH207"/>
    <mergeCell ref="AH209:AH213"/>
    <mergeCell ref="AH215:AH219"/>
    <mergeCell ref="AH222:AH226"/>
    <mergeCell ref="AH228:AH232"/>
    <mergeCell ref="AH234:AH238"/>
    <mergeCell ref="AH240:AH244"/>
    <mergeCell ref="AH246:AH250"/>
    <mergeCell ref="AH252:AH256"/>
    <mergeCell ref="AH258:AH262"/>
    <mergeCell ref="AH264:AH268"/>
    <mergeCell ref="AH270:AH274"/>
    <mergeCell ref="AG351:AG356"/>
    <mergeCell ref="AG358:AG363"/>
    <mergeCell ref="AG375:AG376"/>
    <mergeCell ref="AH3:AH4"/>
    <mergeCell ref="AH5:AH9"/>
    <mergeCell ref="AH11:AH15"/>
    <mergeCell ref="AH17:AH21"/>
    <mergeCell ref="AH23:AH27"/>
    <mergeCell ref="AH29:AH33"/>
    <mergeCell ref="AH35:AH39"/>
    <mergeCell ref="AH41:AH45"/>
    <mergeCell ref="AH47:AH51"/>
    <mergeCell ref="AH53:AH57"/>
    <mergeCell ref="AH59:AH63"/>
    <mergeCell ref="AH65:AH69"/>
    <mergeCell ref="AH71:AH75"/>
    <mergeCell ref="AH77:AH81"/>
    <mergeCell ref="AH83:AH87"/>
    <mergeCell ref="AH89:AH93"/>
    <mergeCell ref="AH95:AH99"/>
    <mergeCell ref="AH101:AH105"/>
    <mergeCell ref="AH107:AH111"/>
    <mergeCell ref="AH113:AH117"/>
    <mergeCell ref="AH119:AH123"/>
    <mergeCell ref="AH125:AH129"/>
    <mergeCell ref="AH131:AH135"/>
    <mergeCell ref="AH137:AH141"/>
    <mergeCell ref="AH143:AH147"/>
    <mergeCell ref="AH149:AH153"/>
    <mergeCell ref="AH155:AH159"/>
    <mergeCell ref="AH161:AH165"/>
    <mergeCell ref="AH167:AH171"/>
    <mergeCell ref="AG240:AG244"/>
    <mergeCell ref="AG246:AG250"/>
    <mergeCell ref="AG252:AG256"/>
    <mergeCell ref="AG258:AG262"/>
    <mergeCell ref="AG264:AG268"/>
    <mergeCell ref="AG270:AG274"/>
    <mergeCell ref="AG276:AG280"/>
    <mergeCell ref="AG282:AG286"/>
    <mergeCell ref="AG288:AG292"/>
    <mergeCell ref="AG295:AG300"/>
    <mergeCell ref="AG302:AG307"/>
    <mergeCell ref="AG309:AG314"/>
    <mergeCell ref="AG316:AG321"/>
    <mergeCell ref="AG323:AG328"/>
    <mergeCell ref="AG330:AG335"/>
    <mergeCell ref="AG337:AG342"/>
    <mergeCell ref="AG344:AG349"/>
    <mergeCell ref="AG137:AG141"/>
    <mergeCell ref="AG143:AG147"/>
    <mergeCell ref="AG149:AG153"/>
    <mergeCell ref="AG155:AG159"/>
    <mergeCell ref="AG161:AG165"/>
    <mergeCell ref="AG167:AG171"/>
    <mergeCell ref="AG173:AG177"/>
    <mergeCell ref="AG179:AG183"/>
    <mergeCell ref="AG185:AG189"/>
    <mergeCell ref="AG191:AG195"/>
    <mergeCell ref="AG197:AG201"/>
    <mergeCell ref="AG203:AG207"/>
    <mergeCell ref="AG209:AG213"/>
    <mergeCell ref="AG215:AG219"/>
    <mergeCell ref="AG222:AG226"/>
    <mergeCell ref="AG228:AG232"/>
    <mergeCell ref="AG234:AG238"/>
    <mergeCell ref="AF309:AF314"/>
    <mergeCell ref="AF316:AF321"/>
    <mergeCell ref="AF323:AF328"/>
    <mergeCell ref="AF330:AF335"/>
    <mergeCell ref="AF337:AF342"/>
    <mergeCell ref="AF344:AF349"/>
    <mergeCell ref="AF351:AF356"/>
    <mergeCell ref="AF358:AF363"/>
    <mergeCell ref="AF375:AF376"/>
    <mergeCell ref="AG3:AG4"/>
    <mergeCell ref="AG5:AG9"/>
    <mergeCell ref="AG11:AG15"/>
    <mergeCell ref="AG17:AG21"/>
    <mergeCell ref="AG23:AG27"/>
    <mergeCell ref="AG29:AG33"/>
    <mergeCell ref="AG35:AG39"/>
    <mergeCell ref="AG41:AG45"/>
    <mergeCell ref="AG47:AG51"/>
    <mergeCell ref="AG53:AG57"/>
    <mergeCell ref="AG59:AG63"/>
    <mergeCell ref="AG65:AG69"/>
    <mergeCell ref="AG71:AG75"/>
    <mergeCell ref="AG77:AG81"/>
    <mergeCell ref="AG83:AG87"/>
    <mergeCell ref="AG89:AG93"/>
    <mergeCell ref="AG95:AG99"/>
    <mergeCell ref="AG101:AG105"/>
    <mergeCell ref="AG107:AG111"/>
    <mergeCell ref="AG113:AG117"/>
    <mergeCell ref="AG119:AG123"/>
    <mergeCell ref="AG125:AG129"/>
    <mergeCell ref="AG131:AG135"/>
    <mergeCell ref="AF203:AF207"/>
    <mergeCell ref="AF209:AF213"/>
    <mergeCell ref="AF215:AF219"/>
    <mergeCell ref="AF222:AF226"/>
    <mergeCell ref="AF228:AF232"/>
    <mergeCell ref="AF234:AF238"/>
    <mergeCell ref="AF240:AF244"/>
    <mergeCell ref="AF246:AF250"/>
    <mergeCell ref="AF252:AF256"/>
    <mergeCell ref="AF258:AF262"/>
    <mergeCell ref="AF264:AF268"/>
    <mergeCell ref="AF270:AF274"/>
    <mergeCell ref="AF276:AF280"/>
    <mergeCell ref="AF282:AF286"/>
    <mergeCell ref="AF288:AF292"/>
    <mergeCell ref="AF295:AF300"/>
    <mergeCell ref="AF302:AF307"/>
    <mergeCell ref="AF101:AF105"/>
    <mergeCell ref="AF107:AF111"/>
    <mergeCell ref="AF113:AF117"/>
    <mergeCell ref="AF119:AF123"/>
    <mergeCell ref="AF125:AF129"/>
    <mergeCell ref="AF131:AF135"/>
    <mergeCell ref="AF137:AF141"/>
    <mergeCell ref="AF143:AF147"/>
    <mergeCell ref="AF149:AF153"/>
    <mergeCell ref="AF155:AF159"/>
    <mergeCell ref="AF161:AF165"/>
    <mergeCell ref="AF167:AF171"/>
    <mergeCell ref="AF173:AF177"/>
    <mergeCell ref="AF179:AF183"/>
    <mergeCell ref="AF185:AF189"/>
    <mergeCell ref="AF191:AF195"/>
    <mergeCell ref="AF197:AF201"/>
    <mergeCell ref="AE270:AE274"/>
    <mergeCell ref="AE276:AE280"/>
    <mergeCell ref="AE282:AE286"/>
    <mergeCell ref="AE288:AE292"/>
    <mergeCell ref="AE295:AE300"/>
    <mergeCell ref="AE302:AE307"/>
    <mergeCell ref="AE309:AE314"/>
    <mergeCell ref="AE316:AE321"/>
    <mergeCell ref="AE323:AE328"/>
    <mergeCell ref="AE330:AE335"/>
    <mergeCell ref="AE337:AE342"/>
    <mergeCell ref="AE344:AE349"/>
    <mergeCell ref="AE351:AE356"/>
    <mergeCell ref="AE358:AE363"/>
    <mergeCell ref="AE375:AE376"/>
    <mergeCell ref="AF3:AF4"/>
    <mergeCell ref="AF5:AF9"/>
    <mergeCell ref="AF11:AF15"/>
    <mergeCell ref="AF17:AF21"/>
    <mergeCell ref="AF23:AF27"/>
    <mergeCell ref="AF29:AF33"/>
    <mergeCell ref="AF35:AF39"/>
    <mergeCell ref="AF41:AF45"/>
    <mergeCell ref="AF47:AF51"/>
    <mergeCell ref="AF53:AF57"/>
    <mergeCell ref="AF59:AF63"/>
    <mergeCell ref="AF65:AF69"/>
    <mergeCell ref="AF71:AF75"/>
    <mergeCell ref="AF77:AF81"/>
    <mergeCell ref="AF83:AF87"/>
    <mergeCell ref="AF89:AF93"/>
    <mergeCell ref="AF95:AF99"/>
    <mergeCell ref="AE167:AE171"/>
    <mergeCell ref="AE173:AE177"/>
    <mergeCell ref="AE179:AE183"/>
    <mergeCell ref="AE185:AE189"/>
    <mergeCell ref="AE191:AE195"/>
    <mergeCell ref="AE197:AE201"/>
    <mergeCell ref="AE203:AE207"/>
    <mergeCell ref="AE209:AE213"/>
    <mergeCell ref="AE215:AE219"/>
    <mergeCell ref="AE222:AE226"/>
    <mergeCell ref="AE228:AE232"/>
    <mergeCell ref="AE234:AE238"/>
    <mergeCell ref="AE240:AE244"/>
    <mergeCell ref="AE246:AE250"/>
    <mergeCell ref="AE252:AE256"/>
    <mergeCell ref="AE258:AE262"/>
    <mergeCell ref="AE264:AE268"/>
    <mergeCell ref="AD344:AD349"/>
    <mergeCell ref="AD351:AD356"/>
    <mergeCell ref="AD358:AD363"/>
    <mergeCell ref="AD375:AD376"/>
    <mergeCell ref="AE3:AE4"/>
    <mergeCell ref="AE5:AE9"/>
    <mergeCell ref="AE11:AE15"/>
    <mergeCell ref="AE17:AE21"/>
    <mergeCell ref="AE23:AE27"/>
    <mergeCell ref="AE29:AE33"/>
    <mergeCell ref="AE35:AE39"/>
    <mergeCell ref="AE41:AE45"/>
    <mergeCell ref="AE47:AE51"/>
    <mergeCell ref="AE53:AE57"/>
    <mergeCell ref="AE59:AE63"/>
    <mergeCell ref="AE65:AE69"/>
    <mergeCell ref="AE71:AE75"/>
    <mergeCell ref="AE77:AE81"/>
    <mergeCell ref="AE83:AE87"/>
    <mergeCell ref="AE89:AE93"/>
    <mergeCell ref="AE95:AE99"/>
    <mergeCell ref="AE101:AE105"/>
    <mergeCell ref="AE107:AE111"/>
    <mergeCell ref="AE113:AE117"/>
    <mergeCell ref="AE119:AE123"/>
    <mergeCell ref="AE125:AE129"/>
    <mergeCell ref="AE131:AE135"/>
    <mergeCell ref="AE137:AE141"/>
    <mergeCell ref="AE143:AE147"/>
    <mergeCell ref="AE149:AE153"/>
    <mergeCell ref="AE155:AE159"/>
    <mergeCell ref="AE161:AE165"/>
    <mergeCell ref="AD234:AD238"/>
    <mergeCell ref="AD240:AD244"/>
    <mergeCell ref="AD246:AD250"/>
    <mergeCell ref="AD252:AD256"/>
    <mergeCell ref="AD258:AD262"/>
    <mergeCell ref="AD264:AD268"/>
    <mergeCell ref="AD270:AD274"/>
    <mergeCell ref="AD276:AD280"/>
    <mergeCell ref="AD282:AD286"/>
    <mergeCell ref="AD288:AD292"/>
    <mergeCell ref="AD295:AD300"/>
    <mergeCell ref="AD302:AD307"/>
    <mergeCell ref="AD309:AD314"/>
    <mergeCell ref="AD316:AD321"/>
    <mergeCell ref="AD323:AD328"/>
    <mergeCell ref="AD330:AD335"/>
    <mergeCell ref="AD337:AD342"/>
    <mergeCell ref="AD131:AD135"/>
    <mergeCell ref="AD137:AD141"/>
    <mergeCell ref="AD143:AD147"/>
    <mergeCell ref="AD149:AD153"/>
    <mergeCell ref="AD155:AD159"/>
    <mergeCell ref="AD161:AD165"/>
    <mergeCell ref="AD167:AD171"/>
    <mergeCell ref="AD173:AD177"/>
    <mergeCell ref="AD179:AD183"/>
    <mergeCell ref="AD185:AD189"/>
    <mergeCell ref="AD191:AD195"/>
    <mergeCell ref="AD197:AD201"/>
    <mergeCell ref="AD203:AD207"/>
    <mergeCell ref="AD209:AD213"/>
    <mergeCell ref="AD215:AD219"/>
    <mergeCell ref="AD222:AD226"/>
    <mergeCell ref="AD228:AD232"/>
    <mergeCell ref="AC288:AC292"/>
    <mergeCell ref="AC295:AC300"/>
    <mergeCell ref="AC302:AC307"/>
    <mergeCell ref="AC309:AC314"/>
    <mergeCell ref="AC316:AC321"/>
    <mergeCell ref="AC323:AC328"/>
    <mergeCell ref="AC330:AC335"/>
    <mergeCell ref="AC337:AC342"/>
    <mergeCell ref="AC344:AC349"/>
    <mergeCell ref="AC351:AC356"/>
    <mergeCell ref="AC358:AC363"/>
    <mergeCell ref="AD5:AD9"/>
    <mergeCell ref="AD11:AD15"/>
    <mergeCell ref="AD17:AD21"/>
    <mergeCell ref="AD23:AD27"/>
    <mergeCell ref="AD29:AD33"/>
    <mergeCell ref="AD35:AD39"/>
    <mergeCell ref="AD41:AD45"/>
    <mergeCell ref="AD47:AD51"/>
    <mergeCell ref="AD53:AD57"/>
    <mergeCell ref="AD59:AD63"/>
    <mergeCell ref="AD65:AD69"/>
    <mergeCell ref="AD71:AD75"/>
    <mergeCell ref="AD77:AD81"/>
    <mergeCell ref="AD83:AD87"/>
    <mergeCell ref="AD89:AD93"/>
    <mergeCell ref="AD95:AD99"/>
    <mergeCell ref="AD101:AD105"/>
    <mergeCell ref="AD107:AD111"/>
    <mergeCell ref="AD113:AD117"/>
    <mergeCell ref="AD119:AD123"/>
    <mergeCell ref="AD125:AD129"/>
    <mergeCell ref="AC185:AC189"/>
    <mergeCell ref="AC191:AC195"/>
    <mergeCell ref="AC197:AC201"/>
    <mergeCell ref="AC203:AC207"/>
    <mergeCell ref="AC209:AC213"/>
    <mergeCell ref="AC215:AC219"/>
    <mergeCell ref="AC222:AC226"/>
    <mergeCell ref="AC228:AC232"/>
    <mergeCell ref="AC234:AC238"/>
    <mergeCell ref="AC240:AC244"/>
    <mergeCell ref="AC246:AC250"/>
    <mergeCell ref="AC252:AC256"/>
    <mergeCell ref="AC258:AC262"/>
    <mergeCell ref="AC264:AC268"/>
    <mergeCell ref="AC270:AC274"/>
    <mergeCell ref="AC276:AC280"/>
    <mergeCell ref="AC282:AC286"/>
    <mergeCell ref="AB351:AB356"/>
    <mergeCell ref="AB358:AB363"/>
    <mergeCell ref="AC5:AC9"/>
    <mergeCell ref="AC11:AC15"/>
    <mergeCell ref="AC17:AC21"/>
    <mergeCell ref="AC23:AC27"/>
    <mergeCell ref="AC29:AC33"/>
    <mergeCell ref="AC35:AC39"/>
    <mergeCell ref="AC41:AC45"/>
    <mergeCell ref="AC47:AC51"/>
    <mergeCell ref="AC53:AC57"/>
    <mergeCell ref="AC59:AC63"/>
    <mergeCell ref="AC65:AC69"/>
    <mergeCell ref="AC71:AC75"/>
    <mergeCell ref="AC77:AC81"/>
    <mergeCell ref="AC83:AC87"/>
    <mergeCell ref="AC89:AC93"/>
    <mergeCell ref="AC95:AC99"/>
    <mergeCell ref="AC101:AC105"/>
    <mergeCell ref="AC107:AC111"/>
    <mergeCell ref="AC113:AC117"/>
    <mergeCell ref="AC119:AC123"/>
    <mergeCell ref="AC125:AC129"/>
    <mergeCell ref="AC131:AC135"/>
    <mergeCell ref="AC137:AC141"/>
    <mergeCell ref="AC143:AC147"/>
    <mergeCell ref="AC149:AC153"/>
    <mergeCell ref="AC155:AC159"/>
    <mergeCell ref="AC161:AC165"/>
    <mergeCell ref="AC167:AC171"/>
    <mergeCell ref="AC173:AC177"/>
    <mergeCell ref="AC179:AC183"/>
    <mergeCell ref="AB240:AB244"/>
    <mergeCell ref="AB246:AB250"/>
    <mergeCell ref="AB252:AB256"/>
    <mergeCell ref="AB258:AB262"/>
    <mergeCell ref="AB264:AB268"/>
    <mergeCell ref="AB270:AB274"/>
    <mergeCell ref="AB276:AB280"/>
    <mergeCell ref="AB282:AB286"/>
    <mergeCell ref="AB288:AB292"/>
    <mergeCell ref="AB295:AB300"/>
    <mergeCell ref="AB302:AB307"/>
    <mergeCell ref="AB309:AB314"/>
    <mergeCell ref="AB316:AB321"/>
    <mergeCell ref="AB323:AB328"/>
    <mergeCell ref="AB330:AB335"/>
    <mergeCell ref="AB337:AB342"/>
    <mergeCell ref="AB344:AB349"/>
    <mergeCell ref="AB137:AB141"/>
    <mergeCell ref="AB143:AB147"/>
    <mergeCell ref="AB149:AB153"/>
    <mergeCell ref="AB155:AB159"/>
    <mergeCell ref="AB161:AB165"/>
    <mergeCell ref="AB167:AB171"/>
    <mergeCell ref="AB173:AB177"/>
    <mergeCell ref="AB179:AB183"/>
    <mergeCell ref="AB185:AB189"/>
    <mergeCell ref="AB191:AB195"/>
    <mergeCell ref="AB197:AB201"/>
    <mergeCell ref="AB203:AB207"/>
    <mergeCell ref="AB209:AB213"/>
    <mergeCell ref="AB215:AB219"/>
    <mergeCell ref="AB222:AB226"/>
    <mergeCell ref="AB228:AB232"/>
    <mergeCell ref="AB234:AB238"/>
    <mergeCell ref="Y316:Y322"/>
    <mergeCell ref="Y323:Y329"/>
    <mergeCell ref="Y330:Y336"/>
    <mergeCell ref="Y337:Y343"/>
    <mergeCell ref="Y344:Y350"/>
    <mergeCell ref="Y351:Y357"/>
    <mergeCell ref="Y358:Y364"/>
    <mergeCell ref="Y373:Y376"/>
    <mergeCell ref="Z1:Z4"/>
    <mergeCell ref="Z373:Z376"/>
    <mergeCell ref="AB5:AB9"/>
    <mergeCell ref="AB11:AB15"/>
    <mergeCell ref="AB17:AB21"/>
    <mergeCell ref="AB23:AB27"/>
    <mergeCell ref="AB29:AB33"/>
    <mergeCell ref="AB35:AB39"/>
    <mergeCell ref="AB41:AB45"/>
    <mergeCell ref="AB47:AB51"/>
    <mergeCell ref="AB53:AB57"/>
    <mergeCell ref="AB59:AB63"/>
    <mergeCell ref="AB65:AB69"/>
    <mergeCell ref="AB71:AB75"/>
    <mergeCell ref="AB77:AB81"/>
    <mergeCell ref="AB83:AB87"/>
    <mergeCell ref="AB89:AB93"/>
    <mergeCell ref="AB95:AB99"/>
    <mergeCell ref="AB101:AB105"/>
    <mergeCell ref="AB107:AB111"/>
    <mergeCell ref="AB113:AB117"/>
    <mergeCell ref="AB119:AB123"/>
    <mergeCell ref="AB125:AB129"/>
    <mergeCell ref="AB131:AB135"/>
    <mergeCell ref="Y209:Y214"/>
    <mergeCell ref="Y215:Y220"/>
    <mergeCell ref="Y222:Y227"/>
    <mergeCell ref="Y228:Y233"/>
    <mergeCell ref="Y234:Y239"/>
    <mergeCell ref="Y240:Y245"/>
    <mergeCell ref="Y246:Y251"/>
    <mergeCell ref="Y252:Y257"/>
    <mergeCell ref="Y258:Y263"/>
    <mergeCell ref="Y264:Y269"/>
    <mergeCell ref="Y270:Y275"/>
    <mergeCell ref="Y276:Y281"/>
    <mergeCell ref="Y282:Y287"/>
    <mergeCell ref="Y288:Y293"/>
    <mergeCell ref="Y295:Y301"/>
    <mergeCell ref="Y302:Y308"/>
    <mergeCell ref="Y309:Y315"/>
    <mergeCell ref="Y107:Y112"/>
    <mergeCell ref="Y113:Y118"/>
    <mergeCell ref="Y119:Y124"/>
    <mergeCell ref="Y125:Y130"/>
    <mergeCell ref="Y131:Y136"/>
    <mergeCell ref="Y137:Y142"/>
    <mergeCell ref="Y143:Y148"/>
    <mergeCell ref="Y149:Y154"/>
    <mergeCell ref="Y155:Y160"/>
    <mergeCell ref="Y161:Y166"/>
    <mergeCell ref="Y167:Y172"/>
    <mergeCell ref="Y173:Y178"/>
    <mergeCell ref="Y179:Y184"/>
    <mergeCell ref="Y185:Y190"/>
    <mergeCell ref="Y191:Y196"/>
    <mergeCell ref="Y197:Y202"/>
    <mergeCell ref="Y203:Y208"/>
    <mergeCell ref="R1:R4"/>
    <mergeCell ref="R373:R376"/>
    <mergeCell ref="S1:S4"/>
    <mergeCell ref="S373:S376"/>
    <mergeCell ref="T1:T4"/>
    <mergeCell ref="T373:T376"/>
    <mergeCell ref="U1:U4"/>
    <mergeCell ref="U373:U376"/>
    <mergeCell ref="V1:V4"/>
    <mergeCell ref="V373:V376"/>
    <mergeCell ref="W1:W4"/>
    <mergeCell ref="W373:W376"/>
    <mergeCell ref="X1:X4"/>
    <mergeCell ref="X373:X376"/>
    <mergeCell ref="Y1:Y4"/>
    <mergeCell ref="Y5:Y10"/>
    <mergeCell ref="Y11:Y16"/>
    <mergeCell ref="Y17:Y22"/>
    <mergeCell ref="Y23:Y28"/>
    <mergeCell ref="Y29:Y34"/>
    <mergeCell ref="Y35:Y40"/>
    <mergeCell ref="Y41:Y46"/>
    <mergeCell ref="Y47:Y52"/>
    <mergeCell ref="Y53:Y58"/>
    <mergeCell ref="Y59:Y64"/>
    <mergeCell ref="Y65:Y70"/>
    <mergeCell ref="Y71:Y76"/>
    <mergeCell ref="Y77:Y82"/>
    <mergeCell ref="Y83:Y88"/>
    <mergeCell ref="Y89:Y94"/>
    <mergeCell ref="Y95:Y100"/>
    <mergeCell ref="Y101:Y106"/>
    <mergeCell ref="M309:M314"/>
    <mergeCell ref="M316:M321"/>
    <mergeCell ref="M323:M328"/>
    <mergeCell ref="M330:M335"/>
    <mergeCell ref="M337:M342"/>
    <mergeCell ref="M344:M349"/>
    <mergeCell ref="M351:M356"/>
    <mergeCell ref="M358:M363"/>
    <mergeCell ref="M373:M376"/>
    <mergeCell ref="N1:N4"/>
    <mergeCell ref="N373:N376"/>
    <mergeCell ref="O1:O4"/>
    <mergeCell ref="O373:O376"/>
    <mergeCell ref="P1:P4"/>
    <mergeCell ref="P373:P376"/>
    <mergeCell ref="Q1:Q4"/>
    <mergeCell ref="Q373:Q376"/>
    <mergeCell ref="M203:M207"/>
    <mergeCell ref="M209:M213"/>
    <mergeCell ref="M215:M219"/>
    <mergeCell ref="M222:M226"/>
    <mergeCell ref="M228:M232"/>
    <mergeCell ref="M234:M238"/>
    <mergeCell ref="M240:M244"/>
    <mergeCell ref="M246:M250"/>
    <mergeCell ref="M252:M256"/>
    <mergeCell ref="M258:M262"/>
    <mergeCell ref="M264:M268"/>
    <mergeCell ref="M270:M274"/>
    <mergeCell ref="M276:M280"/>
    <mergeCell ref="M282:M286"/>
    <mergeCell ref="M288:M292"/>
    <mergeCell ref="M295:M300"/>
    <mergeCell ref="M302:M307"/>
    <mergeCell ref="M101:M105"/>
    <mergeCell ref="M107:M111"/>
    <mergeCell ref="M113:M117"/>
    <mergeCell ref="M119:M123"/>
    <mergeCell ref="M125:M129"/>
    <mergeCell ref="M131:M135"/>
    <mergeCell ref="M137:M141"/>
    <mergeCell ref="M143:M147"/>
    <mergeCell ref="M149:M153"/>
    <mergeCell ref="M155:M159"/>
    <mergeCell ref="M161:M165"/>
    <mergeCell ref="M167:M171"/>
    <mergeCell ref="M173:M177"/>
    <mergeCell ref="M179:M183"/>
    <mergeCell ref="M185:M189"/>
    <mergeCell ref="M191:M195"/>
    <mergeCell ref="M197:M201"/>
    <mergeCell ref="M1:M4"/>
    <mergeCell ref="M5:M9"/>
    <mergeCell ref="M11:M15"/>
    <mergeCell ref="M17:M21"/>
    <mergeCell ref="M23:M27"/>
    <mergeCell ref="M29:M33"/>
    <mergeCell ref="M35:M39"/>
    <mergeCell ref="M41:M45"/>
    <mergeCell ref="M47:M51"/>
    <mergeCell ref="M53:M57"/>
    <mergeCell ref="M59:M63"/>
    <mergeCell ref="M65:M69"/>
    <mergeCell ref="M71:M75"/>
    <mergeCell ref="M77:M81"/>
    <mergeCell ref="M83:M87"/>
    <mergeCell ref="M89:M93"/>
    <mergeCell ref="M95:M99"/>
    <mergeCell ref="L258:L263"/>
    <mergeCell ref="L264:L269"/>
    <mergeCell ref="L270:L275"/>
    <mergeCell ref="L276:L281"/>
    <mergeCell ref="L282:L287"/>
    <mergeCell ref="L288:L293"/>
    <mergeCell ref="L295:L301"/>
    <mergeCell ref="L302:L308"/>
    <mergeCell ref="L309:L315"/>
    <mergeCell ref="L316:L322"/>
    <mergeCell ref="L323:L329"/>
    <mergeCell ref="L330:L336"/>
    <mergeCell ref="L337:L343"/>
    <mergeCell ref="L344:L350"/>
    <mergeCell ref="L351:L357"/>
    <mergeCell ref="L358:L364"/>
    <mergeCell ref="L373:L376"/>
    <mergeCell ref="L155:L160"/>
    <mergeCell ref="L161:L166"/>
    <mergeCell ref="L167:L172"/>
    <mergeCell ref="L173:L178"/>
    <mergeCell ref="L179:L184"/>
    <mergeCell ref="L185:L190"/>
    <mergeCell ref="L191:L196"/>
    <mergeCell ref="L197:L202"/>
    <mergeCell ref="L203:L208"/>
    <mergeCell ref="L209:L214"/>
    <mergeCell ref="L215:L220"/>
    <mergeCell ref="L222:L227"/>
    <mergeCell ref="L228:L233"/>
    <mergeCell ref="L234:L239"/>
    <mergeCell ref="L240:L245"/>
    <mergeCell ref="L246:L251"/>
    <mergeCell ref="L252:L257"/>
    <mergeCell ref="K330:K336"/>
    <mergeCell ref="K337:K343"/>
    <mergeCell ref="K344:K350"/>
    <mergeCell ref="K351:K357"/>
    <mergeCell ref="K358:K364"/>
    <mergeCell ref="K373:K376"/>
    <mergeCell ref="L1:L4"/>
    <mergeCell ref="L5:L10"/>
    <mergeCell ref="L11:L16"/>
    <mergeCell ref="L17:L22"/>
    <mergeCell ref="L23:L28"/>
    <mergeCell ref="L29:L34"/>
    <mergeCell ref="L35:L40"/>
    <mergeCell ref="L41:L46"/>
    <mergeCell ref="L47:L52"/>
    <mergeCell ref="L53:L58"/>
    <mergeCell ref="L59:L64"/>
    <mergeCell ref="L65:L70"/>
    <mergeCell ref="L71:L76"/>
    <mergeCell ref="L77:L82"/>
    <mergeCell ref="L83:L88"/>
    <mergeCell ref="L89:L94"/>
    <mergeCell ref="L95:L100"/>
    <mergeCell ref="L101:L106"/>
    <mergeCell ref="L107:L112"/>
    <mergeCell ref="L113:L118"/>
    <mergeCell ref="L119:L124"/>
    <mergeCell ref="L125:L130"/>
    <mergeCell ref="L131:L136"/>
    <mergeCell ref="L137:L142"/>
    <mergeCell ref="L143:L148"/>
    <mergeCell ref="L149:L154"/>
    <mergeCell ref="K222:K227"/>
    <mergeCell ref="K228:K233"/>
    <mergeCell ref="K234:K239"/>
    <mergeCell ref="K240:K245"/>
    <mergeCell ref="K246:K251"/>
    <mergeCell ref="K252:K257"/>
    <mergeCell ref="K258:K263"/>
    <mergeCell ref="K264:K269"/>
    <mergeCell ref="K270:K275"/>
    <mergeCell ref="K276:K281"/>
    <mergeCell ref="K282:K287"/>
    <mergeCell ref="K288:K293"/>
    <mergeCell ref="K295:K301"/>
    <mergeCell ref="K302:K308"/>
    <mergeCell ref="K309:K315"/>
    <mergeCell ref="K316:K322"/>
    <mergeCell ref="K323:K329"/>
    <mergeCell ref="K119:K124"/>
    <mergeCell ref="K125:K130"/>
    <mergeCell ref="K131:K136"/>
    <mergeCell ref="K137:K142"/>
    <mergeCell ref="K143:K148"/>
    <mergeCell ref="K149:K154"/>
    <mergeCell ref="K155:K160"/>
    <mergeCell ref="K161:K166"/>
    <mergeCell ref="K167:K172"/>
    <mergeCell ref="K173:K178"/>
    <mergeCell ref="K179:K184"/>
    <mergeCell ref="K185:K190"/>
    <mergeCell ref="K191:K196"/>
    <mergeCell ref="K197:K202"/>
    <mergeCell ref="K203:K208"/>
    <mergeCell ref="K209:K214"/>
    <mergeCell ref="K215:K220"/>
    <mergeCell ref="J288:J293"/>
    <mergeCell ref="J295:J301"/>
    <mergeCell ref="J302:J308"/>
    <mergeCell ref="J309:J315"/>
    <mergeCell ref="J316:J322"/>
    <mergeCell ref="J323:J329"/>
    <mergeCell ref="J330:J336"/>
    <mergeCell ref="J337:J343"/>
    <mergeCell ref="J344:J350"/>
    <mergeCell ref="J351:J357"/>
    <mergeCell ref="J358:J364"/>
    <mergeCell ref="J373:J376"/>
    <mergeCell ref="K1:K4"/>
    <mergeCell ref="K5:K10"/>
    <mergeCell ref="K11:K16"/>
    <mergeCell ref="K17:K22"/>
    <mergeCell ref="K23:K28"/>
    <mergeCell ref="K29:K34"/>
    <mergeCell ref="K35:K40"/>
    <mergeCell ref="K41:K46"/>
    <mergeCell ref="K47:K52"/>
    <mergeCell ref="K53:K58"/>
    <mergeCell ref="K59:K64"/>
    <mergeCell ref="K65:K70"/>
    <mergeCell ref="K71:K76"/>
    <mergeCell ref="K77:K82"/>
    <mergeCell ref="K83:K88"/>
    <mergeCell ref="K89:K94"/>
    <mergeCell ref="K95:K100"/>
    <mergeCell ref="K101:K106"/>
    <mergeCell ref="K107:K112"/>
    <mergeCell ref="K113:K118"/>
    <mergeCell ref="J185:J190"/>
    <mergeCell ref="J191:J196"/>
    <mergeCell ref="J197:J202"/>
    <mergeCell ref="J203:J208"/>
    <mergeCell ref="J209:J214"/>
    <mergeCell ref="J215:J220"/>
    <mergeCell ref="J222:J227"/>
    <mergeCell ref="J228:J233"/>
    <mergeCell ref="J234:J239"/>
    <mergeCell ref="J240:J245"/>
    <mergeCell ref="J246:J251"/>
    <mergeCell ref="J252:J257"/>
    <mergeCell ref="J258:J263"/>
    <mergeCell ref="J264:J269"/>
    <mergeCell ref="J270:J275"/>
    <mergeCell ref="J276:J281"/>
    <mergeCell ref="J282:J287"/>
    <mergeCell ref="I374:I376"/>
    <mergeCell ref="J1:J4"/>
    <mergeCell ref="J5:J10"/>
    <mergeCell ref="J11:J16"/>
    <mergeCell ref="J17:J22"/>
    <mergeCell ref="J23:J28"/>
    <mergeCell ref="J29:J34"/>
    <mergeCell ref="J35:J40"/>
    <mergeCell ref="J41:J46"/>
    <mergeCell ref="J47:J52"/>
    <mergeCell ref="J53:J58"/>
    <mergeCell ref="J59:J64"/>
    <mergeCell ref="J65:J70"/>
    <mergeCell ref="J71:J76"/>
    <mergeCell ref="J77:J82"/>
    <mergeCell ref="J83:J88"/>
    <mergeCell ref="J89:J94"/>
    <mergeCell ref="J95:J100"/>
    <mergeCell ref="J101:J106"/>
    <mergeCell ref="J107:J112"/>
    <mergeCell ref="J113:J118"/>
    <mergeCell ref="J119:J124"/>
    <mergeCell ref="J125:J130"/>
    <mergeCell ref="J131:J136"/>
    <mergeCell ref="J137:J142"/>
    <mergeCell ref="J143:J148"/>
    <mergeCell ref="J149:J154"/>
    <mergeCell ref="J155:J160"/>
    <mergeCell ref="J161:J166"/>
    <mergeCell ref="J167:J172"/>
    <mergeCell ref="J173:J178"/>
    <mergeCell ref="J179:J184"/>
    <mergeCell ref="I252:I257"/>
    <mergeCell ref="I258:I263"/>
    <mergeCell ref="I264:I269"/>
    <mergeCell ref="I270:I275"/>
    <mergeCell ref="I276:I281"/>
    <mergeCell ref="I282:I287"/>
    <mergeCell ref="I288:I293"/>
    <mergeCell ref="I295:I301"/>
    <mergeCell ref="I302:I308"/>
    <mergeCell ref="I309:I315"/>
    <mergeCell ref="I316:I322"/>
    <mergeCell ref="I323:I329"/>
    <mergeCell ref="I330:I336"/>
    <mergeCell ref="I337:I343"/>
    <mergeCell ref="I344:I350"/>
    <mergeCell ref="I351:I357"/>
    <mergeCell ref="I358:I364"/>
    <mergeCell ref="I149:I154"/>
    <mergeCell ref="I155:I160"/>
    <mergeCell ref="I161:I166"/>
    <mergeCell ref="I167:I172"/>
    <mergeCell ref="I173:I178"/>
    <mergeCell ref="I179:I184"/>
    <mergeCell ref="I185:I190"/>
    <mergeCell ref="I191:I196"/>
    <mergeCell ref="I197:I202"/>
    <mergeCell ref="I203:I208"/>
    <mergeCell ref="I209:I214"/>
    <mergeCell ref="I215:I220"/>
    <mergeCell ref="I222:I227"/>
    <mergeCell ref="I228:I233"/>
    <mergeCell ref="I234:I239"/>
    <mergeCell ref="I240:I245"/>
    <mergeCell ref="I246:I251"/>
    <mergeCell ref="H323:H329"/>
    <mergeCell ref="H330:H336"/>
    <mergeCell ref="H337:H343"/>
    <mergeCell ref="H344:H350"/>
    <mergeCell ref="H351:H357"/>
    <mergeCell ref="H358:H364"/>
    <mergeCell ref="H374:H376"/>
    <mergeCell ref="I2:I4"/>
    <mergeCell ref="I5:I10"/>
    <mergeCell ref="I11:I16"/>
    <mergeCell ref="I17:I22"/>
    <mergeCell ref="I23:I28"/>
    <mergeCell ref="I29:I34"/>
    <mergeCell ref="I35:I40"/>
    <mergeCell ref="I41:I46"/>
    <mergeCell ref="I47:I52"/>
    <mergeCell ref="I53:I58"/>
    <mergeCell ref="I59:I64"/>
    <mergeCell ref="I65:I70"/>
    <mergeCell ref="I71:I76"/>
    <mergeCell ref="I77:I82"/>
    <mergeCell ref="I83:I88"/>
    <mergeCell ref="I89:I94"/>
    <mergeCell ref="I95:I100"/>
    <mergeCell ref="I101:I106"/>
    <mergeCell ref="I107:I112"/>
    <mergeCell ref="I113:I118"/>
    <mergeCell ref="I119:I124"/>
    <mergeCell ref="I125:I130"/>
    <mergeCell ref="I131:I136"/>
    <mergeCell ref="I137:I142"/>
    <mergeCell ref="I143:I148"/>
    <mergeCell ref="H215:H220"/>
    <mergeCell ref="H222:H227"/>
    <mergeCell ref="H228:H233"/>
    <mergeCell ref="H234:H239"/>
    <mergeCell ref="H240:H245"/>
    <mergeCell ref="H246:H251"/>
    <mergeCell ref="H252:H257"/>
    <mergeCell ref="H258:H263"/>
    <mergeCell ref="H264:H269"/>
    <mergeCell ref="H270:H275"/>
    <mergeCell ref="H276:H281"/>
    <mergeCell ref="H282:H287"/>
    <mergeCell ref="H288:H293"/>
    <mergeCell ref="H295:H301"/>
    <mergeCell ref="H302:H308"/>
    <mergeCell ref="H309:H315"/>
    <mergeCell ref="H316:H322"/>
    <mergeCell ref="H113:H118"/>
    <mergeCell ref="H119:H124"/>
    <mergeCell ref="H125:H130"/>
    <mergeCell ref="H131:H136"/>
    <mergeCell ref="H137:H142"/>
    <mergeCell ref="H143:H148"/>
    <mergeCell ref="H149:H154"/>
    <mergeCell ref="H155:H160"/>
    <mergeCell ref="H161:H166"/>
    <mergeCell ref="H167:H172"/>
    <mergeCell ref="H173:H178"/>
    <mergeCell ref="H179:H184"/>
    <mergeCell ref="H185:H190"/>
    <mergeCell ref="H191:H196"/>
    <mergeCell ref="H197:H202"/>
    <mergeCell ref="H203:H208"/>
    <mergeCell ref="H209:H214"/>
    <mergeCell ref="G282:G287"/>
    <mergeCell ref="G288:G293"/>
    <mergeCell ref="G295:G301"/>
    <mergeCell ref="G302:G308"/>
    <mergeCell ref="G309:G315"/>
    <mergeCell ref="G316:G322"/>
    <mergeCell ref="G323:G329"/>
    <mergeCell ref="G330:G336"/>
    <mergeCell ref="G337:G343"/>
    <mergeCell ref="G344:G350"/>
    <mergeCell ref="G351:G357"/>
    <mergeCell ref="G358:G364"/>
    <mergeCell ref="G374:G376"/>
    <mergeCell ref="H2:H4"/>
    <mergeCell ref="H5:H10"/>
    <mergeCell ref="H11:H16"/>
    <mergeCell ref="H17:H22"/>
    <mergeCell ref="H23:H28"/>
    <mergeCell ref="H29:H34"/>
    <mergeCell ref="H35:H40"/>
    <mergeCell ref="H41:H46"/>
    <mergeCell ref="H47:H52"/>
    <mergeCell ref="H53:H58"/>
    <mergeCell ref="H59:H64"/>
    <mergeCell ref="H65:H70"/>
    <mergeCell ref="H71:H76"/>
    <mergeCell ref="H77:H82"/>
    <mergeCell ref="H83:H88"/>
    <mergeCell ref="H89:H94"/>
    <mergeCell ref="H95:H100"/>
    <mergeCell ref="H101:H106"/>
    <mergeCell ref="H107:H112"/>
    <mergeCell ref="G179:G184"/>
    <mergeCell ref="G185:G190"/>
    <mergeCell ref="G191:G196"/>
    <mergeCell ref="G197:G202"/>
    <mergeCell ref="G203:G208"/>
    <mergeCell ref="G209:G214"/>
    <mergeCell ref="G215:G220"/>
    <mergeCell ref="G222:G227"/>
    <mergeCell ref="G228:G233"/>
    <mergeCell ref="G234:G239"/>
    <mergeCell ref="G240:G245"/>
    <mergeCell ref="G246:G251"/>
    <mergeCell ref="G252:G257"/>
    <mergeCell ref="G258:G263"/>
    <mergeCell ref="G264:G269"/>
    <mergeCell ref="G270:G275"/>
    <mergeCell ref="G276:G281"/>
    <mergeCell ref="F358:F364"/>
    <mergeCell ref="F374:F376"/>
    <mergeCell ref="G2:G4"/>
    <mergeCell ref="G5:G10"/>
    <mergeCell ref="G11:G16"/>
    <mergeCell ref="G17:G22"/>
    <mergeCell ref="G23:G28"/>
    <mergeCell ref="G29:G34"/>
    <mergeCell ref="G35:G40"/>
    <mergeCell ref="G41:G46"/>
    <mergeCell ref="G47:G52"/>
    <mergeCell ref="G53:G58"/>
    <mergeCell ref="G59:G64"/>
    <mergeCell ref="G65:G70"/>
    <mergeCell ref="G71:G76"/>
    <mergeCell ref="G77:G82"/>
    <mergeCell ref="G83:G88"/>
    <mergeCell ref="G89:G94"/>
    <mergeCell ref="G95:G100"/>
    <mergeCell ref="G101:G106"/>
    <mergeCell ref="G107:G112"/>
    <mergeCell ref="G113:G118"/>
    <mergeCell ref="G119:G124"/>
    <mergeCell ref="G125:G130"/>
    <mergeCell ref="G131:G136"/>
    <mergeCell ref="G137:G142"/>
    <mergeCell ref="G143:G148"/>
    <mergeCell ref="G149:G154"/>
    <mergeCell ref="G155:G160"/>
    <mergeCell ref="G161:G166"/>
    <mergeCell ref="G167:G172"/>
    <mergeCell ref="G173:G178"/>
    <mergeCell ref="F246:F251"/>
    <mergeCell ref="F252:F257"/>
    <mergeCell ref="F258:F263"/>
    <mergeCell ref="F264:F269"/>
    <mergeCell ref="F270:F275"/>
    <mergeCell ref="F276:F281"/>
    <mergeCell ref="F282:F287"/>
    <mergeCell ref="F288:F293"/>
    <mergeCell ref="F295:F301"/>
    <mergeCell ref="F302:F308"/>
    <mergeCell ref="F309:F315"/>
    <mergeCell ref="F316:F322"/>
    <mergeCell ref="F323:F329"/>
    <mergeCell ref="F330:F336"/>
    <mergeCell ref="F337:F343"/>
    <mergeCell ref="F344:F350"/>
    <mergeCell ref="F351:F357"/>
    <mergeCell ref="F143:F148"/>
    <mergeCell ref="F149:F154"/>
    <mergeCell ref="F155:F160"/>
    <mergeCell ref="F161:F166"/>
    <mergeCell ref="F167:F172"/>
    <mergeCell ref="F173:F178"/>
    <mergeCell ref="F179:F184"/>
    <mergeCell ref="F185:F190"/>
    <mergeCell ref="F191:F196"/>
    <mergeCell ref="F197:F202"/>
    <mergeCell ref="F203:F208"/>
    <mergeCell ref="F209:F214"/>
    <mergeCell ref="F215:F220"/>
    <mergeCell ref="F222:F227"/>
    <mergeCell ref="F228:F233"/>
    <mergeCell ref="F234:F239"/>
    <mergeCell ref="F240:F245"/>
    <mergeCell ref="E316:E322"/>
    <mergeCell ref="E323:E329"/>
    <mergeCell ref="E330:E336"/>
    <mergeCell ref="E337:E343"/>
    <mergeCell ref="E344:E350"/>
    <mergeCell ref="E351:E357"/>
    <mergeCell ref="E358:E364"/>
    <mergeCell ref="E373:E376"/>
    <mergeCell ref="F2:F4"/>
    <mergeCell ref="F5:F10"/>
    <mergeCell ref="F11:F16"/>
    <mergeCell ref="F17:F22"/>
    <mergeCell ref="F23:F28"/>
    <mergeCell ref="F29:F34"/>
    <mergeCell ref="F35:F40"/>
    <mergeCell ref="F41:F46"/>
    <mergeCell ref="F47:F52"/>
    <mergeCell ref="F53:F58"/>
    <mergeCell ref="F59:F64"/>
    <mergeCell ref="F65:F70"/>
    <mergeCell ref="F71:F76"/>
    <mergeCell ref="F77:F82"/>
    <mergeCell ref="F83:F88"/>
    <mergeCell ref="F89:F94"/>
    <mergeCell ref="F95:F100"/>
    <mergeCell ref="F101:F106"/>
    <mergeCell ref="F107:F112"/>
    <mergeCell ref="F113:F118"/>
    <mergeCell ref="F119:F124"/>
    <mergeCell ref="F125:F130"/>
    <mergeCell ref="F131:F136"/>
    <mergeCell ref="F137:F142"/>
    <mergeCell ref="E209:E214"/>
    <mergeCell ref="E215:E220"/>
    <mergeCell ref="E222:E227"/>
    <mergeCell ref="E228:E233"/>
    <mergeCell ref="E234:E239"/>
    <mergeCell ref="E240:E245"/>
    <mergeCell ref="E246:E251"/>
    <mergeCell ref="E252:E257"/>
    <mergeCell ref="E258:E263"/>
    <mergeCell ref="E264:E269"/>
    <mergeCell ref="E270:E275"/>
    <mergeCell ref="E276:E281"/>
    <mergeCell ref="E282:E287"/>
    <mergeCell ref="E288:E293"/>
    <mergeCell ref="E295:E301"/>
    <mergeCell ref="E302:E308"/>
    <mergeCell ref="E309:E315"/>
    <mergeCell ref="E107:E112"/>
    <mergeCell ref="E113:E118"/>
    <mergeCell ref="E119:E124"/>
    <mergeCell ref="E125:E130"/>
    <mergeCell ref="E131:E136"/>
    <mergeCell ref="E137:E142"/>
    <mergeCell ref="E143:E148"/>
    <mergeCell ref="E149:E154"/>
    <mergeCell ref="E155:E160"/>
    <mergeCell ref="E161:E166"/>
    <mergeCell ref="E167:E172"/>
    <mergeCell ref="E173:E178"/>
    <mergeCell ref="E179:E184"/>
    <mergeCell ref="E185:E190"/>
    <mergeCell ref="E191:E196"/>
    <mergeCell ref="E197:E202"/>
    <mergeCell ref="E203:E208"/>
    <mergeCell ref="D276:D281"/>
    <mergeCell ref="D282:D287"/>
    <mergeCell ref="D288:D293"/>
    <mergeCell ref="D295:D301"/>
    <mergeCell ref="D302:D308"/>
    <mergeCell ref="D309:D315"/>
    <mergeCell ref="D316:D322"/>
    <mergeCell ref="D323:D329"/>
    <mergeCell ref="D330:D336"/>
    <mergeCell ref="D337:D343"/>
    <mergeCell ref="D344:D350"/>
    <mergeCell ref="D351:D357"/>
    <mergeCell ref="D358:D364"/>
    <mergeCell ref="D373:D376"/>
    <mergeCell ref="E1:E4"/>
    <mergeCell ref="E5:E10"/>
    <mergeCell ref="E11:E16"/>
    <mergeCell ref="E17:E22"/>
    <mergeCell ref="E23:E28"/>
    <mergeCell ref="E29:E34"/>
    <mergeCell ref="E35:E40"/>
    <mergeCell ref="E41:E46"/>
    <mergeCell ref="E47:E52"/>
    <mergeCell ref="E53:E58"/>
    <mergeCell ref="E59:E64"/>
    <mergeCell ref="E65:E70"/>
    <mergeCell ref="E71:E76"/>
    <mergeCell ref="E77:E82"/>
    <mergeCell ref="E83:E88"/>
    <mergeCell ref="E89:E94"/>
    <mergeCell ref="E95:E100"/>
    <mergeCell ref="E101:E106"/>
    <mergeCell ref="D173:D178"/>
    <mergeCell ref="D179:D184"/>
    <mergeCell ref="D185:D190"/>
    <mergeCell ref="D191:D196"/>
    <mergeCell ref="D197:D202"/>
    <mergeCell ref="D203:D208"/>
    <mergeCell ref="D209:D214"/>
    <mergeCell ref="D215:D220"/>
    <mergeCell ref="D222:D227"/>
    <mergeCell ref="D228:D233"/>
    <mergeCell ref="D234:D239"/>
    <mergeCell ref="D240:D245"/>
    <mergeCell ref="D246:D251"/>
    <mergeCell ref="D252:D257"/>
    <mergeCell ref="D258:D263"/>
    <mergeCell ref="D264:D269"/>
    <mergeCell ref="D270:D275"/>
    <mergeCell ref="A351:A357"/>
    <mergeCell ref="A358:A364"/>
    <mergeCell ref="A373:A376"/>
    <mergeCell ref="D1:D4"/>
    <mergeCell ref="D5:D10"/>
    <mergeCell ref="D11:D16"/>
    <mergeCell ref="D17:D22"/>
    <mergeCell ref="D23:D28"/>
    <mergeCell ref="D29:D34"/>
    <mergeCell ref="D35:D40"/>
    <mergeCell ref="D41:D46"/>
    <mergeCell ref="D47:D52"/>
    <mergeCell ref="D53:D58"/>
    <mergeCell ref="D59:D64"/>
    <mergeCell ref="D65:D70"/>
    <mergeCell ref="D71:D76"/>
    <mergeCell ref="D77:D82"/>
    <mergeCell ref="D83:D88"/>
    <mergeCell ref="D89:D94"/>
    <mergeCell ref="D95:D100"/>
    <mergeCell ref="D101:D106"/>
    <mergeCell ref="D107:D112"/>
    <mergeCell ref="D113:D118"/>
    <mergeCell ref="D119:D124"/>
    <mergeCell ref="D125:D130"/>
    <mergeCell ref="D131:D136"/>
    <mergeCell ref="D137:D142"/>
    <mergeCell ref="D143:D148"/>
    <mergeCell ref="D149:D154"/>
    <mergeCell ref="D155:D157"/>
    <mergeCell ref="D161:D166"/>
    <mergeCell ref="D167:D172"/>
    <mergeCell ref="A240:A245"/>
    <mergeCell ref="A246:A251"/>
    <mergeCell ref="A252:A257"/>
    <mergeCell ref="A258:A263"/>
    <mergeCell ref="A264:A269"/>
    <mergeCell ref="A270:A275"/>
    <mergeCell ref="A276:A281"/>
    <mergeCell ref="A282:A287"/>
    <mergeCell ref="A288:A293"/>
    <mergeCell ref="A295:A301"/>
    <mergeCell ref="A302:A308"/>
    <mergeCell ref="A309:A315"/>
    <mergeCell ref="A316:A322"/>
    <mergeCell ref="A323:A329"/>
    <mergeCell ref="A330:A336"/>
    <mergeCell ref="A337:A343"/>
    <mergeCell ref="A344:A350"/>
    <mergeCell ref="AB374:AC374"/>
    <mergeCell ref="AB375:AC375"/>
    <mergeCell ref="B377:C377"/>
    <mergeCell ref="B378:C378"/>
    <mergeCell ref="B379:C379"/>
    <mergeCell ref="B380:C380"/>
    <mergeCell ref="B381:C381"/>
    <mergeCell ref="A1:A4"/>
    <mergeCell ref="A5:A10"/>
    <mergeCell ref="A11:A16"/>
    <mergeCell ref="A17:A22"/>
    <mergeCell ref="A23:A28"/>
    <mergeCell ref="A29:A34"/>
    <mergeCell ref="A35:A40"/>
    <mergeCell ref="A41:A46"/>
    <mergeCell ref="A47:A52"/>
    <mergeCell ref="A53:A58"/>
    <mergeCell ref="A59:A64"/>
    <mergeCell ref="A65:A70"/>
    <mergeCell ref="A71:A76"/>
    <mergeCell ref="A77:A82"/>
    <mergeCell ref="A83:A88"/>
    <mergeCell ref="A89:A94"/>
    <mergeCell ref="A95:A100"/>
    <mergeCell ref="A101:A106"/>
    <mergeCell ref="A107:A112"/>
    <mergeCell ref="A113:A118"/>
    <mergeCell ref="A119:A124"/>
    <mergeCell ref="A125:A130"/>
    <mergeCell ref="A131:A136"/>
    <mergeCell ref="A137:A142"/>
    <mergeCell ref="A143:A148"/>
    <mergeCell ref="F1:G1"/>
    <mergeCell ref="AB2:AD2"/>
    <mergeCell ref="AB3:AD3"/>
    <mergeCell ref="B158:C158"/>
    <mergeCell ref="B159:C159"/>
    <mergeCell ref="B160:C160"/>
    <mergeCell ref="A221:C221"/>
    <mergeCell ref="A294:C294"/>
    <mergeCell ref="B365:C365"/>
    <mergeCell ref="B366:C366"/>
    <mergeCell ref="B367:C367"/>
    <mergeCell ref="B368:C368"/>
    <mergeCell ref="B369:C369"/>
    <mergeCell ref="B370:C370"/>
    <mergeCell ref="B371:C371"/>
    <mergeCell ref="F373:G373"/>
    <mergeCell ref="AB373:AP373"/>
    <mergeCell ref="A149:A154"/>
    <mergeCell ref="A155:A160"/>
    <mergeCell ref="A161:A166"/>
    <mergeCell ref="A167:A172"/>
    <mergeCell ref="A173:A178"/>
    <mergeCell ref="A179:A184"/>
    <mergeCell ref="A185:A190"/>
    <mergeCell ref="A191:A196"/>
    <mergeCell ref="A197:A202"/>
    <mergeCell ref="A203:A208"/>
    <mergeCell ref="A209:A214"/>
    <mergeCell ref="A215:A220"/>
    <mergeCell ref="A222:A227"/>
    <mergeCell ref="A228:A233"/>
    <mergeCell ref="A234:A239"/>
  </mergeCells>
  <conditionalFormatting sqref="D160">
    <cfRule type="cellIs" dxfId="2590" priority="250" stopIfTrue="1" operator="lessThan">
      <formula>0</formula>
    </cfRule>
  </conditionalFormatting>
  <conditionalFormatting sqref="M5:M9">
    <cfRule type="cellIs" dxfId="2589" priority="64" stopIfTrue="1" operator="lessThan">
      <formula>0</formula>
    </cfRule>
  </conditionalFormatting>
  <conditionalFormatting sqref="M10">
    <cfRule type="containsText" dxfId="2588" priority="243" operator="containsText" text="Falso">
      <formula>NOT(ISERROR(SEARCH("Falso",M10)))</formula>
    </cfRule>
  </conditionalFormatting>
  <conditionalFormatting sqref="M11:M15">
    <cfRule type="cellIs" dxfId="2587" priority="62" stopIfTrue="1" operator="lessThan">
      <formula>0</formula>
    </cfRule>
  </conditionalFormatting>
  <conditionalFormatting sqref="M16">
    <cfRule type="containsText" dxfId="2586" priority="241" operator="containsText" text="Falso">
      <formula>NOT(ISERROR(SEARCH("Falso",M16)))</formula>
    </cfRule>
  </conditionalFormatting>
  <conditionalFormatting sqref="M17:M21">
    <cfRule type="cellIs" dxfId="2585" priority="61" stopIfTrue="1" operator="lessThan">
      <formula>0</formula>
    </cfRule>
  </conditionalFormatting>
  <conditionalFormatting sqref="M22">
    <cfRule type="containsText" dxfId="2584" priority="231" operator="containsText" text="Falso">
      <formula>NOT(ISERROR(SEARCH("Falso",M22)))</formula>
    </cfRule>
  </conditionalFormatting>
  <conditionalFormatting sqref="M23:M27">
    <cfRule type="cellIs" dxfId="2583" priority="60" stopIfTrue="1" operator="lessThan">
      <formula>0</formula>
    </cfRule>
  </conditionalFormatting>
  <conditionalFormatting sqref="M28">
    <cfRule type="containsText" dxfId="2582" priority="229" operator="containsText" text="Falso">
      <formula>NOT(ISERROR(SEARCH("Falso",M28)))</formula>
    </cfRule>
  </conditionalFormatting>
  <conditionalFormatting sqref="M29:M33">
    <cfRule type="cellIs" dxfId="2581" priority="59" stopIfTrue="1" operator="lessThan">
      <formula>0</formula>
    </cfRule>
  </conditionalFormatting>
  <conditionalFormatting sqref="M34">
    <cfRule type="containsText" dxfId="2580" priority="220" operator="containsText" text="Falso">
      <formula>NOT(ISERROR(SEARCH("Falso",M34)))</formula>
    </cfRule>
  </conditionalFormatting>
  <conditionalFormatting sqref="M35:M39">
    <cfRule type="cellIs" dxfId="2579" priority="58" stopIfTrue="1" operator="lessThan">
      <formula>0</formula>
    </cfRule>
  </conditionalFormatting>
  <conditionalFormatting sqref="M40">
    <cfRule type="containsText" dxfId="2578" priority="217" operator="containsText" text="Falso">
      <formula>NOT(ISERROR(SEARCH("Falso",M40)))</formula>
    </cfRule>
  </conditionalFormatting>
  <conditionalFormatting sqref="M41:M45">
    <cfRule type="cellIs" dxfId="2577" priority="57" stopIfTrue="1" operator="lessThan">
      <formula>0</formula>
    </cfRule>
  </conditionalFormatting>
  <conditionalFormatting sqref="M46">
    <cfRule type="containsText" dxfId="2576" priority="207" operator="containsText" text="Falso">
      <formula>NOT(ISERROR(SEARCH("Falso",M46)))</formula>
    </cfRule>
  </conditionalFormatting>
  <conditionalFormatting sqref="M47:M51">
    <cfRule type="cellIs" dxfId="2575" priority="56" stopIfTrue="1" operator="lessThan">
      <formula>0</formula>
    </cfRule>
  </conditionalFormatting>
  <conditionalFormatting sqref="M52 M58 M64 M70 M76 M82 M100 M112 M118 M124 M130 M136 M142 M148">
    <cfRule type="containsText" dxfId="2574" priority="202" operator="containsText" text="Falso">
      <formula>NOT(ISERROR(SEARCH("Falso",M52)))</formula>
    </cfRule>
  </conditionalFormatting>
  <conditionalFormatting sqref="M53:M57">
    <cfRule type="cellIs" dxfId="2573" priority="55" stopIfTrue="1" operator="lessThan">
      <formula>0</formula>
    </cfRule>
  </conditionalFormatting>
  <conditionalFormatting sqref="M59:M63">
    <cfRule type="cellIs" dxfId="2572" priority="54" stopIfTrue="1" operator="lessThan">
      <formula>0</formula>
    </cfRule>
  </conditionalFormatting>
  <conditionalFormatting sqref="M65:M69">
    <cfRule type="cellIs" dxfId="2571" priority="53" stopIfTrue="1" operator="lessThan">
      <formula>0</formula>
    </cfRule>
  </conditionalFormatting>
  <conditionalFormatting sqref="M71:M75">
    <cfRule type="cellIs" dxfId="2570" priority="52" stopIfTrue="1" operator="lessThan">
      <formula>0</formula>
    </cfRule>
  </conditionalFormatting>
  <conditionalFormatting sqref="M77:M81">
    <cfRule type="cellIs" dxfId="2569" priority="51" stopIfTrue="1" operator="lessThan">
      <formula>0</formula>
    </cfRule>
  </conditionalFormatting>
  <conditionalFormatting sqref="M83:M87">
    <cfRule type="cellIs" dxfId="2568" priority="50" stopIfTrue="1" operator="lessThan">
      <formula>0</formula>
    </cfRule>
  </conditionalFormatting>
  <conditionalFormatting sqref="M88 M94">
    <cfRule type="containsText" dxfId="2567" priority="196" operator="containsText" text="Falso">
      <formula>NOT(ISERROR(SEARCH("Falso",M88)))</formula>
    </cfRule>
  </conditionalFormatting>
  <conditionalFormatting sqref="M89:M93">
    <cfRule type="cellIs" dxfId="2566" priority="49" stopIfTrue="1" operator="lessThan">
      <formula>0</formula>
    </cfRule>
  </conditionalFormatting>
  <conditionalFormatting sqref="M95:M99">
    <cfRule type="cellIs" dxfId="2565" priority="48" stopIfTrue="1" operator="lessThan">
      <formula>0</formula>
    </cfRule>
  </conditionalFormatting>
  <conditionalFormatting sqref="M101:M105">
    <cfRule type="cellIs" dxfId="2564" priority="47" stopIfTrue="1" operator="lessThan">
      <formula>0</formula>
    </cfRule>
  </conditionalFormatting>
  <conditionalFormatting sqref="M106">
    <cfRule type="containsText" dxfId="2563" priority="190" operator="containsText" text="Falso">
      <formula>NOT(ISERROR(SEARCH("Falso",M106)))</formula>
    </cfRule>
  </conditionalFormatting>
  <conditionalFormatting sqref="M107:M111">
    <cfRule type="cellIs" dxfId="2562" priority="46" stopIfTrue="1" operator="lessThan">
      <formula>0</formula>
    </cfRule>
  </conditionalFormatting>
  <conditionalFormatting sqref="M113:M117">
    <cfRule type="cellIs" dxfId="2561" priority="45" stopIfTrue="1" operator="lessThan">
      <formula>0</formula>
    </cfRule>
  </conditionalFormatting>
  <conditionalFormatting sqref="M119:M123">
    <cfRule type="cellIs" dxfId="2560" priority="44" stopIfTrue="1" operator="lessThan">
      <formula>0</formula>
    </cfRule>
  </conditionalFormatting>
  <conditionalFormatting sqref="M125:M129">
    <cfRule type="cellIs" dxfId="2559" priority="43" stopIfTrue="1" operator="lessThan">
      <formula>0</formula>
    </cfRule>
  </conditionalFormatting>
  <conditionalFormatting sqref="M131:M135">
    <cfRule type="cellIs" dxfId="2558" priority="42" stopIfTrue="1" operator="lessThan">
      <formula>0</formula>
    </cfRule>
  </conditionalFormatting>
  <conditionalFormatting sqref="M137:M141">
    <cfRule type="cellIs" dxfId="2557" priority="41" stopIfTrue="1" operator="lessThan">
      <formula>0</formula>
    </cfRule>
  </conditionalFormatting>
  <conditionalFormatting sqref="M143:M147">
    <cfRule type="cellIs" dxfId="2556" priority="40" stopIfTrue="1" operator="lessThan">
      <formula>0</formula>
    </cfRule>
  </conditionalFormatting>
  <conditionalFormatting sqref="M149:M153">
    <cfRule type="cellIs" dxfId="2555" priority="39" stopIfTrue="1" operator="lessThan">
      <formula>0</formula>
    </cfRule>
  </conditionalFormatting>
  <conditionalFormatting sqref="M154">
    <cfRule type="containsText" dxfId="2554" priority="65" operator="containsText" text="Falso">
      <formula>NOT(ISERROR(SEARCH("Falso",M154)))</formula>
    </cfRule>
  </conditionalFormatting>
  <conditionalFormatting sqref="M155:M159">
    <cfRule type="cellIs" dxfId="2553" priority="38" stopIfTrue="1" operator="lessThan">
      <formula>0</formula>
    </cfRule>
  </conditionalFormatting>
  <conditionalFormatting sqref="M160">
    <cfRule type="containsText" dxfId="2552" priority="66" operator="containsText" text="Falso">
      <formula>NOT(ISERROR(SEARCH("Falso",M160)))</formula>
    </cfRule>
  </conditionalFormatting>
  <conditionalFormatting sqref="M161:M165">
    <cfRule type="cellIs" dxfId="2551" priority="37" stopIfTrue="1" operator="lessThan">
      <formula>0</formula>
    </cfRule>
  </conditionalFormatting>
  <conditionalFormatting sqref="M166">
    <cfRule type="containsText" dxfId="2550" priority="175" operator="containsText" text="Falso">
      <formula>NOT(ISERROR(SEARCH("Falso",M166)))</formula>
    </cfRule>
  </conditionalFormatting>
  <conditionalFormatting sqref="M167:M171">
    <cfRule type="cellIs" dxfId="2549" priority="36" stopIfTrue="1" operator="lessThan">
      <formula>0</formula>
    </cfRule>
  </conditionalFormatting>
  <conditionalFormatting sqref="M172">
    <cfRule type="containsText" dxfId="2548" priority="169" operator="containsText" text="Falso">
      <formula>NOT(ISERROR(SEARCH("Falso",M172)))</formula>
    </cfRule>
  </conditionalFormatting>
  <conditionalFormatting sqref="M173:M177">
    <cfRule type="cellIs" dxfId="2547" priority="35" stopIfTrue="1" operator="lessThan">
      <formula>0</formula>
    </cfRule>
  </conditionalFormatting>
  <conditionalFormatting sqref="M178">
    <cfRule type="containsText" dxfId="2546" priority="163" operator="containsText" text="Falso">
      <formula>NOT(ISERROR(SEARCH("Falso",M178)))</formula>
    </cfRule>
  </conditionalFormatting>
  <conditionalFormatting sqref="M179:M183">
    <cfRule type="cellIs" dxfId="2545" priority="34" stopIfTrue="1" operator="lessThan">
      <formula>0</formula>
    </cfRule>
  </conditionalFormatting>
  <conditionalFormatting sqref="M184">
    <cfRule type="containsText" dxfId="2544" priority="157" operator="containsText" text="Falso">
      <formula>NOT(ISERROR(SEARCH("Falso",M184)))</formula>
    </cfRule>
  </conditionalFormatting>
  <conditionalFormatting sqref="M185:M189">
    <cfRule type="cellIs" dxfId="2543" priority="33" stopIfTrue="1" operator="lessThan">
      <formula>0</formula>
    </cfRule>
  </conditionalFormatting>
  <conditionalFormatting sqref="M190 M196">
    <cfRule type="containsText" dxfId="2542" priority="151" operator="containsText" text="Falso">
      <formula>NOT(ISERROR(SEARCH("Falso",M190)))</formula>
    </cfRule>
  </conditionalFormatting>
  <conditionalFormatting sqref="M191:M195">
    <cfRule type="cellIs" dxfId="2541" priority="32" stopIfTrue="1" operator="lessThan">
      <formula>0</formula>
    </cfRule>
  </conditionalFormatting>
  <conditionalFormatting sqref="M197:M201">
    <cfRule type="cellIs" dxfId="2540" priority="31" stopIfTrue="1" operator="lessThan">
      <formula>0</formula>
    </cfRule>
  </conditionalFormatting>
  <conditionalFormatting sqref="M202 M208 M214 M220">
    <cfRule type="containsText" dxfId="2539" priority="145" operator="containsText" text="Falso">
      <formula>NOT(ISERROR(SEARCH("Falso",M202)))</formula>
    </cfRule>
  </conditionalFormatting>
  <conditionalFormatting sqref="M203:M207">
    <cfRule type="cellIs" dxfId="2538" priority="30" stopIfTrue="1" operator="lessThan">
      <formula>0</formula>
    </cfRule>
  </conditionalFormatting>
  <conditionalFormatting sqref="M209:M213">
    <cfRule type="cellIs" dxfId="2537" priority="29" stopIfTrue="1" operator="lessThan">
      <formula>0</formula>
    </cfRule>
  </conditionalFormatting>
  <conditionalFormatting sqref="M215:M219">
    <cfRule type="cellIs" dxfId="2536" priority="28" stopIfTrue="1" operator="lessThan">
      <formula>0</formula>
    </cfRule>
  </conditionalFormatting>
  <conditionalFormatting sqref="M222:M226">
    <cfRule type="cellIs" dxfId="2535" priority="27" stopIfTrue="1" operator="lessThan">
      <formula>0</formula>
    </cfRule>
  </conditionalFormatting>
  <conditionalFormatting sqref="M227">
    <cfRule type="containsText" dxfId="2534" priority="143" operator="containsText" text="Falso">
      <formula>NOT(ISERROR(SEARCH("Falso",M227)))</formula>
    </cfRule>
  </conditionalFormatting>
  <conditionalFormatting sqref="M228:M232">
    <cfRule type="cellIs" dxfId="2533" priority="26" stopIfTrue="1" operator="lessThan">
      <formula>0</formula>
    </cfRule>
  </conditionalFormatting>
  <conditionalFormatting sqref="M233 M239 M245">
    <cfRule type="containsText" dxfId="2532" priority="137" operator="containsText" text="Falso">
      <formula>NOT(ISERROR(SEARCH("Falso",M233)))</formula>
    </cfRule>
  </conditionalFormatting>
  <conditionalFormatting sqref="M234:M238">
    <cfRule type="cellIs" dxfId="2531" priority="25" stopIfTrue="1" operator="lessThan">
      <formula>0</formula>
    </cfRule>
  </conditionalFormatting>
  <conditionalFormatting sqref="M240:M244">
    <cfRule type="cellIs" dxfId="2530" priority="24" stopIfTrue="1" operator="lessThan">
      <formula>0</formula>
    </cfRule>
  </conditionalFormatting>
  <conditionalFormatting sqref="M246:M250">
    <cfRule type="cellIs" dxfId="2529" priority="23" stopIfTrue="1" operator="lessThan">
      <formula>0</formula>
    </cfRule>
  </conditionalFormatting>
  <conditionalFormatting sqref="M251">
    <cfRule type="containsText" dxfId="2528" priority="131" operator="containsText" text="Falso">
      <formula>NOT(ISERROR(SEARCH("Falso",M251)))</formula>
    </cfRule>
  </conditionalFormatting>
  <conditionalFormatting sqref="M252:M256">
    <cfRule type="cellIs" dxfId="2527" priority="22" stopIfTrue="1" operator="lessThan">
      <formula>0</formula>
    </cfRule>
  </conditionalFormatting>
  <conditionalFormatting sqref="M257">
    <cfRule type="containsText" dxfId="2526" priority="125" operator="containsText" text="Falso">
      <formula>NOT(ISERROR(SEARCH("Falso",M257)))</formula>
    </cfRule>
  </conditionalFormatting>
  <conditionalFormatting sqref="M258:M262">
    <cfRule type="cellIs" dxfId="2525" priority="21" stopIfTrue="1" operator="lessThan">
      <formula>0</formula>
    </cfRule>
  </conditionalFormatting>
  <conditionalFormatting sqref="M263 M269">
    <cfRule type="containsText" dxfId="2524" priority="119" operator="containsText" text="Falso">
      <formula>NOT(ISERROR(SEARCH("Falso",M263)))</formula>
    </cfRule>
  </conditionalFormatting>
  <conditionalFormatting sqref="M264:M268">
    <cfRule type="cellIs" dxfId="2523" priority="20" stopIfTrue="1" operator="lessThan">
      <formula>0</formula>
    </cfRule>
  </conditionalFormatting>
  <conditionalFormatting sqref="M270:M274">
    <cfRule type="cellIs" dxfId="2522" priority="19" stopIfTrue="1" operator="lessThan">
      <formula>0</formula>
    </cfRule>
  </conditionalFormatting>
  <conditionalFormatting sqref="M275 M281 M287 M293">
    <cfRule type="containsText" dxfId="2521" priority="113" operator="containsText" text="Falso">
      <formula>NOT(ISERROR(SEARCH("Falso",M275)))</formula>
    </cfRule>
  </conditionalFormatting>
  <conditionalFormatting sqref="M276:M280">
    <cfRule type="cellIs" dxfId="2520" priority="18" stopIfTrue="1" operator="lessThan">
      <formula>0</formula>
    </cfRule>
  </conditionalFormatting>
  <conditionalFormatting sqref="M282:M286">
    <cfRule type="cellIs" dxfId="2519" priority="17" stopIfTrue="1" operator="lessThan">
      <formula>0</formula>
    </cfRule>
  </conditionalFormatting>
  <conditionalFormatting sqref="M288:M292">
    <cfRule type="cellIs" dxfId="2518" priority="16" stopIfTrue="1" operator="lessThan">
      <formula>0</formula>
    </cfRule>
  </conditionalFormatting>
  <conditionalFormatting sqref="M295:M300">
    <cfRule type="cellIs" dxfId="2517" priority="107" stopIfTrue="1" operator="lessThan">
      <formula>0</formula>
    </cfRule>
  </conditionalFormatting>
  <conditionalFormatting sqref="M301">
    <cfRule type="containsText" dxfId="2516" priority="106" operator="containsText" text="Falso">
      <formula>NOT(ISERROR(SEARCH("Falso",M301)))</formula>
    </cfRule>
  </conditionalFormatting>
  <conditionalFormatting sqref="M302:M307">
    <cfRule type="cellIs" dxfId="2515" priority="12" stopIfTrue="1" operator="lessThan">
      <formula>0</formula>
    </cfRule>
  </conditionalFormatting>
  <conditionalFormatting sqref="M308 M315">
    <cfRule type="containsText" dxfId="2514" priority="100" operator="containsText" text="Falso">
      <formula>NOT(ISERROR(SEARCH("Falso",M308)))</formula>
    </cfRule>
  </conditionalFormatting>
  <conditionalFormatting sqref="M309:M314">
    <cfRule type="cellIs" dxfId="2513" priority="11" stopIfTrue="1" operator="lessThan">
      <formula>0</formula>
    </cfRule>
  </conditionalFormatting>
  <conditionalFormatting sqref="M316:M321">
    <cfRule type="cellIs" dxfId="2512" priority="10" stopIfTrue="1" operator="lessThan">
      <formula>0</formula>
    </cfRule>
  </conditionalFormatting>
  <conditionalFormatting sqref="M322 M329 M336">
    <cfRule type="containsText" dxfId="2511" priority="94" operator="containsText" text="Falso">
      <formula>NOT(ISERROR(SEARCH("Falso",M322)))</formula>
    </cfRule>
  </conditionalFormatting>
  <conditionalFormatting sqref="M323:M328">
    <cfRule type="cellIs" dxfId="2510" priority="9" stopIfTrue="1" operator="lessThan">
      <formula>0</formula>
    </cfRule>
  </conditionalFormatting>
  <conditionalFormatting sqref="M330:M335">
    <cfRule type="cellIs" dxfId="2509" priority="8" stopIfTrue="1" operator="lessThan">
      <formula>0</formula>
    </cfRule>
  </conditionalFormatting>
  <conditionalFormatting sqref="M337:M342">
    <cfRule type="cellIs" dxfId="2508" priority="7" stopIfTrue="1" operator="lessThan">
      <formula>0</formula>
    </cfRule>
  </conditionalFormatting>
  <conditionalFormatting sqref="M343 M350">
    <cfRule type="containsText" dxfId="2507" priority="88" operator="containsText" text="Falso">
      <formula>NOT(ISERROR(SEARCH("Falso",M343)))</formula>
    </cfRule>
  </conditionalFormatting>
  <conditionalFormatting sqref="M344:M349">
    <cfRule type="cellIs" dxfId="2506" priority="6" stopIfTrue="1" operator="lessThan">
      <formula>0</formula>
    </cfRule>
  </conditionalFormatting>
  <conditionalFormatting sqref="M351:M356">
    <cfRule type="cellIs" dxfId="2505" priority="5" stopIfTrue="1" operator="lessThan">
      <formula>0</formula>
    </cfRule>
  </conditionalFormatting>
  <conditionalFormatting sqref="M357">
    <cfRule type="containsText" dxfId="2504" priority="82" operator="containsText" text="Falso">
      <formula>NOT(ISERROR(SEARCH("Falso",M357)))</formula>
    </cfRule>
  </conditionalFormatting>
  <conditionalFormatting sqref="M358:M363">
    <cfRule type="cellIs" dxfId="2503" priority="4" stopIfTrue="1" operator="lessThan">
      <formula>0</formula>
    </cfRule>
  </conditionalFormatting>
  <conditionalFormatting sqref="M364">
    <cfRule type="containsText" dxfId="2502" priority="76" operator="containsText" text="Falso">
      <formula>NOT(ISERROR(SEARCH("Falso",M364)))</formula>
    </cfRule>
  </conditionalFormatting>
  <conditionalFormatting sqref="M365:M371">
    <cfRule type="cellIs" dxfId="2501" priority="248" stopIfTrue="1" operator="lessThan">
      <formula>0</formula>
    </cfRule>
  </conditionalFormatting>
  <conditionalFormatting sqref="M377:M381">
    <cfRule type="cellIs" dxfId="2500" priority="1" stopIfTrue="1" operator="lessThan">
      <formula>0</formula>
    </cfRule>
  </conditionalFormatting>
  <conditionalFormatting sqref="R5:R9">
    <cfRule type="containsText" dxfId="2499" priority="247" operator="containsText" text="ROJO">
      <formula>NOT(ISERROR(SEARCH("ROJO",R5)))</formula>
    </cfRule>
    <cfRule type="containsText" dxfId="2498" priority="246" stopIfTrue="1" operator="containsText" text="AMARILLO">
      <formula>NOT(ISERROR(SEARCH("AMARILLO",R5)))</formula>
    </cfRule>
    <cfRule type="containsText" dxfId="2497" priority="245" operator="containsText" text="VERDE">
      <formula>NOT(ISERROR(SEARCH("VERDE",R5)))</formula>
    </cfRule>
    <cfRule type="containsText" dxfId="2496" priority="244" operator="containsText" text="VENCIDO">
      <formula>NOT(ISERROR(SEARCH("VENCIDO",R5)))</formula>
    </cfRule>
  </conditionalFormatting>
  <conditionalFormatting sqref="R11:R15">
    <cfRule type="containsText" dxfId="2495" priority="240" operator="containsText" text="ROJO">
      <formula>NOT(ISERROR(SEARCH("ROJO",R11)))</formula>
    </cfRule>
    <cfRule type="containsText" dxfId="2494" priority="239" stopIfTrue="1" operator="containsText" text="AMARILLO">
      <formula>NOT(ISERROR(SEARCH("AMARILLO",R11)))</formula>
    </cfRule>
    <cfRule type="containsText" dxfId="2493" priority="238" operator="containsText" text="VERDE">
      <formula>NOT(ISERROR(SEARCH("VERDE",R11)))</formula>
    </cfRule>
    <cfRule type="containsText" dxfId="2492" priority="237" operator="containsText" text="VENCIDO">
      <formula>NOT(ISERROR(SEARCH("VENCIDO",R11)))</formula>
    </cfRule>
  </conditionalFormatting>
  <conditionalFormatting sqref="R17:R21">
    <cfRule type="containsText" dxfId="2491" priority="235" operator="containsText" text="ROJO">
      <formula>NOT(ISERROR(SEARCH("ROJO",R17)))</formula>
    </cfRule>
    <cfRule type="containsText" dxfId="2490" priority="234" stopIfTrue="1" operator="containsText" text="AMARILLO">
      <formula>NOT(ISERROR(SEARCH("AMARILLO",R17)))</formula>
    </cfRule>
    <cfRule type="containsText" dxfId="2489" priority="233" operator="containsText" text="VERDE">
      <formula>NOT(ISERROR(SEARCH("VERDE",R17)))</formula>
    </cfRule>
    <cfRule type="containsText" dxfId="2488" priority="232" operator="containsText" text="VENCIDO">
      <formula>NOT(ISERROR(SEARCH("VENCIDO",R17)))</formula>
    </cfRule>
  </conditionalFormatting>
  <conditionalFormatting sqref="R23:R27">
    <cfRule type="containsText" dxfId="2487" priority="226" operator="containsText" text="VERDE">
      <formula>NOT(ISERROR(SEARCH("VERDE",R23)))</formula>
    </cfRule>
    <cfRule type="containsText" dxfId="2486" priority="228" operator="containsText" text="ROJO">
      <formula>NOT(ISERROR(SEARCH("ROJO",R23)))</formula>
    </cfRule>
    <cfRule type="containsText" dxfId="2485" priority="227" stopIfTrue="1" operator="containsText" text="AMARILLO">
      <formula>NOT(ISERROR(SEARCH("AMARILLO",R23)))</formula>
    </cfRule>
    <cfRule type="containsText" dxfId="2484" priority="225" operator="containsText" text="VENCIDO">
      <formula>NOT(ISERROR(SEARCH("VENCIDO",R23)))</formula>
    </cfRule>
  </conditionalFormatting>
  <conditionalFormatting sqref="R29:R33">
    <cfRule type="containsText" dxfId="2483" priority="224" operator="containsText" text="ROJO">
      <formula>NOT(ISERROR(SEARCH("ROJO",R29)))</formula>
    </cfRule>
    <cfRule type="containsText" dxfId="2482" priority="223" stopIfTrue="1" operator="containsText" text="AMARILLO">
      <formula>NOT(ISERROR(SEARCH("AMARILLO",R29)))</formula>
    </cfRule>
    <cfRule type="containsText" dxfId="2481" priority="222" operator="containsText" text="VERDE">
      <formula>NOT(ISERROR(SEARCH("VERDE",R29)))</formula>
    </cfRule>
    <cfRule type="containsText" dxfId="2480" priority="221" operator="containsText" text="VENCIDO">
      <formula>NOT(ISERROR(SEARCH("VENCIDO",R29)))</formula>
    </cfRule>
  </conditionalFormatting>
  <conditionalFormatting sqref="R35:R39">
    <cfRule type="containsText" dxfId="2479" priority="213" operator="containsText" text="VENCIDO">
      <formula>NOT(ISERROR(SEARCH("VENCIDO",R35)))</formula>
    </cfRule>
    <cfRule type="containsText" dxfId="2478" priority="214" operator="containsText" text="VERDE">
      <formula>NOT(ISERROR(SEARCH("VERDE",R35)))</formula>
    </cfRule>
    <cfRule type="containsText" dxfId="2477" priority="215" stopIfTrue="1" operator="containsText" text="AMARILLO">
      <formula>NOT(ISERROR(SEARCH("AMARILLO",R35)))</formula>
    </cfRule>
    <cfRule type="containsText" dxfId="2476" priority="216" operator="containsText" text="ROJO">
      <formula>NOT(ISERROR(SEARCH("ROJO",R35)))</formula>
    </cfRule>
  </conditionalFormatting>
  <conditionalFormatting sqref="R41:R45">
    <cfRule type="containsText" dxfId="2475" priority="211" operator="containsText" text="ROJO">
      <formula>NOT(ISERROR(SEARCH("ROJO",R41)))</formula>
    </cfRule>
    <cfRule type="containsText" dxfId="2474" priority="209" operator="containsText" text="VERDE">
      <formula>NOT(ISERROR(SEARCH("VERDE",R41)))</formula>
    </cfRule>
    <cfRule type="containsText" dxfId="2473" priority="208" operator="containsText" text="VENCIDO">
      <formula>NOT(ISERROR(SEARCH("VENCIDO",R41)))</formula>
    </cfRule>
    <cfRule type="containsText" dxfId="2472" priority="210" stopIfTrue="1" operator="containsText" text="AMARILLO">
      <formula>NOT(ISERROR(SEARCH("AMARILLO",R41)))</formula>
    </cfRule>
  </conditionalFormatting>
  <conditionalFormatting sqref="R47:R51 R53:R57 R59:R63 R65:R69 R71:R75 R77:R81 R95:R99 R107:R111 R113:R117 R119:R123 R125:R129 R131:R135 R137:R141 R143:R147">
    <cfRule type="containsText" dxfId="2471" priority="206" operator="containsText" text="ROJO">
      <formula>NOT(ISERROR(SEARCH("ROJO",R47)))</formula>
    </cfRule>
    <cfRule type="containsText" dxfId="2470" priority="203" operator="containsText" text="VENCIDO">
      <formula>NOT(ISERROR(SEARCH("VENCIDO",R47)))</formula>
    </cfRule>
    <cfRule type="containsText" dxfId="2469" priority="204" operator="containsText" text="VERDE">
      <formula>NOT(ISERROR(SEARCH("VERDE",R47)))</formula>
    </cfRule>
    <cfRule type="containsText" dxfId="2468" priority="205" stopIfTrue="1" operator="containsText" text="AMARILLO">
      <formula>NOT(ISERROR(SEARCH("AMARILLO",R47)))</formula>
    </cfRule>
  </conditionalFormatting>
  <conditionalFormatting sqref="R83:R87 R89:R93">
    <cfRule type="containsText" dxfId="2467" priority="198" operator="containsText" text="VERDE">
      <formula>NOT(ISERROR(SEARCH("VERDE",R83)))</formula>
    </cfRule>
    <cfRule type="containsText" dxfId="2466" priority="199" stopIfTrue="1" operator="containsText" text="AMARILLO">
      <formula>NOT(ISERROR(SEARCH("AMARILLO",R83)))</formula>
    </cfRule>
    <cfRule type="containsText" dxfId="2465" priority="200" operator="containsText" text="ROJO">
      <formula>NOT(ISERROR(SEARCH("ROJO",R83)))</formula>
    </cfRule>
    <cfRule type="containsText" dxfId="2464" priority="197" operator="containsText" text="VENCIDO">
      <formula>NOT(ISERROR(SEARCH("VENCIDO",R83)))</formula>
    </cfRule>
  </conditionalFormatting>
  <conditionalFormatting sqref="R101:R105">
    <cfRule type="containsText" dxfId="2463" priority="194" operator="containsText" text="ROJO">
      <formula>NOT(ISERROR(SEARCH("ROJO",R101)))</formula>
    </cfRule>
    <cfRule type="containsText" dxfId="2462" priority="191" operator="containsText" text="VENCIDO">
      <formula>NOT(ISERROR(SEARCH("VENCIDO",R101)))</formula>
    </cfRule>
    <cfRule type="containsText" dxfId="2461" priority="193" stopIfTrue="1" operator="containsText" text="AMARILLO">
      <formula>NOT(ISERROR(SEARCH("AMARILLO",R101)))</formula>
    </cfRule>
    <cfRule type="containsText" dxfId="2460" priority="192" operator="containsText" text="VERDE">
      <formula>NOT(ISERROR(SEARCH("VERDE",R101)))</formula>
    </cfRule>
  </conditionalFormatting>
  <conditionalFormatting sqref="R149:R153">
    <cfRule type="containsText" dxfId="2459" priority="188" operator="containsText" text="ROJO">
      <formula>NOT(ISERROR(SEARCH("ROJO",R149)))</formula>
    </cfRule>
    <cfRule type="containsText" dxfId="2458" priority="187" stopIfTrue="1" operator="containsText" text="AMARILLO">
      <formula>NOT(ISERROR(SEARCH("AMARILLO",R149)))</formula>
    </cfRule>
    <cfRule type="containsText" dxfId="2457" priority="186" operator="containsText" text="VERDE">
      <formula>NOT(ISERROR(SEARCH("VERDE",R149)))</formula>
    </cfRule>
    <cfRule type="containsText" dxfId="2456" priority="185" operator="containsText" text="VENCIDO">
      <formula>NOT(ISERROR(SEARCH("VENCIDO",R149)))</formula>
    </cfRule>
  </conditionalFormatting>
  <conditionalFormatting sqref="R155:R159">
    <cfRule type="containsText" dxfId="2455" priority="184" operator="containsText" text="ROJO">
      <formula>NOT(ISERROR(SEARCH("ROJO",R155)))</formula>
    </cfRule>
    <cfRule type="containsText" dxfId="2454" priority="183" stopIfTrue="1" operator="containsText" text="AMARILLO">
      <formula>NOT(ISERROR(SEARCH("AMARILLO",R155)))</formula>
    </cfRule>
    <cfRule type="containsText" dxfId="2453" priority="182" operator="containsText" text="VERDE">
      <formula>NOT(ISERROR(SEARCH("VERDE",R155)))</formula>
    </cfRule>
    <cfRule type="containsText" dxfId="2452" priority="181" operator="containsText" text="VENCIDO">
      <formula>NOT(ISERROR(SEARCH("VENCIDO",R155)))</formula>
    </cfRule>
  </conditionalFormatting>
  <conditionalFormatting sqref="R161:R165">
    <cfRule type="containsText" dxfId="2451" priority="179" operator="containsText" text="ROJO">
      <formula>NOT(ISERROR(SEARCH("ROJO",R161)))</formula>
    </cfRule>
    <cfRule type="containsText" dxfId="2450" priority="176" operator="containsText" text="VENCIDO">
      <formula>NOT(ISERROR(SEARCH("VENCIDO",R161)))</formula>
    </cfRule>
    <cfRule type="containsText" dxfId="2449" priority="177" operator="containsText" text="VERDE">
      <formula>NOT(ISERROR(SEARCH("VERDE",R161)))</formula>
    </cfRule>
    <cfRule type="containsText" dxfId="2448" priority="178" stopIfTrue="1" operator="containsText" text="AMARILLO">
      <formula>NOT(ISERROR(SEARCH("AMARILLO",R161)))</formula>
    </cfRule>
  </conditionalFormatting>
  <conditionalFormatting sqref="R167:R171">
    <cfRule type="containsText" dxfId="2447" priority="171" operator="containsText" text="VERDE">
      <formula>NOT(ISERROR(SEARCH("VERDE",R167)))</formula>
    </cfRule>
    <cfRule type="containsText" dxfId="2446" priority="172" stopIfTrue="1" operator="containsText" text="AMARILLO">
      <formula>NOT(ISERROR(SEARCH("AMARILLO",R167)))</formula>
    </cfRule>
    <cfRule type="containsText" dxfId="2445" priority="173" operator="containsText" text="ROJO">
      <formula>NOT(ISERROR(SEARCH("ROJO",R167)))</formula>
    </cfRule>
    <cfRule type="containsText" dxfId="2444" priority="170" operator="containsText" text="VENCIDO">
      <formula>NOT(ISERROR(SEARCH("VENCIDO",R167)))</formula>
    </cfRule>
  </conditionalFormatting>
  <conditionalFormatting sqref="R173:R177">
    <cfRule type="containsText" dxfId="2443" priority="167" operator="containsText" text="ROJO">
      <formula>NOT(ISERROR(SEARCH("ROJO",R173)))</formula>
    </cfRule>
    <cfRule type="containsText" dxfId="2442" priority="164" operator="containsText" text="VENCIDO">
      <formula>NOT(ISERROR(SEARCH("VENCIDO",R173)))</formula>
    </cfRule>
    <cfRule type="containsText" dxfId="2441" priority="166" stopIfTrue="1" operator="containsText" text="AMARILLO">
      <formula>NOT(ISERROR(SEARCH("AMARILLO",R173)))</formula>
    </cfRule>
    <cfRule type="containsText" dxfId="2440" priority="165" operator="containsText" text="VERDE">
      <formula>NOT(ISERROR(SEARCH("VERDE",R173)))</formula>
    </cfRule>
  </conditionalFormatting>
  <conditionalFormatting sqref="R179:R183">
    <cfRule type="containsText" dxfId="2439" priority="161" operator="containsText" text="ROJO">
      <formula>NOT(ISERROR(SEARCH("ROJO",R179)))</formula>
    </cfRule>
    <cfRule type="containsText" dxfId="2438" priority="160" stopIfTrue="1" operator="containsText" text="AMARILLO">
      <formula>NOT(ISERROR(SEARCH("AMARILLO",R179)))</formula>
    </cfRule>
    <cfRule type="containsText" dxfId="2437" priority="159" operator="containsText" text="VERDE">
      <formula>NOT(ISERROR(SEARCH("VERDE",R179)))</formula>
    </cfRule>
    <cfRule type="containsText" dxfId="2436" priority="158" operator="containsText" text="VENCIDO">
      <formula>NOT(ISERROR(SEARCH("VENCIDO",R179)))</formula>
    </cfRule>
  </conditionalFormatting>
  <conditionalFormatting sqref="R185:R189 R191:R195">
    <cfRule type="containsText" dxfId="2435" priority="155" operator="containsText" text="ROJO">
      <formula>NOT(ISERROR(SEARCH("ROJO",R185)))</formula>
    </cfRule>
    <cfRule type="containsText" dxfId="2434" priority="152" operator="containsText" text="VENCIDO">
      <formula>NOT(ISERROR(SEARCH("VENCIDO",R185)))</formula>
    </cfRule>
    <cfRule type="containsText" dxfId="2433" priority="153" operator="containsText" text="VERDE">
      <formula>NOT(ISERROR(SEARCH("VERDE",R185)))</formula>
    </cfRule>
    <cfRule type="containsText" dxfId="2432" priority="154" stopIfTrue="1" operator="containsText" text="AMARILLO">
      <formula>NOT(ISERROR(SEARCH("AMARILLO",R185)))</formula>
    </cfRule>
  </conditionalFormatting>
  <conditionalFormatting sqref="R197:R201 R203:R207 R209:R213 R215:R219">
    <cfRule type="containsText" dxfId="2431" priority="149" operator="containsText" text="ROJO">
      <formula>NOT(ISERROR(SEARCH("ROJO",R197)))</formula>
    </cfRule>
    <cfRule type="containsText" dxfId="2430" priority="147" operator="containsText" text="VERDE">
      <formula>NOT(ISERROR(SEARCH("VERDE",R197)))</formula>
    </cfRule>
    <cfRule type="containsText" dxfId="2429" priority="146" operator="containsText" text="VENCIDO">
      <formula>NOT(ISERROR(SEARCH("VENCIDO",R197)))</formula>
    </cfRule>
    <cfRule type="containsText" dxfId="2428" priority="148" stopIfTrue="1" operator="containsText" text="AMARILLO">
      <formula>NOT(ISERROR(SEARCH("AMARILLO",R197)))</formula>
    </cfRule>
  </conditionalFormatting>
  <conditionalFormatting sqref="R222:R226">
    <cfRule type="containsText" dxfId="2427" priority="140" operator="containsText" text="VERDE">
      <formula>NOT(ISERROR(SEARCH("VERDE",R222)))</formula>
    </cfRule>
    <cfRule type="containsText" dxfId="2426" priority="142" operator="containsText" text="ROJO">
      <formula>NOT(ISERROR(SEARCH("ROJO",R222)))</formula>
    </cfRule>
    <cfRule type="containsText" dxfId="2425" priority="141" stopIfTrue="1" operator="containsText" text="AMARILLO">
      <formula>NOT(ISERROR(SEARCH("AMARILLO",R222)))</formula>
    </cfRule>
    <cfRule type="containsText" dxfId="2424" priority="139" operator="containsText" text="VENCIDO">
      <formula>NOT(ISERROR(SEARCH("VENCIDO",R222)))</formula>
    </cfRule>
  </conditionalFormatting>
  <conditionalFormatting sqref="R228:R232 R234:R238 R240:R244">
    <cfRule type="containsText" dxfId="2423" priority="133" operator="containsText" text="VENCIDO">
      <formula>NOT(ISERROR(SEARCH("VENCIDO",R228)))</formula>
    </cfRule>
    <cfRule type="containsText" dxfId="2422" priority="134" operator="containsText" text="VERDE">
      <formula>NOT(ISERROR(SEARCH("VERDE",R228)))</formula>
    </cfRule>
    <cfRule type="containsText" dxfId="2421" priority="135" stopIfTrue="1" operator="containsText" text="AMARILLO">
      <formula>NOT(ISERROR(SEARCH("AMARILLO",R228)))</formula>
    </cfRule>
    <cfRule type="containsText" dxfId="2420" priority="136" operator="containsText" text="ROJO">
      <formula>NOT(ISERROR(SEARCH("ROJO",R228)))</formula>
    </cfRule>
  </conditionalFormatting>
  <conditionalFormatting sqref="R246:R250">
    <cfRule type="containsText" dxfId="2419" priority="130" operator="containsText" text="ROJO">
      <formula>NOT(ISERROR(SEARCH("ROJO",R246)))</formula>
    </cfRule>
    <cfRule type="containsText" dxfId="2418" priority="128" operator="containsText" text="VERDE">
      <formula>NOT(ISERROR(SEARCH("VERDE",R246)))</formula>
    </cfRule>
    <cfRule type="containsText" dxfId="2417" priority="127" operator="containsText" text="VENCIDO">
      <formula>NOT(ISERROR(SEARCH("VENCIDO",R246)))</formula>
    </cfRule>
    <cfRule type="containsText" dxfId="2416" priority="129" stopIfTrue="1" operator="containsText" text="AMARILLO">
      <formula>NOT(ISERROR(SEARCH("AMARILLO",R246)))</formula>
    </cfRule>
  </conditionalFormatting>
  <conditionalFormatting sqref="R252:R256">
    <cfRule type="containsText" dxfId="2415" priority="121" operator="containsText" text="VENCIDO">
      <formula>NOT(ISERROR(SEARCH("VENCIDO",R252)))</formula>
    </cfRule>
    <cfRule type="containsText" dxfId="2414" priority="122" operator="containsText" text="VERDE">
      <formula>NOT(ISERROR(SEARCH("VERDE",R252)))</formula>
    </cfRule>
    <cfRule type="containsText" dxfId="2413" priority="123" stopIfTrue="1" operator="containsText" text="AMARILLO">
      <formula>NOT(ISERROR(SEARCH("AMARILLO",R252)))</formula>
    </cfRule>
    <cfRule type="containsText" dxfId="2412" priority="124" operator="containsText" text="ROJO">
      <formula>NOT(ISERROR(SEARCH("ROJO",R252)))</formula>
    </cfRule>
  </conditionalFormatting>
  <conditionalFormatting sqref="R258:R262 R264:R268">
    <cfRule type="containsText" dxfId="2411" priority="116" operator="containsText" text="VERDE">
      <formula>NOT(ISERROR(SEARCH("VERDE",R258)))</formula>
    </cfRule>
    <cfRule type="containsText" dxfId="2410" priority="118" operator="containsText" text="ROJO">
      <formula>NOT(ISERROR(SEARCH("ROJO",R258)))</formula>
    </cfRule>
    <cfRule type="containsText" dxfId="2409" priority="115" operator="containsText" text="VENCIDO">
      <formula>NOT(ISERROR(SEARCH("VENCIDO",R258)))</formula>
    </cfRule>
    <cfRule type="containsText" dxfId="2408" priority="117" stopIfTrue="1" operator="containsText" text="AMARILLO">
      <formula>NOT(ISERROR(SEARCH("AMARILLO",R258)))</formula>
    </cfRule>
  </conditionalFormatting>
  <conditionalFormatting sqref="R270:R274 R276:R280 R282:R286 R288:R292">
    <cfRule type="containsText" dxfId="2407" priority="112" operator="containsText" text="ROJO">
      <formula>NOT(ISERROR(SEARCH("ROJO",R270)))</formula>
    </cfRule>
    <cfRule type="containsText" dxfId="2406" priority="111" stopIfTrue="1" operator="containsText" text="AMARILLO">
      <formula>NOT(ISERROR(SEARCH("AMARILLO",R270)))</formula>
    </cfRule>
    <cfRule type="containsText" dxfId="2405" priority="110" operator="containsText" text="VERDE">
      <formula>NOT(ISERROR(SEARCH("VERDE",R270)))</formula>
    </cfRule>
    <cfRule type="containsText" dxfId="2404" priority="109" operator="containsText" text="VENCIDO">
      <formula>NOT(ISERROR(SEARCH("VENCIDO",R270)))</formula>
    </cfRule>
  </conditionalFormatting>
  <conditionalFormatting sqref="R295:R300">
    <cfRule type="containsText" dxfId="2403" priority="105" operator="containsText" text="ROJO">
      <formula>NOT(ISERROR(SEARCH("ROJO",R295)))</formula>
    </cfRule>
    <cfRule type="containsText" dxfId="2402" priority="102" operator="containsText" text="VENCIDO">
      <formula>NOT(ISERROR(SEARCH("VENCIDO",R295)))</formula>
    </cfRule>
    <cfRule type="containsText" dxfId="2401" priority="103" operator="containsText" text="VERDE">
      <formula>NOT(ISERROR(SEARCH("VERDE",R295)))</formula>
    </cfRule>
    <cfRule type="containsText" dxfId="2400" priority="104" stopIfTrue="1" operator="containsText" text="AMARILLO">
      <formula>NOT(ISERROR(SEARCH("AMARILLO",R295)))</formula>
    </cfRule>
  </conditionalFormatting>
  <conditionalFormatting sqref="R302:R307 R309:R314">
    <cfRule type="containsText" dxfId="2399" priority="98" stopIfTrue="1" operator="containsText" text="AMARILLO">
      <formula>NOT(ISERROR(SEARCH("AMARILLO",R302)))</formula>
    </cfRule>
    <cfRule type="containsText" dxfId="2398" priority="99" operator="containsText" text="ROJO">
      <formula>NOT(ISERROR(SEARCH("ROJO",R302)))</formula>
    </cfRule>
    <cfRule type="containsText" dxfId="2397" priority="97" operator="containsText" text="VERDE">
      <formula>NOT(ISERROR(SEARCH("VERDE",R302)))</formula>
    </cfRule>
    <cfRule type="containsText" dxfId="2396" priority="96" operator="containsText" text="VENCIDO">
      <formula>NOT(ISERROR(SEARCH("VENCIDO",R302)))</formula>
    </cfRule>
  </conditionalFormatting>
  <conditionalFormatting sqref="R316:R321 R323:R328 R330:R335">
    <cfRule type="containsText" dxfId="2395" priority="93" operator="containsText" text="ROJO">
      <formula>NOT(ISERROR(SEARCH("ROJO",R316)))</formula>
    </cfRule>
    <cfRule type="containsText" dxfId="2394" priority="91" operator="containsText" text="VERDE">
      <formula>NOT(ISERROR(SEARCH("VERDE",R316)))</formula>
    </cfRule>
    <cfRule type="containsText" dxfId="2393" priority="90" operator="containsText" text="VENCIDO">
      <formula>NOT(ISERROR(SEARCH("VENCIDO",R316)))</formula>
    </cfRule>
    <cfRule type="containsText" dxfId="2392" priority="92" stopIfTrue="1" operator="containsText" text="AMARILLO">
      <formula>NOT(ISERROR(SEARCH("AMARILLO",R316)))</formula>
    </cfRule>
  </conditionalFormatting>
  <conditionalFormatting sqref="R337:R342 R344:R349">
    <cfRule type="containsText" dxfId="2391" priority="84" operator="containsText" text="VENCIDO">
      <formula>NOT(ISERROR(SEARCH("VENCIDO",R337)))</formula>
    </cfRule>
    <cfRule type="containsText" dxfId="2390" priority="87" operator="containsText" text="ROJO">
      <formula>NOT(ISERROR(SEARCH("ROJO",R337)))</formula>
    </cfRule>
    <cfRule type="containsText" dxfId="2389" priority="86" stopIfTrue="1" operator="containsText" text="AMARILLO">
      <formula>NOT(ISERROR(SEARCH("AMARILLO",R337)))</formula>
    </cfRule>
    <cfRule type="containsText" dxfId="2388" priority="85" operator="containsText" text="VERDE">
      <formula>NOT(ISERROR(SEARCH("VERDE",R337)))</formula>
    </cfRule>
  </conditionalFormatting>
  <conditionalFormatting sqref="R351:R356">
    <cfRule type="containsText" dxfId="2387" priority="80" stopIfTrue="1" operator="containsText" text="AMARILLO">
      <formula>NOT(ISERROR(SEARCH("AMARILLO",R351)))</formula>
    </cfRule>
    <cfRule type="containsText" dxfId="2386" priority="79" operator="containsText" text="VERDE">
      <formula>NOT(ISERROR(SEARCH("VERDE",R351)))</formula>
    </cfRule>
    <cfRule type="containsText" dxfId="2385" priority="81" operator="containsText" text="ROJO">
      <formula>NOT(ISERROR(SEARCH("ROJO",R351)))</formula>
    </cfRule>
    <cfRule type="containsText" dxfId="2384" priority="78" operator="containsText" text="VENCIDO">
      <formula>NOT(ISERROR(SEARCH("VENCIDO",R351)))</formula>
    </cfRule>
  </conditionalFormatting>
  <conditionalFormatting sqref="R358:R363">
    <cfRule type="containsText" dxfId="2383" priority="72" operator="containsText" text="VENCIDO">
      <formula>NOT(ISERROR(SEARCH("VENCIDO",R358)))</formula>
    </cfRule>
    <cfRule type="containsText" dxfId="2382" priority="73" operator="containsText" text="VERDE">
      <formula>NOT(ISERROR(SEARCH("VERDE",R358)))</formula>
    </cfRule>
    <cfRule type="containsText" dxfId="2381" priority="74" stopIfTrue="1" operator="containsText" text="AMARILLO">
      <formula>NOT(ISERROR(SEARCH("AMARILLO",R358)))</formula>
    </cfRule>
    <cfRule type="containsText" dxfId="2380" priority="75" operator="containsText" text="ROJO">
      <formula>NOT(ISERROR(SEARCH("ROJO",R358)))</formula>
    </cfRule>
  </conditionalFormatting>
  <conditionalFormatting sqref="R365:R371">
    <cfRule type="containsText" dxfId="2379" priority="68" operator="containsText" text="VENCIDO">
      <formula>NOT(ISERROR(SEARCH("VENCIDO",R365)))</formula>
    </cfRule>
    <cfRule type="containsText" dxfId="2378" priority="69" operator="containsText" text="VERDE">
      <formula>NOT(ISERROR(SEARCH("VERDE",R365)))</formula>
    </cfRule>
    <cfRule type="containsText" dxfId="2377" priority="70" stopIfTrue="1" operator="containsText" text="AMARILLO">
      <formula>NOT(ISERROR(SEARCH("AMARILLO",R365)))</formula>
    </cfRule>
    <cfRule type="containsText" dxfId="2376" priority="71" operator="containsText" text="ROJO">
      <formula>NOT(ISERROR(SEARCH("ROJO",R365)))</formula>
    </cfRule>
  </conditionalFormatting>
  <dataValidations count="1">
    <dataValidation type="list" allowBlank="1" showInputMessage="1" showErrorMessage="1" sqref="T222:T226 T228:T232 T234:T238 T240:T244 T246:T250 T252:T256 T258:T262 T264:T268 T270:T274 T276:T280 T282:T286 T288:T292 T295:T300 T302:T307 T309:T314 T316:T321 T323:T328 T330:T335 T337:T342 T344:T349 T351:T356 T358:T363 T365:T371 T377:T381" xr:uid="{00000000-0002-0000-0100-000000000000}">
      <formula1>"VENCIDO,NO VENCIDO"</formula1>
    </dataValidation>
  </dataValidation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Q381"/>
  <sheetViews>
    <sheetView topLeftCell="A240" zoomScale="50" zoomScaleNormal="50" workbookViewId="0">
      <selection activeCell="N351" sqref="N351:Q351"/>
    </sheetView>
  </sheetViews>
  <sheetFormatPr baseColWidth="10" defaultColWidth="10.875" defaultRowHeight="13.5"/>
  <cols>
    <col min="1" max="12" width="10.875" style="1"/>
    <col min="13" max="13" width="16.25" style="1" customWidth="1"/>
    <col min="14" max="16384" width="10.875" style="1"/>
  </cols>
  <sheetData>
    <row r="1" spans="1:43" ht="14.65" customHeight="1">
      <c r="A1" s="110" t="s">
        <v>48</v>
      </c>
      <c r="B1" s="195" t="s">
        <v>77</v>
      </c>
      <c r="C1" s="196"/>
      <c r="D1" s="114" t="s">
        <v>78</v>
      </c>
      <c r="E1" s="110" t="s">
        <v>79</v>
      </c>
      <c r="F1" s="104" t="s">
        <v>80</v>
      </c>
      <c r="G1" s="105"/>
      <c r="H1" s="2" t="s">
        <v>81</v>
      </c>
      <c r="I1" s="3" t="s">
        <v>82</v>
      </c>
      <c r="J1" s="141" t="s">
        <v>83</v>
      </c>
      <c r="K1" s="110" t="s">
        <v>84</v>
      </c>
      <c r="L1" s="114" t="s">
        <v>85</v>
      </c>
      <c r="M1" s="113" t="s">
        <v>86</v>
      </c>
      <c r="N1" s="113" t="s">
        <v>87</v>
      </c>
      <c r="O1" s="113" t="s">
        <v>88</v>
      </c>
      <c r="P1" s="156" t="s">
        <v>89</v>
      </c>
      <c r="Q1" s="113" t="s">
        <v>90</v>
      </c>
      <c r="R1" s="159" t="s">
        <v>91</v>
      </c>
      <c r="S1" s="159" t="s">
        <v>92</v>
      </c>
      <c r="T1" s="162" t="s">
        <v>93</v>
      </c>
      <c r="U1" s="162" t="s">
        <v>89</v>
      </c>
      <c r="V1" s="162" t="s">
        <v>94</v>
      </c>
      <c r="W1" s="162" t="s">
        <v>95</v>
      </c>
      <c r="X1" s="162" t="s">
        <v>96</v>
      </c>
      <c r="Y1" s="110" t="s">
        <v>97</v>
      </c>
      <c r="Z1" s="110" t="s">
        <v>98</v>
      </c>
      <c r="AA1" s="4"/>
      <c r="AB1" s="5" t="s">
        <v>99</v>
      </c>
      <c r="AC1" s="6"/>
      <c r="AD1" s="6"/>
      <c r="AE1" s="6"/>
      <c r="AF1" s="6"/>
      <c r="AG1" s="6"/>
      <c r="AH1" s="6"/>
      <c r="AI1" s="6"/>
      <c r="AJ1" s="6"/>
      <c r="AK1" s="6"/>
      <c r="AL1" s="6"/>
      <c r="AM1" s="6"/>
      <c r="AN1" s="6"/>
      <c r="AO1" s="180" t="s">
        <v>100</v>
      </c>
      <c r="AP1" s="7"/>
      <c r="AQ1" s="8"/>
    </row>
    <row r="2" spans="1:43" ht="16.5">
      <c r="A2" s="111"/>
      <c r="B2" s="197"/>
      <c r="C2" s="198"/>
      <c r="D2" s="115"/>
      <c r="E2" s="111"/>
      <c r="F2" s="114" t="s">
        <v>101</v>
      </c>
      <c r="G2" s="114" t="s">
        <v>102</v>
      </c>
      <c r="H2" s="135" t="s">
        <v>103</v>
      </c>
      <c r="I2" s="138" t="s">
        <v>104</v>
      </c>
      <c r="J2" s="142"/>
      <c r="K2" s="111"/>
      <c r="L2" s="115"/>
      <c r="M2" s="113"/>
      <c r="N2" s="113"/>
      <c r="O2" s="113"/>
      <c r="P2" s="157"/>
      <c r="Q2" s="113"/>
      <c r="R2" s="160"/>
      <c r="S2" s="160"/>
      <c r="T2" s="162"/>
      <c r="U2" s="162"/>
      <c r="V2" s="162"/>
      <c r="W2" s="162"/>
      <c r="X2" s="162"/>
      <c r="Y2" s="111"/>
      <c r="Z2" s="111"/>
      <c r="AA2" s="4"/>
      <c r="AB2" s="91">
        <v>1</v>
      </c>
      <c r="AC2" s="91"/>
      <c r="AD2" s="91"/>
      <c r="AE2" s="10">
        <v>2</v>
      </c>
      <c r="AF2" s="11">
        <v>3</v>
      </c>
      <c r="AG2" s="9">
        <v>4</v>
      </c>
      <c r="AH2" s="11">
        <v>5</v>
      </c>
      <c r="AI2" s="9">
        <v>6</v>
      </c>
      <c r="AJ2" s="11">
        <v>7</v>
      </c>
      <c r="AK2" s="9">
        <v>8</v>
      </c>
      <c r="AL2" s="9">
        <v>9</v>
      </c>
      <c r="AM2" s="9">
        <v>10</v>
      </c>
      <c r="AN2" s="11">
        <v>11</v>
      </c>
      <c r="AO2" s="181"/>
      <c r="AP2" s="12"/>
      <c r="AQ2" s="8"/>
    </row>
    <row r="3" spans="1:43" ht="16.5">
      <c r="A3" s="111"/>
      <c r="B3" s="197"/>
      <c r="C3" s="198"/>
      <c r="D3" s="115"/>
      <c r="E3" s="111"/>
      <c r="F3" s="115"/>
      <c r="G3" s="115"/>
      <c r="H3" s="136"/>
      <c r="I3" s="139"/>
      <c r="J3" s="142"/>
      <c r="K3" s="111"/>
      <c r="L3" s="115"/>
      <c r="M3" s="113"/>
      <c r="N3" s="113"/>
      <c r="O3" s="113"/>
      <c r="P3" s="157"/>
      <c r="Q3" s="113"/>
      <c r="R3" s="160"/>
      <c r="S3" s="160"/>
      <c r="T3" s="162"/>
      <c r="U3" s="162"/>
      <c r="V3" s="162"/>
      <c r="W3" s="162"/>
      <c r="X3" s="162"/>
      <c r="Y3" s="111"/>
      <c r="Z3" s="111"/>
      <c r="AA3" s="4"/>
      <c r="AB3" s="91" t="s">
        <v>49</v>
      </c>
      <c r="AC3" s="91"/>
      <c r="AD3" s="91"/>
      <c r="AE3" s="175" t="s">
        <v>8</v>
      </c>
      <c r="AF3" s="179" t="s">
        <v>12</v>
      </c>
      <c r="AG3" s="91" t="s">
        <v>14</v>
      </c>
      <c r="AH3" s="179" t="s">
        <v>17</v>
      </c>
      <c r="AI3" s="91" t="s">
        <v>25</v>
      </c>
      <c r="AJ3" s="179" t="s">
        <v>105</v>
      </c>
      <c r="AK3" s="91" t="s">
        <v>35</v>
      </c>
      <c r="AL3" s="91" t="s">
        <v>37</v>
      </c>
      <c r="AM3" s="91" t="s">
        <v>40</v>
      </c>
      <c r="AN3" s="179" t="s">
        <v>43</v>
      </c>
      <c r="AO3" s="181"/>
      <c r="AP3" s="13"/>
      <c r="AQ3" s="8"/>
    </row>
    <row r="4" spans="1:43" ht="25.5">
      <c r="A4" s="112"/>
      <c r="B4" s="199"/>
      <c r="C4" s="200"/>
      <c r="D4" s="116"/>
      <c r="E4" s="112"/>
      <c r="F4" s="116"/>
      <c r="G4" s="116"/>
      <c r="H4" s="137"/>
      <c r="I4" s="140"/>
      <c r="J4" s="143"/>
      <c r="K4" s="112"/>
      <c r="L4" s="116"/>
      <c r="M4" s="113"/>
      <c r="N4" s="113"/>
      <c r="O4" s="113"/>
      <c r="P4" s="158"/>
      <c r="Q4" s="113"/>
      <c r="R4" s="161"/>
      <c r="S4" s="161"/>
      <c r="T4" s="162"/>
      <c r="U4" s="162"/>
      <c r="V4" s="162"/>
      <c r="W4" s="162"/>
      <c r="X4" s="162"/>
      <c r="Y4" s="112"/>
      <c r="Z4" s="112"/>
      <c r="AA4" s="4"/>
      <c r="AB4" s="9" t="s">
        <v>106</v>
      </c>
      <c r="AC4" s="9" t="s">
        <v>107</v>
      </c>
      <c r="AD4" s="9" t="s">
        <v>108</v>
      </c>
      <c r="AE4" s="176"/>
      <c r="AF4" s="179"/>
      <c r="AG4" s="91"/>
      <c r="AH4" s="179"/>
      <c r="AI4" s="91"/>
      <c r="AJ4" s="179"/>
      <c r="AK4" s="91"/>
      <c r="AL4" s="91"/>
      <c r="AM4" s="91"/>
      <c r="AN4" s="179"/>
      <c r="AO4" s="182"/>
      <c r="AP4" s="13"/>
      <c r="AQ4" s="8"/>
    </row>
    <row r="5" spans="1:43" ht="16.5">
      <c r="A5" s="100">
        <v>1</v>
      </c>
      <c r="B5" s="187" t="s">
        <v>109</v>
      </c>
      <c r="C5" s="188"/>
      <c r="D5" s="117">
        <f>+Enero!M5</f>
        <v>30</v>
      </c>
      <c r="E5" s="126"/>
      <c r="F5" s="132">
        <v>1</v>
      </c>
      <c r="G5" s="132"/>
      <c r="H5" s="132"/>
      <c r="I5" s="132"/>
      <c r="J5" s="144">
        <f>+F5+G5</f>
        <v>1</v>
      </c>
      <c r="K5" s="147">
        <f>+AO5</f>
        <v>9</v>
      </c>
      <c r="L5" s="150">
        <f>+J5+K5</f>
        <v>10</v>
      </c>
      <c r="M5" s="153">
        <f>+(D5+E5)-(L5)+H5-I5</f>
        <v>20</v>
      </c>
      <c r="N5" s="14">
        <v>20</v>
      </c>
      <c r="O5" s="15" t="s">
        <v>110</v>
      </c>
      <c r="P5" s="15" t="s">
        <v>111</v>
      </c>
      <c r="Q5" s="16">
        <v>46203</v>
      </c>
      <c r="R5" s="17" t="str">
        <f ca="1">IF(Q5=0," ",IFERROR(IF(DATEDIF(TODAY(),Q5,"M")&lt;=5,"ROJO",IF(DATEDIF(TODAY(),Q5,"M")&gt;=12,"VERDE",IF(AND(DATEDIF(TODAY(),Q5,"M")&gt;=6,DATEDIF(TODAY(),Q5,"M")&lt;=11),"AMARILLO"))),S5))</f>
        <v>NO VENCIDO</v>
      </c>
      <c r="S5" s="17" t="str">
        <f>IF(Q5=0," ",IF(Q5&lt;=$N$4,"VENCIDO","NO VENCIDO"))</f>
        <v>NO VENCIDO</v>
      </c>
      <c r="T5" s="18"/>
      <c r="U5" s="19"/>
      <c r="V5" s="19"/>
      <c r="W5" s="20"/>
      <c r="X5" s="20"/>
      <c r="Y5" s="163">
        <f>+AT5</f>
        <v>0</v>
      </c>
      <c r="Z5" s="21"/>
      <c r="AA5" s="4"/>
      <c r="AB5" s="166">
        <v>9</v>
      </c>
      <c r="AC5" s="166"/>
      <c r="AD5" s="170">
        <f>+AB5+AC5</f>
        <v>9</v>
      </c>
      <c r="AE5" s="167"/>
      <c r="AF5" s="167"/>
      <c r="AG5" s="167"/>
      <c r="AH5" s="167"/>
      <c r="AI5" s="167"/>
      <c r="AJ5" s="167"/>
      <c r="AK5" s="167"/>
      <c r="AL5" s="167"/>
      <c r="AM5" s="167"/>
      <c r="AN5" s="167"/>
      <c r="AO5" s="183">
        <f>SUM(AD5:AN9)</f>
        <v>9</v>
      </c>
      <c r="AP5" s="24"/>
      <c r="AQ5" s="8"/>
    </row>
    <row r="6" spans="1:43" ht="16.5">
      <c r="A6" s="101"/>
      <c r="B6" s="189"/>
      <c r="C6" s="190"/>
      <c r="D6" s="118"/>
      <c r="E6" s="127"/>
      <c r="F6" s="133"/>
      <c r="G6" s="133"/>
      <c r="H6" s="133"/>
      <c r="I6" s="133"/>
      <c r="J6" s="145"/>
      <c r="K6" s="148"/>
      <c r="L6" s="151"/>
      <c r="M6" s="154"/>
      <c r="N6" s="14"/>
      <c r="O6" s="15"/>
      <c r="P6" s="15"/>
      <c r="Q6" s="16"/>
      <c r="R6" s="17" t="str">
        <f ca="1">IF(Q6=0," ",IFERROR(IF(DATEDIF(TODAY(),Q6,"M")&lt;=5,"ROJO",IF(DATEDIF(TODAY(),Q6,"M")&gt;=12,"VERDE",IF(AND(DATEDIF(TODAY(),Q6,"M")&gt;=6,DATEDIF(TODAY(),Q6,"M")&lt;=11),"AMARILLO"))),S6))</f>
        <v xml:space="preserve"> </v>
      </c>
      <c r="S6" s="25" t="str">
        <f>IF(Q6=0," ",IF(Q6&lt;=$N$4,"VENCIDO","NO VENCIDO"))</f>
        <v xml:space="preserve"> </v>
      </c>
      <c r="T6" s="18"/>
      <c r="U6" s="19"/>
      <c r="V6" s="19"/>
      <c r="W6" s="20"/>
      <c r="X6" s="20"/>
      <c r="Y6" s="164"/>
      <c r="Z6" s="21"/>
      <c r="AA6" s="4"/>
      <c r="AB6" s="166"/>
      <c r="AC6" s="166"/>
      <c r="AD6" s="170"/>
      <c r="AE6" s="168"/>
      <c r="AF6" s="168"/>
      <c r="AG6" s="168"/>
      <c r="AH6" s="168"/>
      <c r="AI6" s="168"/>
      <c r="AJ6" s="168"/>
      <c r="AK6" s="168"/>
      <c r="AL6" s="168"/>
      <c r="AM6" s="168"/>
      <c r="AN6" s="168"/>
      <c r="AO6" s="184"/>
      <c r="AP6" s="24"/>
      <c r="AQ6" s="8"/>
    </row>
    <row r="7" spans="1:43" ht="16.5">
      <c r="A7" s="101"/>
      <c r="B7" s="189"/>
      <c r="C7" s="190"/>
      <c r="D7" s="118"/>
      <c r="E7" s="127"/>
      <c r="F7" s="133"/>
      <c r="G7" s="133"/>
      <c r="H7" s="133"/>
      <c r="I7" s="133"/>
      <c r="J7" s="145"/>
      <c r="K7" s="148"/>
      <c r="L7" s="151"/>
      <c r="M7" s="154"/>
      <c r="N7" s="14"/>
      <c r="O7" s="15"/>
      <c r="P7" s="15"/>
      <c r="Q7" s="16"/>
      <c r="R7" s="17" t="str">
        <f ca="1">IF(Q7=0," ",IFERROR(IF(DATEDIF(TODAY(),Q7,"M")&lt;=5,"ROJO",IF(DATEDIF(TODAY(),Q7,"M")&gt;=12,"VERDE",IF(AND(DATEDIF(TODAY(),Q7,"M")&gt;=6,DATEDIF(TODAY(),Q7,"M")&lt;=11),"AMARILLO"))),S7))</f>
        <v xml:space="preserve"> </v>
      </c>
      <c r="S7" s="25" t="str">
        <f>IF(Q7=0," ",IF(Q7&lt;=$N$4,"VENCIDO","NO VENCIDO"))</f>
        <v xml:space="preserve"> </v>
      </c>
      <c r="T7" s="18"/>
      <c r="U7" s="19"/>
      <c r="V7" s="19"/>
      <c r="W7" s="20"/>
      <c r="X7" s="20"/>
      <c r="Y7" s="164"/>
      <c r="Z7" s="21"/>
      <c r="AA7" s="4"/>
      <c r="AB7" s="166"/>
      <c r="AC7" s="166"/>
      <c r="AD7" s="170"/>
      <c r="AE7" s="168"/>
      <c r="AF7" s="168"/>
      <c r="AG7" s="168"/>
      <c r="AH7" s="168"/>
      <c r="AI7" s="168"/>
      <c r="AJ7" s="168"/>
      <c r="AK7" s="168"/>
      <c r="AL7" s="168"/>
      <c r="AM7" s="168"/>
      <c r="AN7" s="168"/>
      <c r="AO7" s="184"/>
      <c r="AP7" s="24"/>
      <c r="AQ7" s="8"/>
    </row>
    <row r="8" spans="1:43" ht="16.5">
      <c r="A8" s="101"/>
      <c r="B8" s="189"/>
      <c r="C8" s="190"/>
      <c r="D8" s="118"/>
      <c r="E8" s="127"/>
      <c r="F8" s="133"/>
      <c r="G8" s="133"/>
      <c r="H8" s="133"/>
      <c r="I8" s="133"/>
      <c r="J8" s="145"/>
      <c r="K8" s="148"/>
      <c r="L8" s="151"/>
      <c r="M8" s="154"/>
      <c r="N8" s="14"/>
      <c r="O8" s="15"/>
      <c r="P8" s="15"/>
      <c r="Q8" s="16"/>
      <c r="R8" s="17" t="str">
        <f ca="1">IF(Q8=0," ",IFERROR(IF(DATEDIF(TODAY(),Q8,"M")&lt;=5,"ROJO",IF(DATEDIF(TODAY(),Q8,"M")&gt;=12,"VERDE",IF(AND(DATEDIF(TODAY(),Q8,"M")&gt;=6,DATEDIF(TODAY(),Q8,"M")&lt;=11),"AMARILLO"))),S8))</f>
        <v xml:space="preserve"> </v>
      </c>
      <c r="S8" s="25" t="str">
        <f>IF(Q8=0," ",IF(Q8&lt;=$N$4,"VENCIDO","NO VENCIDO"))</f>
        <v xml:space="preserve"> </v>
      </c>
      <c r="T8" s="18"/>
      <c r="U8" s="19"/>
      <c r="V8" s="19"/>
      <c r="W8" s="20"/>
      <c r="X8" s="20"/>
      <c r="Y8" s="164"/>
      <c r="Z8" s="21"/>
      <c r="AA8" s="4"/>
      <c r="AB8" s="166"/>
      <c r="AC8" s="166"/>
      <c r="AD8" s="170"/>
      <c r="AE8" s="168"/>
      <c r="AF8" s="168"/>
      <c r="AG8" s="168"/>
      <c r="AH8" s="168"/>
      <c r="AI8" s="168"/>
      <c r="AJ8" s="168"/>
      <c r="AK8" s="168"/>
      <c r="AL8" s="168"/>
      <c r="AM8" s="168"/>
      <c r="AN8" s="168"/>
      <c r="AO8" s="184"/>
      <c r="AP8" s="24"/>
      <c r="AQ8" s="8"/>
    </row>
    <row r="9" spans="1:43" ht="16.5">
      <c r="A9" s="101"/>
      <c r="B9" s="189"/>
      <c r="C9" s="190"/>
      <c r="D9" s="118"/>
      <c r="E9" s="127"/>
      <c r="F9" s="133"/>
      <c r="G9" s="133"/>
      <c r="H9" s="133"/>
      <c r="I9" s="133"/>
      <c r="J9" s="145"/>
      <c r="K9" s="148"/>
      <c r="L9" s="151"/>
      <c r="M9" s="155"/>
      <c r="N9" s="14"/>
      <c r="O9" s="15"/>
      <c r="P9" s="15"/>
      <c r="Q9" s="16"/>
      <c r="R9" s="17" t="str">
        <f ca="1">IF(Q9=0," ",IFERROR(IF(DATEDIF(TODAY(),Q9,"M")&lt;=5,"ROJO",IF(DATEDIF(TODAY(),Q9,"M")&gt;=12,"VERDE",IF(AND(DATEDIF(TODAY(),Q9,"M")&gt;=6,DATEDIF(TODAY(),Q9,"M")&lt;=11),"AMARILLO"))),S9))</f>
        <v xml:space="preserve"> </v>
      </c>
      <c r="S9" s="25" t="str">
        <f>IF(Q9=0," ",IF(Q9&lt;=$N$4,"VENCIDO","NO VENCIDO"))</f>
        <v xml:space="preserve"> </v>
      </c>
      <c r="T9" s="18"/>
      <c r="U9" s="19"/>
      <c r="V9" s="19"/>
      <c r="W9" s="20"/>
      <c r="X9" s="20"/>
      <c r="Y9" s="164"/>
      <c r="Z9" s="21"/>
      <c r="AA9" s="4"/>
      <c r="AB9" s="166"/>
      <c r="AC9" s="166"/>
      <c r="AD9" s="170"/>
      <c r="AE9" s="169"/>
      <c r="AF9" s="169"/>
      <c r="AG9" s="169"/>
      <c r="AH9" s="169"/>
      <c r="AI9" s="169"/>
      <c r="AJ9" s="169"/>
      <c r="AK9" s="169"/>
      <c r="AL9" s="169"/>
      <c r="AM9" s="169"/>
      <c r="AN9" s="169"/>
      <c r="AO9" s="185"/>
      <c r="AP9" s="24"/>
      <c r="AQ9" s="8"/>
    </row>
    <row r="10" spans="1:43" ht="16.5">
      <c r="A10" s="102"/>
      <c r="B10" s="191"/>
      <c r="C10" s="192"/>
      <c r="D10" s="119"/>
      <c r="E10" s="128"/>
      <c r="F10" s="134"/>
      <c r="G10" s="134"/>
      <c r="H10" s="134"/>
      <c r="I10" s="134"/>
      <c r="J10" s="146"/>
      <c r="K10" s="149"/>
      <c r="L10" s="152"/>
      <c r="M10" s="28" t="b">
        <f>M5=N10</f>
        <v>1</v>
      </c>
      <c r="N10" s="29">
        <f>SUM(N5:N9)</f>
        <v>20</v>
      </c>
      <c r="O10" s="30" t="s">
        <v>112</v>
      </c>
      <c r="P10" s="31"/>
      <c r="Q10" s="32"/>
      <c r="R10" s="32"/>
      <c r="S10" s="32"/>
      <c r="T10" s="33">
        <f>SUM(T5:T9)</f>
        <v>0</v>
      </c>
      <c r="U10" s="34"/>
      <c r="V10" s="34"/>
      <c r="W10" s="34"/>
      <c r="X10" s="35"/>
      <c r="Y10" s="165"/>
      <c r="Z10" s="36"/>
      <c r="AA10" s="4"/>
      <c r="AB10" s="37"/>
      <c r="AC10" s="38"/>
      <c r="AD10" s="38"/>
      <c r="AE10" s="38"/>
      <c r="AF10" s="38"/>
      <c r="AG10" s="38"/>
      <c r="AH10" s="38"/>
      <c r="AI10" s="38"/>
      <c r="AJ10" s="38"/>
      <c r="AK10" s="38"/>
      <c r="AL10" s="38"/>
      <c r="AM10" s="38"/>
      <c r="AN10" s="38"/>
      <c r="AO10" s="39"/>
      <c r="AP10" s="24"/>
      <c r="AQ10" s="8"/>
    </row>
    <row r="11" spans="1:43" ht="14.65" customHeight="1">
      <c r="A11" s="100">
        <f>A5+1</f>
        <v>2</v>
      </c>
      <c r="B11" s="187" t="s">
        <v>113</v>
      </c>
      <c r="C11" s="188"/>
      <c r="D11" s="117">
        <f>+Enero!M11</f>
        <v>14</v>
      </c>
      <c r="E11" s="126">
        <v>10</v>
      </c>
      <c r="F11" s="132"/>
      <c r="G11" s="132"/>
      <c r="H11" s="132"/>
      <c r="I11" s="132"/>
      <c r="J11" s="144">
        <f>+F11+G11</f>
        <v>0</v>
      </c>
      <c r="K11" s="147">
        <f>+AO11</f>
        <v>0</v>
      </c>
      <c r="L11" s="150">
        <f>+J11+K11</f>
        <v>0</v>
      </c>
      <c r="M11" s="153">
        <f>+(D11+E11)-(L11)+H11-I11</f>
        <v>24</v>
      </c>
      <c r="N11" s="14">
        <v>10</v>
      </c>
      <c r="O11" s="15" t="s">
        <v>232</v>
      </c>
      <c r="P11" s="15" t="s">
        <v>115</v>
      </c>
      <c r="Q11" s="16">
        <v>46721</v>
      </c>
      <c r="R11" s="17" t="str">
        <f ca="1">IF(Q11=0," ",IFERROR(IF(DATEDIF(TODAY(),Q11,"M")&lt;=5,"ROJO",IF(DATEDIF(TODAY(),Q11,"M")&gt;=12,"VERDE",IF(AND(DATEDIF(TODAY(),Q11,"M")&gt;=6,DATEDIF(TODAY(),Q11,"M")&lt;=11),"AMARILLO"))),S11))</f>
        <v>VERDE</v>
      </c>
      <c r="S11" s="17" t="str">
        <f>IF(Q11=0," ",IF(Q11&lt;=$N$4,"VENCIDO","NO VENCIDO"))</f>
        <v>NO VENCIDO</v>
      </c>
      <c r="T11" s="18"/>
      <c r="U11" s="19"/>
      <c r="V11" s="19"/>
      <c r="W11" s="20"/>
      <c r="X11" s="20"/>
      <c r="Y11" s="163">
        <f>+AT11</f>
        <v>0</v>
      </c>
      <c r="Z11" s="21"/>
      <c r="AA11" s="4"/>
      <c r="AB11" s="166"/>
      <c r="AC11" s="166"/>
      <c r="AD11" s="170">
        <f>+AB11+AC11</f>
        <v>0</v>
      </c>
      <c r="AE11" s="167"/>
      <c r="AF11" s="166"/>
      <c r="AG11" s="166"/>
      <c r="AH11" s="166"/>
      <c r="AI11" s="166"/>
      <c r="AJ11" s="166"/>
      <c r="AK11" s="166"/>
      <c r="AL11" s="166"/>
      <c r="AM11" s="166"/>
      <c r="AN11" s="166"/>
      <c r="AO11" s="183">
        <f>SUM(AD11:AN15)</f>
        <v>0</v>
      </c>
      <c r="AP11" s="24"/>
      <c r="AQ11" s="8"/>
    </row>
    <row r="12" spans="1:43" ht="14.65" customHeight="1">
      <c r="A12" s="101"/>
      <c r="B12" s="189"/>
      <c r="C12" s="190"/>
      <c r="D12" s="118"/>
      <c r="E12" s="127"/>
      <c r="F12" s="133"/>
      <c r="G12" s="133"/>
      <c r="H12" s="133"/>
      <c r="I12" s="133"/>
      <c r="J12" s="145"/>
      <c r="K12" s="148"/>
      <c r="L12" s="151"/>
      <c r="M12" s="154"/>
      <c r="N12" s="14">
        <v>14</v>
      </c>
      <c r="O12" s="15" t="s">
        <v>114</v>
      </c>
      <c r="P12" s="15" t="s">
        <v>115</v>
      </c>
      <c r="Q12" s="16">
        <v>46173</v>
      </c>
      <c r="R12" s="17" t="str">
        <f ca="1">IF(Q12=0," ",IFERROR(IF(DATEDIF(TODAY(),Q12,"M")&lt;=5,"ROJO",IF(DATEDIF(TODAY(),Q12,"M")&gt;=12,"VERDE",IF(AND(DATEDIF(TODAY(),Q12,"M")&gt;=6,DATEDIF(TODAY(),Q12,"M")&lt;=11),"AMARILLO"))),S12))</f>
        <v>NO VENCIDO</v>
      </c>
      <c r="S12" s="25" t="str">
        <f>IF(Q12=0," ",IF(Q12&lt;=$N$4,"VENCIDO","NO VENCIDO"))</f>
        <v>NO VENCIDO</v>
      </c>
      <c r="T12" s="18"/>
      <c r="U12" s="19"/>
      <c r="V12" s="19"/>
      <c r="W12" s="20"/>
      <c r="X12" s="20"/>
      <c r="Y12" s="164"/>
      <c r="Z12" s="21"/>
      <c r="AA12" s="4"/>
      <c r="AB12" s="166"/>
      <c r="AC12" s="166"/>
      <c r="AD12" s="170"/>
      <c r="AE12" s="168"/>
      <c r="AF12" s="166"/>
      <c r="AG12" s="166"/>
      <c r="AH12" s="166"/>
      <c r="AI12" s="166"/>
      <c r="AJ12" s="166"/>
      <c r="AK12" s="166"/>
      <c r="AL12" s="166"/>
      <c r="AM12" s="166"/>
      <c r="AN12" s="166"/>
      <c r="AO12" s="184"/>
      <c r="AP12" s="24"/>
      <c r="AQ12" s="8"/>
    </row>
    <row r="13" spans="1:43" ht="14.65" customHeight="1">
      <c r="A13" s="101"/>
      <c r="B13" s="189"/>
      <c r="C13" s="190"/>
      <c r="D13" s="118"/>
      <c r="E13" s="127"/>
      <c r="F13" s="133"/>
      <c r="G13" s="133"/>
      <c r="H13" s="133"/>
      <c r="I13" s="133"/>
      <c r="J13" s="145"/>
      <c r="K13" s="148"/>
      <c r="L13" s="151"/>
      <c r="M13" s="154"/>
      <c r="N13" s="14"/>
      <c r="O13" s="15"/>
      <c r="P13" s="15"/>
      <c r="Q13" s="16"/>
      <c r="R13" s="17" t="str">
        <f ca="1">IF(Q13=0," ",IFERROR(IF(DATEDIF(TODAY(),Q13,"M")&lt;=5,"ROJO",IF(DATEDIF(TODAY(),Q13,"M")&gt;=12,"VERDE",IF(AND(DATEDIF(TODAY(),Q13,"M")&gt;=6,DATEDIF(TODAY(),Q13,"M")&lt;=11),"AMARILLO"))),S13))</f>
        <v xml:space="preserve"> </v>
      </c>
      <c r="S13" s="25" t="str">
        <f>IF(Q13=0," ",IF(Q13&lt;=$N$4,"VENCIDO","NO VENCIDO"))</f>
        <v xml:space="preserve"> </v>
      </c>
      <c r="T13" s="18"/>
      <c r="U13" s="19"/>
      <c r="V13" s="19"/>
      <c r="W13" s="20"/>
      <c r="X13" s="20"/>
      <c r="Y13" s="164"/>
      <c r="Z13" s="21"/>
      <c r="AA13" s="4"/>
      <c r="AB13" s="166"/>
      <c r="AC13" s="166"/>
      <c r="AD13" s="170"/>
      <c r="AE13" s="168"/>
      <c r="AF13" s="166"/>
      <c r="AG13" s="166"/>
      <c r="AH13" s="166"/>
      <c r="AI13" s="166"/>
      <c r="AJ13" s="166"/>
      <c r="AK13" s="166"/>
      <c r="AL13" s="166"/>
      <c r="AM13" s="166"/>
      <c r="AN13" s="166"/>
      <c r="AO13" s="184"/>
      <c r="AP13" s="24"/>
      <c r="AQ13" s="8"/>
    </row>
    <row r="14" spans="1:43" ht="14.65" customHeight="1">
      <c r="A14" s="101"/>
      <c r="B14" s="189"/>
      <c r="C14" s="190"/>
      <c r="D14" s="118"/>
      <c r="E14" s="127"/>
      <c r="F14" s="133"/>
      <c r="G14" s="133"/>
      <c r="H14" s="133"/>
      <c r="I14" s="133"/>
      <c r="J14" s="145"/>
      <c r="K14" s="148"/>
      <c r="L14" s="151"/>
      <c r="M14" s="154"/>
      <c r="N14" s="14"/>
      <c r="O14" s="15"/>
      <c r="P14" s="15"/>
      <c r="Q14" s="16"/>
      <c r="R14" s="17" t="str">
        <f ca="1">IF(Q14=0," ",IFERROR(IF(DATEDIF(TODAY(),Q14,"M")&lt;=5,"ROJO",IF(DATEDIF(TODAY(),Q14,"M")&gt;=12,"VERDE",IF(AND(DATEDIF(TODAY(),Q14,"M")&gt;=6,DATEDIF(TODAY(),Q14,"M")&lt;=11),"AMARILLO"))),S14))</f>
        <v xml:space="preserve"> </v>
      </c>
      <c r="S14" s="25" t="str">
        <f>IF(Q14=0," ",IF(Q14&lt;=$N$4,"VENCIDO","NO VENCIDO"))</f>
        <v xml:space="preserve"> </v>
      </c>
      <c r="T14" s="18"/>
      <c r="U14" s="19"/>
      <c r="V14" s="19"/>
      <c r="W14" s="20"/>
      <c r="X14" s="20"/>
      <c r="Y14" s="164"/>
      <c r="Z14" s="21"/>
      <c r="AA14" s="4"/>
      <c r="AB14" s="166"/>
      <c r="AC14" s="166"/>
      <c r="AD14" s="170"/>
      <c r="AE14" s="168"/>
      <c r="AF14" s="166"/>
      <c r="AG14" s="166"/>
      <c r="AH14" s="166"/>
      <c r="AI14" s="166"/>
      <c r="AJ14" s="166"/>
      <c r="AK14" s="166"/>
      <c r="AL14" s="166"/>
      <c r="AM14" s="166"/>
      <c r="AN14" s="166"/>
      <c r="AO14" s="184"/>
      <c r="AP14" s="24"/>
      <c r="AQ14" s="8"/>
    </row>
    <row r="15" spans="1:43" ht="14.65" customHeight="1">
      <c r="A15" s="101"/>
      <c r="B15" s="189"/>
      <c r="C15" s="190"/>
      <c r="D15" s="118"/>
      <c r="E15" s="127"/>
      <c r="F15" s="133"/>
      <c r="G15" s="133"/>
      <c r="H15" s="133"/>
      <c r="I15" s="133"/>
      <c r="J15" s="145"/>
      <c r="K15" s="148"/>
      <c r="L15" s="151"/>
      <c r="M15" s="155"/>
      <c r="N15" s="14"/>
      <c r="O15" s="15"/>
      <c r="P15" s="15"/>
      <c r="Q15" s="16"/>
      <c r="R15" s="17" t="str">
        <f ca="1">IF(Q15=0," ",IFERROR(IF(DATEDIF(TODAY(),Q15,"M")&lt;=5,"ROJO",IF(DATEDIF(TODAY(),Q15,"M")&gt;=12,"VERDE",IF(AND(DATEDIF(TODAY(),Q15,"M")&gt;=6,DATEDIF(TODAY(),Q15,"M")&lt;=11),"AMARILLO"))),S15))</f>
        <v xml:space="preserve"> </v>
      </c>
      <c r="S15" s="25" t="str">
        <f>IF(Q15=0," ",IF(Q15&lt;=$N$4,"VENCIDO","NO VENCIDO"))</f>
        <v xml:space="preserve"> </v>
      </c>
      <c r="T15" s="18"/>
      <c r="U15" s="19"/>
      <c r="V15" s="19"/>
      <c r="W15" s="20"/>
      <c r="X15" s="20"/>
      <c r="Y15" s="164"/>
      <c r="Z15" s="21"/>
      <c r="AA15" s="4"/>
      <c r="AB15" s="166"/>
      <c r="AC15" s="166"/>
      <c r="AD15" s="170"/>
      <c r="AE15" s="169"/>
      <c r="AF15" s="166"/>
      <c r="AG15" s="166"/>
      <c r="AH15" s="166"/>
      <c r="AI15" s="166"/>
      <c r="AJ15" s="166"/>
      <c r="AK15" s="166"/>
      <c r="AL15" s="166"/>
      <c r="AM15" s="166"/>
      <c r="AN15" s="166"/>
      <c r="AO15" s="185"/>
      <c r="AP15" s="24"/>
      <c r="AQ15" s="8"/>
    </row>
    <row r="16" spans="1:43" ht="16.5">
      <c r="A16" s="102"/>
      <c r="B16" s="191"/>
      <c r="C16" s="192"/>
      <c r="D16" s="119"/>
      <c r="E16" s="128"/>
      <c r="F16" s="134"/>
      <c r="G16" s="134"/>
      <c r="H16" s="134"/>
      <c r="I16" s="134"/>
      <c r="J16" s="146"/>
      <c r="K16" s="149"/>
      <c r="L16" s="152"/>
      <c r="M16" s="28" t="b">
        <f>M11=N16</f>
        <v>1</v>
      </c>
      <c r="N16" s="29">
        <f>SUM(N11:N15)</f>
        <v>24</v>
      </c>
      <c r="O16" s="30" t="s">
        <v>112</v>
      </c>
      <c r="P16" s="31"/>
      <c r="Q16" s="32"/>
      <c r="R16" s="32"/>
      <c r="S16" s="32"/>
      <c r="T16" s="33">
        <f>SUM(T11:T15)</f>
        <v>0</v>
      </c>
      <c r="U16" s="34"/>
      <c r="V16" s="34"/>
      <c r="W16" s="34"/>
      <c r="X16" s="35"/>
      <c r="Y16" s="165"/>
      <c r="Z16" s="36"/>
      <c r="AA16" s="4"/>
      <c r="AB16" s="37"/>
      <c r="AC16" s="38"/>
      <c r="AD16" s="38"/>
      <c r="AE16" s="38"/>
      <c r="AF16" s="38"/>
      <c r="AG16" s="38"/>
      <c r="AH16" s="38"/>
      <c r="AI16" s="38"/>
      <c r="AJ16" s="38"/>
      <c r="AK16" s="38"/>
      <c r="AL16" s="38"/>
      <c r="AM16" s="38"/>
      <c r="AN16" s="38"/>
      <c r="AO16" s="39"/>
      <c r="AP16" s="24"/>
      <c r="AQ16" s="8"/>
    </row>
    <row r="17" spans="1:43" ht="14.65" customHeight="1">
      <c r="A17" s="100">
        <f>A11+1</f>
        <v>3</v>
      </c>
      <c r="B17" s="187" t="s">
        <v>116</v>
      </c>
      <c r="C17" s="188"/>
      <c r="D17" s="117">
        <f>+Enero!M17</f>
        <v>6</v>
      </c>
      <c r="E17" s="126"/>
      <c r="F17" s="132">
        <v>5</v>
      </c>
      <c r="G17" s="132"/>
      <c r="H17" s="132"/>
      <c r="I17" s="132"/>
      <c r="J17" s="144">
        <f>+F17+G17</f>
        <v>5</v>
      </c>
      <c r="K17" s="147">
        <f>+AO17</f>
        <v>0</v>
      </c>
      <c r="L17" s="150">
        <f>+J17+K17</f>
        <v>5</v>
      </c>
      <c r="M17" s="153">
        <f>+(D17+E17)-(L17)+H17-I17</f>
        <v>1</v>
      </c>
      <c r="N17" s="14">
        <v>1</v>
      </c>
      <c r="O17" s="15" t="s">
        <v>117</v>
      </c>
      <c r="P17" s="15" t="s">
        <v>115</v>
      </c>
      <c r="Q17" s="16">
        <v>46233</v>
      </c>
      <c r="R17" s="17" t="str">
        <f ca="1">IF(Q17=0," ",IFERROR(IF(DATEDIF(TODAY(),Q17,"M")&lt;=5,"ROJO",IF(DATEDIF(TODAY(),Q17,"M")&gt;=12,"VERDE",IF(AND(DATEDIF(TODAY(),Q17,"M")&gt;=6,DATEDIF(TODAY(),Q17,"M")&lt;=11),"AMARILLO"))),S17))</f>
        <v>NO VENCIDO</v>
      </c>
      <c r="S17" s="17" t="str">
        <f>IF(Q17=0," ",IF(Q17&lt;=$N$4,"VENCIDO","NO VENCIDO"))</f>
        <v>NO VENCIDO</v>
      </c>
      <c r="T17" s="18"/>
      <c r="U17" s="19"/>
      <c r="V17" s="19"/>
      <c r="W17" s="20"/>
      <c r="X17" s="20"/>
      <c r="Y17" s="163">
        <f>+AT17</f>
        <v>0</v>
      </c>
      <c r="Z17" s="21"/>
      <c r="AA17" s="4"/>
      <c r="AB17" s="166"/>
      <c r="AC17" s="166"/>
      <c r="AD17" s="170">
        <f>+AB17+AC17</f>
        <v>0</v>
      </c>
      <c r="AE17" s="166"/>
      <c r="AF17" s="166"/>
      <c r="AG17" s="166"/>
      <c r="AH17" s="166"/>
      <c r="AI17" s="166"/>
      <c r="AJ17" s="166"/>
      <c r="AK17" s="166"/>
      <c r="AL17" s="166"/>
      <c r="AM17" s="166"/>
      <c r="AN17" s="166"/>
      <c r="AO17" s="183">
        <f>SUM(AD17:AN21)</f>
        <v>0</v>
      </c>
      <c r="AP17" s="24"/>
      <c r="AQ17" s="8"/>
    </row>
    <row r="18" spans="1:43" ht="14.65" customHeight="1">
      <c r="A18" s="101"/>
      <c r="B18" s="189"/>
      <c r="C18" s="190"/>
      <c r="D18" s="118"/>
      <c r="E18" s="127"/>
      <c r="F18" s="133"/>
      <c r="G18" s="133"/>
      <c r="H18" s="133"/>
      <c r="I18" s="133"/>
      <c r="J18" s="145"/>
      <c r="K18" s="148"/>
      <c r="L18" s="151"/>
      <c r="M18" s="154"/>
      <c r="N18" s="14"/>
      <c r="O18" s="15"/>
      <c r="P18" s="15"/>
      <c r="Q18" s="16"/>
      <c r="R18" s="17" t="str">
        <f ca="1">IF(Q18=0," ",IFERROR(IF(DATEDIF(TODAY(),Q18,"M")&lt;=5,"ROJO",IF(DATEDIF(TODAY(),Q18,"M")&gt;=12,"VERDE",IF(AND(DATEDIF(TODAY(),Q18,"M")&gt;=6,DATEDIF(TODAY(),Q18,"M")&lt;=11),"AMARILLO"))),S18))</f>
        <v xml:space="preserve"> </v>
      </c>
      <c r="S18" s="25" t="str">
        <f>IF(Q18=0," ",IF(Q18&lt;=$N$4,"VENCIDO","NO VENCIDO"))</f>
        <v xml:space="preserve"> </v>
      </c>
      <c r="T18" s="18"/>
      <c r="U18" s="19"/>
      <c r="V18" s="19"/>
      <c r="W18" s="20"/>
      <c r="X18" s="20"/>
      <c r="Y18" s="164"/>
      <c r="Z18" s="21"/>
      <c r="AA18" s="4"/>
      <c r="AB18" s="166"/>
      <c r="AC18" s="166"/>
      <c r="AD18" s="170"/>
      <c r="AE18" s="166"/>
      <c r="AF18" s="166"/>
      <c r="AG18" s="166"/>
      <c r="AH18" s="166"/>
      <c r="AI18" s="166"/>
      <c r="AJ18" s="166"/>
      <c r="AK18" s="166"/>
      <c r="AL18" s="166"/>
      <c r="AM18" s="166"/>
      <c r="AN18" s="166"/>
      <c r="AO18" s="184"/>
      <c r="AP18" s="24"/>
      <c r="AQ18" s="8"/>
    </row>
    <row r="19" spans="1:43" ht="14.65" customHeight="1">
      <c r="A19" s="101"/>
      <c r="B19" s="189"/>
      <c r="C19" s="190"/>
      <c r="D19" s="118"/>
      <c r="E19" s="127"/>
      <c r="F19" s="133"/>
      <c r="G19" s="133"/>
      <c r="H19" s="133"/>
      <c r="I19" s="133"/>
      <c r="J19" s="145"/>
      <c r="K19" s="148"/>
      <c r="L19" s="151"/>
      <c r="M19" s="154"/>
      <c r="N19" s="14"/>
      <c r="O19" s="15"/>
      <c r="P19" s="15"/>
      <c r="Q19" s="16"/>
      <c r="R19" s="17" t="str">
        <f ca="1">IF(Q19=0," ",IFERROR(IF(DATEDIF(TODAY(),Q19,"M")&lt;=5,"ROJO",IF(DATEDIF(TODAY(),Q19,"M")&gt;=12,"VERDE",IF(AND(DATEDIF(TODAY(),Q19,"M")&gt;=6,DATEDIF(TODAY(),Q19,"M")&lt;=11),"AMARILLO"))),S19))</f>
        <v xml:space="preserve"> </v>
      </c>
      <c r="S19" s="25" t="str">
        <f>IF(Q19=0," ",IF(Q19&lt;=$N$4,"VENCIDO","NO VENCIDO"))</f>
        <v xml:space="preserve"> </v>
      </c>
      <c r="T19" s="18"/>
      <c r="U19" s="19"/>
      <c r="V19" s="19"/>
      <c r="W19" s="20"/>
      <c r="X19" s="20"/>
      <c r="Y19" s="164"/>
      <c r="Z19" s="21"/>
      <c r="AA19" s="4"/>
      <c r="AB19" s="166"/>
      <c r="AC19" s="166"/>
      <c r="AD19" s="170"/>
      <c r="AE19" s="166"/>
      <c r="AF19" s="166"/>
      <c r="AG19" s="166"/>
      <c r="AH19" s="166"/>
      <c r="AI19" s="166"/>
      <c r="AJ19" s="166"/>
      <c r="AK19" s="166"/>
      <c r="AL19" s="166"/>
      <c r="AM19" s="166"/>
      <c r="AN19" s="166"/>
      <c r="AO19" s="184"/>
      <c r="AP19" s="24"/>
      <c r="AQ19" s="8"/>
    </row>
    <row r="20" spans="1:43" ht="14.65" customHeight="1">
      <c r="A20" s="101"/>
      <c r="B20" s="189"/>
      <c r="C20" s="190"/>
      <c r="D20" s="118"/>
      <c r="E20" s="127"/>
      <c r="F20" s="133"/>
      <c r="G20" s="133"/>
      <c r="H20" s="133"/>
      <c r="I20" s="133"/>
      <c r="J20" s="145"/>
      <c r="K20" s="148"/>
      <c r="L20" s="151"/>
      <c r="M20" s="154"/>
      <c r="N20" s="14"/>
      <c r="O20" s="15"/>
      <c r="P20" s="15"/>
      <c r="Q20" s="16"/>
      <c r="R20" s="17" t="str">
        <f ca="1">IF(Q20=0," ",IFERROR(IF(DATEDIF(TODAY(),Q20,"M")&lt;=5,"ROJO",IF(DATEDIF(TODAY(),Q20,"M")&gt;=12,"VERDE",IF(AND(DATEDIF(TODAY(),Q20,"M")&gt;=6,DATEDIF(TODAY(),Q20,"M")&lt;=11),"AMARILLO"))),S20))</f>
        <v xml:space="preserve"> </v>
      </c>
      <c r="S20" s="25" t="str">
        <f>IF(Q20=0," ",IF(Q20&lt;=$N$4,"VENCIDO","NO VENCIDO"))</f>
        <v xml:space="preserve"> </v>
      </c>
      <c r="T20" s="18"/>
      <c r="U20" s="19"/>
      <c r="V20" s="19"/>
      <c r="W20" s="20"/>
      <c r="X20" s="20"/>
      <c r="Y20" s="164"/>
      <c r="Z20" s="21"/>
      <c r="AA20" s="4"/>
      <c r="AB20" s="166"/>
      <c r="AC20" s="166"/>
      <c r="AD20" s="170"/>
      <c r="AE20" s="166"/>
      <c r="AF20" s="166"/>
      <c r="AG20" s="166"/>
      <c r="AH20" s="166"/>
      <c r="AI20" s="166"/>
      <c r="AJ20" s="166"/>
      <c r="AK20" s="166"/>
      <c r="AL20" s="166"/>
      <c r="AM20" s="166"/>
      <c r="AN20" s="166"/>
      <c r="AO20" s="184"/>
      <c r="AP20" s="24"/>
      <c r="AQ20" s="8"/>
    </row>
    <row r="21" spans="1:43" ht="14.65" customHeight="1">
      <c r="A21" s="101"/>
      <c r="B21" s="189"/>
      <c r="C21" s="190"/>
      <c r="D21" s="118"/>
      <c r="E21" s="127"/>
      <c r="F21" s="133"/>
      <c r="G21" s="133"/>
      <c r="H21" s="133"/>
      <c r="I21" s="133"/>
      <c r="J21" s="145"/>
      <c r="K21" s="148"/>
      <c r="L21" s="151"/>
      <c r="M21" s="155"/>
      <c r="N21" s="14"/>
      <c r="O21" s="15"/>
      <c r="P21" s="15"/>
      <c r="Q21" s="16"/>
      <c r="R21" s="17" t="str">
        <f ca="1">IF(Q21=0," ",IFERROR(IF(DATEDIF(TODAY(),Q21,"M")&lt;=5,"ROJO",IF(DATEDIF(TODAY(),Q21,"M")&gt;=12,"VERDE",IF(AND(DATEDIF(TODAY(),Q21,"M")&gt;=6,DATEDIF(TODAY(),Q21,"M")&lt;=11),"AMARILLO"))),S21))</f>
        <v xml:space="preserve"> </v>
      </c>
      <c r="S21" s="25" t="str">
        <f>IF(Q21=0," ",IF(Q21&lt;=$N$4,"VENCIDO","NO VENCIDO"))</f>
        <v xml:space="preserve"> </v>
      </c>
      <c r="T21" s="18"/>
      <c r="U21" s="19"/>
      <c r="V21" s="19"/>
      <c r="W21" s="20"/>
      <c r="X21" s="20"/>
      <c r="Y21" s="164"/>
      <c r="Z21" s="21"/>
      <c r="AA21" s="4"/>
      <c r="AB21" s="166"/>
      <c r="AC21" s="166"/>
      <c r="AD21" s="170"/>
      <c r="AE21" s="166"/>
      <c r="AF21" s="166"/>
      <c r="AG21" s="166"/>
      <c r="AH21" s="166"/>
      <c r="AI21" s="166"/>
      <c r="AJ21" s="166"/>
      <c r="AK21" s="166"/>
      <c r="AL21" s="166"/>
      <c r="AM21" s="166"/>
      <c r="AN21" s="166"/>
      <c r="AO21" s="185"/>
      <c r="AP21" s="24"/>
      <c r="AQ21" s="8"/>
    </row>
    <row r="22" spans="1:43" ht="16.5">
      <c r="A22" s="102"/>
      <c r="B22" s="191"/>
      <c r="C22" s="192"/>
      <c r="D22" s="119"/>
      <c r="E22" s="128"/>
      <c r="F22" s="134"/>
      <c r="G22" s="134"/>
      <c r="H22" s="134"/>
      <c r="I22" s="134"/>
      <c r="J22" s="146"/>
      <c r="K22" s="149"/>
      <c r="L22" s="152"/>
      <c r="M22" s="28" t="b">
        <f>M17=N22</f>
        <v>1</v>
      </c>
      <c r="N22" s="29">
        <f>SUM(N17:N21)</f>
        <v>1</v>
      </c>
      <c r="O22" s="30" t="s">
        <v>112</v>
      </c>
      <c r="P22" s="31"/>
      <c r="Q22" s="32"/>
      <c r="R22" s="32"/>
      <c r="S22" s="32"/>
      <c r="T22" s="33">
        <f>SUM(T17:T21)</f>
        <v>0</v>
      </c>
      <c r="U22" s="34"/>
      <c r="V22" s="34"/>
      <c r="W22" s="34"/>
      <c r="X22" s="35"/>
      <c r="Y22" s="165"/>
      <c r="Z22" s="36"/>
      <c r="AA22" s="4"/>
      <c r="AB22" s="37"/>
      <c r="AC22" s="38"/>
      <c r="AD22" s="38"/>
      <c r="AE22" s="38"/>
      <c r="AF22" s="38"/>
      <c r="AG22" s="38"/>
      <c r="AH22" s="38"/>
      <c r="AI22" s="38"/>
      <c r="AJ22" s="38"/>
      <c r="AK22" s="38"/>
      <c r="AL22" s="38"/>
      <c r="AM22" s="38"/>
      <c r="AN22" s="38"/>
      <c r="AO22" s="39"/>
      <c r="AP22" s="24"/>
      <c r="AQ22" s="8"/>
    </row>
    <row r="23" spans="1:43" ht="14.65" customHeight="1">
      <c r="A23" s="100">
        <f>A17+1</f>
        <v>4</v>
      </c>
      <c r="B23" s="187" t="s">
        <v>118</v>
      </c>
      <c r="C23" s="188"/>
      <c r="D23" s="117">
        <f>+Enero!M23</f>
        <v>35</v>
      </c>
      <c r="E23" s="126">
        <v>50</v>
      </c>
      <c r="F23" s="132">
        <v>27</v>
      </c>
      <c r="G23" s="132"/>
      <c r="H23" s="132"/>
      <c r="I23" s="132"/>
      <c r="J23" s="144">
        <f>+F23+G23</f>
        <v>27</v>
      </c>
      <c r="K23" s="147">
        <f>+AO23</f>
        <v>0</v>
      </c>
      <c r="L23" s="150">
        <f>+J23+K23</f>
        <v>27</v>
      </c>
      <c r="M23" s="153">
        <f>+(D23+E23)-(L23)+H23-I23</f>
        <v>58</v>
      </c>
      <c r="N23" s="14">
        <v>8</v>
      </c>
      <c r="O23" s="15" t="s">
        <v>119</v>
      </c>
      <c r="P23" s="15" t="s">
        <v>120</v>
      </c>
      <c r="Q23" s="16">
        <v>46450</v>
      </c>
      <c r="R23" s="17" t="str">
        <f ca="1">IF(Q23=0," ",IFERROR(IF(DATEDIF(TODAY(),Q23,"M")&lt;=5,"ROJO",IF(DATEDIF(TODAY(),Q23,"M")&gt;=12,"VERDE",IF(AND(DATEDIF(TODAY(),Q23,"M")&gt;=6,DATEDIF(TODAY(),Q23,"M")&lt;=11),"AMARILLO"))),S23))</f>
        <v>ROJO</v>
      </c>
      <c r="S23" s="17" t="str">
        <f>IF(Q23=0," ",IF(Q23&lt;=$N$4,"VENCIDO","NO VENCIDO"))</f>
        <v>NO VENCIDO</v>
      </c>
      <c r="T23" s="18"/>
      <c r="U23" s="19"/>
      <c r="V23" s="19"/>
      <c r="W23" s="20"/>
      <c r="X23" s="20"/>
      <c r="Y23" s="163">
        <f>+AT23</f>
        <v>0</v>
      </c>
      <c r="Z23" s="21"/>
      <c r="AA23" s="4"/>
      <c r="AB23" s="166"/>
      <c r="AC23" s="166"/>
      <c r="AD23" s="170">
        <f>+AB23+AC23</f>
        <v>0</v>
      </c>
      <c r="AE23" s="166"/>
      <c r="AF23" s="166"/>
      <c r="AG23" s="166"/>
      <c r="AH23" s="166"/>
      <c r="AI23" s="166"/>
      <c r="AJ23" s="166"/>
      <c r="AK23" s="166"/>
      <c r="AL23" s="166"/>
      <c r="AM23" s="166"/>
      <c r="AN23" s="166"/>
      <c r="AO23" s="183">
        <f>SUM(AD23:AN27)</f>
        <v>0</v>
      </c>
      <c r="AP23" s="24"/>
      <c r="AQ23" s="8"/>
    </row>
    <row r="24" spans="1:43" ht="14.65" customHeight="1">
      <c r="A24" s="101"/>
      <c r="B24" s="189"/>
      <c r="C24" s="190"/>
      <c r="D24" s="118"/>
      <c r="E24" s="127"/>
      <c r="F24" s="133"/>
      <c r="G24" s="133"/>
      <c r="H24" s="133"/>
      <c r="I24" s="133"/>
      <c r="J24" s="145"/>
      <c r="K24" s="148"/>
      <c r="L24" s="151"/>
      <c r="M24" s="154"/>
      <c r="N24" s="14">
        <v>50</v>
      </c>
      <c r="O24" s="15" t="s">
        <v>233</v>
      </c>
      <c r="P24" s="15" t="s">
        <v>120</v>
      </c>
      <c r="Q24" s="16">
        <v>46521</v>
      </c>
      <c r="R24" s="17" t="str">
        <f ca="1">IF(Q24=0," ",IFERROR(IF(DATEDIF(TODAY(),Q24,"M")&lt;=5,"ROJO",IF(DATEDIF(TODAY(),Q24,"M")&gt;=12,"VERDE",IF(AND(DATEDIF(TODAY(),Q24,"M")&gt;=6,DATEDIF(TODAY(),Q24,"M")&lt;=11),"AMARILLO"))),S24))</f>
        <v>AMARILLO</v>
      </c>
      <c r="S24" s="25" t="str">
        <f>IF(Q24=0," ",IF(Q24&lt;=$N$4,"VENCIDO","NO VENCIDO"))</f>
        <v>NO VENCIDO</v>
      </c>
      <c r="T24" s="18"/>
      <c r="U24" s="19"/>
      <c r="V24" s="19"/>
      <c r="W24" s="20"/>
      <c r="X24" s="20"/>
      <c r="Y24" s="164"/>
      <c r="Z24" s="21"/>
      <c r="AA24" s="4"/>
      <c r="AB24" s="166"/>
      <c r="AC24" s="166"/>
      <c r="AD24" s="170"/>
      <c r="AE24" s="166"/>
      <c r="AF24" s="166"/>
      <c r="AG24" s="166"/>
      <c r="AH24" s="166"/>
      <c r="AI24" s="166"/>
      <c r="AJ24" s="166"/>
      <c r="AK24" s="166"/>
      <c r="AL24" s="166"/>
      <c r="AM24" s="166"/>
      <c r="AN24" s="166"/>
      <c r="AO24" s="184"/>
      <c r="AP24" s="24"/>
      <c r="AQ24" s="8"/>
    </row>
    <row r="25" spans="1:43" ht="14.65" customHeight="1">
      <c r="A25" s="101"/>
      <c r="B25" s="189"/>
      <c r="C25" s="190"/>
      <c r="D25" s="118"/>
      <c r="E25" s="127"/>
      <c r="F25" s="133"/>
      <c r="G25" s="133"/>
      <c r="H25" s="133"/>
      <c r="I25" s="133"/>
      <c r="J25" s="145"/>
      <c r="K25" s="148"/>
      <c r="L25" s="151"/>
      <c r="M25" s="154"/>
      <c r="N25" s="14"/>
      <c r="O25" s="15"/>
      <c r="P25" s="15"/>
      <c r="Q25" s="16"/>
      <c r="R25" s="17" t="str">
        <f ca="1">IF(Q25=0," ",IFERROR(IF(DATEDIF(TODAY(),Q25,"M")&lt;=5,"ROJO",IF(DATEDIF(TODAY(),Q25,"M")&gt;=12,"VERDE",IF(AND(DATEDIF(TODAY(),Q25,"M")&gt;=6,DATEDIF(TODAY(),Q25,"M")&lt;=11),"AMARILLO"))),S25))</f>
        <v xml:space="preserve"> </v>
      </c>
      <c r="S25" s="25" t="str">
        <f>IF(Q25=0," ",IF(Q25&lt;=$N$4,"VENCIDO","NO VENCIDO"))</f>
        <v xml:space="preserve"> </v>
      </c>
      <c r="T25" s="18"/>
      <c r="U25" s="19"/>
      <c r="V25" s="19"/>
      <c r="W25" s="20"/>
      <c r="X25" s="20"/>
      <c r="Y25" s="164"/>
      <c r="Z25" s="21"/>
      <c r="AA25" s="4"/>
      <c r="AB25" s="166"/>
      <c r="AC25" s="166"/>
      <c r="AD25" s="170"/>
      <c r="AE25" s="166"/>
      <c r="AF25" s="166"/>
      <c r="AG25" s="166"/>
      <c r="AH25" s="166"/>
      <c r="AI25" s="166"/>
      <c r="AJ25" s="166"/>
      <c r="AK25" s="166"/>
      <c r="AL25" s="166"/>
      <c r="AM25" s="166"/>
      <c r="AN25" s="166"/>
      <c r="AO25" s="184"/>
      <c r="AP25" s="24"/>
      <c r="AQ25" s="8"/>
    </row>
    <row r="26" spans="1:43" ht="14.65" customHeight="1">
      <c r="A26" s="101"/>
      <c r="B26" s="189"/>
      <c r="C26" s="190"/>
      <c r="D26" s="118"/>
      <c r="E26" s="127"/>
      <c r="F26" s="133"/>
      <c r="G26" s="133"/>
      <c r="H26" s="133"/>
      <c r="I26" s="133"/>
      <c r="J26" s="145"/>
      <c r="K26" s="148"/>
      <c r="L26" s="151"/>
      <c r="M26" s="154"/>
      <c r="N26" s="14"/>
      <c r="O26" s="15"/>
      <c r="P26" s="15"/>
      <c r="Q26" s="16"/>
      <c r="R26" s="17" t="str">
        <f ca="1">IF(Q26=0," ",IFERROR(IF(DATEDIF(TODAY(),Q26,"M")&lt;=5,"ROJO",IF(DATEDIF(TODAY(),Q26,"M")&gt;=12,"VERDE",IF(AND(DATEDIF(TODAY(),Q26,"M")&gt;=6,DATEDIF(TODAY(),Q26,"M")&lt;=11),"AMARILLO"))),S26))</f>
        <v xml:space="preserve"> </v>
      </c>
      <c r="S26" s="25" t="str">
        <f>IF(Q26=0," ",IF(Q26&lt;=$N$4,"VENCIDO","NO VENCIDO"))</f>
        <v xml:space="preserve"> </v>
      </c>
      <c r="T26" s="18"/>
      <c r="U26" s="19"/>
      <c r="V26" s="19"/>
      <c r="W26" s="20"/>
      <c r="X26" s="20"/>
      <c r="Y26" s="164"/>
      <c r="Z26" s="21"/>
      <c r="AA26" s="4"/>
      <c r="AB26" s="166"/>
      <c r="AC26" s="166"/>
      <c r="AD26" s="170"/>
      <c r="AE26" s="166"/>
      <c r="AF26" s="166"/>
      <c r="AG26" s="166"/>
      <c r="AH26" s="166"/>
      <c r="AI26" s="166"/>
      <c r="AJ26" s="166"/>
      <c r="AK26" s="166"/>
      <c r="AL26" s="166"/>
      <c r="AM26" s="166"/>
      <c r="AN26" s="166"/>
      <c r="AO26" s="184"/>
      <c r="AP26" s="24"/>
      <c r="AQ26" s="8"/>
    </row>
    <row r="27" spans="1:43" ht="14.65" customHeight="1">
      <c r="A27" s="101"/>
      <c r="B27" s="189"/>
      <c r="C27" s="190"/>
      <c r="D27" s="118"/>
      <c r="E27" s="127"/>
      <c r="F27" s="133"/>
      <c r="G27" s="133"/>
      <c r="H27" s="133"/>
      <c r="I27" s="133"/>
      <c r="J27" s="145"/>
      <c r="K27" s="148"/>
      <c r="L27" s="151"/>
      <c r="M27" s="155"/>
      <c r="N27" s="14"/>
      <c r="O27" s="15"/>
      <c r="P27" s="15"/>
      <c r="Q27" s="16"/>
      <c r="R27" s="17" t="str">
        <f ca="1">IF(Q27=0," ",IFERROR(IF(DATEDIF(TODAY(),Q27,"M")&lt;=5,"ROJO",IF(DATEDIF(TODAY(),Q27,"M")&gt;=12,"VERDE",IF(AND(DATEDIF(TODAY(),Q27,"M")&gt;=6,DATEDIF(TODAY(),Q27,"M")&lt;=11),"AMARILLO"))),S27))</f>
        <v xml:space="preserve"> </v>
      </c>
      <c r="S27" s="25" t="str">
        <f>IF(Q27=0," ",IF(Q27&lt;=$N$4,"VENCIDO","NO VENCIDO"))</f>
        <v xml:space="preserve"> </v>
      </c>
      <c r="T27" s="18"/>
      <c r="U27" s="19"/>
      <c r="V27" s="19"/>
      <c r="W27" s="20"/>
      <c r="X27" s="20"/>
      <c r="Y27" s="164"/>
      <c r="Z27" s="21"/>
      <c r="AA27" s="4"/>
      <c r="AB27" s="166"/>
      <c r="AC27" s="166"/>
      <c r="AD27" s="170"/>
      <c r="AE27" s="166"/>
      <c r="AF27" s="166"/>
      <c r="AG27" s="166"/>
      <c r="AH27" s="166"/>
      <c r="AI27" s="166"/>
      <c r="AJ27" s="166"/>
      <c r="AK27" s="166"/>
      <c r="AL27" s="166"/>
      <c r="AM27" s="166"/>
      <c r="AN27" s="166"/>
      <c r="AO27" s="185"/>
      <c r="AP27" s="24"/>
      <c r="AQ27" s="8"/>
    </row>
    <row r="28" spans="1:43" ht="16.5">
      <c r="A28" s="102"/>
      <c r="B28" s="191"/>
      <c r="C28" s="192"/>
      <c r="D28" s="119"/>
      <c r="E28" s="128"/>
      <c r="F28" s="134"/>
      <c r="G28" s="134"/>
      <c r="H28" s="134"/>
      <c r="I28" s="134"/>
      <c r="J28" s="146"/>
      <c r="K28" s="149"/>
      <c r="L28" s="152"/>
      <c r="M28" s="28" t="b">
        <f>M23=N28</f>
        <v>1</v>
      </c>
      <c r="N28" s="29">
        <f>SUM(N23:N27)</f>
        <v>58</v>
      </c>
      <c r="O28" s="30" t="s">
        <v>112</v>
      </c>
      <c r="P28" s="31"/>
      <c r="Q28" s="32"/>
      <c r="R28" s="32"/>
      <c r="S28" s="32"/>
      <c r="T28" s="33">
        <f>SUM(T23:T27)</f>
        <v>0</v>
      </c>
      <c r="U28" s="34"/>
      <c r="V28" s="34"/>
      <c r="W28" s="34"/>
      <c r="X28" s="35"/>
      <c r="Y28" s="165"/>
      <c r="Z28" s="36"/>
      <c r="AA28" s="4"/>
      <c r="AB28" s="37"/>
      <c r="AC28" s="38"/>
      <c r="AD28" s="38"/>
      <c r="AE28" s="38"/>
      <c r="AF28" s="38"/>
      <c r="AG28" s="38"/>
      <c r="AH28" s="38"/>
      <c r="AI28" s="38"/>
      <c r="AJ28" s="38"/>
      <c r="AK28" s="38"/>
      <c r="AL28" s="38"/>
      <c r="AM28" s="38"/>
      <c r="AN28" s="38"/>
      <c r="AO28" s="39"/>
      <c r="AP28" s="24"/>
      <c r="AQ28" s="8"/>
    </row>
    <row r="29" spans="1:43" ht="14.65" customHeight="1">
      <c r="A29" s="100">
        <f>A23+1</f>
        <v>5</v>
      </c>
      <c r="B29" s="193" t="s">
        <v>121</v>
      </c>
      <c r="C29" s="193"/>
      <c r="D29" s="117">
        <f>+Enero!M29</f>
        <v>48</v>
      </c>
      <c r="E29" s="126"/>
      <c r="F29" s="132">
        <v>19</v>
      </c>
      <c r="G29" s="132"/>
      <c r="H29" s="132"/>
      <c r="I29" s="132"/>
      <c r="J29" s="144">
        <f>+F29+G29</f>
        <v>19</v>
      </c>
      <c r="K29" s="147">
        <f>+AO29</f>
        <v>0</v>
      </c>
      <c r="L29" s="150">
        <f>+J29+K29</f>
        <v>19</v>
      </c>
      <c r="M29" s="153">
        <f>+(D29+E29)-(L29)+H29-I29</f>
        <v>29</v>
      </c>
      <c r="N29" s="14">
        <v>29</v>
      </c>
      <c r="O29" s="15" t="s">
        <v>122</v>
      </c>
      <c r="P29" s="15" t="s">
        <v>115</v>
      </c>
      <c r="Q29" s="16">
        <v>46356</v>
      </c>
      <c r="R29" s="17" t="str">
        <f ca="1">IF(Q29=0," ",IFERROR(IF(DATEDIF(TODAY(),Q29,"M")&lt;=5,"ROJO",IF(DATEDIF(TODAY(),Q29,"M")&gt;=12,"VERDE",IF(AND(DATEDIF(TODAY(),Q29,"M")&gt;=6,DATEDIF(TODAY(),Q29,"M")&lt;=11),"AMARILLO"))),S29))</f>
        <v>ROJO</v>
      </c>
      <c r="S29" s="17" t="str">
        <f>IF(Q29=0," ",IF(Q29&lt;=$N$4,"VENCIDO","NO VENCIDO"))</f>
        <v>NO VENCIDO</v>
      </c>
      <c r="T29" s="18"/>
      <c r="U29" s="19"/>
      <c r="V29" s="19"/>
      <c r="W29" s="20"/>
      <c r="X29" s="20"/>
      <c r="Y29" s="163">
        <f>+AT29</f>
        <v>0</v>
      </c>
      <c r="Z29" s="21"/>
      <c r="AA29" s="4"/>
      <c r="AB29" s="166"/>
      <c r="AC29" s="166"/>
      <c r="AD29" s="170">
        <f>+AB29+AC29</f>
        <v>0</v>
      </c>
      <c r="AE29" s="166"/>
      <c r="AF29" s="166"/>
      <c r="AG29" s="166"/>
      <c r="AH29" s="166"/>
      <c r="AI29" s="166"/>
      <c r="AJ29" s="166"/>
      <c r="AK29" s="166"/>
      <c r="AL29" s="166"/>
      <c r="AM29" s="166"/>
      <c r="AN29" s="166"/>
      <c r="AO29" s="183">
        <f>SUM(AD29:AN33)</f>
        <v>0</v>
      </c>
      <c r="AP29" s="24"/>
      <c r="AQ29" s="8"/>
    </row>
    <row r="30" spans="1:43" ht="14.65" customHeight="1">
      <c r="A30" s="101"/>
      <c r="B30" s="193"/>
      <c r="C30" s="193"/>
      <c r="D30" s="118"/>
      <c r="E30" s="127"/>
      <c r="F30" s="133"/>
      <c r="G30" s="133"/>
      <c r="H30" s="133"/>
      <c r="I30" s="133"/>
      <c r="J30" s="145"/>
      <c r="K30" s="148"/>
      <c r="L30" s="151"/>
      <c r="M30" s="154"/>
      <c r="N30" s="14"/>
      <c r="O30" s="15"/>
      <c r="P30" s="15"/>
      <c r="Q30" s="16"/>
      <c r="R30" s="17" t="str">
        <f ca="1">IF(Q30=0," ",IFERROR(IF(DATEDIF(TODAY(),Q30,"M")&lt;=5,"ROJO",IF(DATEDIF(TODAY(),Q30,"M")&gt;=12,"VERDE",IF(AND(DATEDIF(TODAY(),Q30,"M")&gt;=6,DATEDIF(TODAY(),Q30,"M")&lt;=11),"AMARILLO"))),S30))</f>
        <v xml:space="preserve"> </v>
      </c>
      <c r="S30" s="25" t="str">
        <f>IF(Q30=0," ",IF(Q30&lt;=$N$4,"VENCIDO","NO VENCIDO"))</f>
        <v xml:space="preserve"> </v>
      </c>
      <c r="T30" s="18"/>
      <c r="U30" s="19"/>
      <c r="V30" s="19"/>
      <c r="W30" s="20"/>
      <c r="X30" s="20"/>
      <c r="Y30" s="164"/>
      <c r="Z30" s="21"/>
      <c r="AA30" s="4"/>
      <c r="AB30" s="166"/>
      <c r="AC30" s="166"/>
      <c r="AD30" s="170"/>
      <c r="AE30" s="166"/>
      <c r="AF30" s="166"/>
      <c r="AG30" s="166"/>
      <c r="AH30" s="166"/>
      <c r="AI30" s="166"/>
      <c r="AJ30" s="166"/>
      <c r="AK30" s="166"/>
      <c r="AL30" s="166"/>
      <c r="AM30" s="166"/>
      <c r="AN30" s="166"/>
      <c r="AO30" s="184"/>
      <c r="AP30" s="24"/>
      <c r="AQ30" s="8"/>
    </row>
    <row r="31" spans="1:43" ht="14.65" customHeight="1">
      <c r="A31" s="101"/>
      <c r="B31" s="193"/>
      <c r="C31" s="193"/>
      <c r="D31" s="118"/>
      <c r="E31" s="127"/>
      <c r="F31" s="133"/>
      <c r="G31" s="133"/>
      <c r="H31" s="133"/>
      <c r="I31" s="133"/>
      <c r="J31" s="145"/>
      <c r="K31" s="148"/>
      <c r="L31" s="151"/>
      <c r="M31" s="154"/>
      <c r="N31" s="14"/>
      <c r="O31" s="15"/>
      <c r="P31" s="15"/>
      <c r="Q31" s="16"/>
      <c r="R31" s="17" t="str">
        <f ca="1">IF(Q31=0," ",IFERROR(IF(DATEDIF(TODAY(),Q31,"M")&lt;=5,"ROJO",IF(DATEDIF(TODAY(),Q31,"M")&gt;=12,"VERDE",IF(AND(DATEDIF(TODAY(),Q31,"M")&gt;=6,DATEDIF(TODAY(),Q31,"M")&lt;=11),"AMARILLO"))),S31))</f>
        <v xml:space="preserve"> </v>
      </c>
      <c r="S31" s="25" t="str">
        <f>IF(Q31=0," ",IF(Q31&lt;=$N$4,"VENCIDO","NO VENCIDO"))</f>
        <v xml:space="preserve"> </v>
      </c>
      <c r="T31" s="18"/>
      <c r="U31" s="19"/>
      <c r="V31" s="19"/>
      <c r="W31" s="20"/>
      <c r="X31" s="20"/>
      <c r="Y31" s="164"/>
      <c r="Z31" s="21"/>
      <c r="AA31" s="4"/>
      <c r="AB31" s="166"/>
      <c r="AC31" s="166"/>
      <c r="AD31" s="170"/>
      <c r="AE31" s="166"/>
      <c r="AF31" s="166"/>
      <c r="AG31" s="166"/>
      <c r="AH31" s="166"/>
      <c r="AI31" s="166"/>
      <c r="AJ31" s="166"/>
      <c r="AK31" s="166"/>
      <c r="AL31" s="166"/>
      <c r="AM31" s="166"/>
      <c r="AN31" s="166"/>
      <c r="AO31" s="184"/>
      <c r="AP31" s="24"/>
      <c r="AQ31" s="8"/>
    </row>
    <row r="32" spans="1:43" ht="14.65" customHeight="1">
      <c r="A32" s="101"/>
      <c r="B32" s="193"/>
      <c r="C32" s="193"/>
      <c r="D32" s="118"/>
      <c r="E32" s="127"/>
      <c r="F32" s="133"/>
      <c r="G32" s="133"/>
      <c r="H32" s="133"/>
      <c r="I32" s="133"/>
      <c r="J32" s="145"/>
      <c r="K32" s="148"/>
      <c r="L32" s="151"/>
      <c r="M32" s="154"/>
      <c r="N32" s="14"/>
      <c r="O32" s="15"/>
      <c r="P32" s="15"/>
      <c r="Q32" s="16"/>
      <c r="R32" s="17" t="str">
        <f ca="1">IF(Q32=0," ",IFERROR(IF(DATEDIF(TODAY(),Q32,"M")&lt;=5,"ROJO",IF(DATEDIF(TODAY(),Q32,"M")&gt;=12,"VERDE",IF(AND(DATEDIF(TODAY(),Q32,"M")&gt;=6,DATEDIF(TODAY(),Q32,"M")&lt;=11),"AMARILLO"))),S32))</f>
        <v xml:space="preserve"> </v>
      </c>
      <c r="S32" s="25" t="str">
        <f>IF(Q32=0," ",IF(Q32&lt;=$N$4,"VENCIDO","NO VENCIDO"))</f>
        <v xml:space="preserve"> </v>
      </c>
      <c r="T32" s="18"/>
      <c r="U32" s="19"/>
      <c r="V32" s="19"/>
      <c r="W32" s="20"/>
      <c r="X32" s="20"/>
      <c r="Y32" s="164"/>
      <c r="Z32" s="21"/>
      <c r="AA32" s="4"/>
      <c r="AB32" s="166"/>
      <c r="AC32" s="166"/>
      <c r="AD32" s="170"/>
      <c r="AE32" s="166"/>
      <c r="AF32" s="166"/>
      <c r="AG32" s="166"/>
      <c r="AH32" s="166"/>
      <c r="AI32" s="166"/>
      <c r="AJ32" s="166"/>
      <c r="AK32" s="166"/>
      <c r="AL32" s="166"/>
      <c r="AM32" s="166"/>
      <c r="AN32" s="166"/>
      <c r="AO32" s="184"/>
      <c r="AP32" s="24"/>
      <c r="AQ32" s="8"/>
    </row>
    <row r="33" spans="1:43" ht="14.65" customHeight="1">
      <c r="A33" s="101"/>
      <c r="B33" s="193"/>
      <c r="C33" s="193"/>
      <c r="D33" s="118"/>
      <c r="E33" s="127"/>
      <c r="F33" s="133"/>
      <c r="G33" s="133"/>
      <c r="H33" s="133"/>
      <c r="I33" s="133"/>
      <c r="J33" s="145"/>
      <c r="K33" s="148"/>
      <c r="L33" s="151"/>
      <c r="M33" s="155"/>
      <c r="N33" s="14"/>
      <c r="O33" s="15"/>
      <c r="P33" s="15"/>
      <c r="Q33" s="16"/>
      <c r="R33" s="17" t="str">
        <f ca="1">IF(Q33=0," ",IFERROR(IF(DATEDIF(TODAY(),Q33,"M")&lt;=5,"ROJO",IF(DATEDIF(TODAY(),Q33,"M")&gt;=12,"VERDE",IF(AND(DATEDIF(TODAY(),Q33,"M")&gt;=6,DATEDIF(TODAY(),Q33,"M")&lt;=11),"AMARILLO"))),S33))</f>
        <v xml:space="preserve"> </v>
      </c>
      <c r="S33" s="25" t="str">
        <f>IF(Q33=0," ",IF(Q33&lt;=$N$4,"VENCIDO","NO VENCIDO"))</f>
        <v xml:space="preserve"> </v>
      </c>
      <c r="T33" s="18"/>
      <c r="U33" s="19"/>
      <c r="V33" s="19"/>
      <c r="W33" s="20"/>
      <c r="X33" s="20"/>
      <c r="Y33" s="164"/>
      <c r="Z33" s="21"/>
      <c r="AA33" s="4"/>
      <c r="AB33" s="166"/>
      <c r="AC33" s="166"/>
      <c r="AD33" s="170"/>
      <c r="AE33" s="166"/>
      <c r="AF33" s="166"/>
      <c r="AG33" s="166"/>
      <c r="AH33" s="166"/>
      <c r="AI33" s="166"/>
      <c r="AJ33" s="166"/>
      <c r="AK33" s="166"/>
      <c r="AL33" s="166"/>
      <c r="AM33" s="166"/>
      <c r="AN33" s="166"/>
      <c r="AO33" s="185"/>
      <c r="AP33" s="24"/>
      <c r="AQ33" s="8"/>
    </row>
    <row r="34" spans="1:43" ht="16.5">
      <c r="A34" s="102"/>
      <c r="B34" s="193"/>
      <c r="C34" s="193"/>
      <c r="D34" s="119"/>
      <c r="E34" s="128"/>
      <c r="F34" s="134"/>
      <c r="G34" s="134"/>
      <c r="H34" s="134"/>
      <c r="I34" s="134"/>
      <c r="J34" s="146"/>
      <c r="K34" s="149"/>
      <c r="L34" s="152"/>
      <c r="M34" s="28" t="b">
        <f>M29=N34</f>
        <v>1</v>
      </c>
      <c r="N34" s="29">
        <f>SUM(N29:N33)</f>
        <v>29</v>
      </c>
      <c r="O34" s="30" t="s">
        <v>112</v>
      </c>
      <c r="P34" s="31"/>
      <c r="Q34" s="32"/>
      <c r="R34" s="32"/>
      <c r="S34" s="32"/>
      <c r="T34" s="33">
        <f>SUM(T29:T33)</f>
        <v>0</v>
      </c>
      <c r="U34" s="34"/>
      <c r="V34" s="34"/>
      <c r="W34" s="34"/>
      <c r="X34" s="35"/>
      <c r="Y34" s="165"/>
      <c r="Z34" s="36"/>
      <c r="AA34" s="4"/>
      <c r="AB34" s="37"/>
      <c r="AC34" s="38"/>
      <c r="AD34" s="38"/>
      <c r="AE34" s="38"/>
      <c r="AF34" s="38"/>
      <c r="AG34" s="38"/>
      <c r="AH34" s="38"/>
      <c r="AI34" s="38"/>
      <c r="AJ34" s="38"/>
      <c r="AK34" s="38"/>
      <c r="AL34" s="38"/>
      <c r="AM34" s="38"/>
      <c r="AN34" s="38"/>
      <c r="AO34" s="39"/>
      <c r="AP34" s="24"/>
      <c r="AQ34" s="8"/>
    </row>
    <row r="35" spans="1:43" ht="14.65" customHeight="1">
      <c r="A35" s="100">
        <f>A29+1</f>
        <v>6</v>
      </c>
      <c r="B35" s="193" t="s">
        <v>123</v>
      </c>
      <c r="C35" s="193"/>
      <c r="D35" s="117">
        <f>+Enero!M35</f>
        <v>3</v>
      </c>
      <c r="E35" s="126"/>
      <c r="F35" s="132"/>
      <c r="G35" s="132"/>
      <c r="H35" s="132"/>
      <c r="I35" s="132"/>
      <c r="J35" s="144">
        <f>+F35+G35</f>
        <v>0</v>
      </c>
      <c r="K35" s="147">
        <f>+AO35</f>
        <v>0</v>
      </c>
      <c r="L35" s="150">
        <f>+J35+K35</f>
        <v>0</v>
      </c>
      <c r="M35" s="153">
        <f>+(D35+E35)-(L35)+H35-I35</f>
        <v>3</v>
      </c>
      <c r="N35" s="14">
        <v>3</v>
      </c>
      <c r="O35" s="15" t="s">
        <v>124</v>
      </c>
      <c r="P35" s="15" t="s">
        <v>125</v>
      </c>
      <c r="Q35" s="16">
        <v>46325</v>
      </c>
      <c r="R35" s="17" t="str">
        <f ca="1">IF(Q35=0," ",IFERROR(IF(DATEDIF(TODAY(),Q35,"M")&lt;=5,"ROJO",IF(DATEDIF(TODAY(),Q35,"M")&gt;=12,"VERDE",IF(AND(DATEDIF(TODAY(),Q35,"M")&gt;=6,DATEDIF(TODAY(),Q35,"M")&lt;=11),"AMARILLO"))),S35))</f>
        <v>ROJO</v>
      </c>
      <c r="S35" s="17" t="str">
        <f>IF(Q35=0," ",IF(Q35&lt;=$N$4,"VENCIDO","NO VENCIDO"))</f>
        <v>NO VENCIDO</v>
      </c>
      <c r="T35" s="18"/>
      <c r="U35" s="19"/>
      <c r="V35" s="19"/>
      <c r="W35" s="20"/>
      <c r="X35" s="20"/>
      <c r="Y35" s="163">
        <f>+AT35</f>
        <v>0</v>
      </c>
      <c r="Z35" s="21"/>
      <c r="AA35" s="4"/>
      <c r="AB35" s="166"/>
      <c r="AC35" s="166"/>
      <c r="AD35" s="170">
        <f>+AB35+AC35</f>
        <v>0</v>
      </c>
      <c r="AE35" s="166"/>
      <c r="AF35" s="166"/>
      <c r="AG35" s="166"/>
      <c r="AH35" s="166"/>
      <c r="AI35" s="166"/>
      <c r="AJ35" s="166"/>
      <c r="AK35" s="166"/>
      <c r="AL35" s="166"/>
      <c r="AM35" s="166"/>
      <c r="AN35" s="166"/>
      <c r="AO35" s="183">
        <f>SUM(AD35:AN39)</f>
        <v>0</v>
      </c>
      <c r="AP35" s="24"/>
      <c r="AQ35" s="8"/>
    </row>
    <row r="36" spans="1:43" ht="14.65" customHeight="1">
      <c r="A36" s="101"/>
      <c r="B36" s="193"/>
      <c r="C36" s="193"/>
      <c r="D36" s="118"/>
      <c r="E36" s="127"/>
      <c r="F36" s="133"/>
      <c r="G36" s="133"/>
      <c r="H36" s="133"/>
      <c r="I36" s="133"/>
      <c r="J36" s="145"/>
      <c r="K36" s="148"/>
      <c r="L36" s="151"/>
      <c r="M36" s="154"/>
      <c r="N36" s="14"/>
      <c r="O36" s="15"/>
      <c r="P36" s="15"/>
      <c r="Q36" s="16"/>
      <c r="R36" s="17" t="str">
        <f ca="1">IF(Q36=0," ",IFERROR(IF(DATEDIF(TODAY(),Q36,"M")&lt;=5,"ROJO",IF(DATEDIF(TODAY(),Q36,"M")&gt;=12,"VERDE",IF(AND(DATEDIF(TODAY(),Q36,"M")&gt;=6,DATEDIF(TODAY(),Q36,"M")&lt;=11),"AMARILLO"))),S36))</f>
        <v xml:space="preserve"> </v>
      </c>
      <c r="S36" s="25" t="str">
        <f>IF(Q36=0," ",IF(Q36&lt;=$N$4,"VENCIDO","NO VENCIDO"))</f>
        <v xml:space="preserve"> </v>
      </c>
      <c r="T36" s="18"/>
      <c r="U36" s="19"/>
      <c r="V36" s="19"/>
      <c r="W36" s="20"/>
      <c r="X36" s="20"/>
      <c r="Y36" s="164"/>
      <c r="Z36" s="21"/>
      <c r="AA36" s="4"/>
      <c r="AB36" s="166"/>
      <c r="AC36" s="166"/>
      <c r="AD36" s="170"/>
      <c r="AE36" s="166"/>
      <c r="AF36" s="166"/>
      <c r="AG36" s="166"/>
      <c r="AH36" s="166"/>
      <c r="AI36" s="166"/>
      <c r="AJ36" s="166"/>
      <c r="AK36" s="166"/>
      <c r="AL36" s="166"/>
      <c r="AM36" s="166"/>
      <c r="AN36" s="166"/>
      <c r="AO36" s="184"/>
      <c r="AP36" s="24"/>
      <c r="AQ36" s="8"/>
    </row>
    <row r="37" spans="1:43" ht="14.65" customHeight="1">
      <c r="A37" s="101"/>
      <c r="B37" s="193"/>
      <c r="C37" s="193"/>
      <c r="D37" s="118"/>
      <c r="E37" s="127"/>
      <c r="F37" s="133"/>
      <c r="G37" s="133"/>
      <c r="H37" s="133"/>
      <c r="I37" s="133"/>
      <c r="J37" s="145"/>
      <c r="K37" s="148"/>
      <c r="L37" s="151"/>
      <c r="M37" s="154"/>
      <c r="N37" s="14"/>
      <c r="O37" s="15"/>
      <c r="P37" s="15"/>
      <c r="Q37" s="16"/>
      <c r="R37" s="17" t="str">
        <f ca="1">IF(Q37=0," ",IFERROR(IF(DATEDIF(TODAY(),Q37,"M")&lt;=5,"ROJO",IF(DATEDIF(TODAY(),Q37,"M")&gt;=12,"VERDE",IF(AND(DATEDIF(TODAY(),Q37,"M")&gt;=6,DATEDIF(TODAY(),Q37,"M")&lt;=11),"AMARILLO"))),S37))</f>
        <v xml:space="preserve"> </v>
      </c>
      <c r="S37" s="25" t="str">
        <f>IF(Q37=0," ",IF(Q37&lt;=$N$4,"VENCIDO","NO VENCIDO"))</f>
        <v xml:space="preserve"> </v>
      </c>
      <c r="T37" s="18"/>
      <c r="U37" s="19"/>
      <c r="V37" s="19"/>
      <c r="W37" s="20"/>
      <c r="X37" s="20"/>
      <c r="Y37" s="164"/>
      <c r="Z37" s="21"/>
      <c r="AA37" s="4"/>
      <c r="AB37" s="166"/>
      <c r="AC37" s="166"/>
      <c r="AD37" s="170"/>
      <c r="AE37" s="166"/>
      <c r="AF37" s="166"/>
      <c r="AG37" s="166"/>
      <c r="AH37" s="166"/>
      <c r="AI37" s="166"/>
      <c r="AJ37" s="166"/>
      <c r="AK37" s="166"/>
      <c r="AL37" s="166"/>
      <c r="AM37" s="166"/>
      <c r="AN37" s="166"/>
      <c r="AO37" s="184"/>
      <c r="AP37" s="24"/>
      <c r="AQ37" s="8"/>
    </row>
    <row r="38" spans="1:43" ht="14.65" customHeight="1">
      <c r="A38" s="101"/>
      <c r="B38" s="193"/>
      <c r="C38" s="193"/>
      <c r="D38" s="118"/>
      <c r="E38" s="127"/>
      <c r="F38" s="133"/>
      <c r="G38" s="133"/>
      <c r="H38" s="133"/>
      <c r="I38" s="133"/>
      <c r="J38" s="145"/>
      <c r="K38" s="148"/>
      <c r="L38" s="151"/>
      <c r="M38" s="154"/>
      <c r="N38" s="14"/>
      <c r="O38" s="15"/>
      <c r="P38" s="15"/>
      <c r="Q38" s="16"/>
      <c r="R38" s="17" t="str">
        <f ca="1">IF(Q38=0," ",IFERROR(IF(DATEDIF(TODAY(),Q38,"M")&lt;=5,"ROJO",IF(DATEDIF(TODAY(),Q38,"M")&gt;=12,"VERDE",IF(AND(DATEDIF(TODAY(),Q38,"M")&gt;=6,DATEDIF(TODAY(),Q38,"M")&lt;=11),"AMARILLO"))),S38))</f>
        <v xml:space="preserve"> </v>
      </c>
      <c r="S38" s="25" t="str">
        <f>IF(Q38=0," ",IF(Q38&lt;=$N$4,"VENCIDO","NO VENCIDO"))</f>
        <v xml:space="preserve"> </v>
      </c>
      <c r="T38" s="18"/>
      <c r="U38" s="19"/>
      <c r="V38" s="19"/>
      <c r="W38" s="20"/>
      <c r="X38" s="20"/>
      <c r="Y38" s="164"/>
      <c r="Z38" s="21"/>
      <c r="AA38" s="4"/>
      <c r="AB38" s="166"/>
      <c r="AC38" s="166"/>
      <c r="AD38" s="170"/>
      <c r="AE38" s="166"/>
      <c r="AF38" s="166"/>
      <c r="AG38" s="166"/>
      <c r="AH38" s="166"/>
      <c r="AI38" s="166"/>
      <c r="AJ38" s="166"/>
      <c r="AK38" s="166"/>
      <c r="AL38" s="166"/>
      <c r="AM38" s="166"/>
      <c r="AN38" s="166"/>
      <c r="AO38" s="184"/>
      <c r="AP38" s="24"/>
      <c r="AQ38" s="8"/>
    </row>
    <row r="39" spans="1:43" ht="14.65" customHeight="1">
      <c r="A39" s="101"/>
      <c r="B39" s="193"/>
      <c r="C39" s="193"/>
      <c r="D39" s="118"/>
      <c r="E39" s="127"/>
      <c r="F39" s="133"/>
      <c r="G39" s="133"/>
      <c r="H39" s="133"/>
      <c r="I39" s="133"/>
      <c r="J39" s="145"/>
      <c r="K39" s="148"/>
      <c r="L39" s="151"/>
      <c r="M39" s="155"/>
      <c r="N39" s="14"/>
      <c r="O39" s="15"/>
      <c r="P39" s="15"/>
      <c r="Q39" s="16"/>
      <c r="R39" s="17" t="str">
        <f ca="1">IF(Q39=0," ",IFERROR(IF(DATEDIF(TODAY(),Q39,"M")&lt;=5,"ROJO",IF(DATEDIF(TODAY(),Q39,"M")&gt;=12,"VERDE",IF(AND(DATEDIF(TODAY(),Q39,"M")&gt;=6,DATEDIF(TODAY(),Q39,"M")&lt;=11),"AMARILLO"))),S39))</f>
        <v xml:space="preserve"> </v>
      </c>
      <c r="S39" s="25" t="str">
        <f>IF(Q39=0," ",IF(Q39&lt;=$N$4,"VENCIDO","NO VENCIDO"))</f>
        <v xml:space="preserve"> </v>
      </c>
      <c r="T39" s="18"/>
      <c r="U39" s="19"/>
      <c r="V39" s="19"/>
      <c r="W39" s="20"/>
      <c r="X39" s="20"/>
      <c r="Y39" s="164"/>
      <c r="Z39" s="21"/>
      <c r="AA39" s="4"/>
      <c r="AB39" s="166"/>
      <c r="AC39" s="166"/>
      <c r="AD39" s="170"/>
      <c r="AE39" s="166"/>
      <c r="AF39" s="166"/>
      <c r="AG39" s="166"/>
      <c r="AH39" s="166"/>
      <c r="AI39" s="166"/>
      <c r="AJ39" s="166"/>
      <c r="AK39" s="166"/>
      <c r="AL39" s="166"/>
      <c r="AM39" s="166"/>
      <c r="AN39" s="166"/>
      <c r="AO39" s="185"/>
      <c r="AP39" s="24"/>
      <c r="AQ39" s="8"/>
    </row>
    <row r="40" spans="1:43" ht="16.5">
      <c r="A40" s="102"/>
      <c r="B40" s="193"/>
      <c r="C40" s="193"/>
      <c r="D40" s="119"/>
      <c r="E40" s="128"/>
      <c r="F40" s="134"/>
      <c r="G40" s="134"/>
      <c r="H40" s="134"/>
      <c r="I40" s="134"/>
      <c r="J40" s="146"/>
      <c r="K40" s="149"/>
      <c r="L40" s="152"/>
      <c r="M40" s="28" t="b">
        <f>M35=N40</f>
        <v>1</v>
      </c>
      <c r="N40" s="29">
        <f>SUM(N35:N39)</f>
        <v>3</v>
      </c>
      <c r="O40" s="30" t="s">
        <v>112</v>
      </c>
      <c r="P40" s="31"/>
      <c r="Q40" s="32"/>
      <c r="R40" s="32"/>
      <c r="S40" s="32"/>
      <c r="T40" s="33">
        <f>SUM(T35:T39)</f>
        <v>0</v>
      </c>
      <c r="U40" s="34"/>
      <c r="V40" s="34"/>
      <c r="W40" s="34"/>
      <c r="X40" s="35"/>
      <c r="Y40" s="165"/>
      <c r="Z40" s="36"/>
      <c r="AA40" s="4"/>
      <c r="AB40" s="37"/>
      <c r="AC40" s="38"/>
      <c r="AD40" s="38"/>
      <c r="AE40" s="38"/>
      <c r="AF40" s="38"/>
      <c r="AG40" s="38"/>
      <c r="AH40" s="38"/>
      <c r="AI40" s="38"/>
      <c r="AJ40" s="38"/>
      <c r="AK40" s="38"/>
      <c r="AL40" s="38"/>
      <c r="AM40" s="38"/>
      <c r="AN40" s="38"/>
      <c r="AO40" s="39"/>
      <c r="AP40" s="24"/>
      <c r="AQ40" s="8"/>
    </row>
    <row r="41" spans="1:43" ht="14.65" customHeight="1">
      <c r="A41" s="100">
        <f>A35+1</f>
        <v>7</v>
      </c>
      <c r="B41" s="193" t="s">
        <v>126</v>
      </c>
      <c r="C41" s="193"/>
      <c r="D41" s="117">
        <f>+Enero!M41</f>
        <v>0</v>
      </c>
      <c r="E41" s="126"/>
      <c r="F41" s="132"/>
      <c r="G41" s="132"/>
      <c r="H41" s="132"/>
      <c r="I41" s="132"/>
      <c r="J41" s="144">
        <f>+F41+G41</f>
        <v>0</v>
      </c>
      <c r="K41" s="147">
        <f>+AO41</f>
        <v>0</v>
      </c>
      <c r="L41" s="150">
        <f>+J41+K41</f>
        <v>0</v>
      </c>
      <c r="M41" s="153">
        <f>+(D41+E41)-(L41)+H41-I41</f>
        <v>0</v>
      </c>
      <c r="N41" s="14"/>
      <c r="O41" s="15"/>
      <c r="P41" s="15"/>
      <c r="Q41" s="16"/>
      <c r="R41" s="40"/>
      <c r="S41" s="40"/>
      <c r="T41" s="18"/>
      <c r="U41" s="19"/>
      <c r="V41" s="19"/>
      <c r="W41" s="20"/>
      <c r="X41" s="20"/>
      <c r="Y41" s="163">
        <f>+AT41</f>
        <v>0</v>
      </c>
      <c r="Z41" s="21"/>
      <c r="AA41" s="4"/>
      <c r="AB41" s="166"/>
      <c r="AC41" s="166"/>
      <c r="AD41" s="170">
        <f>+AB41+AC41</f>
        <v>0</v>
      </c>
      <c r="AE41" s="166"/>
      <c r="AF41" s="166"/>
      <c r="AG41" s="166"/>
      <c r="AH41" s="166"/>
      <c r="AI41" s="166"/>
      <c r="AJ41" s="166"/>
      <c r="AK41" s="166"/>
      <c r="AL41" s="166"/>
      <c r="AM41" s="166"/>
      <c r="AN41" s="166"/>
      <c r="AO41" s="183">
        <f>SUM(AD41:AN45)</f>
        <v>0</v>
      </c>
      <c r="AP41" s="24"/>
      <c r="AQ41" s="8"/>
    </row>
    <row r="42" spans="1:43" ht="14.65" customHeight="1">
      <c r="A42" s="101"/>
      <c r="B42" s="193"/>
      <c r="C42" s="193"/>
      <c r="D42" s="118"/>
      <c r="E42" s="127"/>
      <c r="F42" s="133"/>
      <c r="G42" s="133"/>
      <c r="H42" s="133"/>
      <c r="I42" s="133"/>
      <c r="J42" s="145"/>
      <c r="K42" s="148"/>
      <c r="L42" s="151"/>
      <c r="M42" s="154"/>
      <c r="N42" s="14"/>
      <c r="O42" s="15"/>
      <c r="P42" s="15"/>
      <c r="Q42" s="16"/>
      <c r="R42" s="40"/>
      <c r="S42" s="41"/>
      <c r="T42" s="18"/>
      <c r="U42" s="19"/>
      <c r="V42" s="19"/>
      <c r="W42" s="20"/>
      <c r="X42" s="20"/>
      <c r="Y42" s="164"/>
      <c r="Z42" s="21"/>
      <c r="AA42" s="4"/>
      <c r="AB42" s="166"/>
      <c r="AC42" s="166"/>
      <c r="AD42" s="170"/>
      <c r="AE42" s="166"/>
      <c r="AF42" s="166"/>
      <c r="AG42" s="166"/>
      <c r="AH42" s="166"/>
      <c r="AI42" s="166"/>
      <c r="AJ42" s="166"/>
      <c r="AK42" s="166"/>
      <c r="AL42" s="166"/>
      <c r="AM42" s="166"/>
      <c r="AN42" s="166"/>
      <c r="AO42" s="184"/>
      <c r="AP42" s="24"/>
      <c r="AQ42" s="8"/>
    </row>
    <row r="43" spans="1:43" ht="14.65" customHeight="1">
      <c r="A43" s="101"/>
      <c r="B43" s="193"/>
      <c r="C43" s="193"/>
      <c r="D43" s="118"/>
      <c r="E43" s="127"/>
      <c r="F43" s="133"/>
      <c r="G43" s="133"/>
      <c r="H43" s="133"/>
      <c r="I43" s="133"/>
      <c r="J43" s="145"/>
      <c r="K43" s="148"/>
      <c r="L43" s="151"/>
      <c r="M43" s="154"/>
      <c r="N43" s="14"/>
      <c r="O43" s="15"/>
      <c r="P43" s="15"/>
      <c r="Q43" s="16"/>
      <c r="R43" s="40"/>
      <c r="S43" s="41"/>
      <c r="T43" s="18"/>
      <c r="U43" s="19"/>
      <c r="V43" s="19"/>
      <c r="W43" s="20"/>
      <c r="X43" s="20"/>
      <c r="Y43" s="164"/>
      <c r="Z43" s="21"/>
      <c r="AA43" s="4"/>
      <c r="AB43" s="166"/>
      <c r="AC43" s="166"/>
      <c r="AD43" s="170"/>
      <c r="AE43" s="166"/>
      <c r="AF43" s="166"/>
      <c r="AG43" s="166"/>
      <c r="AH43" s="166"/>
      <c r="AI43" s="166"/>
      <c r="AJ43" s="166"/>
      <c r="AK43" s="166"/>
      <c r="AL43" s="166"/>
      <c r="AM43" s="166"/>
      <c r="AN43" s="166"/>
      <c r="AO43" s="184"/>
      <c r="AP43" s="24"/>
      <c r="AQ43" s="8"/>
    </row>
    <row r="44" spans="1:43" ht="14.65" customHeight="1">
      <c r="A44" s="101"/>
      <c r="B44" s="193"/>
      <c r="C44" s="193"/>
      <c r="D44" s="118"/>
      <c r="E44" s="127"/>
      <c r="F44" s="133"/>
      <c r="G44" s="133"/>
      <c r="H44" s="133"/>
      <c r="I44" s="133"/>
      <c r="J44" s="145"/>
      <c r="K44" s="148"/>
      <c r="L44" s="151"/>
      <c r="M44" s="154"/>
      <c r="N44" s="14"/>
      <c r="O44" s="15"/>
      <c r="P44" s="15"/>
      <c r="Q44" s="16"/>
      <c r="R44" s="40"/>
      <c r="S44" s="41"/>
      <c r="T44" s="18"/>
      <c r="U44" s="19"/>
      <c r="V44" s="19"/>
      <c r="W44" s="20"/>
      <c r="X44" s="20"/>
      <c r="Y44" s="164"/>
      <c r="Z44" s="21"/>
      <c r="AA44" s="4"/>
      <c r="AB44" s="166"/>
      <c r="AC44" s="166"/>
      <c r="AD44" s="170"/>
      <c r="AE44" s="166"/>
      <c r="AF44" s="166"/>
      <c r="AG44" s="166"/>
      <c r="AH44" s="166"/>
      <c r="AI44" s="166"/>
      <c r="AJ44" s="166"/>
      <c r="AK44" s="166"/>
      <c r="AL44" s="166"/>
      <c r="AM44" s="166"/>
      <c r="AN44" s="166"/>
      <c r="AO44" s="184"/>
      <c r="AP44" s="24"/>
      <c r="AQ44" s="8"/>
    </row>
    <row r="45" spans="1:43" ht="14.65" customHeight="1">
      <c r="A45" s="101"/>
      <c r="B45" s="193"/>
      <c r="C45" s="193"/>
      <c r="D45" s="118"/>
      <c r="E45" s="127"/>
      <c r="F45" s="133"/>
      <c r="G45" s="133"/>
      <c r="H45" s="133"/>
      <c r="I45" s="133"/>
      <c r="J45" s="145"/>
      <c r="K45" s="148"/>
      <c r="L45" s="151"/>
      <c r="M45" s="155"/>
      <c r="N45" s="14"/>
      <c r="O45" s="15"/>
      <c r="P45" s="15"/>
      <c r="Q45" s="16"/>
      <c r="R45" s="40"/>
      <c r="S45" s="41"/>
      <c r="T45" s="18"/>
      <c r="U45" s="19"/>
      <c r="V45" s="19"/>
      <c r="W45" s="20"/>
      <c r="X45" s="20"/>
      <c r="Y45" s="164"/>
      <c r="Z45" s="21"/>
      <c r="AA45" s="4"/>
      <c r="AB45" s="166"/>
      <c r="AC45" s="166"/>
      <c r="AD45" s="170"/>
      <c r="AE45" s="166"/>
      <c r="AF45" s="166"/>
      <c r="AG45" s="166"/>
      <c r="AH45" s="166"/>
      <c r="AI45" s="166"/>
      <c r="AJ45" s="166"/>
      <c r="AK45" s="166"/>
      <c r="AL45" s="166"/>
      <c r="AM45" s="166"/>
      <c r="AN45" s="166"/>
      <c r="AO45" s="185"/>
      <c r="AP45" s="24"/>
      <c r="AQ45" s="8"/>
    </row>
    <row r="46" spans="1:43" ht="16.5">
      <c r="A46" s="102"/>
      <c r="B46" s="193"/>
      <c r="C46" s="193"/>
      <c r="D46" s="119"/>
      <c r="E46" s="128"/>
      <c r="F46" s="134"/>
      <c r="G46" s="134"/>
      <c r="H46" s="134"/>
      <c r="I46" s="134"/>
      <c r="J46" s="146"/>
      <c r="K46" s="149"/>
      <c r="L46" s="152"/>
      <c r="M46" s="28" t="b">
        <f>M41=N46</f>
        <v>1</v>
      </c>
      <c r="N46" s="29">
        <f>SUM(N41:N45)</f>
        <v>0</v>
      </c>
      <c r="O46" s="30" t="s">
        <v>112</v>
      </c>
      <c r="P46" s="31"/>
      <c r="Q46" s="32"/>
      <c r="R46" s="32"/>
      <c r="S46" s="32"/>
      <c r="T46" s="33">
        <f>SUM(T41:T45)</f>
        <v>0</v>
      </c>
      <c r="U46" s="34"/>
      <c r="V46" s="34"/>
      <c r="W46" s="34"/>
      <c r="X46" s="35"/>
      <c r="Y46" s="165"/>
      <c r="Z46" s="36"/>
      <c r="AA46" s="4"/>
      <c r="AB46" s="37"/>
      <c r="AC46" s="38"/>
      <c r="AD46" s="38"/>
      <c r="AE46" s="38"/>
      <c r="AF46" s="38"/>
      <c r="AG46" s="38"/>
      <c r="AH46" s="38"/>
      <c r="AI46" s="38"/>
      <c r="AJ46" s="38"/>
      <c r="AK46" s="38"/>
      <c r="AL46" s="38"/>
      <c r="AM46" s="38"/>
      <c r="AN46" s="38"/>
      <c r="AO46" s="39"/>
      <c r="AP46" s="24"/>
      <c r="AQ46" s="8"/>
    </row>
    <row r="47" spans="1:43" ht="14.65" customHeight="1">
      <c r="A47" s="100">
        <f>A41+1</f>
        <v>8</v>
      </c>
      <c r="B47" s="187" t="s">
        <v>127</v>
      </c>
      <c r="C47" s="188"/>
      <c r="D47" s="117">
        <f>+Enero!M47</f>
        <v>10</v>
      </c>
      <c r="E47" s="126">
        <v>20</v>
      </c>
      <c r="F47" s="132">
        <v>8</v>
      </c>
      <c r="G47" s="132"/>
      <c r="H47" s="132"/>
      <c r="I47" s="132"/>
      <c r="J47" s="144">
        <f>+F47+G47</f>
        <v>8</v>
      </c>
      <c r="K47" s="147">
        <f>+AO47</f>
        <v>0</v>
      </c>
      <c r="L47" s="150">
        <f>+J47+K47</f>
        <v>8</v>
      </c>
      <c r="M47" s="153">
        <f>+(D47+E47)-(L47)+H47-I47</f>
        <v>22</v>
      </c>
      <c r="N47" s="14">
        <v>2</v>
      </c>
      <c r="O47" s="15" t="s">
        <v>129</v>
      </c>
      <c r="P47" s="15" t="s">
        <v>234</v>
      </c>
      <c r="Q47" s="16">
        <v>46356</v>
      </c>
      <c r="R47" s="17" t="str">
        <f ca="1">IF(Q47=0," ",IFERROR(IF(DATEDIF(TODAY(),Q47,"M")&lt;=5,"ROJO",IF(DATEDIF(TODAY(),Q47,"M")&gt;=12,"VERDE",IF(AND(DATEDIF(TODAY(),Q47,"M")&gt;=6,DATEDIF(TODAY(),Q47,"M")&lt;=11),"AMARILLO"))),S47))</f>
        <v>ROJO</v>
      </c>
      <c r="S47" s="17" t="str">
        <f>IF(Q47=0," ",IF(Q47&lt;=$N$4,"VENCIDO","NO VENCIDO"))</f>
        <v>NO VENCIDO</v>
      </c>
      <c r="T47" s="18"/>
      <c r="U47" s="19"/>
      <c r="V47" s="19"/>
      <c r="W47" s="20"/>
      <c r="X47" s="20"/>
      <c r="Y47" s="163">
        <f>+AT47</f>
        <v>0</v>
      </c>
      <c r="Z47" s="21"/>
      <c r="AA47" s="4"/>
      <c r="AB47" s="166"/>
      <c r="AC47" s="166"/>
      <c r="AD47" s="170">
        <f>+AB47+AC47</f>
        <v>0</v>
      </c>
      <c r="AE47" s="166"/>
      <c r="AF47" s="166"/>
      <c r="AG47" s="166"/>
      <c r="AH47" s="166"/>
      <c r="AI47" s="166"/>
      <c r="AJ47" s="166"/>
      <c r="AK47" s="166"/>
      <c r="AL47" s="166"/>
      <c r="AM47" s="166"/>
      <c r="AN47" s="166"/>
      <c r="AO47" s="183">
        <f>SUM(AD47:AN51)</f>
        <v>0</v>
      </c>
      <c r="AP47" s="24"/>
      <c r="AQ47" s="8"/>
    </row>
    <row r="48" spans="1:43" ht="14.65" customHeight="1">
      <c r="A48" s="101"/>
      <c r="B48" s="189"/>
      <c r="C48" s="190"/>
      <c r="D48" s="118"/>
      <c r="E48" s="127"/>
      <c r="F48" s="133"/>
      <c r="G48" s="133"/>
      <c r="H48" s="133"/>
      <c r="I48" s="133"/>
      <c r="J48" s="145"/>
      <c r="K48" s="148"/>
      <c r="L48" s="151"/>
      <c r="M48" s="154"/>
      <c r="N48" s="14">
        <v>20</v>
      </c>
      <c r="O48" s="15" t="s">
        <v>129</v>
      </c>
      <c r="P48" s="15" t="s">
        <v>234</v>
      </c>
      <c r="Q48" s="16">
        <v>46356</v>
      </c>
      <c r="R48" s="17" t="str">
        <f ca="1">IF(Q48=0," ",IFERROR(IF(DATEDIF(TODAY(),Q48,"M")&lt;=5,"ROJO",IF(DATEDIF(TODAY(),Q48,"M")&gt;=12,"VERDE",IF(AND(DATEDIF(TODAY(),Q48,"M")&gt;=6,DATEDIF(TODAY(),Q48,"M")&lt;=11),"AMARILLO"))),S48))</f>
        <v>ROJO</v>
      </c>
      <c r="S48" s="25" t="str">
        <f>IF(Q48=0," ",IF(Q48&lt;=$N$4,"VENCIDO","NO VENCIDO"))</f>
        <v>NO VENCIDO</v>
      </c>
      <c r="T48" s="18"/>
      <c r="U48" s="19"/>
      <c r="V48" s="19"/>
      <c r="W48" s="20"/>
      <c r="X48" s="20"/>
      <c r="Y48" s="164"/>
      <c r="Z48" s="21"/>
      <c r="AA48" s="4"/>
      <c r="AB48" s="166"/>
      <c r="AC48" s="166"/>
      <c r="AD48" s="170"/>
      <c r="AE48" s="166"/>
      <c r="AF48" s="166"/>
      <c r="AG48" s="166"/>
      <c r="AH48" s="166"/>
      <c r="AI48" s="166"/>
      <c r="AJ48" s="166"/>
      <c r="AK48" s="166"/>
      <c r="AL48" s="166"/>
      <c r="AM48" s="166"/>
      <c r="AN48" s="166"/>
      <c r="AO48" s="184"/>
      <c r="AP48" s="24"/>
      <c r="AQ48" s="8"/>
    </row>
    <row r="49" spans="1:43" ht="14.65" customHeight="1">
      <c r="A49" s="101"/>
      <c r="B49" s="189"/>
      <c r="C49" s="190"/>
      <c r="D49" s="118"/>
      <c r="E49" s="127"/>
      <c r="F49" s="133"/>
      <c r="G49" s="133"/>
      <c r="H49" s="133"/>
      <c r="I49" s="133"/>
      <c r="J49" s="145"/>
      <c r="K49" s="148"/>
      <c r="L49" s="151"/>
      <c r="M49" s="154"/>
      <c r="N49" s="14"/>
      <c r="O49" s="15"/>
      <c r="P49" s="15"/>
      <c r="Q49" s="16"/>
      <c r="R49" s="17" t="str">
        <f ca="1">IF(Q49=0," ",IFERROR(IF(DATEDIF(TODAY(),Q49,"M")&lt;=5,"ROJO",IF(DATEDIF(TODAY(),Q49,"M")&gt;=12,"VERDE",IF(AND(DATEDIF(TODAY(),Q49,"M")&gt;=6,DATEDIF(TODAY(),Q49,"M")&lt;=11),"AMARILLO"))),S49))</f>
        <v xml:space="preserve"> </v>
      </c>
      <c r="S49" s="25" t="str">
        <f>IF(Q49=0," ",IF(Q49&lt;=$N$4,"VENCIDO","NO VENCIDO"))</f>
        <v xml:space="preserve"> </v>
      </c>
      <c r="T49" s="18"/>
      <c r="U49" s="19"/>
      <c r="V49" s="19"/>
      <c r="W49" s="20"/>
      <c r="X49" s="20"/>
      <c r="Y49" s="164"/>
      <c r="Z49" s="21"/>
      <c r="AA49" s="4"/>
      <c r="AB49" s="166"/>
      <c r="AC49" s="166"/>
      <c r="AD49" s="170"/>
      <c r="AE49" s="166"/>
      <c r="AF49" s="166"/>
      <c r="AG49" s="166"/>
      <c r="AH49" s="166"/>
      <c r="AI49" s="166"/>
      <c r="AJ49" s="166"/>
      <c r="AK49" s="166"/>
      <c r="AL49" s="166"/>
      <c r="AM49" s="166"/>
      <c r="AN49" s="166"/>
      <c r="AO49" s="184"/>
      <c r="AP49" s="24"/>
      <c r="AQ49" s="8"/>
    </row>
    <row r="50" spans="1:43" ht="14.65" customHeight="1">
      <c r="A50" s="101"/>
      <c r="B50" s="189"/>
      <c r="C50" s="190"/>
      <c r="D50" s="118"/>
      <c r="E50" s="127"/>
      <c r="F50" s="133"/>
      <c r="G50" s="133"/>
      <c r="H50" s="133"/>
      <c r="I50" s="133"/>
      <c r="J50" s="145"/>
      <c r="K50" s="148"/>
      <c r="L50" s="151"/>
      <c r="M50" s="154"/>
      <c r="N50" s="14"/>
      <c r="O50" s="15"/>
      <c r="P50" s="15"/>
      <c r="Q50" s="16"/>
      <c r="R50" s="17" t="str">
        <f ca="1">IF(Q50=0," ",IFERROR(IF(DATEDIF(TODAY(),Q50,"M")&lt;=5,"ROJO",IF(DATEDIF(TODAY(),Q50,"M")&gt;=12,"VERDE",IF(AND(DATEDIF(TODAY(),Q50,"M")&gt;=6,DATEDIF(TODAY(),Q50,"M")&lt;=11),"AMARILLO"))),S50))</f>
        <v xml:space="preserve"> </v>
      </c>
      <c r="S50" s="25" t="str">
        <f>IF(Q50=0," ",IF(Q50&lt;=$N$4,"VENCIDO","NO VENCIDO"))</f>
        <v xml:space="preserve"> </v>
      </c>
      <c r="T50" s="18"/>
      <c r="U50" s="19"/>
      <c r="V50" s="19"/>
      <c r="W50" s="20"/>
      <c r="X50" s="20"/>
      <c r="Y50" s="164"/>
      <c r="Z50" s="21"/>
      <c r="AA50" s="4"/>
      <c r="AB50" s="166"/>
      <c r="AC50" s="166"/>
      <c r="AD50" s="170"/>
      <c r="AE50" s="166"/>
      <c r="AF50" s="166"/>
      <c r="AG50" s="166"/>
      <c r="AH50" s="166"/>
      <c r="AI50" s="166"/>
      <c r="AJ50" s="166"/>
      <c r="AK50" s="166"/>
      <c r="AL50" s="166"/>
      <c r="AM50" s="166"/>
      <c r="AN50" s="166"/>
      <c r="AO50" s="184"/>
      <c r="AP50" s="24"/>
      <c r="AQ50" s="8"/>
    </row>
    <row r="51" spans="1:43" ht="14.65" customHeight="1">
      <c r="A51" s="101"/>
      <c r="B51" s="189"/>
      <c r="C51" s="190"/>
      <c r="D51" s="118"/>
      <c r="E51" s="127"/>
      <c r="F51" s="133"/>
      <c r="G51" s="133"/>
      <c r="H51" s="133"/>
      <c r="I51" s="133"/>
      <c r="J51" s="145"/>
      <c r="K51" s="148"/>
      <c r="L51" s="151"/>
      <c r="M51" s="155"/>
      <c r="N51" s="14"/>
      <c r="O51" s="15"/>
      <c r="P51" s="15"/>
      <c r="Q51" s="16"/>
      <c r="R51" s="17" t="str">
        <f ca="1">IF(Q51=0," ",IFERROR(IF(DATEDIF(TODAY(),Q51,"M")&lt;=5,"ROJO",IF(DATEDIF(TODAY(),Q51,"M")&gt;=12,"VERDE",IF(AND(DATEDIF(TODAY(),Q51,"M")&gt;=6,DATEDIF(TODAY(),Q51,"M")&lt;=11),"AMARILLO"))),S51))</f>
        <v xml:space="preserve"> </v>
      </c>
      <c r="S51" s="25" t="str">
        <f>IF(Q51=0," ",IF(Q51&lt;=$N$4,"VENCIDO","NO VENCIDO"))</f>
        <v xml:space="preserve"> </v>
      </c>
      <c r="T51" s="18"/>
      <c r="U51" s="19"/>
      <c r="V51" s="19"/>
      <c r="W51" s="20"/>
      <c r="X51" s="20"/>
      <c r="Y51" s="164"/>
      <c r="Z51" s="21"/>
      <c r="AA51" s="4"/>
      <c r="AB51" s="166"/>
      <c r="AC51" s="166"/>
      <c r="AD51" s="170"/>
      <c r="AE51" s="166"/>
      <c r="AF51" s="166"/>
      <c r="AG51" s="166"/>
      <c r="AH51" s="166"/>
      <c r="AI51" s="166"/>
      <c r="AJ51" s="166"/>
      <c r="AK51" s="166"/>
      <c r="AL51" s="166"/>
      <c r="AM51" s="166"/>
      <c r="AN51" s="166"/>
      <c r="AO51" s="185"/>
      <c r="AP51" s="24"/>
      <c r="AQ51" s="8"/>
    </row>
    <row r="52" spans="1:43" ht="16.5">
      <c r="A52" s="102"/>
      <c r="B52" s="191"/>
      <c r="C52" s="192"/>
      <c r="D52" s="119"/>
      <c r="E52" s="128"/>
      <c r="F52" s="134"/>
      <c r="G52" s="134"/>
      <c r="H52" s="134"/>
      <c r="I52" s="134"/>
      <c r="J52" s="146"/>
      <c r="K52" s="149"/>
      <c r="L52" s="152"/>
      <c r="M52" s="28" t="b">
        <f>M47=N52</f>
        <v>1</v>
      </c>
      <c r="N52" s="29">
        <f>SUM(N47:N51)</f>
        <v>22</v>
      </c>
      <c r="O52" s="30" t="s">
        <v>112</v>
      </c>
      <c r="P52" s="31"/>
      <c r="Q52" s="32"/>
      <c r="R52" s="32"/>
      <c r="S52" s="32"/>
      <c r="T52" s="33">
        <f>SUM(T47:T51)</f>
        <v>0</v>
      </c>
      <c r="U52" s="34"/>
      <c r="V52" s="34"/>
      <c r="W52" s="34"/>
      <c r="X52" s="35"/>
      <c r="Y52" s="165"/>
      <c r="Z52" s="36"/>
      <c r="AA52" s="4"/>
      <c r="AB52" s="37"/>
      <c r="AC52" s="37"/>
      <c r="AD52" s="38"/>
      <c r="AE52" s="37"/>
      <c r="AF52" s="37"/>
      <c r="AG52" s="37"/>
      <c r="AH52" s="37"/>
      <c r="AI52" s="37"/>
      <c r="AJ52" s="37"/>
      <c r="AK52" s="37"/>
      <c r="AL52" s="37"/>
      <c r="AM52" s="37"/>
      <c r="AN52" s="37"/>
      <c r="AO52" s="39"/>
      <c r="AP52" s="24"/>
      <c r="AQ52" s="8"/>
    </row>
    <row r="53" spans="1:43" ht="14.65" customHeight="1">
      <c r="A53" s="100">
        <f>A47+1</f>
        <v>9</v>
      </c>
      <c r="B53" s="187" t="s">
        <v>128</v>
      </c>
      <c r="C53" s="188"/>
      <c r="D53" s="117">
        <f>+Enero!M53</f>
        <v>10</v>
      </c>
      <c r="E53" s="126"/>
      <c r="F53" s="132"/>
      <c r="G53" s="132"/>
      <c r="H53" s="132"/>
      <c r="I53" s="132"/>
      <c r="J53" s="144">
        <f>+F53+G53</f>
        <v>0</v>
      </c>
      <c r="K53" s="147">
        <f>+AO53</f>
        <v>0</v>
      </c>
      <c r="L53" s="150">
        <f>+J53+K53</f>
        <v>0</v>
      </c>
      <c r="M53" s="153">
        <f>+(D53+E53)-(L53)+H53-I53</f>
        <v>10</v>
      </c>
      <c r="N53" s="14">
        <v>10</v>
      </c>
      <c r="O53" s="15" t="s">
        <v>129</v>
      </c>
      <c r="P53" s="15" t="s">
        <v>130</v>
      </c>
      <c r="Q53" s="16">
        <v>46356</v>
      </c>
      <c r="R53" s="17" t="str">
        <f ca="1">IF(Q53=0," ",IFERROR(IF(DATEDIF(TODAY(),Q53,"M")&lt;=5,"ROJO",IF(DATEDIF(TODAY(),Q53,"M")&gt;=12,"VERDE",IF(AND(DATEDIF(TODAY(),Q53,"M")&gt;=6,DATEDIF(TODAY(),Q53,"M")&lt;=11),"AMARILLO"))),S53))</f>
        <v>ROJO</v>
      </c>
      <c r="S53" s="17" t="str">
        <f>IF(Q53=0," ",IF(Q53&lt;=$N$4,"VENCIDO","NO VENCIDO"))</f>
        <v>NO VENCIDO</v>
      </c>
      <c r="T53" s="18"/>
      <c r="U53" s="19"/>
      <c r="V53" s="19"/>
      <c r="W53" s="20"/>
      <c r="X53" s="20"/>
      <c r="Y53" s="163">
        <f>+AT53</f>
        <v>0</v>
      </c>
      <c r="Z53" s="21"/>
      <c r="AA53" s="4"/>
      <c r="AB53" s="166"/>
      <c r="AC53" s="166"/>
      <c r="AD53" s="170">
        <f>+AB53+AC53</f>
        <v>0</v>
      </c>
      <c r="AE53" s="166"/>
      <c r="AF53" s="166"/>
      <c r="AG53" s="166"/>
      <c r="AH53" s="166"/>
      <c r="AI53" s="166"/>
      <c r="AJ53" s="166"/>
      <c r="AK53" s="166"/>
      <c r="AL53" s="166"/>
      <c r="AM53" s="166"/>
      <c r="AN53" s="166"/>
      <c r="AO53" s="183">
        <f>SUM(AD53:AN57)</f>
        <v>0</v>
      </c>
      <c r="AP53" s="24"/>
      <c r="AQ53" s="8"/>
    </row>
    <row r="54" spans="1:43" ht="14.65" customHeight="1">
      <c r="A54" s="101"/>
      <c r="B54" s="189"/>
      <c r="C54" s="190"/>
      <c r="D54" s="118"/>
      <c r="E54" s="127"/>
      <c r="F54" s="133"/>
      <c r="G54" s="133"/>
      <c r="H54" s="133"/>
      <c r="I54" s="133"/>
      <c r="J54" s="145"/>
      <c r="K54" s="148"/>
      <c r="L54" s="151"/>
      <c r="M54" s="154"/>
      <c r="N54" s="14"/>
      <c r="O54" s="15"/>
      <c r="P54" s="15"/>
      <c r="Q54" s="16"/>
      <c r="R54" s="17" t="str">
        <f ca="1">IF(Q54=0," ",IFERROR(IF(DATEDIF(TODAY(),Q54,"M")&lt;=5,"ROJO",IF(DATEDIF(TODAY(),Q54,"M")&gt;=12,"VERDE",IF(AND(DATEDIF(TODAY(),Q54,"M")&gt;=6,DATEDIF(TODAY(),Q54,"M")&lt;=11),"AMARILLO"))),S54))</f>
        <v xml:space="preserve"> </v>
      </c>
      <c r="S54" s="25" t="str">
        <f>IF(Q54=0," ",IF(Q54&lt;=$N$4,"VENCIDO","NO VENCIDO"))</f>
        <v xml:space="preserve"> </v>
      </c>
      <c r="T54" s="18"/>
      <c r="U54" s="19"/>
      <c r="V54" s="19"/>
      <c r="W54" s="20"/>
      <c r="X54" s="20"/>
      <c r="Y54" s="164"/>
      <c r="Z54" s="21"/>
      <c r="AA54" s="4"/>
      <c r="AB54" s="166"/>
      <c r="AC54" s="166"/>
      <c r="AD54" s="170"/>
      <c r="AE54" s="166"/>
      <c r="AF54" s="166"/>
      <c r="AG54" s="166"/>
      <c r="AH54" s="166"/>
      <c r="AI54" s="166"/>
      <c r="AJ54" s="166"/>
      <c r="AK54" s="166"/>
      <c r="AL54" s="166"/>
      <c r="AM54" s="166"/>
      <c r="AN54" s="166"/>
      <c r="AO54" s="184"/>
      <c r="AP54" s="24"/>
      <c r="AQ54" s="8"/>
    </row>
    <row r="55" spans="1:43" ht="14.65" customHeight="1">
      <c r="A55" s="101"/>
      <c r="B55" s="189"/>
      <c r="C55" s="190"/>
      <c r="D55" s="118"/>
      <c r="E55" s="127"/>
      <c r="F55" s="133"/>
      <c r="G55" s="133"/>
      <c r="H55" s="133"/>
      <c r="I55" s="133"/>
      <c r="J55" s="145"/>
      <c r="K55" s="148"/>
      <c r="L55" s="151"/>
      <c r="M55" s="154"/>
      <c r="N55" s="14"/>
      <c r="O55" s="15"/>
      <c r="P55" s="15"/>
      <c r="Q55" s="16"/>
      <c r="R55" s="17" t="str">
        <f ca="1">IF(Q55=0," ",IFERROR(IF(DATEDIF(TODAY(),Q55,"M")&lt;=5,"ROJO",IF(DATEDIF(TODAY(),Q55,"M")&gt;=12,"VERDE",IF(AND(DATEDIF(TODAY(),Q55,"M")&gt;=6,DATEDIF(TODAY(),Q55,"M")&lt;=11),"AMARILLO"))),S55))</f>
        <v xml:space="preserve"> </v>
      </c>
      <c r="S55" s="25" t="str">
        <f>IF(Q55=0," ",IF(Q55&lt;=$N$4,"VENCIDO","NO VENCIDO"))</f>
        <v xml:space="preserve"> </v>
      </c>
      <c r="T55" s="18"/>
      <c r="U55" s="19"/>
      <c r="V55" s="19"/>
      <c r="W55" s="20"/>
      <c r="X55" s="20"/>
      <c r="Y55" s="164"/>
      <c r="Z55" s="21"/>
      <c r="AA55" s="4"/>
      <c r="AB55" s="166"/>
      <c r="AC55" s="166"/>
      <c r="AD55" s="170"/>
      <c r="AE55" s="166"/>
      <c r="AF55" s="166"/>
      <c r="AG55" s="166"/>
      <c r="AH55" s="166"/>
      <c r="AI55" s="166"/>
      <c r="AJ55" s="166"/>
      <c r="AK55" s="166"/>
      <c r="AL55" s="166"/>
      <c r="AM55" s="166"/>
      <c r="AN55" s="166"/>
      <c r="AO55" s="184"/>
      <c r="AP55" s="24"/>
      <c r="AQ55" s="8"/>
    </row>
    <row r="56" spans="1:43" ht="14.65" customHeight="1">
      <c r="A56" s="101"/>
      <c r="B56" s="189"/>
      <c r="C56" s="190"/>
      <c r="D56" s="118"/>
      <c r="E56" s="127"/>
      <c r="F56" s="133"/>
      <c r="G56" s="133"/>
      <c r="H56" s="133"/>
      <c r="I56" s="133"/>
      <c r="J56" s="145"/>
      <c r="K56" s="148"/>
      <c r="L56" s="151"/>
      <c r="M56" s="154"/>
      <c r="N56" s="14"/>
      <c r="O56" s="15"/>
      <c r="P56" s="15"/>
      <c r="Q56" s="16"/>
      <c r="R56" s="17" t="str">
        <f ca="1">IF(Q56=0," ",IFERROR(IF(DATEDIF(TODAY(),Q56,"M")&lt;=5,"ROJO",IF(DATEDIF(TODAY(),Q56,"M")&gt;=12,"VERDE",IF(AND(DATEDIF(TODAY(),Q56,"M")&gt;=6,DATEDIF(TODAY(),Q56,"M")&lt;=11),"AMARILLO"))),S56))</f>
        <v xml:space="preserve"> </v>
      </c>
      <c r="S56" s="25" t="str">
        <f>IF(Q56=0," ",IF(Q56&lt;=$N$4,"VENCIDO","NO VENCIDO"))</f>
        <v xml:space="preserve"> </v>
      </c>
      <c r="T56" s="18"/>
      <c r="U56" s="19"/>
      <c r="V56" s="19"/>
      <c r="W56" s="20"/>
      <c r="X56" s="20"/>
      <c r="Y56" s="164"/>
      <c r="Z56" s="21"/>
      <c r="AA56" s="4"/>
      <c r="AB56" s="166"/>
      <c r="AC56" s="166"/>
      <c r="AD56" s="170"/>
      <c r="AE56" s="166"/>
      <c r="AF56" s="166"/>
      <c r="AG56" s="166"/>
      <c r="AH56" s="166"/>
      <c r="AI56" s="166"/>
      <c r="AJ56" s="166"/>
      <c r="AK56" s="166"/>
      <c r="AL56" s="166"/>
      <c r="AM56" s="166"/>
      <c r="AN56" s="166"/>
      <c r="AO56" s="184"/>
      <c r="AP56" s="24"/>
      <c r="AQ56" s="8"/>
    </row>
    <row r="57" spans="1:43" ht="14.65" customHeight="1">
      <c r="A57" s="101"/>
      <c r="B57" s="189"/>
      <c r="C57" s="190"/>
      <c r="D57" s="118"/>
      <c r="E57" s="127"/>
      <c r="F57" s="133"/>
      <c r="G57" s="133"/>
      <c r="H57" s="133"/>
      <c r="I57" s="133"/>
      <c r="J57" s="145"/>
      <c r="K57" s="148"/>
      <c r="L57" s="151"/>
      <c r="M57" s="155"/>
      <c r="N57" s="14"/>
      <c r="O57" s="15"/>
      <c r="P57" s="15"/>
      <c r="Q57" s="16"/>
      <c r="R57" s="17" t="str">
        <f ca="1">IF(Q57=0," ",IFERROR(IF(DATEDIF(TODAY(),Q57,"M")&lt;=5,"ROJO",IF(DATEDIF(TODAY(),Q57,"M")&gt;=12,"VERDE",IF(AND(DATEDIF(TODAY(),Q57,"M")&gt;=6,DATEDIF(TODAY(),Q57,"M")&lt;=11),"AMARILLO"))),S57))</f>
        <v xml:space="preserve"> </v>
      </c>
      <c r="S57" s="25" t="str">
        <f>IF(Q57=0," ",IF(Q57&lt;=$N$4,"VENCIDO","NO VENCIDO"))</f>
        <v xml:space="preserve"> </v>
      </c>
      <c r="T57" s="18"/>
      <c r="U57" s="19"/>
      <c r="V57" s="19"/>
      <c r="W57" s="20"/>
      <c r="X57" s="20"/>
      <c r="Y57" s="164"/>
      <c r="Z57" s="21"/>
      <c r="AA57" s="4"/>
      <c r="AB57" s="166"/>
      <c r="AC57" s="166"/>
      <c r="AD57" s="170"/>
      <c r="AE57" s="166"/>
      <c r="AF57" s="166"/>
      <c r="AG57" s="166"/>
      <c r="AH57" s="166"/>
      <c r="AI57" s="166"/>
      <c r="AJ57" s="166"/>
      <c r="AK57" s="166"/>
      <c r="AL57" s="166"/>
      <c r="AM57" s="166"/>
      <c r="AN57" s="166"/>
      <c r="AO57" s="185"/>
      <c r="AP57" s="24"/>
      <c r="AQ57" s="8"/>
    </row>
    <row r="58" spans="1:43" ht="16.5">
      <c r="A58" s="102"/>
      <c r="B58" s="191"/>
      <c r="C58" s="192"/>
      <c r="D58" s="119"/>
      <c r="E58" s="128"/>
      <c r="F58" s="134"/>
      <c r="G58" s="134"/>
      <c r="H58" s="134"/>
      <c r="I58" s="134"/>
      <c r="J58" s="146"/>
      <c r="K58" s="149"/>
      <c r="L58" s="152"/>
      <c r="M58" s="28" t="b">
        <f>M53=N58</f>
        <v>1</v>
      </c>
      <c r="N58" s="29">
        <f>SUM(N53:N57)</f>
        <v>10</v>
      </c>
      <c r="O58" s="30" t="s">
        <v>112</v>
      </c>
      <c r="P58" s="31"/>
      <c r="Q58" s="32"/>
      <c r="R58" s="32"/>
      <c r="S58" s="32"/>
      <c r="T58" s="33">
        <f>SUM(T53:T57)</f>
        <v>0</v>
      </c>
      <c r="U58" s="34"/>
      <c r="V58" s="34"/>
      <c r="W58" s="34"/>
      <c r="X58" s="35"/>
      <c r="Y58" s="165"/>
      <c r="Z58" s="36"/>
      <c r="AA58" s="4"/>
      <c r="AB58" s="37"/>
      <c r="AC58" s="37"/>
      <c r="AD58" s="38"/>
      <c r="AE58" s="37"/>
      <c r="AF58" s="37"/>
      <c r="AG58" s="37"/>
      <c r="AH58" s="37"/>
      <c r="AI58" s="37"/>
      <c r="AJ58" s="37"/>
      <c r="AK58" s="37"/>
      <c r="AL58" s="37"/>
      <c r="AM58" s="37"/>
      <c r="AN58" s="37"/>
      <c r="AO58" s="39"/>
      <c r="AP58" s="24"/>
      <c r="AQ58" s="8"/>
    </row>
    <row r="59" spans="1:43" ht="14.65" customHeight="1">
      <c r="A59" s="100">
        <f>A53+1</f>
        <v>10</v>
      </c>
      <c r="B59" s="187" t="s">
        <v>131</v>
      </c>
      <c r="C59" s="188"/>
      <c r="D59" s="117">
        <f>+Enero!M59</f>
        <v>30</v>
      </c>
      <c r="E59" s="126"/>
      <c r="F59" s="132">
        <v>10</v>
      </c>
      <c r="G59" s="132"/>
      <c r="H59" s="132"/>
      <c r="I59" s="132"/>
      <c r="J59" s="144">
        <f>+F59+G59</f>
        <v>10</v>
      </c>
      <c r="K59" s="147">
        <f>+AO59</f>
        <v>0</v>
      </c>
      <c r="L59" s="150">
        <f>+J59+K59</f>
        <v>10</v>
      </c>
      <c r="M59" s="153">
        <f>+(D59+E59)-(L59)+H59-I59</f>
        <v>20</v>
      </c>
      <c r="N59" s="14">
        <v>20</v>
      </c>
      <c r="O59" s="15" t="s">
        <v>132</v>
      </c>
      <c r="P59" s="15" t="s">
        <v>133</v>
      </c>
      <c r="Q59" s="16">
        <v>46418</v>
      </c>
      <c r="R59" s="17" t="str">
        <f ca="1">IF(Q59=0," ",IFERROR(IF(DATEDIF(TODAY(),Q59,"M")&lt;=5,"ROJO",IF(DATEDIF(TODAY(),Q59,"M")&gt;=12,"VERDE",IF(AND(DATEDIF(TODAY(),Q59,"M")&gt;=6,DATEDIF(TODAY(),Q59,"M")&lt;=11),"AMARILLO"))),S59))</f>
        <v>ROJO</v>
      </c>
      <c r="S59" s="17" t="str">
        <f>IF(Q59=0," ",IF(Q59&lt;=$N$4,"VENCIDO","NO VENCIDO"))</f>
        <v>NO VENCIDO</v>
      </c>
      <c r="T59" s="18"/>
      <c r="U59" s="19"/>
      <c r="V59" s="19"/>
      <c r="W59" s="20"/>
      <c r="X59" s="20"/>
      <c r="Y59" s="163">
        <f>+AT59</f>
        <v>0</v>
      </c>
      <c r="Z59" s="21"/>
      <c r="AA59" s="4"/>
      <c r="AB59" s="166"/>
      <c r="AC59" s="166"/>
      <c r="AD59" s="170">
        <f>+AB59+AC59</f>
        <v>0</v>
      </c>
      <c r="AE59" s="166"/>
      <c r="AF59" s="166"/>
      <c r="AG59" s="166"/>
      <c r="AH59" s="166"/>
      <c r="AI59" s="166"/>
      <c r="AJ59" s="166"/>
      <c r="AK59" s="166"/>
      <c r="AL59" s="166"/>
      <c r="AM59" s="166"/>
      <c r="AN59" s="166"/>
      <c r="AO59" s="183">
        <f>SUM(AD59:AN63)</f>
        <v>0</v>
      </c>
      <c r="AP59" s="24"/>
      <c r="AQ59" s="8"/>
    </row>
    <row r="60" spans="1:43" ht="14.65" customHeight="1">
      <c r="A60" s="101"/>
      <c r="B60" s="189"/>
      <c r="C60" s="190"/>
      <c r="D60" s="118"/>
      <c r="E60" s="127"/>
      <c r="F60" s="133"/>
      <c r="G60" s="133"/>
      <c r="H60" s="133"/>
      <c r="I60" s="133"/>
      <c r="J60" s="145"/>
      <c r="K60" s="148"/>
      <c r="L60" s="151"/>
      <c r="M60" s="154"/>
      <c r="N60" s="14"/>
      <c r="O60" s="15"/>
      <c r="P60" s="15"/>
      <c r="Q60" s="16"/>
      <c r="R60" s="17" t="str">
        <f ca="1">IF(Q60=0," ",IFERROR(IF(DATEDIF(TODAY(),Q60,"M")&lt;=5,"ROJO",IF(DATEDIF(TODAY(),Q60,"M")&gt;=12,"VERDE",IF(AND(DATEDIF(TODAY(),Q60,"M")&gt;=6,DATEDIF(TODAY(),Q60,"M")&lt;=11),"AMARILLO"))),S60))</f>
        <v xml:space="preserve"> </v>
      </c>
      <c r="S60" s="25" t="str">
        <f>IF(Q60=0," ",IF(Q60&lt;=$N$4,"VENCIDO","NO VENCIDO"))</f>
        <v xml:space="preserve"> </v>
      </c>
      <c r="T60" s="18"/>
      <c r="U60" s="19"/>
      <c r="V60" s="19"/>
      <c r="W60" s="20"/>
      <c r="X60" s="20"/>
      <c r="Y60" s="164"/>
      <c r="Z60" s="21"/>
      <c r="AA60" s="4"/>
      <c r="AB60" s="166"/>
      <c r="AC60" s="166"/>
      <c r="AD60" s="170"/>
      <c r="AE60" s="166"/>
      <c r="AF60" s="166"/>
      <c r="AG60" s="166"/>
      <c r="AH60" s="166"/>
      <c r="AI60" s="166"/>
      <c r="AJ60" s="166"/>
      <c r="AK60" s="166"/>
      <c r="AL60" s="166"/>
      <c r="AM60" s="166"/>
      <c r="AN60" s="166"/>
      <c r="AO60" s="184"/>
      <c r="AP60" s="24"/>
      <c r="AQ60" s="8"/>
    </row>
    <row r="61" spans="1:43" ht="14.65" customHeight="1">
      <c r="A61" s="101"/>
      <c r="B61" s="189"/>
      <c r="C61" s="190"/>
      <c r="D61" s="118"/>
      <c r="E61" s="127"/>
      <c r="F61" s="133"/>
      <c r="G61" s="133"/>
      <c r="H61" s="133"/>
      <c r="I61" s="133"/>
      <c r="J61" s="145"/>
      <c r="K61" s="148"/>
      <c r="L61" s="151"/>
      <c r="M61" s="154"/>
      <c r="N61" s="14"/>
      <c r="O61" s="15"/>
      <c r="P61" s="15"/>
      <c r="Q61" s="16"/>
      <c r="R61" s="17" t="str">
        <f ca="1">IF(Q61=0," ",IFERROR(IF(DATEDIF(TODAY(),Q61,"M")&lt;=5,"ROJO",IF(DATEDIF(TODAY(),Q61,"M")&gt;=12,"VERDE",IF(AND(DATEDIF(TODAY(),Q61,"M")&gt;=6,DATEDIF(TODAY(),Q61,"M")&lt;=11),"AMARILLO"))),S61))</f>
        <v xml:space="preserve"> </v>
      </c>
      <c r="S61" s="25" t="str">
        <f>IF(Q61=0," ",IF(Q61&lt;=$N$4,"VENCIDO","NO VENCIDO"))</f>
        <v xml:space="preserve"> </v>
      </c>
      <c r="T61" s="18"/>
      <c r="U61" s="19"/>
      <c r="V61" s="19"/>
      <c r="W61" s="20"/>
      <c r="X61" s="20"/>
      <c r="Y61" s="164"/>
      <c r="Z61" s="21"/>
      <c r="AA61" s="4"/>
      <c r="AB61" s="166"/>
      <c r="AC61" s="166"/>
      <c r="AD61" s="170"/>
      <c r="AE61" s="166"/>
      <c r="AF61" s="166"/>
      <c r="AG61" s="166"/>
      <c r="AH61" s="166"/>
      <c r="AI61" s="166"/>
      <c r="AJ61" s="166"/>
      <c r="AK61" s="166"/>
      <c r="AL61" s="166"/>
      <c r="AM61" s="166"/>
      <c r="AN61" s="166"/>
      <c r="AO61" s="184"/>
      <c r="AP61" s="24"/>
      <c r="AQ61" s="8"/>
    </row>
    <row r="62" spans="1:43" ht="14.65" customHeight="1">
      <c r="A62" s="101"/>
      <c r="B62" s="189"/>
      <c r="C62" s="190"/>
      <c r="D62" s="118"/>
      <c r="E62" s="127"/>
      <c r="F62" s="133"/>
      <c r="G62" s="133"/>
      <c r="H62" s="133"/>
      <c r="I62" s="133"/>
      <c r="J62" s="145"/>
      <c r="K62" s="148"/>
      <c r="L62" s="151"/>
      <c r="M62" s="154"/>
      <c r="N62" s="14"/>
      <c r="O62" s="15"/>
      <c r="P62" s="15"/>
      <c r="Q62" s="16"/>
      <c r="R62" s="17" t="str">
        <f ca="1">IF(Q62=0," ",IFERROR(IF(DATEDIF(TODAY(),Q62,"M")&lt;=5,"ROJO",IF(DATEDIF(TODAY(),Q62,"M")&gt;=12,"VERDE",IF(AND(DATEDIF(TODAY(),Q62,"M")&gt;=6,DATEDIF(TODAY(),Q62,"M")&lt;=11),"AMARILLO"))),S62))</f>
        <v xml:space="preserve"> </v>
      </c>
      <c r="S62" s="25" t="str">
        <f>IF(Q62=0," ",IF(Q62&lt;=$N$4,"VENCIDO","NO VENCIDO"))</f>
        <v xml:space="preserve"> </v>
      </c>
      <c r="T62" s="18"/>
      <c r="U62" s="19"/>
      <c r="V62" s="19"/>
      <c r="W62" s="20"/>
      <c r="X62" s="20"/>
      <c r="Y62" s="164"/>
      <c r="Z62" s="21"/>
      <c r="AA62" s="4"/>
      <c r="AB62" s="166"/>
      <c r="AC62" s="166"/>
      <c r="AD62" s="170"/>
      <c r="AE62" s="166"/>
      <c r="AF62" s="166"/>
      <c r="AG62" s="166"/>
      <c r="AH62" s="166"/>
      <c r="AI62" s="166"/>
      <c r="AJ62" s="166"/>
      <c r="AK62" s="166"/>
      <c r="AL62" s="166"/>
      <c r="AM62" s="166"/>
      <c r="AN62" s="166"/>
      <c r="AO62" s="184"/>
      <c r="AP62" s="24"/>
      <c r="AQ62" s="8"/>
    </row>
    <row r="63" spans="1:43" ht="14.65" customHeight="1">
      <c r="A63" s="101"/>
      <c r="B63" s="189"/>
      <c r="C63" s="190"/>
      <c r="D63" s="118"/>
      <c r="E63" s="127"/>
      <c r="F63" s="133"/>
      <c r="G63" s="133"/>
      <c r="H63" s="133"/>
      <c r="I63" s="133"/>
      <c r="J63" s="145"/>
      <c r="K63" s="148"/>
      <c r="L63" s="151"/>
      <c r="M63" s="155"/>
      <c r="N63" s="14"/>
      <c r="O63" s="15"/>
      <c r="P63" s="15"/>
      <c r="Q63" s="16"/>
      <c r="R63" s="17" t="str">
        <f ca="1">IF(Q63=0," ",IFERROR(IF(DATEDIF(TODAY(),Q63,"M")&lt;=5,"ROJO",IF(DATEDIF(TODAY(),Q63,"M")&gt;=12,"VERDE",IF(AND(DATEDIF(TODAY(),Q63,"M")&gt;=6,DATEDIF(TODAY(),Q63,"M")&lt;=11),"AMARILLO"))),S63))</f>
        <v xml:space="preserve"> </v>
      </c>
      <c r="S63" s="25" t="str">
        <f>IF(Q63=0," ",IF(Q63&lt;=$N$4,"VENCIDO","NO VENCIDO"))</f>
        <v xml:space="preserve"> </v>
      </c>
      <c r="T63" s="18"/>
      <c r="U63" s="19"/>
      <c r="V63" s="19"/>
      <c r="W63" s="20"/>
      <c r="X63" s="20"/>
      <c r="Y63" s="164"/>
      <c r="Z63" s="21"/>
      <c r="AA63" s="4"/>
      <c r="AB63" s="166"/>
      <c r="AC63" s="166"/>
      <c r="AD63" s="170"/>
      <c r="AE63" s="166"/>
      <c r="AF63" s="166"/>
      <c r="AG63" s="166"/>
      <c r="AH63" s="166"/>
      <c r="AI63" s="166"/>
      <c r="AJ63" s="166"/>
      <c r="AK63" s="166"/>
      <c r="AL63" s="166"/>
      <c r="AM63" s="166"/>
      <c r="AN63" s="166"/>
      <c r="AO63" s="185"/>
      <c r="AP63" s="24"/>
      <c r="AQ63" s="8"/>
    </row>
    <row r="64" spans="1:43" ht="16.5">
      <c r="A64" s="102"/>
      <c r="B64" s="191"/>
      <c r="C64" s="192"/>
      <c r="D64" s="119"/>
      <c r="E64" s="128"/>
      <c r="F64" s="134"/>
      <c r="G64" s="134"/>
      <c r="H64" s="134"/>
      <c r="I64" s="134"/>
      <c r="J64" s="146"/>
      <c r="K64" s="149"/>
      <c r="L64" s="152"/>
      <c r="M64" s="28" t="b">
        <f>M59=N64</f>
        <v>1</v>
      </c>
      <c r="N64" s="29">
        <f>SUM(N59:N63)</f>
        <v>20</v>
      </c>
      <c r="O64" s="30" t="s">
        <v>112</v>
      </c>
      <c r="P64" s="31"/>
      <c r="Q64" s="32"/>
      <c r="R64" s="32"/>
      <c r="S64" s="32"/>
      <c r="T64" s="33">
        <f>SUM(T59:T63)</f>
        <v>0</v>
      </c>
      <c r="U64" s="34"/>
      <c r="V64" s="34"/>
      <c r="W64" s="34"/>
      <c r="X64" s="35"/>
      <c r="Y64" s="165"/>
      <c r="Z64" s="36"/>
      <c r="AA64" s="4"/>
      <c r="AB64" s="37"/>
      <c r="AC64" s="37"/>
      <c r="AD64" s="38"/>
      <c r="AE64" s="37"/>
      <c r="AF64" s="37"/>
      <c r="AG64" s="37"/>
      <c r="AH64" s="37"/>
      <c r="AI64" s="37"/>
      <c r="AJ64" s="37"/>
      <c r="AK64" s="37"/>
      <c r="AL64" s="37"/>
      <c r="AM64" s="37"/>
      <c r="AN64" s="37"/>
      <c r="AO64" s="39"/>
      <c r="AP64" s="24"/>
      <c r="AQ64" s="8"/>
    </row>
    <row r="65" spans="1:43" ht="14.65" customHeight="1">
      <c r="A65" s="100">
        <f>A59+1</f>
        <v>11</v>
      </c>
      <c r="B65" s="187" t="s">
        <v>134</v>
      </c>
      <c r="C65" s="188"/>
      <c r="D65" s="117">
        <f>+Enero!M65</f>
        <v>64</v>
      </c>
      <c r="E65" s="126"/>
      <c r="F65" s="132">
        <v>16</v>
      </c>
      <c r="G65" s="132"/>
      <c r="H65" s="132"/>
      <c r="I65" s="132"/>
      <c r="J65" s="144">
        <f>+F65+G65</f>
        <v>16</v>
      </c>
      <c r="K65" s="147">
        <f>+AO65</f>
        <v>0</v>
      </c>
      <c r="L65" s="150">
        <f>+J65+K65</f>
        <v>16</v>
      </c>
      <c r="M65" s="153">
        <f>+(D65+E65)-(L65)+H65-I65</f>
        <v>48</v>
      </c>
      <c r="N65" s="14">
        <v>48</v>
      </c>
      <c r="O65" s="15" t="s">
        <v>135</v>
      </c>
      <c r="P65" s="15" t="s">
        <v>136</v>
      </c>
      <c r="Q65" s="16">
        <v>46538</v>
      </c>
      <c r="R65" s="17" t="str">
        <f ca="1">IF(Q65=0," ",IFERROR(IF(DATEDIF(TODAY(),Q65,"M")&lt;=5,"ROJO",IF(DATEDIF(TODAY(),Q65,"M")&gt;=12,"VERDE",IF(AND(DATEDIF(TODAY(),Q65,"M")&gt;=6,DATEDIF(TODAY(),Q65,"M")&lt;=11),"AMARILLO"))),S65))</f>
        <v>AMARILLO</v>
      </c>
      <c r="S65" s="17" t="str">
        <f>IF(Q65=0," ",IF(Q65&lt;=$N$4,"VENCIDO","NO VENCIDO"))</f>
        <v>NO VENCIDO</v>
      </c>
      <c r="T65" s="18"/>
      <c r="U65" s="19"/>
      <c r="V65" s="19"/>
      <c r="W65" s="20"/>
      <c r="X65" s="20"/>
      <c r="Y65" s="163">
        <f>+AT65</f>
        <v>0</v>
      </c>
      <c r="Z65" s="21"/>
      <c r="AA65" s="4"/>
      <c r="AB65" s="166"/>
      <c r="AC65" s="166"/>
      <c r="AD65" s="170">
        <f>+AB65+AC65</f>
        <v>0</v>
      </c>
      <c r="AE65" s="166"/>
      <c r="AF65" s="166"/>
      <c r="AG65" s="166"/>
      <c r="AH65" s="166"/>
      <c r="AI65" s="166"/>
      <c r="AJ65" s="166"/>
      <c r="AK65" s="166"/>
      <c r="AL65" s="166"/>
      <c r="AM65" s="166"/>
      <c r="AN65" s="166"/>
      <c r="AO65" s="183">
        <f>SUM(AD65:AN69)</f>
        <v>0</v>
      </c>
      <c r="AP65" s="24"/>
      <c r="AQ65" s="8"/>
    </row>
    <row r="66" spans="1:43" ht="14.65" customHeight="1">
      <c r="A66" s="101"/>
      <c r="B66" s="189"/>
      <c r="C66" s="190"/>
      <c r="D66" s="118"/>
      <c r="E66" s="127"/>
      <c r="F66" s="133"/>
      <c r="G66" s="133"/>
      <c r="H66" s="133"/>
      <c r="I66" s="133"/>
      <c r="J66" s="145"/>
      <c r="K66" s="148"/>
      <c r="L66" s="151"/>
      <c r="M66" s="154"/>
      <c r="N66" s="14"/>
      <c r="O66" s="15"/>
      <c r="P66" s="15"/>
      <c r="Q66" s="16"/>
      <c r="R66" s="17" t="str">
        <f ca="1">IF(Q66=0," ",IFERROR(IF(DATEDIF(TODAY(),Q66,"M")&lt;=5,"ROJO",IF(DATEDIF(TODAY(),Q66,"M")&gt;=12,"VERDE",IF(AND(DATEDIF(TODAY(),Q66,"M")&gt;=6,DATEDIF(TODAY(),Q66,"M")&lt;=11),"AMARILLO"))),S66))</f>
        <v xml:space="preserve"> </v>
      </c>
      <c r="S66" s="25" t="str">
        <f>IF(Q66=0," ",IF(Q66&lt;=$N$4,"VENCIDO","NO VENCIDO"))</f>
        <v xml:space="preserve"> </v>
      </c>
      <c r="T66" s="18"/>
      <c r="U66" s="19"/>
      <c r="V66" s="19"/>
      <c r="W66" s="20"/>
      <c r="X66" s="20"/>
      <c r="Y66" s="164"/>
      <c r="Z66" s="21"/>
      <c r="AA66" s="4"/>
      <c r="AB66" s="166"/>
      <c r="AC66" s="166"/>
      <c r="AD66" s="170"/>
      <c r="AE66" s="166"/>
      <c r="AF66" s="166"/>
      <c r="AG66" s="166"/>
      <c r="AH66" s="166"/>
      <c r="AI66" s="166"/>
      <c r="AJ66" s="166"/>
      <c r="AK66" s="166"/>
      <c r="AL66" s="166"/>
      <c r="AM66" s="166"/>
      <c r="AN66" s="166"/>
      <c r="AO66" s="184"/>
      <c r="AP66" s="24"/>
      <c r="AQ66" s="8"/>
    </row>
    <row r="67" spans="1:43" ht="14.65" customHeight="1">
      <c r="A67" s="101"/>
      <c r="B67" s="189"/>
      <c r="C67" s="190"/>
      <c r="D67" s="118"/>
      <c r="E67" s="127"/>
      <c r="F67" s="133"/>
      <c r="G67" s="133"/>
      <c r="H67" s="133"/>
      <c r="I67" s="133"/>
      <c r="J67" s="145"/>
      <c r="K67" s="148"/>
      <c r="L67" s="151"/>
      <c r="M67" s="154"/>
      <c r="N67" s="14"/>
      <c r="O67" s="15"/>
      <c r="P67" s="15"/>
      <c r="Q67" s="16"/>
      <c r="R67" s="17" t="str">
        <f ca="1">IF(Q67=0," ",IFERROR(IF(DATEDIF(TODAY(),Q67,"M")&lt;=5,"ROJO",IF(DATEDIF(TODAY(),Q67,"M")&gt;=12,"VERDE",IF(AND(DATEDIF(TODAY(),Q67,"M")&gt;=6,DATEDIF(TODAY(),Q67,"M")&lt;=11),"AMARILLO"))),S67))</f>
        <v xml:space="preserve"> </v>
      </c>
      <c r="S67" s="25" t="str">
        <f>IF(Q67=0," ",IF(Q67&lt;=$N$4,"VENCIDO","NO VENCIDO"))</f>
        <v xml:space="preserve"> </v>
      </c>
      <c r="T67" s="18"/>
      <c r="U67" s="19"/>
      <c r="V67" s="19"/>
      <c r="W67" s="20"/>
      <c r="X67" s="20"/>
      <c r="Y67" s="164"/>
      <c r="Z67" s="21"/>
      <c r="AA67" s="4"/>
      <c r="AB67" s="166"/>
      <c r="AC67" s="166"/>
      <c r="AD67" s="170"/>
      <c r="AE67" s="166"/>
      <c r="AF67" s="166"/>
      <c r="AG67" s="166"/>
      <c r="AH67" s="166"/>
      <c r="AI67" s="166"/>
      <c r="AJ67" s="166"/>
      <c r="AK67" s="166"/>
      <c r="AL67" s="166"/>
      <c r="AM67" s="166"/>
      <c r="AN67" s="166"/>
      <c r="AO67" s="184"/>
      <c r="AP67" s="24"/>
      <c r="AQ67" s="8"/>
    </row>
    <row r="68" spans="1:43" ht="14.65" customHeight="1">
      <c r="A68" s="101"/>
      <c r="B68" s="189"/>
      <c r="C68" s="190"/>
      <c r="D68" s="118"/>
      <c r="E68" s="127"/>
      <c r="F68" s="133"/>
      <c r="G68" s="133"/>
      <c r="H68" s="133"/>
      <c r="I68" s="133"/>
      <c r="J68" s="145"/>
      <c r="K68" s="148"/>
      <c r="L68" s="151"/>
      <c r="M68" s="154"/>
      <c r="N68" s="14"/>
      <c r="O68" s="15"/>
      <c r="P68" s="15"/>
      <c r="Q68" s="16"/>
      <c r="R68" s="17" t="str">
        <f ca="1">IF(Q68=0," ",IFERROR(IF(DATEDIF(TODAY(),Q68,"M")&lt;=5,"ROJO",IF(DATEDIF(TODAY(),Q68,"M")&gt;=12,"VERDE",IF(AND(DATEDIF(TODAY(),Q68,"M")&gt;=6,DATEDIF(TODAY(),Q68,"M")&lt;=11),"AMARILLO"))),S68))</f>
        <v xml:space="preserve"> </v>
      </c>
      <c r="S68" s="25" t="str">
        <f>IF(Q68=0," ",IF(Q68&lt;=$N$4,"VENCIDO","NO VENCIDO"))</f>
        <v xml:space="preserve"> </v>
      </c>
      <c r="T68" s="18"/>
      <c r="U68" s="19"/>
      <c r="V68" s="19"/>
      <c r="W68" s="20"/>
      <c r="X68" s="20"/>
      <c r="Y68" s="164"/>
      <c r="Z68" s="21"/>
      <c r="AA68" s="4"/>
      <c r="AB68" s="166"/>
      <c r="AC68" s="166"/>
      <c r="AD68" s="170"/>
      <c r="AE68" s="166"/>
      <c r="AF68" s="166"/>
      <c r="AG68" s="166"/>
      <c r="AH68" s="166"/>
      <c r="AI68" s="166"/>
      <c r="AJ68" s="166"/>
      <c r="AK68" s="166"/>
      <c r="AL68" s="166"/>
      <c r="AM68" s="166"/>
      <c r="AN68" s="166"/>
      <c r="AO68" s="184"/>
      <c r="AP68" s="24"/>
      <c r="AQ68" s="8"/>
    </row>
    <row r="69" spans="1:43" ht="14.65" customHeight="1">
      <c r="A69" s="101"/>
      <c r="B69" s="189"/>
      <c r="C69" s="190"/>
      <c r="D69" s="118"/>
      <c r="E69" s="127"/>
      <c r="F69" s="133"/>
      <c r="G69" s="133"/>
      <c r="H69" s="133"/>
      <c r="I69" s="133"/>
      <c r="J69" s="145"/>
      <c r="K69" s="148"/>
      <c r="L69" s="151"/>
      <c r="M69" s="155"/>
      <c r="N69" s="14"/>
      <c r="O69" s="15"/>
      <c r="P69" s="15"/>
      <c r="Q69" s="16"/>
      <c r="R69" s="17" t="str">
        <f ca="1">IF(Q69=0," ",IFERROR(IF(DATEDIF(TODAY(),Q69,"M")&lt;=5,"ROJO",IF(DATEDIF(TODAY(),Q69,"M")&gt;=12,"VERDE",IF(AND(DATEDIF(TODAY(),Q69,"M")&gt;=6,DATEDIF(TODAY(),Q69,"M")&lt;=11),"AMARILLO"))),S69))</f>
        <v xml:space="preserve"> </v>
      </c>
      <c r="S69" s="25" t="str">
        <f>IF(Q69=0," ",IF(Q69&lt;=$N$4,"VENCIDO","NO VENCIDO"))</f>
        <v xml:space="preserve"> </v>
      </c>
      <c r="T69" s="18"/>
      <c r="U69" s="19"/>
      <c r="V69" s="19"/>
      <c r="W69" s="20"/>
      <c r="X69" s="20"/>
      <c r="Y69" s="164"/>
      <c r="Z69" s="21"/>
      <c r="AA69" s="4"/>
      <c r="AB69" s="166"/>
      <c r="AC69" s="166"/>
      <c r="AD69" s="170"/>
      <c r="AE69" s="166"/>
      <c r="AF69" s="166"/>
      <c r="AG69" s="166"/>
      <c r="AH69" s="166"/>
      <c r="AI69" s="166"/>
      <c r="AJ69" s="166"/>
      <c r="AK69" s="166"/>
      <c r="AL69" s="166"/>
      <c r="AM69" s="166"/>
      <c r="AN69" s="166"/>
      <c r="AO69" s="185"/>
      <c r="AP69" s="24"/>
      <c r="AQ69" s="8"/>
    </row>
    <row r="70" spans="1:43" ht="16.5">
      <c r="A70" s="102"/>
      <c r="B70" s="191"/>
      <c r="C70" s="192"/>
      <c r="D70" s="119"/>
      <c r="E70" s="128"/>
      <c r="F70" s="134"/>
      <c r="G70" s="134"/>
      <c r="H70" s="134"/>
      <c r="I70" s="134"/>
      <c r="J70" s="146"/>
      <c r="K70" s="149"/>
      <c r="L70" s="152"/>
      <c r="M70" s="28" t="b">
        <f>M65=N70</f>
        <v>1</v>
      </c>
      <c r="N70" s="29">
        <f>SUM(N65:N69)</f>
        <v>48</v>
      </c>
      <c r="O70" s="30" t="s">
        <v>112</v>
      </c>
      <c r="P70" s="31"/>
      <c r="Q70" s="32"/>
      <c r="R70" s="32"/>
      <c r="S70" s="32"/>
      <c r="T70" s="33">
        <f>SUM(T65:T69)</f>
        <v>0</v>
      </c>
      <c r="U70" s="34"/>
      <c r="V70" s="34"/>
      <c r="W70" s="34"/>
      <c r="X70" s="35"/>
      <c r="Y70" s="165"/>
      <c r="Z70" s="36"/>
      <c r="AA70" s="4"/>
      <c r="AB70" s="37"/>
      <c r="AC70" s="37"/>
      <c r="AD70" s="38"/>
      <c r="AE70" s="37"/>
      <c r="AF70" s="37"/>
      <c r="AG70" s="37"/>
      <c r="AH70" s="37"/>
      <c r="AI70" s="37"/>
      <c r="AJ70" s="37"/>
      <c r="AK70" s="37"/>
      <c r="AL70" s="37"/>
      <c r="AM70" s="37"/>
      <c r="AN70" s="37"/>
      <c r="AO70" s="39"/>
      <c r="AP70" s="24"/>
      <c r="AQ70" s="8"/>
    </row>
    <row r="71" spans="1:43" ht="14.65" customHeight="1">
      <c r="A71" s="100">
        <f>A65+1</f>
        <v>12</v>
      </c>
      <c r="B71" s="193" t="s">
        <v>137</v>
      </c>
      <c r="C71" s="193"/>
      <c r="D71" s="117">
        <f>+Enero!M71</f>
        <v>0</v>
      </c>
      <c r="E71" s="126"/>
      <c r="F71" s="132"/>
      <c r="G71" s="132"/>
      <c r="H71" s="132"/>
      <c r="I71" s="132"/>
      <c r="J71" s="144">
        <f>+F71+G71</f>
        <v>0</v>
      </c>
      <c r="K71" s="147">
        <f>+AO71</f>
        <v>0</v>
      </c>
      <c r="L71" s="150">
        <f>+J71+K71</f>
        <v>0</v>
      </c>
      <c r="M71" s="153">
        <f>+(D71+E71)-(L71)+H71-I71</f>
        <v>0</v>
      </c>
      <c r="N71" s="14"/>
      <c r="O71" s="15"/>
      <c r="P71" s="15"/>
      <c r="Q71" s="16"/>
      <c r="R71" s="17" t="str">
        <f ca="1">IF(Q71=0," ",IFERROR(IF(DATEDIF(TODAY(),Q71,"M")&lt;=5,"ROJO",IF(DATEDIF(TODAY(),Q71,"M")&gt;=12,"VERDE",IF(AND(DATEDIF(TODAY(),Q71,"M")&gt;=6,DATEDIF(TODAY(),Q71,"M")&lt;=11),"AMARILLO"))),S71))</f>
        <v xml:space="preserve"> </v>
      </c>
      <c r="S71" s="17" t="str">
        <f>IF(Q71=0," ",IF(Q71&lt;=$N$4,"VENCIDO","NO VENCIDO"))</f>
        <v xml:space="preserve"> </v>
      </c>
      <c r="T71" s="18"/>
      <c r="U71" s="19"/>
      <c r="V71" s="19"/>
      <c r="W71" s="20"/>
      <c r="X71" s="20"/>
      <c r="Y71" s="163">
        <f>+AT71</f>
        <v>0</v>
      </c>
      <c r="Z71" s="21"/>
      <c r="AA71" s="4"/>
      <c r="AB71" s="166"/>
      <c r="AC71" s="166"/>
      <c r="AD71" s="170">
        <f>+AB71+AC71</f>
        <v>0</v>
      </c>
      <c r="AE71" s="166"/>
      <c r="AF71" s="166"/>
      <c r="AG71" s="166"/>
      <c r="AH71" s="166"/>
      <c r="AI71" s="166"/>
      <c r="AJ71" s="166"/>
      <c r="AK71" s="166"/>
      <c r="AL71" s="166"/>
      <c r="AM71" s="166"/>
      <c r="AN71" s="166"/>
      <c r="AO71" s="183">
        <f>SUM(AD71:AN75)</f>
        <v>0</v>
      </c>
      <c r="AP71" s="24"/>
      <c r="AQ71" s="8"/>
    </row>
    <row r="72" spans="1:43" ht="14.65" customHeight="1">
      <c r="A72" s="101"/>
      <c r="B72" s="193"/>
      <c r="C72" s="193"/>
      <c r="D72" s="118"/>
      <c r="E72" s="127"/>
      <c r="F72" s="133"/>
      <c r="G72" s="133"/>
      <c r="H72" s="133"/>
      <c r="I72" s="133"/>
      <c r="J72" s="145"/>
      <c r="K72" s="148"/>
      <c r="L72" s="151"/>
      <c r="M72" s="154"/>
      <c r="N72" s="14"/>
      <c r="O72" s="15"/>
      <c r="P72" s="15"/>
      <c r="Q72" s="16"/>
      <c r="R72" s="17" t="str">
        <f ca="1">IF(Q72=0," ",IFERROR(IF(DATEDIF(TODAY(),Q72,"M")&lt;=5,"ROJO",IF(DATEDIF(TODAY(),Q72,"M")&gt;=12,"VERDE",IF(AND(DATEDIF(TODAY(),Q72,"M")&gt;=6,DATEDIF(TODAY(),Q72,"M")&lt;=11),"AMARILLO"))),S72))</f>
        <v xml:space="preserve"> </v>
      </c>
      <c r="S72" s="25" t="str">
        <f>IF(Q72=0," ",IF(Q72&lt;=$N$4,"VENCIDO","NO VENCIDO"))</f>
        <v xml:space="preserve"> </v>
      </c>
      <c r="T72" s="18"/>
      <c r="U72" s="19"/>
      <c r="V72" s="19"/>
      <c r="W72" s="20"/>
      <c r="X72" s="20"/>
      <c r="Y72" s="164"/>
      <c r="Z72" s="21"/>
      <c r="AA72" s="4"/>
      <c r="AB72" s="166"/>
      <c r="AC72" s="166"/>
      <c r="AD72" s="170"/>
      <c r="AE72" s="166"/>
      <c r="AF72" s="166"/>
      <c r="AG72" s="166"/>
      <c r="AH72" s="166"/>
      <c r="AI72" s="166"/>
      <c r="AJ72" s="166"/>
      <c r="AK72" s="166"/>
      <c r="AL72" s="166"/>
      <c r="AM72" s="166"/>
      <c r="AN72" s="166"/>
      <c r="AO72" s="184"/>
      <c r="AP72" s="24"/>
      <c r="AQ72" s="8"/>
    </row>
    <row r="73" spans="1:43" ht="14.65" customHeight="1">
      <c r="A73" s="101"/>
      <c r="B73" s="193"/>
      <c r="C73" s="193"/>
      <c r="D73" s="118"/>
      <c r="E73" s="127"/>
      <c r="F73" s="133"/>
      <c r="G73" s="133"/>
      <c r="H73" s="133"/>
      <c r="I73" s="133"/>
      <c r="J73" s="145"/>
      <c r="K73" s="148"/>
      <c r="L73" s="151"/>
      <c r="M73" s="154"/>
      <c r="N73" s="14"/>
      <c r="O73" s="15"/>
      <c r="P73" s="15"/>
      <c r="Q73" s="16"/>
      <c r="R73" s="17" t="str">
        <f ca="1">IF(Q73=0," ",IFERROR(IF(DATEDIF(TODAY(),Q73,"M")&lt;=5,"ROJO",IF(DATEDIF(TODAY(),Q73,"M")&gt;=12,"VERDE",IF(AND(DATEDIF(TODAY(),Q73,"M")&gt;=6,DATEDIF(TODAY(),Q73,"M")&lt;=11),"AMARILLO"))),S73))</f>
        <v xml:space="preserve"> </v>
      </c>
      <c r="S73" s="25" t="str">
        <f>IF(Q73=0," ",IF(Q73&lt;=$N$4,"VENCIDO","NO VENCIDO"))</f>
        <v xml:space="preserve"> </v>
      </c>
      <c r="T73" s="18"/>
      <c r="U73" s="19"/>
      <c r="V73" s="19"/>
      <c r="W73" s="20"/>
      <c r="X73" s="20"/>
      <c r="Y73" s="164"/>
      <c r="Z73" s="21"/>
      <c r="AA73" s="4"/>
      <c r="AB73" s="166"/>
      <c r="AC73" s="166"/>
      <c r="AD73" s="170"/>
      <c r="AE73" s="166"/>
      <c r="AF73" s="166"/>
      <c r="AG73" s="166"/>
      <c r="AH73" s="166"/>
      <c r="AI73" s="166"/>
      <c r="AJ73" s="166"/>
      <c r="AK73" s="166"/>
      <c r="AL73" s="166"/>
      <c r="AM73" s="166"/>
      <c r="AN73" s="166"/>
      <c r="AO73" s="184"/>
      <c r="AP73" s="24"/>
      <c r="AQ73" s="8"/>
    </row>
    <row r="74" spans="1:43" ht="14.65" customHeight="1">
      <c r="A74" s="101"/>
      <c r="B74" s="193"/>
      <c r="C74" s="193"/>
      <c r="D74" s="118"/>
      <c r="E74" s="127"/>
      <c r="F74" s="133"/>
      <c r="G74" s="133"/>
      <c r="H74" s="133"/>
      <c r="I74" s="133"/>
      <c r="J74" s="145"/>
      <c r="K74" s="148"/>
      <c r="L74" s="151"/>
      <c r="M74" s="154"/>
      <c r="N74" s="14"/>
      <c r="O74" s="15"/>
      <c r="P74" s="15"/>
      <c r="Q74" s="16"/>
      <c r="R74" s="17" t="str">
        <f ca="1">IF(Q74=0," ",IFERROR(IF(DATEDIF(TODAY(),Q74,"M")&lt;=5,"ROJO",IF(DATEDIF(TODAY(),Q74,"M")&gt;=12,"VERDE",IF(AND(DATEDIF(TODAY(),Q74,"M")&gt;=6,DATEDIF(TODAY(),Q74,"M")&lt;=11),"AMARILLO"))),S74))</f>
        <v xml:space="preserve"> </v>
      </c>
      <c r="S74" s="25" t="str">
        <f>IF(Q74=0," ",IF(Q74&lt;=$N$4,"VENCIDO","NO VENCIDO"))</f>
        <v xml:space="preserve"> </v>
      </c>
      <c r="T74" s="18"/>
      <c r="U74" s="19"/>
      <c r="V74" s="19"/>
      <c r="W74" s="20"/>
      <c r="X74" s="20"/>
      <c r="Y74" s="164"/>
      <c r="Z74" s="21"/>
      <c r="AA74" s="4"/>
      <c r="AB74" s="166"/>
      <c r="AC74" s="166"/>
      <c r="AD74" s="170"/>
      <c r="AE74" s="166"/>
      <c r="AF74" s="166"/>
      <c r="AG74" s="166"/>
      <c r="AH74" s="166"/>
      <c r="AI74" s="166"/>
      <c r="AJ74" s="166"/>
      <c r="AK74" s="166"/>
      <c r="AL74" s="166"/>
      <c r="AM74" s="166"/>
      <c r="AN74" s="166"/>
      <c r="AO74" s="184"/>
      <c r="AP74" s="24"/>
      <c r="AQ74" s="8"/>
    </row>
    <row r="75" spans="1:43" ht="14.65" customHeight="1">
      <c r="A75" s="101"/>
      <c r="B75" s="193"/>
      <c r="C75" s="193"/>
      <c r="D75" s="118"/>
      <c r="E75" s="127"/>
      <c r="F75" s="133"/>
      <c r="G75" s="133"/>
      <c r="H75" s="133"/>
      <c r="I75" s="133"/>
      <c r="J75" s="145"/>
      <c r="K75" s="148"/>
      <c r="L75" s="151"/>
      <c r="M75" s="155"/>
      <c r="N75" s="14"/>
      <c r="O75" s="15"/>
      <c r="P75" s="15"/>
      <c r="Q75" s="16"/>
      <c r="R75" s="17" t="str">
        <f ca="1">IF(Q75=0," ",IFERROR(IF(DATEDIF(TODAY(),Q75,"M")&lt;=5,"ROJO",IF(DATEDIF(TODAY(),Q75,"M")&gt;=12,"VERDE",IF(AND(DATEDIF(TODAY(),Q75,"M")&gt;=6,DATEDIF(TODAY(),Q75,"M")&lt;=11),"AMARILLO"))),S75))</f>
        <v xml:space="preserve"> </v>
      </c>
      <c r="S75" s="25" t="str">
        <f>IF(Q75=0," ",IF(Q75&lt;=$N$4,"VENCIDO","NO VENCIDO"))</f>
        <v xml:space="preserve"> </v>
      </c>
      <c r="T75" s="18"/>
      <c r="U75" s="19"/>
      <c r="V75" s="19"/>
      <c r="W75" s="20"/>
      <c r="X75" s="20"/>
      <c r="Y75" s="164"/>
      <c r="Z75" s="21"/>
      <c r="AA75" s="4"/>
      <c r="AB75" s="166"/>
      <c r="AC75" s="166"/>
      <c r="AD75" s="170"/>
      <c r="AE75" s="166"/>
      <c r="AF75" s="166"/>
      <c r="AG75" s="166"/>
      <c r="AH75" s="166"/>
      <c r="AI75" s="166"/>
      <c r="AJ75" s="166"/>
      <c r="AK75" s="166"/>
      <c r="AL75" s="166"/>
      <c r="AM75" s="166"/>
      <c r="AN75" s="166"/>
      <c r="AO75" s="185"/>
      <c r="AP75" s="24"/>
      <c r="AQ75" s="8"/>
    </row>
    <row r="76" spans="1:43" ht="16.5">
      <c r="A76" s="102"/>
      <c r="B76" s="193"/>
      <c r="C76" s="193"/>
      <c r="D76" s="119"/>
      <c r="E76" s="128"/>
      <c r="F76" s="134"/>
      <c r="G76" s="134"/>
      <c r="H76" s="134"/>
      <c r="I76" s="134"/>
      <c r="J76" s="146"/>
      <c r="K76" s="149"/>
      <c r="L76" s="152"/>
      <c r="M76" s="28" t="b">
        <f>M71=N76</f>
        <v>1</v>
      </c>
      <c r="N76" s="29">
        <f>SUM(N71:N75)</f>
        <v>0</v>
      </c>
      <c r="O76" s="30" t="s">
        <v>112</v>
      </c>
      <c r="P76" s="31"/>
      <c r="Q76" s="32"/>
      <c r="R76" s="32"/>
      <c r="S76" s="32"/>
      <c r="T76" s="33">
        <f>SUM(T71:T75)</f>
        <v>0</v>
      </c>
      <c r="U76" s="34"/>
      <c r="V76" s="34"/>
      <c r="W76" s="34"/>
      <c r="X76" s="35"/>
      <c r="Y76" s="165"/>
      <c r="Z76" s="36"/>
      <c r="AA76" s="4"/>
      <c r="AB76" s="37"/>
      <c r="AC76" s="38"/>
      <c r="AD76" s="38"/>
      <c r="AE76" s="38"/>
      <c r="AF76" s="38"/>
      <c r="AG76" s="38"/>
      <c r="AH76" s="38"/>
      <c r="AI76" s="38"/>
      <c r="AJ76" s="38"/>
      <c r="AK76" s="38"/>
      <c r="AL76" s="38"/>
      <c r="AM76" s="38"/>
      <c r="AN76" s="38"/>
      <c r="AO76" s="39"/>
      <c r="AP76" s="24"/>
      <c r="AQ76" s="8"/>
    </row>
    <row r="77" spans="1:43" ht="14.65" customHeight="1">
      <c r="A77" s="100">
        <f>A71+1</f>
        <v>13</v>
      </c>
      <c r="B77" s="193" t="s">
        <v>138</v>
      </c>
      <c r="C77" s="193"/>
      <c r="D77" s="117">
        <f>+Enero!M77</f>
        <v>41</v>
      </c>
      <c r="E77" s="126"/>
      <c r="F77" s="132">
        <v>10</v>
      </c>
      <c r="G77" s="132"/>
      <c r="H77" s="132"/>
      <c r="I77" s="132"/>
      <c r="J77" s="144">
        <f>+F77+G77</f>
        <v>10</v>
      </c>
      <c r="K77" s="147">
        <f>+AO77</f>
        <v>0</v>
      </c>
      <c r="L77" s="150">
        <f>+J77+K77</f>
        <v>10</v>
      </c>
      <c r="M77" s="153">
        <f>+(D77+E77)-(L77)+H77-I77</f>
        <v>31</v>
      </c>
      <c r="N77" s="14">
        <v>31</v>
      </c>
      <c r="O77" s="15" t="s">
        <v>139</v>
      </c>
      <c r="P77" s="15" t="s">
        <v>115</v>
      </c>
      <c r="Q77" s="16">
        <v>46265</v>
      </c>
      <c r="R77" s="17" t="str">
        <f ca="1">IF(Q77=0," ",IFERROR(IF(DATEDIF(TODAY(),Q77,"M")&lt;=5,"ROJO",IF(DATEDIF(TODAY(),Q77,"M")&gt;=12,"VERDE",IF(AND(DATEDIF(TODAY(),Q77,"M")&gt;=6,DATEDIF(TODAY(),Q77,"M")&lt;=11),"AMARILLO"))),S77))</f>
        <v>NO VENCIDO</v>
      </c>
      <c r="S77" s="17" t="str">
        <f>IF(Q77=0," ",IF(Q77&lt;=$N$4,"VENCIDO","NO VENCIDO"))</f>
        <v>NO VENCIDO</v>
      </c>
      <c r="T77" s="18"/>
      <c r="U77" s="19"/>
      <c r="V77" s="19"/>
      <c r="W77" s="20"/>
      <c r="X77" s="20"/>
      <c r="Y77" s="163">
        <f>+AT77</f>
        <v>0</v>
      </c>
      <c r="Z77" s="21"/>
      <c r="AA77" s="4"/>
      <c r="AB77" s="166"/>
      <c r="AC77" s="166"/>
      <c r="AD77" s="170">
        <f>+AB77+AC77</f>
        <v>0</v>
      </c>
      <c r="AE77" s="166"/>
      <c r="AF77" s="166"/>
      <c r="AG77" s="166"/>
      <c r="AH77" s="166"/>
      <c r="AI77" s="166"/>
      <c r="AJ77" s="166"/>
      <c r="AK77" s="166"/>
      <c r="AL77" s="166"/>
      <c r="AM77" s="166"/>
      <c r="AN77" s="166"/>
      <c r="AO77" s="183">
        <f>SUM(AD77:AN81)</f>
        <v>0</v>
      </c>
      <c r="AP77" s="24"/>
      <c r="AQ77" s="8"/>
    </row>
    <row r="78" spans="1:43" ht="14.65" customHeight="1">
      <c r="A78" s="101"/>
      <c r="B78" s="193"/>
      <c r="C78" s="193"/>
      <c r="D78" s="118"/>
      <c r="E78" s="127"/>
      <c r="F78" s="133"/>
      <c r="G78" s="133"/>
      <c r="H78" s="133"/>
      <c r="I78" s="133"/>
      <c r="J78" s="145"/>
      <c r="K78" s="148"/>
      <c r="L78" s="151"/>
      <c r="M78" s="154"/>
      <c r="N78" s="14"/>
      <c r="O78" s="15"/>
      <c r="P78" s="15"/>
      <c r="Q78" s="16"/>
      <c r="R78" s="17" t="str">
        <f ca="1">IF(Q78=0," ",IFERROR(IF(DATEDIF(TODAY(),Q78,"M")&lt;=5,"ROJO",IF(DATEDIF(TODAY(),Q78,"M")&gt;=12,"VERDE",IF(AND(DATEDIF(TODAY(),Q78,"M")&gt;=6,DATEDIF(TODAY(),Q78,"M")&lt;=11),"AMARILLO"))),S78))</f>
        <v xml:space="preserve"> </v>
      </c>
      <c r="S78" s="25" t="str">
        <f>IF(Q78=0," ",IF(Q78&lt;=$N$4,"VENCIDO","NO VENCIDO"))</f>
        <v xml:space="preserve"> </v>
      </c>
      <c r="T78" s="18"/>
      <c r="U78" s="19"/>
      <c r="V78" s="19"/>
      <c r="W78" s="20"/>
      <c r="X78" s="20"/>
      <c r="Y78" s="164"/>
      <c r="Z78" s="21"/>
      <c r="AA78" s="4"/>
      <c r="AB78" s="166"/>
      <c r="AC78" s="166"/>
      <c r="AD78" s="170"/>
      <c r="AE78" s="166"/>
      <c r="AF78" s="166"/>
      <c r="AG78" s="166"/>
      <c r="AH78" s="166"/>
      <c r="AI78" s="166"/>
      <c r="AJ78" s="166"/>
      <c r="AK78" s="166"/>
      <c r="AL78" s="166"/>
      <c r="AM78" s="166"/>
      <c r="AN78" s="166"/>
      <c r="AO78" s="184"/>
      <c r="AP78" s="24"/>
      <c r="AQ78" s="8"/>
    </row>
    <row r="79" spans="1:43" ht="14.65" customHeight="1">
      <c r="A79" s="101"/>
      <c r="B79" s="193"/>
      <c r="C79" s="193"/>
      <c r="D79" s="118"/>
      <c r="E79" s="127"/>
      <c r="F79" s="133"/>
      <c r="G79" s="133"/>
      <c r="H79" s="133"/>
      <c r="I79" s="133"/>
      <c r="J79" s="145"/>
      <c r="K79" s="148"/>
      <c r="L79" s="151"/>
      <c r="M79" s="154"/>
      <c r="N79" s="14"/>
      <c r="O79" s="15"/>
      <c r="P79" s="15"/>
      <c r="Q79" s="16"/>
      <c r="R79" s="17" t="str">
        <f ca="1">IF(Q79=0," ",IFERROR(IF(DATEDIF(TODAY(),Q79,"M")&lt;=5,"ROJO",IF(DATEDIF(TODAY(),Q79,"M")&gt;=12,"VERDE",IF(AND(DATEDIF(TODAY(),Q79,"M")&gt;=6,DATEDIF(TODAY(),Q79,"M")&lt;=11),"AMARILLO"))),S79))</f>
        <v xml:space="preserve"> </v>
      </c>
      <c r="S79" s="25" t="str">
        <f>IF(Q79=0," ",IF(Q79&lt;=$N$4,"VENCIDO","NO VENCIDO"))</f>
        <v xml:space="preserve"> </v>
      </c>
      <c r="T79" s="18"/>
      <c r="U79" s="19"/>
      <c r="V79" s="19"/>
      <c r="W79" s="20"/>
      <c r="X79" s="20"/>
      <c r="Y79" s="164"/>
      <c r="Z79" s="21"/>
      <c r="AA79" s="4"/>
      <c r="AB79" s="166"/>
      <c r="AC79" s="166"/>
      <c r="AD79" s="170"/>
      <c r="AE79" s="166"/>
      <c r="AF79" s="166"/>
      <c r="AG79" s="166"/>
      <c r="AH79" s="166"/>
      <c r="AI79" s="166"/>
      <c r="AJ79" s="166"/>
      <c r="AK79" s="166"/>
      <c r="AL79" s="166"/>
      <c r="AM79" s="166"/>
      <c r="AN79" s="166"/>
      <c r="AO79" s="184"/>
      <c r="AP79" s="24"/>
      <c r="AQ79" s="8"/>
    </row>
    <row r="80" spans="1:43" ht="14.65" customHeight="1">
      <c r="A80" s="101"/>
      <c r="B80" s="193"/>
      <c r="C80" s="193"/>
      <c r="D80" s="118"/>
      <c r="E80" s="127"/>
      <c r="F80" s="133"/>
      <c r="G80" s="133"/>
      <c r="H80" s="133"/>
      <c r="I80" s="133"/>
      <c r="J80" s="145"/>
      <c r="K80" s="148"/>
      <c r="L80" s="151"/>
      <c r="M80" s="154"/>
      <c r="N80" s="14"/>
      <c r="O80" s="15"/>
      <c r="P80" s="15"/>
      <c r="Q80" s="16"/>
      <c r="R80" s="17" t="str">
        <f ca="1">IF(Q80=0," ",IFERROR(IF(DATEDIF(TODAY(),Q80,"M")&lt;=5,"ROJO",IF(DATEDIF(TODAY(),Q80,"M")&gt;=12,"VERDE",IF(AND(DATEDIF(TODAY(),Q80,"M")&gt;=6,DATEDIF(TODAY(),Q80,"M")&lt;=11),"AMARILLO"))),S80))</f>
        <v xml:space="preserve"> </v>
      </c>
      <c r="S80" s="25" t="str">
        <f>IF(Q80=0," ",IF(Q80&lt;=$N$4,"VENCIDO","NO VENCIDO"))</f>
        <v xml:space="preserve"> </v>
      </c>
      <c r="T80" s="18"/>
      <c r="U80" s="19"/>
      <c r="V80" s="19"/>
      <c r="W80" s="20"/>
      <c r="X80" s="20"/>
      <c r="Y80" s="164"/>
      <c r="Z80" s="21"/>
      <c r="AA80" s="4"/>
      <c r="AB80" s="166"/>
      <c r="AC80" s="166"/>
      <c r="AD80" s="170"/>
      <c r="AE80" s="166"/>
      <c r="AF80" s="166"/>
      <c r="AG80" s="166"/>
      <c r="AH80" s="166"/>
      <c r="AI80" s="166"/>
      <c r="AJ80" s="166"/>
      <c r="AK80" s="166"/>
      <c r="AL80" s="166"/>
      <c r="AM80" s="166"/>
      <c r="AN80" s="166"/>
      <c r="AO80" s="184"/>
      <c r="AP80" s="24"/>
      <c r="AQ80" s="8"/>
    </row>
    <row r="81" spans="1:43" ht="14.65" customHeight="1">
      <c r="A81" s="101"/>
      <c r="B81" s="193"/>
      <c r="C81" s="193"/>
      <c r="D81" s="118"/>
      <c r="E81" s="127"/>
      <c r="F81" s="133"/>
      <c r="G81" s="133"/>
      <c r="H81" s="133"/>
      <c r="I81" s="133"/>
      <c r="J81" s="145"/>
      <c r="K81" s="148"/>
      <c r="L81" s="151"/>
      <c r="M81" s="155"/>
      <c r="N81" s="14"/>
      <c r="O81" s="15"/>
      <c r="P81" s="15"/>
      <c r="Q81" s="16"/>
      <c r="R81" s="17" t="str">
        <f ca="1">IF(Q81=0," ",IFERROR(IF(DATEDIF(TODAY(),Q81,"M")&lt;=5,"ROJO",IF(DATEDIF(TODAY(),Q81,"M")&gt;=12,"VERDE",IF(AND(DATEDIF(TODAY(),Q81,"M")&gt;=6,DATEDIF(TODAY(),Q81,"M")&lt;=11),"AMARILLO"))),S81))</f>
        <v xml:space="preserve"> </v>
      </c>
      <c r="S81" s="25" t="str">
        <f>IF(Q81=0," ",IF(Q81&lt;=$N$4,"VENCIDO","NO VENCIDO"))</f>
        <v xml:space="preserve"> </v>
      </c>
      <c r="T81" s="18"/>
      <c r="U81" s="19"/>
      <c r="V81" s="19"/>
      <c r="W81" s="20"/>
      <c r="X81" s="20"/>
      <c r="Y81" s="164"/>
      <c r="Z81" s="21"/>
      <c r="AA81" s="4"/>
      <c r="AB81" s="166"/>
      <c r="AC81" s="166"/>
      <c r="AD81" s="170"/>
      <c r="AE81" s="166"/>
      <c r="AF81" s="166"/>
      <c r="AG81" s="166"/>
      <c r="AH81" s="166"/>
      <c r="AI81" s="166"/>
      <c r="AJ81" s="166"/>
      <c r="AK81" s="166"/>
      <c r="AL81" s="166"/>
      <c r="AM81" s="166"/>
      <c r="AN81" s="166"/>
      <c r="AO81" s="185"/>
      <c r="AP81" s="24"/>
      <c r="AQ81" s="8"/>
    </row>
    <row r="82" spans="1:43" ht="16.5">
      <c r="A82" s="102"/>
      <c r="B82" s="193"/>
      <c r="C82" s="193"/>
      <c r="D82" s="119"/>
      <c r="E82" s="128"/>
      <c r="F82" s="134"/>
      <c r="G82" s="134"/>
      <c r="H82" s="134"/>
      <c r="I82" s="134"/>
      <c r="J82" s="146"/>
      <c r="K82" s="149"/>
      <c r="L82" s="152"/>
      <c r="M82" s="28" t="b">
        <f>M77=N82</f>
        <v>1</v>
      </c>
      <c r="N82" s="29">
        <f>SUM(N77:N81)</f>
        <v>31</v>
      </c>
      <c r="O82" s="30" t="s">
        <v>112</v>
      </c>
      <c r="P82" s="31"/>
      <c r="Q82" s="32"/>
      <c r="R82" s="32"/>
      <c r="S82" s="32"/>
      <c r="T82" s="33">
        <f>SUM(T77:T81)</f>
        <v>0</v>
      </c>
      <c r="U82" s="34"/>
      <c r="V82" s="34"/>
      <c r="W82" s="34"/>
      <c r="X82" s="35"/>
      <c r="Y82" s="165"/>
      <c r="Z82" s="36"/>
      <c r="AA82" s="4"/>
      <c r="AB82" s="37"/>
      <c r="AC82" s="37"/>
      <c r="AD82" s="38"/>
      <c r="AE82" s="37"/>
      <c r="AF82" s="37"/>
      <c r="AG82" s="37"/>
      <c r="AH82" s="37"/>
      <c r="AI82" s="37"/>
      <c r="AJ82" s="37"/>
      <c r="AK82" s="37"/>
      <c r="AL82" s="37"/>
      <c r="AM82" s="37"/>
      <c r="AN82" s="37"/>
      <c r="AO82" s="39"/>
      <c r="AP82" s="24"/>
      <c r="AQ82" s="8"/>
    </row>
    <row r="83" spans="1:43" ht="14.65" customHeight="1">
      <c r="A83" s="100">
        <f>A77+1</f>
        <v>14</v>
      </c>
      <c r="B83" s="193" t="s">
        <v>140</v>
      </c>
      <c r="C83" s="193"/>
      <c r="D83" s="117">
        <f>+Enero!M83</f>
        <v>0</v>
      </c>
      <c r="E83" s="126"/>
      <c r="F83" s="132"/>
      <c r="G83" s="132"/>
      <c r="H83" s="132"/>
      <c r="I83" s="132"/>
      <c r="J83" s="144">
        <f>+F83+G83</f>
        <v>0</v>
      </c>
      <c r="K83" s="147">
        <f>+AO83</f>
        <v>0</v>
      </c>
      <c r="L83" s="150">
        <f>+J83+K83</f>
        <v>0</v>
      </c>
      <c r="M83" s="153">
        <f>+(D83+E83)-(L83)+H83-I83</f>
        <v>0</v>
      </c>
      <c r="N83" s="14"/>
      <c r="O83" s="15"/>
      <c r="P83" s="15"/>
      <c r="Q83" s="16"/>
      <c r="R83" s="17" t="str">
        <f ca="1">IF(Q83=0," ",IFERROR(IF(DATEDIF(TODAY(),Q83,"M")&lt;=5,"ROJO",IF(DATEDIF(TODAY(),Q83,"M")&gt;=12,"VERDE",IF(AND(DATEDIF(TODAY(),Q83,"M")&gt;=6,DATEDIF(TODAY(),Q83,"M")&lt;=11),"AMARILLO"))),S83))</f>
        <v xml:space="preserve"> </v>
      </c>
      <c r="S83" s="17" t="str">
        <f>IF(Q83=0," ",IF(Q83&lt;=$N$4,"VENCIDO","NO VENCIDO"))</f>
        <v xml:space="preserve"> </v>
      </c>
      <c r="T83" s="18"/>
      <c r="U83" s="19"/>
      <c r="V83" s="19"/>
      <c r="W83" s="20"/>
      <c r="X83" s="20"/>
      <c r="Y83" s="163">
        <f>+AT83</f>
        <v>0</v>
      </c>
      <c r="Z83" s="21"/>
      <c r="AA83" s="4"/>
      <c r="AB83" s="166"/>
      <c r="AC83" s="166"/>
      <c r="AD83" s="170">
        <f>+AB83+AC83</f>
        <v>0</v>
      </c>
      <c r="AE83" s="166"/>
      <c r="AF83" s="166"/>
      <c r="AG83" s="166"/>
      <c r="AH83" s="166"/>
      <c r="AI83" s="166"/>
      <c r="AJ83" s="166"/>
      <c r="AK83" s="166"/>
      <c r="AL83" s="166"/>
      <c r="AM83" s="166"/>
      <c r="AN83" s="166"/>
      <c r="AO83" s="183">
        <f>SUM(AD83:AN87)</f>
        <v>0</v>
      </c>
      <c r="AP83" s="24"/>
      <c r="AQ83" s="8"/>
    </row>
    <row r="84" spans="1:43" ht="14.65" customHeight="1">
      <c r="A84" s="101"/>
      <c r="B84" s="193"/>
      <c r="C84" s="193"/>
      <c r="D84" s="118"/>
      <c r="E84" s="127"/>
      <c r="F84" s="133"/>
      <c r="G84" s="133"/>
      <c r="H84" s="133"/>
      <c r="I84" s="133"/>
      <c r="J84" s="145"/>
      <c r="K84" s="148"/>
      <c r="L84" s="151"/>
      <c r="M84" s="154"/>
      <c r="N84" s="14"/>
      <c r="O84" s="15"/>
      <c r="P84" s="15"/>
      <c r="Q84" s="16"/>
      <c r="R84" s="17" t="str">
        <f ca="1">IF(Q84=0," ",IFERROR(IF(DATEDIF(TODAY(),Q84,"M")&lt;=5,"ROJO",IF(DATEDIF(TODAY(),Q84,"M")&gt;=12,"VERDE",IF(AND(DATEDIF(TODAY(),Q84,"M")&gt;=6,DATEDIF(TODAY(),Q84,"M")&lt;=11),"AMARILLO"))),S84))</f>
        <v xml:space="preserve"> </v>
      </c>
      <c r="S84" s="25" t="str">
        <f>IF(Q84=0," ",IF(Q84&lt;=$N$4,"VENCIDO","NO VENCIDO"))</f>
        <v xml:space="preserve"> </v>
      </c>
      <c r="T84" s="18"/>
      <c r="U84" s="19"/>
      <c r="V84" s="19"/>
      <c r="W84" s="20"/>
      <c r="X84" s="20"/>
      <c r="Y84" s="164"/>
      <c r="Z84" s="21"/>
      <c r="AA84" s="4"/>
      <c r="AB84" s="166"/>
      <c r="AC84" s="166"/>
      <c r="AD84" s="170"/>
      <c r="AE84" s="166"/>
      <c r="AF84" s="166"/>
      <c r="AG84" s="166"/>
      <c r="AH84" s="166"/>
      <c r="AI84" s="166"/>
      <c r="AJ84" s="166"/>
      <c r="AK84" s="166"/>
      <c r="AL84" s="166"/>
      <c r="AM84" s="166"/>
      <c r="AN84" s="166"/>
      <c r="AO84" s="184"/>
      <c r="AP84" s="24"/>
      <c r="AQ84" s="8"/>
    </row>
    <row r="85" spans="1:43" ht="14.65" customHeight="1">
      <c r="A85" s="101"/>
      <c r="B85" s="193"/>
      <c r="C85" s="193"/>
      <c r="D85" s="118"/>
      <c r="E85" s="127"/>
      <c r="F85" s="133"/>
      <c r="G85" s="133"/>
      <c r="H85" s="133"/>
      <c r="I85" s="133"/>
      <c r="J85" s="145"/>
      <c r="K85" s="148"/>
      <c r="L85" s="151"/>
      <c r="M85" s="154"/>
      <c r="N85" s="14"/>
      <c r="O85" s="15"/>
      <c r="P85" s="15"/>
      <c r="Q85" s="16"/>
      <c r="R85" s="17" t="str">
        <f ca="1">IF(Q85=0," ",IFERROR(IF(DATEDIF(TODAY(),Q85,"M")&lt;=5,"ROJO",IF(DATEDIF(TODAY(),Q85,"M")&gt;=12,"VERDE",IF(AND(DATEDIF(TODAY(),Q85,"M")&gt;=6,DATEDIF(TODAY(),Q85,"M")&lt;=11),"AMARILLO"))),S85))</f>
        <v xml:space="preserve"> </v>
      </c>
      <c r="S85" s="25" t="str">
        <f>IF(Q85=0," ",IF(Q85&lt;=$N$4,"VENCIDO","NO VENCIDO"))</f>
        <v xml:space="preserve"> </v>
      </c>
      <c r="T85" s="18"/>
      <c r="U85" s="19"/>
      <c r="V85" s="19"/>
      <c r="W85" s="20"/>
      <c r="X85" s="20"/>
      <c r="Y85" s="164"/>
      <c r="Z85" s="21"/>
      <c r="AA85" s="4"/>
      <c r="AB85" s="166"/>
      <c r="AC85" s="166"/>
      <c r="AD85" s="170"/>
      <c r="AE85" s="166"/>
      <c r="AF85" s="166"/>
      <c r="AG85" s="166"/>
      <c r="AH85" s="166"/>
      <c r="AI85" s="166"/>
      <c r="AJ85" s="166"/>
      <c r="AK85" s="166"/>
      <c r="AL85" s="166"/>
      <c r="AM85" s="166"/>
      <c r="AN85" s="166"/>
      <c r="AO85" s="184"/>
      <c r="AP85" s="24"/>
      <c r="AQ85" s="8"/>
    </row>
    <row r="86" spans="1:43" ht="14.65" customHeight="1">
      <c r="A86" s="101"/>
      <c r="B86" s="193"/>
      <c r="C86" s="193"/>
      <c r="D86" s="118"/>
      <c r="E86" s="127"/>
      <c r="F86" s="133"/>
      <c r="G86" s="133"/>
      <c r="H86" s="133"/>
      <c r="I86" s="133"/>
      <c r="J86" s="145"/>
      <c r="K86" s="148"/>
      <c r="L86" s="151"/>
      <c r="M86" s="154"/>
      <c r="N86" s="14"/>
      <c r="O86" s="15"/>
      <c r="P86" s="15"/>
      <c r="Q86" s="16"/>
      <c r="R86" s="17" t="str">
        <f ca="1">IF(Q86=0," ",IFERROR(IF(DATEDIF(TODAY(),Q86,"M")&lt;=5,"ROJO",IF(DATEDIF(TODAY(),Q86,"M")&gt;=12,"VERDE",IF(AND(DATEDIF(TODAY(),Q86,"M")&gt;=6,DATEDIF(TODAY(),Q86,"M")&lt;=11),"AMARILLO"))),S86))</f>
        <v xml:space="preserve"> </v>
      </c>
      <c r="S86" s="25" t="str">
        <f>IF(Q86=0," ",IF(Q86&lt;=$N$4,"VENCIDO","NO VENCIDO"))</f>
        <v xml:space="preserve"> </v>
      </c>
      <c r="T86" s="18"/>
      <c r="U86" s="19"/>
      <c r="V86" s="19"/>
      <c r="W86" s="20"/>
      <c r="X86" s="20"/>
      <c r="Y86" s="164"/>
      <c r="Z86" s="21"/>
      <c r="AA86" s="4"/>
      <c r="AB86" s="166"/>
      <c r="AC86" s="166"/>
      <c r="AD86" s="170"/>
      <c r="AE86" s="166"/>
      <c r="AF86" s="166"/>
      <c r="AG86" s="166"/>
      <c r="AH86" s="166"/>
      <c r="AI86" s="166"/>
      <c r="AJ86" s="166"/>
      <c r="AK86" s="166"/>
      <c r="AL86" s="166"/>
      <c r="AM86" s="166"/>
      <c r="AN86" s="166"/>
      <c r="AO86" s="184"/>
      <c r="AP86" s="24"/>
      <c r="AQ86" s="8"/>
    </row>
    <row r="87" spans="1:43" ht="14.65" customHeight="1">
      <c r="A87" s="101"/>
      <c r="B87" s="193"/>
      <c r="C87" s="193"/>
      <c r="D87" s="118"/>
      <c r="E87" s="127"/>
      <c r="F87" s="133"/>
      <c r="G87" s="133"/>
      <c r="H87" s="133"/>
      <c r="I87" s="133"/>
      <c r="J87" s="145"/>
      <c r="K87" s="148"/>
      <c r="L87" s="151"/>
      <c r="M87" s="155"/>
      <c r="N87" s="14"/>
      <c r="O87" s="15"/>
      <c r="P87" s="15"/>
      <c r="Q87" s="16"/>
      <c r="R87" s="17" t="str">
        <f ca="1">IF(Q87=0," ",IFERROR(IF(DATEDIF(TODAY(),Q87,"M")&lt;=5,"ROJO",IF(DATEDIF(TODAY(),Q87,"M")&gt;=12,"VERDE",IF(AND(DATEDIF(TODAY(),Q87,"M")&gt;=6,DATEDIF(TODAY(),Q87,"M")&lt;=11),"AMARILLO"))),S87))</f>
        <v xml:space="preserve"> </v>
      </c>
      <c r="S87" s="25" t="str">
        <f>IF(Q87=0," ",IF(Q87&lt;=$N$4,"VENCIDO","NO VENCIDO"))</f>
        <v xml:space="preserve"> </v>
      </c>
      <c r="T87" s="18"/>
      <c r="U87" s="19"/>
      <c r="V87" s="19"/>
      <c r="W87" s="20"/>
      <c r="X87" s="20"/>
      <c r="Y87" s="164"/>
      <c r="Z87" s="21"/>
      <c r="AA87" s="4"/>
      <c r="AB87" s="166"/>
      <c r="AC87" s="166"/>
      <c r="AD87" s="170"/>
      <c r="AE87" s="166"/>
      <c r="AF87" s="166"/>
      <c r="AG87" s="166"/>
      <c r="AH87" s="166"/>
      <c r="AI87" s="166"/>
      <c r="AJ87" s="166"/>
      <c r="AK87" s="166"/>
      <c r="AL87" s="166"/>
      <c r="AM87" s="166"/>
      <c r="AN87" s="166"/>
      <c r="AO87" s="185"/>
      <c r="AP87" s="24"/>
      <c r="AQ87" s="8"/>
    </row>
    <row r="88" spans="1:43" ht="16.5">
      <c r="A88" s="102"/>
      <c r="B88" s="193"/>
      <c r="C88" s="193"/>
      <c r="D88" s="119"/>
      <c r="E88" s="128"/>
      <c r="F88" s="134"/>
      <c r="G88" s="134"/>
      <c r="H88" s="134"/>
      <c r="I88" s="134"/>
      <c r="J88" s="146"/>
      <c r="K88" s="149"/>
      <c r="L88" s="152"/>
      <c r="M88" s="28" t="b">
        <f>M83=N88</f>
        <v>1</v>
      </c>
      <c r="N88" s="29">
        <f>SUM(N83:N87)</f>
        <v>0</v>
      </c>
      <c r="O88" s="30" t="s">
        <v>112</v>
      </c>
      <c r="P88" s="31"/>
      <c r="Q88" s="32"/>
      <c r="R88" s="32"/>
      <c r="S88" s="32"/>
      <c r="T88" s="33">
        <f>SUM(T83:T87)</f>
        <v>0</v>
      </c>
      <c r="U88" s="34"/>
      <c r="V88" s="34"/>
      <c r="W88" s="34"/>
      <c r="X88" s="35"/>
      <c r="Y88" s="165"/>
      <c r="Z88" s="36"/>
      <c r="AA88" s="4"/>
      <c r="AB88" s="37"/>
      <c r="AC88" s="37"/>
      <c r="AD88" s="38"/>
      <c r="AE88" s="37"/>
      <c r="AF88" s="37"/>
      <c r="AG88" s="37"/>
      <c r="AH88" s="37"/>
      <c r="AI88" s="37"/>
      <c r="AJ88" s="37"/>
      <c r="AK88" s="37"/>
      <c r="AL88" s="37"/>
      <c r="AM88" s="37"/>
      <c r="AN88" s="37"/>
      <c r="AO88" s="39"/>
      <c r="AP88" s="24"/>
      <c r="AQ88" s="8"/>
    </row>
    <row r="89" spans="1:43" ht="14.65" customHeight="1">
      <c r="A89" s="100">
        <f>A83+1</f>
        <v>15</v>
      </c>
      <c r="B89" s="193" t="s">
        <v>141</v>
      </c>
      <c r="C89" s="193"/>
      <c r="D89" s="117">
        <f>+Enero!M89</f>
        <v>0</v>
      </c>
      <c r="E89" s="126"/>
      <c r="F89" s="132"/>
      <c r="G89" s="132"/>
      <c r="H89" s="132"/>
      <c r="I89" s="132"/>
      <c r="J89" s="144">
        <f>+F89+G89</f>
        <v>0</v>
      </c>
      <c r="K89" s="147">
        <f>+AO89</f>
        <v>0</v>
      </c>
      <c r="L89" s="150">
        <f>+J89+K89</f>
        <v>0</v>
      </c>
      <c r="M89" s="153">
        <f>+(D89+E89)-(L89)+H89-I89</f>
        <v>0</v>
      </c>
      <c r="N89" s="14"/>
      <c r="O89" s="15"/>
      <c r="P89" s="15"/>
      <c r="Q89" s="16"/>
      <c r="R89" s="17" t="str">
        <f ca="1">IF(Q89=0," ",IFERROR(IF(DATEDIF(TODAY(),Q89,"M")&lt;=5,"ROJO",IF(DATEDIF(TODAY(),Q89,"M")&gt;=12,"VERDE",IF(AND(DATEDIF(TODAY(),Q89,"M")&gt;=6,DATEDIF(TODAY(),Q89,"M")&lt;=11),"AMARILLO"))),S89))</f>
        <v xml:space="preserve"> </v>
      </c>
      <c r="S89" s="17" t="str">
        <f>IF(Q89=0," ",IF(Q89&lt;=$N$4,"VENCIDO","NO VENCIDO"))</f>
        <v xml:space="preserve"> </v>
      </c>
      <c r="T89" s="18"/>
      <c r="U89" s="19"/>
      <c r="V89" s="19"/>
      <c r="W89" s="20"/>
      <c r="X89" s="20"/>
      <c r="Y89" s="163">
        <f>+AT89</f>
        <v>0</v>
      </c>
      <c r="Z89" s="21"/>
      <c r="AA89" s="4"/>
      <c r="AB89" s="166"/>
      <c r="AC89" s="166"/>
      <c r="AD89" s="170">
        <f>+AB89+AC89</f>
        <v>0</v>
      </c>
      <c r="AE89" s="166"/>
      <c r="AF89" s="166"/>
      <c r="AG89" s="166"/>
      <c r="AH89" s="166"/>
      <c r="AI89" s="166"/>
      <c r="AJ89" s="166"/>
      <c r="AK89" s="166"/>
      <c r="AL89" s="166"/>
      <c r="AM89" s="166"/>
      <c r="AN89" s="166"/>
      <c r="AO89" s="183">
        <f>SUM(AD89:AN93)</f>
        <v>0</v>
      </c>
      <c r="AP89" s="24"/>
      <c r="AQ89" s="8"/>
    </row>
    <row r="90" spans="1:43" ht="14.65" customHeight="1">
      <c r="A90" s="101"/>
      <c r="B90" s="193"/>
      <c r="C90" s="193"/>
      <c r="D90" s="118"/>
      <c r="E90" s="127"/>
      <c r="F90" s="133"/>
      <c r="G90" s="133"/>
      <c r="H90" s="133"/>
      <c r="I90" s="133"/>
      <c r="J90" s="145"/>
      <c r="K90" s="148"/>
      <c r="L90" s="151"/>
      <c r="M90" s="154"/>
      <c r="N90" s="14"/>
      <c r="O90" s="15"/>
      <c r="P90" s="15"/>
      <c r="Q90" s="16"/>
      <c r="R90" s="17" t="str">
        <f ca="1">IF(Q90=0," ",IFERROR(IF(DATEDIF(TODAY(),Q90,"M")&lt;=5,"ROJO",IF(DATEDIF(TODAY(),Q90,"M")&gt;=12,"VERDE",IF(AND(DATEDIF(TODAY(),Q90,"M")&gt;=6,DATEDIF(TODAY(),Q90,"M")&lt;=11),"AMARILLO"))),S90))</f>
        <v xml:space="preserve"> </v>
      </c>
      <c r="S90" s="25" t="str">
        <f>IF(Q90=0," ",IF(Q90&lt;=$N$4,"VENCIDO","NO VENCIDO"))</f>
        <v xml:space="preserve"> </v>
      </c>
      <c r="T90" s="18"/>
      <c r="U90" s="19"/>
      <c r="V90" s="19"/>
      <c r="W90" s="20"/>
      <c r="X90" s="20"/>
      <c r="Y90" s="164"/>
      <c r="Z90" s="21"/>
      <c r="AA90" s="4"/>
      <c r="AB90" s="166"/>
      <c r="AC90" s="166"/>
      <c r="AD90" s="170"/>
      <c r="AE90" s="166"/>
      <c r="AF90" s="166"/>
      <c r="AG90" s="166"/>
      <c r="AH90" s="166"/>
      <c r="AI90" s="166"/>
      <c r="AJ90" s="166"/>
      <c r="AK90" s="166"/>
      <c r="AL90" s="166"/>
      <c r="AM90" s="166"/>
      <c r="AN90" s="166"/>
      <c r="AO90" s="184"/>
      <c r="AP90" s="24"/>
      <c r="AQ90" s="8"/>
    </row>
    <row r="91" spans="1:43" ht="14.65" customHeight="1">
      <c r="A91" s="101"/>
      <c r="B91" s="193"/>
      <c r="C91" s="193"/>
      <c r="D91" s="118"/>
      <c r="E91" s="127"/>
      <c r="F91" s="133"/>
      <c r="G91" s="133"/>
      <c r="H91" s="133"/>
      <c r="I91" s="133"/>
      <c r="J91" s="145"/>
      <c r="K91" s="148"/>
      <c r="L91" s="151"/>
      <c r="M91" s="154"/>
      <c r="N91" s="14"/>
      <c r="O91" s="15"/>
      <c r="P91" s="15"/>
      <c r="Q91" s="16"/>
      <c r="R91" s="17" t="str">
        <f ca="1">IF(Q91=0," ",IFERROR(IF(DATEDIF(TODAY(),Q91,"M")&lt;=5,"ROJO",IF(DATEDIF(TODAY(),Q91,"M")&gt;=12,"VERDE",IF(AND(DATEDIF(TODAY(),Q91,"M")&gt;=6,DATEDIF(TODAY(),Q91,"M")&lt;=11),"AMARILLO"))),S91))</f>
        <v xml:space="preserve"> </v>
      </c>
      <c r="S91" s="25" t="str">
        <f>IF(Q91=0," ",IF(Q91&lt;=$N$4,"VENCIDO","NO VENCIDO"))</f>
        <v xml:space="preserve"> </v>
      </c>
      <c r="T91" s="18"/>
      <c r="U91" s="19"/>
      <c r="V91" s="19"/>
      <c r="W91" s="20"/>
      <c r="X91" s="20"/>
      <c r="Y91" s="164"/>
      <c r="Z91" s="21"/>
      <c r="AA91" s="4"/>
      <c r="AB91" s="166"/>
      <c r="AC91" s="166"/>
      <c r="AD91" s="170"/>
      <c r="AE91" s="166"/>
      <c r="AF91" s="166"/>
      <c r="AG91" s="166"/>
      <c r="AH91" s="166"/>
      <c r="AI91" s="166"/>
      <c r="AJ91" s="166"/>
      <c r="AK91" s="166"/>
      <c r="AL91" s="166"/>
      <c r="AM91" s="166"/>
      <c r="AN91" s="166"/>
      <c r="AO91" s="184"/>
      <c r="AP91" s="24"/>
      <c r="AQ91" s="8"/>
    </row>
    <row r="92" spans="1:43" ht="14.65" customHeight="1">
      <c r="A92" s="101"/>
      <c r="B92" s="193"/>
      <c r="C92" s="193"/>
      <c r="D92" s="118"/>
      <c r="E92" s="127"/>
      <c r="F92" s="133"/>
      <c r="G92" s="133"/>
      <c r="H92" s="133"/>
      <c r="I92" s="133"/>
      <c r="J92" s="145"/>
      <c r="K92" s="148"/>
      <c r="L92" s="151"/>
      <c r="M92" s="154"/>
      <c r="N92" s="14"/>
      <c r="O92" s="15"/>
      <c r="P92" s="15"/>
      <c r="Q92" s="16"/>
      <c r="R92" s="17" t="str">
        <f ca="1">IF(Q92=0," ",IFERROR(IF(DATEDIF(TODAY(),Q92,"M")&lt;=5,"ROJO",IF(DATEDIF(TODAY(),Q92,"M")&gt;=12,"VERDE",IF(AND(DATEDIF(TODAY(),Q92,"M")&gt;=6,DATEDIF(TODAY(),Q92,"M")&lt;=11),"AMARILLO"))),S92))</f>
        <v xml:space="preserve"> </v>
      </c>
      <c r="S92" s="25" t="str">
        <f>IF(Q92=0," ",IF(Q92&lt;=$N$4,"VENCIDO","NO VENCIDO"))</f>
        <v xml:space="preserve"> </v>
      </c>
      <c r="T92" s="18"/>
      <c r="U92" s="19"/>
      <c r="V92" s="19"/>
      <c r="W92" s="20"/>
      <c r="X92" s="20"/>
      <c r="Y92" s="164"/>
      <c r="Z92" s="21"/>
      <c r="AA92" s="4"/>
      <c r="AB92" s="166"/>
      <c r="AC92" s="166"/>
      <c r="AD92" s="170"/>
      <c r="AE92" s="166"/>
      <c r="AF92" s="166"/>
      <c r="AG92" s="166"/>
      <c r="AH92" s="166"/>
      <c r="AI92" s="166"/>
      <c r="AJ92" s="166"/>
      <c r="AK92" s="166"/>
      <c r="AL92" s="166"/>
      <c r="AM92" s="166"/>
      <c r="AN92" s="166"/>
      <c r="AO92" s="184"/>
      <c r="AP92" s="24"/>
      <c r="AQ92" s="8"/>
    </row>
    <row r="93" spans="1:43" ht="14.65" customHeight="1">
      <c r="A93" s="101"/>
      <c r="B93" s="193"/>
      <c r="C93" s="193"/>
      <c r="D93" s="118"/>
      <c r="E93" s="127"/>
      <c r="F93" s="133"/>
      <c r="G93" s="133"/>
      <c r="H93" s="133"/>
      <c r="I93" s="133"/>
      <c r="J93" s="145"/>
      <c r="K93" s="148"/>
      <c r="L93" s="151"/>
      <c r="M93" s="155"/>
      <c r="N93" s="14"/>
      <c r="O93" s="15"/>
      <c r="P93" s="15"/>
      <c r="Q93" s="16"/>
      <c r="R93" s="17" t="str">
        <f ca="1">IF(Q93=0," ",IFERROR(IF(DATEDIF(TODAY(),Q93,"M")&lt;=5,"ROJO",IF(DATEDIF(TODAY(),Q93,"M")&gt;=12,"VERDE",IF(AND(DATEDIF(TODAY(),Q93,"M")&gt;=6,DATEDIF(TODAY(),Q93,"M")&lt;=11),"AMARILLO"))),S93))</f>
        <v xml:space="preserve"> </v>
      </c>
      <c r="S93" s="25" t="str">
        <f>IF(Q93=0," ",IF(Q93&lt;=$N$4,"VENCIDO","NO VENCIDO"))</f>
        <v xml:space="preserve"> </v>
      </c>
      <c r="T93" s="18"/>
      <c r="U93" s="19"/>
      <c r="V93" s="19"/>
      <c r="W93" s="20"/>
      <c r="X93" s="20"/>
      <c r="Y93" s="164"/>
      <c r="Z93" s="21"/>
      <c r="AA93" s="4"/>
      <c r="AB93" s="166"/>
      <c r="AC93" s="166"/>
      <c r="AD93" s="170"/>
      <c r="AE93" s="166"/>
      <c r="AF93" s="166"/>
      <c r="AG93" s="166"/>
      <c r="AH93" s="166"/>
      <c r="AI93" s="166"/>
      <c r="AJ93" s="166"/>
      <c r="AK93" s="166"/>
      <c r="AL93" s="166"/>
      <c r="AM93" s="166"/>
      <c r="AN93" s="166"/>
      <c r="AO93" s="185"/>
      <c r="AP93" s="24"/>
      <c r="AQ93" s="8"/>
    </row>
    <row r="94" spans="1:43" ht="16.5">
      <c r="A94" s="102"/>
      <c r="B94" s="193"/>
      <c r="C94" s="193"/>
      <c r="D94" s="119"/>
      <c r="E94" s="128"/>
      <c r="F94" s="134"/>
      <c r="G94" s="134"/>
      <c r="H94" s="134"/>
      <c r="I94" s="134"/>
      <c r="J94" s="146"/>
      <c r="K94" s="149"/>
      <c r="L94" s="152"/>
      <c r="M94" s="28" t="b">
        <f>M89=N94</f>
        <v>1</v>
      </c>
      <c r="N94" s="29">
        <f>SUM(N89:N93)</f>
        <v>0</v>
      </c>
      <c r="O94" s="30" t="s">
        <v>112</v>
      </c>
      <c r="P94" s="31"/>
      <c r="Q94" s="32"/>
      <c r="R94" s="32"/>
      <c r="S94" s="32"/>
      <c r="T94" s="33">
        <f>SUM(T89:T93)</f>
        <v>0</v>
      </c>
      <c r="U94" s="34"/>
      <c r="V94" s="34"/>
      <c r="W94" s="34"/>
      <c r="X94" s="35"/>
      <c r="Y94" s="165"/>
      <c r="Z94" s="36"/>
      <c r="AA94" s="4"/>
      <c r="AB94" s="37"/>
      <c r="AC94" s="37"/>
      <c r="AD94" s="38"/>
      <c r="AE94" s="37"/>
      <c r="AF94" s="37"/>
      <c r="AG94" s="37"/>
      <c r="AH94" s="37"/>
      <c r="AI94" s="37"/>
      <c r="AJ94" s="37"/>
      <c r="AK94" s="37"/>
      <c r="AL94" s="37"/>
      <c r="AM94" s="37"/>
      <c r="AN94" s="37"/>
      <c r="AO94" s="39"/>
      <c r="AP94" s="24"/>
      <c r="AQ94" s="8"/>
    </row>
    <row r="95" spans="1:43" ht="14.65" customHeight="1">
      <c r="A95" s="100">
        <f>A89+1</f>
        <v>16</v>
      </c>
      <c r="B95" s="187" t="s">
        <v>142</v>
      </c>
      <c r="C95" s="188"/>
      <c r="D95" s="117">
        <f>+Enero!M95</f>
        <v>22</v>
      </c>
      <c r="E95" s="126">
        <v>20</v>
      </c>
      <c r="F95" s="132">
        <v>32</v>
      </c>
      <c r="G95" s="132"/>
      <c r="H95" s="132"/>
      <c r="I95" s="132"/>
      <c r="J95" s="144">
        <f>+F95+G95</f>
        <v>32</v>
      </c>
      <c r="K95" s="147">
        <f>+AO95</f>
        <v>0</v>
      </c>
      <c r="L95" s="150">
        <f>+J95+K95</f>
        <v>32</v>
      </c>
      <c r="M95" s="153">
        <f>+(D95+E95)-(L95)+H95-I95</f>
        <v>10</v>
      </c>
      <c r="N95" s="14">
        <v>10</v>
      </c>
      <c r="O95" s="15" t="s">
        <v>235</v>
      </c>
      <c r="P95" s="15" t="s">
        <v>111</v>
      </c>
      <c r="Q95" s="15" t="s">
        <v>236</v>
      </c>
      <c r="R95" s="17" t="str">
        <f ca="1">IF(Q95=0," ",IFERROR(IF(DATEDIF(TODAY(),Q95,"M")&lt;=5,"ROJO",IF(DATEDIF(TODAY(),Q95,"M")&gt;=12,"VERDE",IF(AND(DATEDIF(TODAY(),Q95,"M")&gt;=6,DATEDIF(TODAY(),Q95,"M")&lt;=11),"AMARILLO"))),S95))</f>
        <v>ROJO</v>
      </c>
      <c r="S95" s="17" t="str">
        <f>IF(Q95=0," ",IF(Q95&lt;=$N$4,"VENCIDO","NO VENCIDO"))</f>
        <v>NO VENCIDO</v>
      </c>
      <c r="T95" s="18"/>
      <c r="U95" s="19"/>
      <c r="V95" s="19"/>
      <c r="W95" s="20"/>
      <c r="X95" s="20"/>
      <c r="Y95" s="163">
        <f>+AT95</f>
        <v>0</v>
      </c>
      <c r="Z95" s="21"/>
      <c r="AA95" s="4"/>
      <c r="AB95" s="166"/>
      <c r="AC95" s="166"/>
      <c r="AD95" s="170">
        <f>+AB95+AC95</f>
        <v>0</v>
      </c>
      <c r="AE95" s="166"/>
      <c r="AF95" s="166"/>
      <c r="AG95" s="166"/>
      <c r="AH95" s="166"/>
      <c r="AI95" s="166"/>
      <c r="AJ95" s="166"/>
      <c r="AK95" s="166"/>
      <c r="AL95" s="166"/>
      <c r="AM95" s="166"/>
      <c r="AN95" s="166"/>
      <c r="AO95" s="183">
        <f>SUM(AD95:AN99)</f>
        <v>0</v>
      </c>
      <c r="AP95" s="24"/>
      <c r="AQ95" s="8"/>
    </row>
    <row r="96" spans="1:43" ht="14.65" customHeight="1">
      <c r="A96" s="101"/>
      <c r="B96" s="189"/>
      <c r="C96" s="190"/>
      <c r="D96" s="118"/>
      <c r="E96" s="127"/>
      <c r="F96" s="133"/>
      <c r="G96" s="133"/>
      <c r="H96" s="133"/>
      <c r="I96" s="133"/>
      <c r="J96" s="145"/>
      <c r="K96" s="148"/>
      <c r="L96" s="151"/>
      <c r="M96" s="154"/>
      <c r="N96" s="14"/>
      <c r="O96" s="15"/>
      <c r="P96" s="15"/>
      <c r="Q96" s="16"/>
      <c r="R96" s="17" t="str">
        <f ca="1">IF(Q96=0," ",IFERROR(IF(DATEDIF(TODAY(),Q96,"M")&lt;=5,"ROJO",IF(DATEDIF(TODAY(),Q96,"M")&gt;=12,"VERDE",IF(AND(DATEDIF(TODAY(),Q96,"M")&gt;=6,DATEDIF(TODAY(),Q96,"M")&lt;=11),"AMARILLO"))),S96))</f>
        <v xml:space="preserve"> </v>
      </c>
      <c r="S96" s="25" t="str">
        <f>IF(Q96=0," ",IF(Q96&lt;=$N$4,"VENCIDO","NO VENCIDO"))</f>
        <v xml:space="preserve"> </v>
      </c>
      <c r="T96" s="18"/>
      <c r="U96" s="19"/>
      <c r="V96" s="19"/>
      <c r="W96" s="20"/>
      <c r="X96" s="20"/>
      <c r="Y96" s="164"/>
      <c r="Z96" s="21"/>
      <c r="AA96" s="4"/>
      <c r="AB96" s="166"/>
      <c r="AC96" s="166"/>
      <c r="AD96" s="170"/>
      <c r="AE96" s="166"/>
      <c r="AF96" s="166"/>
      <c r="AG96" s="166"/>
      <c r="AH96" s="166"/>
      <c r="AI96" s="166"/>
      <c r="AJ96" s="166"/>
      <c r="AK96" s="166"/>
      <c r="AL96" s="166"/>
      <c r="AM96" s="166"/>
      <c r="AN96" s="166"/>
      <c r="AO96" s="184"/>
      <c r="AP96" s="24"/>
      <c r="AQ96" s="8"/>
    </row>
    <row r="97" spans="1:43" ht="14.65" customHeight="1">
      <c r="A97" s="101"/>
      <c r="B97" s="189"/>
      <c r="C97" s="190"/>
      <c r="D97" s="118"/>
      <c r="E97" s="127"/>
      <c r="F97" s="133"/>
      <c r="G97" s="133"/>
      <c r="H97" s="133"/>
      <c r="I97" s="133"/>
      <c r="J97" s="145"/>
      <c r="K97" s="148"/>
      <c r="L97" s="151"/>
      <c r="M97" s="154"/>
      <c r="N97" s="14"/>
      <c r="O97" s="15"/>
      <c r="P97" s="15"/>
      <c r="Q97" s="16"/>
      <c r="R97" s="17" t="str">
        <f ca="1">IF(Q97=0," ",IFERROR(IF(DATEDIF(TODAY(),Q97,"M")&lt;=5,"ROJO",IF(DATEDIF(TODAY(),Q97,"M")&gt;=12,"VERDE",IF(AND(DATEDIF(TODAY(),Q97,"M")&gt;=6,DATEDIF(TODAY(),Q97,"M")&lt;=11),"AMARILLO"))),S97))</f>
        <v xml:space="preserve"> </v>
      </c>
      <c r="S97" s="25" t="str">
        <f>IF(Q97=0," ",IF(Q97&lt;=$N$4,"VENCIDO","NO VENCIDO"))</f>
        <v xml:space="preserve"> </v>
      </c>
      <c r="T97" s="18"/>
      <c r="U97" s="19"/>
      <c r="V97" s="19"/>
      <c r="W97" s="20"/>
      <c r="X97" s="20"/>
      <c r="Y97" s="164"/>
      <c r="Z97" s="21"/>
      <c r="AA97" s="4"/>
      <c r="AB97" s="166"/>
      <c r="AC97" s="166"/>
      <c r="AD97" s="170"/>
      <c r="AE97" s="166"/>
      <c r="AF97" s="166"/>
      <c r="AG97" s="166"/>
      <c r="AH97" s="166"/>
      <c r="AI97" s="166"/>
      <c r="AJ97" s="166"/>
      <c r="AK97" s="166"/>
      <c r="AL97" s="166"/>
      <c r="AM97" s="166"/>
      <c r="AN97" s="166"/>
      <c r="AO97" s="184"/>
      <c r="AP97" s="24"/>
      <c r="AQ97" s="8"/>
    </row>
    <row r="98" spans="1:43" ht="14.65" customHeight="1">
      <c r="A98" s="101"/>
      <c r="B98" s="189"/>
      <c r="C98" s="190"/>
      <c r="D98" s="118"/>
      <c r="E98" s="127"/>
      <c r="F98" s="133"/>
      <c r="G98" s="133"/>
      <c r="H98" s="133"/>
      <c r="I98" s="133"/>
      <c r="J98" s="145"/>
      <c r="K98" s="148"/>
      <c r="L98" s="151"/>
      <c r="M98" s="154"/>
      <c r="N98" s="14"/>
      <c r="O98" s="15"/>
      <c r="P98" s="15"/>
      <c r="Q98" s="16"/>
      <c r="R98" s="17" t="str">
        <f ca="1">IF(Q98=0," ",IFERROR(IF(DATEDIF(TODAY(),Q98,"M")&lt;=5,"ROJO",IF(DATEDIF(TODAY(),Q98,"M")&gt;=12,"VERDE",IF(AND(DATEDIF(TODAY(),Q98,"M")&gt;=6,DATEDIF(TODAY(),Q98,"M")&lt;=11),"AMARILLO"))),S98))</f>
        <v xml:space="preserve"> </v>
      </c>
      <c r="S98" s="25" t="str">
        <f>IF(Q98=0," ",IF(Q98&lt;=$N$4,"VENCIDO","NO VENCIDO"))</f>
        <v xml:space="preserve"> </v>
      </c>
      <c r="T98" s="18"/>
      <c r="U98" s="19"/>
      <c r="V98" s="19"/>
      <c r="W98" s="20"/>
      <c r="X98" s="20"/>
      <c r="Y98" s="164"/>
      <c r="Z98" s="21"/>
      <c r="AA98" s="4"/>
      <c r="AB98" s="166"/>
      <c r="AC98" s="166"/>
      <c r="AD98" s="170"/>
      <c r="AE98" s="166"/>
      <c r="AF98" s="166"/>
      <c r="AG98" s="166"/>
      <c r="AH98" s="166"/>
      <c r="AI98" s="166"/>
      <c r="AJ98" s="166"/>
      <c r="AK98" s="166"/>
      <c r="AL98" s="166"/>
      <c r="AM98" s="166"/>
      <c r="AN98" s="166"/>
      <c r="AO98" s="184"/>
      <c r="AP98" s="24"/>
      <c r="AQ98" s="8"/>
    </row>
    <row r="99" spans="1:43" ht="14.65" customHeight="1">
      <c r="A99" s="101"/>
      <c r="B99" s="189"/>
      <c r="C99" s="190"/>
      <c r="D99" s="118"/>
      <c r="E99" s="127"/>
      <c r="F99" s="133"/>
      <c r="G99" s="133"/>
      <c r="H99" s="133"/>
      <c r="I99" s="133"/>
      <c r="J99" s="145"/>
      <c r="K99" s="148"/>
      <c r="L99" s="151"/>
      <c r="M99" s="155"/>
      <c r="N99" s="14"/>
      <c r="O99" s="15"/>
      <c r="P99" s="15"/>
      <c r="Q99" s="16"/>
      <c r="R99" s="17" t="str">
        <f ca="1">IF(Q99=0," ",IFERROR(IF(DATEDIF(TODAY(),Q99,"M")&lt;=5,"ROJO",IF(DATEDIF(TODAY(),Q99,"M")&gt;=12,"VERDE",IF(AND(DATEDIF(TODAY(),Q99,"M")&gt;=6,DATEDIF(TODAY(),Q99,"M")&lt;=11),"AMARILLO"))),S99))</f>
        <v xml:space="preserve"> </v>
      </c>
      <c r="S99" s="25" t="str">
        <f>IF(Q99=0," ",IF(Q99&lt;=$N$4,"VENCIDO","NO VENCIDO"))</f>
        <v xml:space="preserve"> </v>
      </c>
      <c r="T99" s="18"/>
      <c r="U99" s="19"/>
      <c r="V99" s="19"/>
      <c r="W99" s="20"/>
      <c r="X99" s="20"/>
      <c r="Y99" s="164"/>
      <c r="Z99" s="21"/>
      <c r="AA99" s="4"/>
      <c r="AB99" s="166"/>
      <c r="AC99" s="166"/>
      <c r="AD99" s="170"/>
      <c r="AE99" s="166"/>
      <c r="AF99" s="166"/>
      <c r="AG99" s="166"/>
      <c r="AH99" s="166"/>
      <c r="AI99" s="166"/>
      <c r="AJ99" s="166"/>
      <c r="AK99" s="166"/>
      <c r="AL99" s="166"/>
      <c r="AM99" s="166"/>
      <c r="AN99" s="166"/>
      <c r="AO99" s="185"/>
      <c r="AP99" s="24"/>
      <c r="AQ99" s="8"/>
    </row>
    <row r="100" spans="1:43" ht="16.5">
      <c r="A100" s="102"/>
      <c r="B100" s="191"/>
      <c r="C100" s="192"/>
      <c r="D100" s="119"/>
      <c r="E100" s="128"/>
      <c r="F100" s="134"/>
      <c r="G100" s="134"/>
      <c r="H100" s="134"/>
      <c r="I100" s="134"/>
      <c r="J100" s="146"/>
      <c r="K100" s="149"/>
      <c r="L100" s="152"/>
      <c r="M100" s="28" t="b">
        <f>M95=N100</f>
        <v>1</v>
      </c>
      <c r="N100" s="29">
        <f>SUM(N95:N99)</f>
        <v>10</v>
      </c>
      <c r="O100" s="30" t="s">
        <v>112</v>
      </c>
      <c r="P100" s="31"/>
      <c r="Q100" s="32"/>
      <c r="R100" s="32"/>
      <c r="S100" s="32"/>
      <c r="T100" s="33">
        <f>SUM(T95:T99)</f>
        <v>0</v>
      </c>
      <c r="U100" s="34"/>
      <c r="V100" s="34"/>
      <c r="W100" s="34"/>
      <c r="X100" s="35"/>
      <c r="Y100" s="165"/>
      <c r="Z100" s="36"/>
      <c r="AA100" s="4"/>
      <c r="AB100" s="37"/>
      <c r="AC100" s="37"/>
      <c r="AD100" s="38"/>
      <c r="AE100" s="37"/>
      <c r="AF100" s="37"/>
      <c r="AG100" s="37"/>
      <c r="AH100" s="37"/>
      <c r="AI100" s="37"/>
      <c r="AJ100" s="37"/>
      <c r="AK100" s="37"/>
      <c r="AL100" s="37"/>
      <c r="AM100" s="37"/>
      <c r="AN100" s="37"/>
      <c r="AO100" s="39"/>
      <c r="AP100" s="24"/>
      <c r="AQ100" s="8"/>
    </row>
    <row r="101" spans="1:43" ht="14.65" customHeight="1">
      <c r="A101" s="100">
        <f>A95+1</f>
        <v>17</v>
      </c>
      <c r="B101" s="193" t="s">
        <v>144</v>
      </c>
      <c r="C101" s="193"/>
      <c r="D101" s="117">
        <f>+Enero!M101</f>
        <v>0</v>
      </c>
      <c r="E101" s="126"/>
      <c r="F101" s="132"/>
      <c r="G101" s="132"/>
      <c r="H101" s="132"/>
      <c r="I101" s="132"/>
      <c r="J101" s="144">
        <f>+F101+G101</f>
        <v>0</v>
      </c>
      <c r="K101" s="147">
        <f>+AO101</f>
        <v>0</v>
      </c>
      <c r="L101" s="150">
        <f>+J101+K101</f>
        <v>0</v>
      </c>
      <c r="M101" s="153">
        <f>+(D101+E101)-(L101)+H101-I101</f>
        <v>0</v>
      </c>
      <c r="N101" s="14"/>
      <c r="O101" s="15"/>
      <c r="P101" s="15"/>
      <c r="Q101" s="16"/>
      <c r="R101" s="17" t="str">
        <f ca="1">IF(Q101=0," ",IFERROR(IF(DATEDIF(TODAY(),Q101,"M")&lt;=5,"ROJO",IF(DATEDIF(TODAY(),Q101,"M")&gt;=12,"VERDE",IF(AND(DATEDIF(TODAY(),Q101,"M")&gt;=6,DATEDIF(TODAY(),Q101,"M")&lt;=11),"AMARILLO"))),S101))</f>
        <v xml:space="preserve"> </v>
      </c>
      <c r="S101" s="17" t="str">
        <f>IF(Q101=0," ",IF(Q101&lt;=$N$4,"VENCIDO","NO VENCIDO"))</f>
        <v xml:space="preserve"> </v>
      </c>
      <c r="T101" s="18"/>
      <c r="U101" s="19"/>
      <c r="V101" s="19"/>
      <c r="W101" s="20"/>
      <c r="X101" s="20"/>
      <c r="Y101" s="163">
        <f>+AT101</f>
        <v>0</v>
      </c>
      <c r="Z101" s="21"/>
      <c r="AA101" s="4"/>
      <c r="AB101" s="166"/>
      <c r="AC101" s="166"/>
      <c r="AD101" s="170">
        <f>+AB101+AC101</f>
        <v>0</v>
      </c>
      <c r="AE101" s="166"/>
      <c r="AF101" s="166"/>
      <c r="AG101" s="166"/>
      <c r="AH101" s="166"/>
      <c r="AI101" s="166"/>
      <c r="AJ101" s="166"/>
      <c r="AK101" s="166"/>
      <c r="AL101" s="166"/>
      <c r="AM101" s="166"/>
      <c r="AN101" s="166"/>
      <c r="AO101" s="183">
        <f>SUM(AD101:AN105)</f>
        <v>0</v>
      </c>
      <c r="AP101" s="24"/>
      <c r="AQ101" s="8"/>
    </row>
    <row r="102" spans="1:43" ht="14.65" customHeight="1">
      <c r="A102" s="101"/>
      <c r="B102" s="193"/>
      <c r="C102" s="193"/>
      <c r="D102" s="118"/>
      <c r="E102" s="127"/>
      <c r="F102" s="133"/>
      <c r="G102" s="133"/>
      <c r="H102" s="133"/>
      <c r="I102" s="133"/>
      <c r="J102" s="145"/>
      <c r="K102" s="148"/>
      <c r="L102" s="151"/>
      <c r="M102" s="154"/>
      <c r="N102" s="14"/>
      <c r="O102" s="15"/>
      <c r="P102" s="15"/>
      <c r="Q102" s="16"/>
      <c r="R102" s="17" t="str">
        <f ca="1">IF(Q102=0," ",IFERROR(IF(DATEDIF(TODAY(),Q102,"M")&lt;=5,"ROJO",IF(DATEDIF(TODAY(),Q102,"M")&gt;=12,"VERDE",IF(AND(DATEDIF(TODAY(),Q102,"M")&gt;=6,DATEDIF(TODAY(),Q102,"M")&lt;=11),"AMARILLO"))),S102))</f>
        <v xml:space="preserve"> </v>
      </c>
      <c r="S102" s="25" t="str">
        <f>IF(Q102=0," ",IF(Q102&lt;=$N$4,"VENCIDO","NO VENCIDO"))</f>
        <v xml:space="preserve"> </v>
      </c>
      <c r="T102" s="18"/>
      <c r="U102" s="19"/>
      <c r="V102" s="19"/>
      <c r="W102" s="20"/>
      <c r="X102" s="20"/>
      <c r="Y102" s="164"/>
      <c r="Z102" s="21"/>
      <c r="AA102" s="4"/>
      <c r="AB102" s="166"/>
      <c r="AC102" s="166"/>
      <c r="AD102" s="170"/>
      <c r="AE102" s="166"/>
      <c r="AF102" s="166"/>
      <c r="AG102" s="166"/>
      <c r="AH102" s="166"/>
      <c r="AI102" s="166"/>
      <c r="AJ102" s="166"/>
      <c r="AK102" s="166"/>
      <c r="AL102" s="166"/>
      <c r="AM102" s="166"/>
      <c r="AN102" s="166"/>
      <c r="AO102" s="184"/>
      <c r="AP102" s="24"/>
      <c r="AQ102" s="8"/>
    </row>
    <row r="103" spans="1:43" ht="14.65" customHeight="1">
      <c r="A103" s="101"/>
      <c r="B103" s="193"/>
      <c r="C103" s="193"/>
      <c r="D103" s="118"/>
      <c r="E103" s="127"/>
      <c r="F103" s="133"/>
      <c r="G103" s="133"/>
      <c r="H103" s="133"/>
      <c r="I103" s="133"/>
      <c r="J103" s="145"/>
      <c r="K103" s="148"/>
      <c r="L103" s="151"/>
      <c r="M103" s="154"/>
      <c r="N103" s="14"/>
      <c r="O103" s="15"/>
      <c r="P103" s="15"/>
      <c r="Q103" s="16"/>
      <c r="R103" s="17" t="str">
        <f ca="1">IF(Q103=0," ",IFERROR(IF(DATEDIF(TODAY(),Q103,"M")&lt;=5,"ROJO",IF(DATEDIF(TODAY(),Q103,"M")&gt;=12,"VERDE",IF(AND(DATEDIF(TODAY(),Q103,"M")&gt;=6,DATEDIF(TODAY(),Q103,"M")&lt;=11),"AMARILLO"))),S103))</f>
        <v xml:space="preserve"> </v>
      </c>
      <c r="S103" s="25" t="str">
        <f>IF(Q103=0," ",IF(Q103&lt;=$N$4,"VENCIDO","NO VENCIDO"))</f>
        <v xml:space="preserve"> </v>
      </c>
      <c r="T103" s="18"/>
      <c r="U103" s="19"/>
      <c r="V103" s="19"/>
      <c r="W103" s="20"/>
      <c r="X103" s="20"/>
      <c r="Y103" s="164"/>
      <c r="Z103" s="21"/>
      <c r="AA103" s="4"/>
      <c r="AB103" s="166"/>
      <c r="AC103" s="166"/>
      <c r="AD103" s="170"/>
      <c r="AE103" s="166"/>
      <c r="AF103" s="166"/>
      <c r="AG103" s="166"/>
      <c r="AH103" s="166"/>
      <c r="AI103" s="166"/>
      <c r="AJ103" s="166"/>
      <c r="AK103" s="166"/>
      <c r="AL103" s="166"/>
      <c r="AM103" s="166"/>
      <c r="AN103" s="166"/>
      <c r="AO103" s="184"/>
      <c r="AP103" s="24"/>
      <c r="AQ103" s="8"/>
    </row>
    <row r="104" spans="1:43" ht="14.65" customHeight="1">
      <c r="A104" s="101"/>
      <c r="B104" s="193"/>
      <c r="C104" s="193"/>
      <c r="D104" s="118"/>
      <c r="E104" s="127"/>
      <c r="F104" s="133"/>
      <c r="G104" s="133"/>
      <c r="H104" s="133"/>
      <c r="I104" s="133"/>
      <c r="J104" s="145"/>
      <c r="K104" s="148"/>
      <c r="L104" s="151"/>
      <c r="M104" s="154"/>
      <c r="N104" s="14"/>
      <c r="O104" s="15"/>
      <c r="P104" s="15"/>
      <c r="Q104" s="16"/>
      <c r="R104" s="17" t="str">
        <f ca="1">IF(Q104=0," ",IFERROR(IF(DATEDIF(TODAY(),Q104,"M")&lt;=5,"ROJO",IF(DATEDIF(TODAY(),Q104,"M")&gt;=12,"VERDE",IF(AND(DATEDIF(TODAY(),Q104,"M")&gt;=6,DATEDIF(TODAY(),Q104,"M")&lt;=11),"AMARILLO"))),S104))</f>
        <v xml:space="preserve"> </v>
      </c>
      <c r="S104" s="25" t="str">
        <f>IF(Q104=0," ",IF(Q104&lt;=$N$4,"VENCIDO","NO VENCIDO"))</f>
        <v xml:space="preserve"> </v>
      </c>
      <c r="T104" s="18"/>
      <c r="U104" s="19"/>
      <c r="V104" s="19"/>
      <c r="W104" s="20"/>
      <c r="X104" s="20"/>
      <c r="Y104" s="164"/>
      <c r="Z104" s="21"/>
      <c r="AA104" s="4"/>
      <c r="AB104" s="166"/>
      <c r="AC104" s="166"/>
      <c r="AD104" s="170"/>
      <c r="AE104" s="166"/>
      <c r="AF104" s="166"/>
      <c r="AG104" s="166"/>
      <c r="AH104" s="166"/>
      <c r="AI104" s="166"/>
      <c r="AJ104" s="166"/>
      <c r="AK104" s="166"/>
      <c r="AL104" s="166"/>
      <c r="AM104" s="166"/>
      <c r="AN104" s="166"/>
      <c r="AO104" s="184"/>
      <c r="AP104" s="24"/>
      <c r="AQ104" s="8"/>
    </row>
    <row r="105" spans="1:43" ht="14.65" customHeight="1">
      <c r="A105" s="101"/>
      <c r="B105" s="193"/>
      <c r="C105" s="193"/>
      <c r="D105" s="118"/>
      <c r="E105" s="127"/>
      <c r="F105" s="133"/>
      <c r="G105" s="133"/>
      <c r="H105" s="133"/>
      <c r="I105" s="133"/>
      <c r="J105" s="145"/>
      <c r="K105" s="148"/>
      <c r="L105" s="151"/>
      <c r="M105" s="155"/>
      <c r="N105" s="14"/>
      <c r="O105" s="15"/>
      <c r="P105" s="15"/>
      <c r="Q105" s="16"/>
      <c r="R105" s="17" t="str">
        <f ca="1">IF(Q105=0," ",IFERROR(IF(DATEDIF(TODAY(),Q105,"M")&lt;=5,"ROJO",IF(DATEDIF(TODAY(),Q105,"M")&gt;=12,"VERDE",IF(AND(DATEDIF(TODAY(),Q105,"M")&gt;=6,DATEDIF(TODAY(),Q105,"M")&lt;=11),"AMARILLO"))),S105))</f>
        <v xml:space="preserve"> </v>
      </c>
      <c r="S105" s="25" t="str">
        <f>IF(Q105=0," ",IF(Q105&lt;=$N$4,"VENCIDO","NO VENCIDO"))</f>
        <v xml:space="preserve"> </v>
      </c>
      <c r="T105" s="18"/>
      <c r="U105" s="19"/>
      <c r="V105" s="19"/>
      <c r="W105" s="20"/>
      <c r="X105" s="20"/>
      <c r="Y105" s="164"/>
      <c r="Z105" s="21"/>
      <c r="AA105" s="4"/>
      <c r="AB105" s="166"/>
      <c r="AC105" s="166"/>
      <c r="AD105" s="170"/>
      <c r="AE105" s="166"/>
      <c r="AF105" s="166"/>
      <c r="AG105" s="166"/>
      <c r="AH105" s="166"/>
      <c r="AI105" s="166"/>
      <c r="AJ105" s="166"/>
      <c r="AK105" s="166"/>
      <c r="AL105" s="166"/>
      <c r="AM105" s="166"/>
      <c r="AN105" s="166"/>
      <c r="AO105" s="185"/>
      <c r="AP105" s="24"/>
      <c r="AQ105" s="8"/>
    </row>
    <row r="106" spans="1:43" ht="16.5">
      <c r="A106" s="102"/>
      <c r="B106" s="193"/>
      <c r="C106" s="193"/>
      <c r="D106" s="119"/>
      <c r="E106" s="128"/>
      <c r="F106" s="134"/>
      <c r="G106" s="134"/>
      <c r="H106" s="134"/>
      <c r="I106" s="134"/>
      <c r="J106" s="146"/>
      <c r="K106" s="149"/>
      <c r="L106" s="152"/>
      <c r="M106" s="28" t="b">
        <f>M101=N106</f>
        <v>1</v>
      </c>
      <c r="N106" s="29">
        <f>SUM(N101:N105)</f>
        <v>0</v>
      </c>
      <c r="O106" s="30" t="s">
        <v>112</v>
      </c>
      <c r="P106" s="31"/>
      <c r="Q106" s="32"/>
      <c r="R106" s="32"/>
      <c r="S106" s="32"/>
      <c r="T106" s="33">
        <f>SUM(T101:T105)</f>
        <v>0</v>
      </c>
      <c r="U106" s="34"/>
      <c r="V106" s="34"/>
      <c r="W106" s="34"/>
      <c r="X106" s="35"/>
      <c r="Y106" s="165"/>
      <c r="Z106" s="36"/>
      <c r="AA106" s="4"/>
      <c r="AB106" s="37"/>
      <c r="AC106" s="37"/>
      <c r="AD106" s="38"/>
      <c r="AE106" s="37"/>
      <c r="AF106" s="37"/>
      <c r="AG106" s="37"/>
      <c r="AH106" s="37"/>
      <c r="AI106" s="37"/>
      <c r="AJ106" s="37"/>
      <c r="AK106" s="37"/>
      <c r="AL106" s="37"/>
      <c r="AM106" s="37"/>
      <c r="AN106" s="37"/>
      <c r="AO106" s="39"/>
      <c r="AP106" s="24"/>
      <c r="AQ106" s="8"/>
    </row>
    <row r="107" spans="1:43" ht="14.65" customHeight="1">
      <c r="A107" s="100">
        <f>A101+1</f>
        <v>18</v>
      </c>
      <c r="B107" s="193" t="s">
        <v>145</v>
      </c>
      <c r="C107" s="193"/>
      <c r="D107" s="117">
        <f>+Enero!M107</f>
        <v>0</v>
      </c>
      <c r="E107" s="126"/>
      <c r="F107" s="132"/>
      <c r="G107" s="132"/>
      <c r="H107" s="132"/>
      <c r="I107" s="132"/>
      <c r="J107" s="144">
        <f>+F107+G107</f>
        <v>0</v>
      </c>
      <c r="K107" s="147">
        <f>+AO107</f>
        <v>0</v>
      </c>
      <c r="L107" s="150">
        <f>+J107+K107</f>
        <v>0</v>
      </c>
      <c r="M107" s="153">
        <f>+(D107+E107)-(L107)+H107-I107</f>
        <v>0</v>
      </c>
      <c r="N107" s="14"/>
      <c r="O107" s="15"/>
      <c r="P107" s="15"/>
      <c r="Q107" s="16"/>
      <c r="R107" s="17" t="str">
        <f ca="1">IF(Q107=0," ",IFERROR(IF(DATEDIF(TODAY(),Q107,"M")&lt;=5,"ROJO",IF(DATEDIF(TODAY(),Q107,"M")&gt;=12,"VERDE",IF(AND(DATEDIF(TODAY(),Q107,"M")&gt;=6,DATEDIF(TODAY(),Q107,"M")&lt;=11),"AMARILLO"))),S107))</f>
        <v xml:space="preserve"> </v>
      </c>
      <c r="S107" s="17" t="str">
        <f>IF(Q107=0," ",IF(Q107&lt;=$N$4,"VENCIDO","NO VENCIDO"))</f>
        <v xml:space="preserve"> </v>
      </c>
      <c r="T107" s="18"/>
      <c r="U107" s="19"/>
      <c r="V107" s="19"/>
      <c r="W107" s="20"/>
      <c r="X107" s="20"/>
      <c r="Y107" s="163">
        <f>+AT107</f>
        <v>0</v>
      </c>
      <c r="Z107" s="21"/>
      <c r="AA107" s="4"/>
      <c r="AB107" s="166"/>
      <c r="AC107" s="166"/>
      <c r="AD107" s="170">
        <f>+AB107+AC107</f>
        <v>0</v>
      </c>
      <c r="AE107" s="166"/>
      <c r="AF107" s="166"/>
      <c r="AG107" s="166"/>
      <c r="AH107" s="166"/>
      <c r="AI107" s="166"/>
      <c r="AJ107" s="166"/>
      <c r="AK107" s="166"/>
      <c r="AL107" s="166"/>
      <c r="AM107" s="166"/>
      <c r="AN107" s="166"/>
      <c r="AO107" s="183">
        <f>SUM(AD107:AN111)</f>
        <v>0</v>
      </c>
      <c r="AP107" s="24"/>
      <c r="AQ107" s="8"/>
    </row>
    <row r="108" spans="1:43" ht="14.65" customHeight="1">
      <c r="A108" s="101"/>
      <c r="B108" s="193"/>
      <c r="C108" s="193"/>
      <c r="D108" s="118"/>
      <c r="E108" s="127"/>
      <c r="F108" s="133"/>
      <c r="G108" s="133"/>
      <c r="H108" s="133"/>
      <c r="I108" s="133"/>
      <c r="J108" s="145"/>
      <c r="K108" s="148"/>
      <c r="L108" s="151"/>
      <c r="M108" s="154"/>
      <c r="N108" s="14"/>
      <c r="O108" s="15"/>
      <c r="P108" s="15"/>
      <c r="Q108" s="16"/>
      <c r="R108" s="17" t="str">
        <f ca="1">IF(Q108=0," ",IFERROR(IF(DATEDIF(TODAY(),Q108,"M")&lt;=5,"ROJO",IF(DATEDIF(TODAY(),Q108,"M")&gt;=12,"VERDE",IF(AND(DATEDIF(TODAY(),Q108,"M")&gt;=6,DATEDIF(TODAY(),Q108,"M")&lt;=11),"AMARILLO"))),S108))</f>
        <v xml:space="preserve"> </v>
      </c>
      <c r="S108" s="25" t="str">
        <f>IF(Q108=0," ",IF(Q108&lt;=$N$4,"VENCIDO","NO VENCIDO"))</f>
        <v xml:space="preserve"> </v>
      </c>
      <c r="T108" s="18"/>
      <c r="U108" s="19"/>
      <c r="V108" s="19"/>
      <c r="W108" s="20"/>
      <c r="X108" s="20"/>
      <c r="Y108" s="164"/>
      <c r="Z108" s="21"/>
      <c r="AA108" s="4"/>
      <c r="AB108" s="166"/>
      <c r="AC108" s="166"/>
      <c r="AD108" s="170"/>
      <c r="AE108" s="166"/>
      <c r="AF108" s="166"/>
      <c r="AG108" s="166"/>
      <c r="AH108" s="166"/>
      <c r="AI108" s="166"/>
      <c r="AJ108" s="166"/>
      <c r="AK108" s="166"/>
      <c r="AL108" s="166"/>
      <c r="AM108" s="166"/>
      <c r="AN108" s="166"/>
      <c r="AO108" s="184"/>
      <c r="AP108" s="24"/>
      <c r="AQ108" s="8"/>
    </row>
    <row r="109" spans="1:43" ht="14.65" customHeight="1">
      <c r="A109" s="101"/>
      <c r="B109" s="193"/>
      <c r="C109" s="193"/>
      <c r="D109" s="118"/>
      <c r="E109" s="127"/>
      <c r="F109" s="133"/>
      <c r="G109" s="133"/>
      <c r="H109" s="133"/>
      <c r="I109" s="133"/>
      <c r="J109" s="145"/>
      <c r="K109" s="148"/>
      <c r="L109" s="151"/>
      <c r="M109" s="154"/>
      <c r="N109" s="14"/>
      <c r="O109" s="15"/>
      <c r="P109" s="15"/>
      <c r="Q109" s="16"/>
      <c r="R109" s="17" t="str">
        <f ca="1">IF(Q109=0," ",IFERROR(IF(DATEDIF(TODAY(),Q109,"M")&lt;=5,"ROJO",IF(DATEDIF(TODAY(),Q109,"M")&gt;=12,"VERDE",IF(AND(DATEDIF(TODAY(),Q109,"M")&gt;=6,DATEDIF(TODAY(),Q109,"M")&lt;=11),"AMARILLO"))),S109))</f>
        <v xml:space="preserve"> </v>
      </c>
      <c r="S109" s="25" t="str">
        <f>IF(Q109=0," ",IF(Q109&lt;=$N$4,"VENCIDO","NO VENCIDO"))</f>
        <v xml:space="preserve"> </v>
      </c>
      <c r="T109" s="18"/>
      <c r="U109" s="19"/>
      <c r="V109" s="19"/>
      <c r="W109" s="20"/>
      <c r="X109" s="20"/>
      <c r="Y109" s="164"/>
      <c r="Z109" s="21"/>
      <c r="AA109" s="4"/>
      <c r="AB109" s="166"/>
      <c r="AC109" s="166"/>
      <c r="AD109" s="170"/>
      <c r="AE109" s="166"/>
      <c r="AF109" s="166"/>
      <c r="AG109" s="166"/>
      <c r="AH109" s="166"/>
      <c r="AI109" s="166"/>
      <c r="AJ109" s="166"/>
      <c r="AK109" s="166"/>
      <c r="AL109" s="166"/>
      <c r="AM109" s="166"/>
      <c r="AN109" s="166"/>
      <c r="AO109" s="184"/>
      <c r="AP109" s="24"/>
      <c r="AQ109" s="8"/>
    </row>
    <row r="110" spans="1:43" ht="14.65" customHeight="1">
      <c r="A110" s="101"/>
      <c r="B110" s="193"/>
      <c r="C110" s="193"/>
      <c r="D110" s="118"/>
      <c r="E110" s="127"/>
      <c r="F110" s="133"/>
      <c r="G110" s="133"/>
      <c r="H110" s="133"/>
      <c r="I110" s="133"/>
      <c r="J110" s="145"/>
      <c r="K110" s="148"/>
      <c r="L110" s="151"/>
      <c r="M110" s="154"/>
      <c r="N110" s="14"/>
      <c r="O110" s="15"/>
      <c r="P110" s="15"/>
      <c r="Q110" s="16"/>
      <c r="R110" s="17" t="str">
        <f ca="1">IF(Q110=0," ",IFERROR(IF(DATEDIF(TODAY(),Q110,"M")&lt;=5,"ROJO",IF(DATEDIF(TODAY(),Q110,"M")&gt;=12,"VERDE",IF(AND(DATEDIF(TODAY(),Q110,"M")&gt;=6,DATEDIF(TODAY(),Q110,"M")&lt;=11),"AMARILLO"))),S110))</f>
        <v xml:space="preserve"> </v>
      </c>
      <c r="S110" s="25" t="str">
        <f>IF(Q110=0," ",IF(Q110&lt;=$N$4,"VENCIDO","NO VENCIDO"))</f>
        <v xml:space="preserve"> </v>
      </c>
      <c r="T110" s="18"/>
      <c r="U110" s="19"/>
      <c r="V110" s="19"/>
      <c r="W110" s="20"/>
      <c r="X110" s="20"/>
      <c r="Y110" s="164"/>
      <c r="Z110" s="21"/>
      <c r="AA110" s="4"/>
      <c r="AB110" s="166"/>
      <c r="AC110" s="166"/>
      <c r="AD110" s="170"/>
      <c r="AE110" s="166"/>
      <c r="AF110" s="166"/>
      <c r="AG110" s="166"/>
      <c r="AH110" s="166"/>
      <c r="AI110" s="166"/>
      <c r="AJ110" s="166"/>
      <c r="AK110" s="166"/>
      <c r="AL110" s="166"/>
      <c r="AM110" s="166"/>
      <c r="AN110" s="166"/>
      <c r="AO110" s="184"/>
      <c r="AP110" s="24"/>
      <c r="AQ110" s="8"/>
    </row>
    <row r="111" spans="1:43" ht="14.65" customHeight="1">
      <c r="A111" s="101"/>
      <c r="B111" s="193"/>
      <c r="C111" s="193"/>
      <c r="D111" s="118"/>
      <c r="E111" s="127"/>
      <c r="F111" s="133"/>
      <c r="G111" s="133"/>
      <c r="H111" s="133"/>
      <c r="I111" s="133"/>
      <c r="J111" s="145"/>
      <c r="K111" s="148"/>
      <c r="L111" s="151"/>
      <c r="M111" s="155"/>
      <c r="N111" s="14"/>
      <c r="O111" s="15"/>
      <c r="P111" s="15"/>
      <c r="Q111" s="16"/>
      <c r="R111" s="17" t="str">
        <f ca="1">IF(Q111=0," ",IFERROR(IF(DATEDIF(TODAY(),Q111,"M")&lt;=5,"ROJO",IF(DATEDIF(TODAY(),Q111,"M")&gt;=12,"VERDE",IF(AND(DATEDIF(TODAY(),Q111,"M")&gt;=6,DATEDIF(TODAY(),Q111,"M")&lt;=11),"AMARILLO"))),S111))</f>
        <v xml:space="preserve"> </v>
      </c>
      <c r="S111" s="25" t="str">
        <f>IF(Q111=0," ",IF(Q111&lt;=$N$4,"VENCIDO","NO VENCIDO"))</f>
        <v xml:space="preserve"> </v>
      </c>
      <c r="T111" s="18"/>
      <c r="U111" s="19"/>
      <c r="V111" s="19"/>
      <c r="W111" s="20"/>
      <c r="X111" s="20"/>
      <c r="Y111" s="164"/>
      <c r="Z111" s="21"/>
      <c r="AA111" s="4"/>
      <c r="AB111" s="166"/>
      <c r="AC111" s="166"/>
      <c r="AD111" s="170"/>
      <c r="AE111" s="166"/>
      <c r="AF111" s="166"/>
      <c r="AG111" s="166"/>
      <c r="AH111" s="166"/>
      <c r="AI111" s="166"/>
      <c r="AJ111" s="166"/>
      <c r="AK111" s="166"/>
      <c r="AL111" s="166"/>
      <c r="AM111" s="166"/>
      <c r="AN111" s="166"/>
      <c r="AO111" s="185"/>
      <c r="AP111" s="24"/>
      <c r="AQ111" s="8"/>
    </row>
    <row r="112" spans="1:43" ht="16.5">
      <c r="A112" s="102"/>
      <c r="B112" s="193"/>
      <c r="C112" s="193"/>
      <c r="D112" s="119"/>
      <c r="E112" s="128"/>
      <c r="F112" s="134"/>
      <c r="G112" s="134"/>
      <c r="H112" s="134"/>
      <c r="I112" s="134"/>
      <c r="J112" s="146"/>
      <c r="K112" s="149"/>
      <c r="L112" s="152"/>
      <c r="M112" s="28" t="b">
        <f>M107=N112</f>
        <v>1</v>
      </c>
      <c r="N112" s="29">
        <f>SUM(N107:N111)</f>
        <v>0</v>
      </c>
      <c r="O112" s="30" t="s">
        <v>112</v>
      </c>
      <c r="P112" s="31"/>
      <c r="Q112" s="32"/>
      <c r="R112" s="32"/>
      <c r="S112" s="32"/>
      <c r="T112" s="33">
        <f>SUM(T107:T111)</f>
        <v>0</v>
      </c>
      <c r="U112" s="34"/>
      <c r="V112" s="34"/>
      <c r="W112" s="34"/>
      <c r="X112" s="35"/>
      <c r="Y112" s="165"/>
      <c r="Z112" s="36"/>
      <c r="AA112" s="4"/>
      <c r="AB112" s="37"/>
      <c r="AC112" s="37"/>
      <c r="AD112" s="38"/>
      <c r="AE112" s="37"/>
      <c r="AF112" s="37"/>
      <c r="AG112" s="37"/>
      <c r="AH112" s="37"/>
      <c r="AI112" s="37"/>
      <c r="AJ112" s="37"/>
      <c r="AK112" s="37"/>
      <c r="AL112" s="37"/>
      <c r="AM112" s="37"/>
      <c r="AN112" s="37"/>
      <c r="AO112" s="39"/>
      <c r="AP112" s="24"/>
      <c r="AQ112" s="8"/>
    </row>
    <row r="113" spans="1:43" ht="14.65" customHeight="1">
      <c r="A113" s="100">
        <f>A107+1</f>
        <v>19</v>
      </c>
      <c r="B113" s="187" t="s">
        <v>146</v>
      </c>
      <c r="C113" s="188"/>
      <c r="D113" s="117">
        <f>+Enero!M113</f>
        <v>130</v>
      </c>
      <c r="E113" s="126">
        <v>100</v>
      </c>
      <c r="F113" s="132">
        <v>26</v>
      </c>
      <c r="G113" s="132"/>
      <c r="H113" s="132"/>
      <c r="I113" s="132"/>
      <c r="J113" s="144">
        <f>+F113+G113</f>
        <v>26</v>
      </c>
      <c r="K113" s="147">
        <f>+AO113</f>
        <v>34</v>
      </c>
      <c r="L113" s="150">
        <f>+J113+K113</f>
        <v>60</v>
      </c>
      <c r="M113" s="153">
        <f>+(D113+E113)-(L113)+H113-I113</f>
        <v>170</v>
      </c>
      <c r="N113" s="14">
        <v>170</v>
      </c>
      <c r="O113" s="15" t="s">
        <v>147</v>
      </c>
      <c r="P113" s="15" t="s">
        <v>125</v>
      </c>
      <c r="Q113" s="16">
        <v>46507</v>
      </c>
      <c r="R113" s="17" t="str">
        <f ca="1">IF(Q113=0," ",IFERROR(IF(DATEDIF(TODAY(),Q113,"M")&lt;=5,"ROJO",IF(DATEDIF(TODAY(),Q113,"M")&gt;=12,"VERDE",IF(AND(DATEDIF(TODAY(),Q113,"M")&gt;=6,DATEDIF(TODAY(),Q113,"M")&lt;=11),"AMARILLO"))),S113))</f>
        <v>AMARILLO</v>
      </c>
      <c r="S113" s="17" t="str">
        <f>IF(Q113=0," ",IF(Q113&lt;=$N$4,"VENCIDO","NO VENCIDO"))</f>
        <v>NO VENCIDO</v>
      </c>
      <c r="T113" s="18"/>
      <c r="U113" s="19"/>
      <c r="V113" s="19"/>
      <c r="W113" s="20"/>
      <c r="X113" s="20"/>
      <c r="Y113" s="163">
        <f>+AT113</f>
        <v>0</v>
      </c>
      <c r="Z113" s="21"/>
      <c r="AA113" s="4"/>
      <c r="AB113" s="166">
        <v>34</v>
      </c>
      <c r="AC113" s="166"/>
      <c r="AD113" s="170">
        <f>+AB113+AC113</f>
        <v>34</v>
      </c>
      <c r="AE113" s="166"/>
      <c r="AF113" s="166"/>
      <c r="AG113" s="166"/>
      <c r="AH113" s="166"/>
      <c r="AI113" s="166"/>
      <c r="AJ113" s="166"/>
      <c r="AK113" s="166"/>
      <c r="AL113" s="166"/>
      <c r="AM113" s="166"/>
      <c r="AN113" s="166"/>
      <c r="AO113" s="183">
        <f>SUM(AD113:AN117)</f>
        <v>34</v>
      </c>
      <c r="AP113" s="24"/>
      <c r="AQ113" s="8"/>
    </row>
    <row r="114" spans="1:43" ht="14.65" customHeight="1">
      <c r="A114" s="101"/>
      <c r="B114" s="189"/>
      <c r="C114" s="190"/>
      <c r="D114" s="118"/>
      <c r="E114" s="127"/>
      <c r="F114" s="133"/>
      <c r="G114" s="133"/>
      <c r="H114" s="133"/>
      <c r="I114" s="133"/>
      <c r="J114" s="145"/>
      <c r="K114" s="148"/>
      <c r="L114" s="151"/>
      <c r="M114" s="154"/>
      <c r="N114" s="14"/>
      <c r="O114" s="15"/>
      <c r="P114" s="15"/>
      <c r="Q114" s="16"/>
      <c r="R114" s="17" t="str">
        <f ca="1">IF(Q114=0," ",IFERROR(IF(DATEDIF(TODAY(),Q114,"M")&lt;=5,"ROJO",IF(DATEDIF(TODAY(),Q114,"M")&gt;=12,"VERDE",IF(AND(DATEDIF(TODAY(),Q114,"M")&gt;=6,DATEDIF(TODAY(),Q114,"M")&lt;=11),"AMARILLO"))),S114))</f>
        <v xml:space="preserve"> </v>
      </c>
      <c r="S114" s="25" t="str">
        <f>IF(Q114=0," ",IF(Q114&lt;=$N$4,"VENCIDO","NO VENCIDO"))</f>
        <v xml:space="preserve"> </v>
      </c>
      <c r="T114" s="18"/>
      <c r="U114" s="19"/>
      <c r="V114" s="19"/>
      <c r="W114" s="20"/>
      <c r="X114" s="20"/>
      <c r="Y114" s="164"/>
      <c r="Z114" s="21"/>
      <c r="AA114" s="4"/>
      <c r="AB114" s="166"/>
      <c r="AC114" s="166"/>
      <c r="AD114" s="170"/>
      <c r="AE114" s="166"/>
      <c r="AF114" s="166"/>
      <c r="AG114" s="166"/>
      <c r="AH114" s="166"/>
      <c r="AI114" s="166"/>
      <c r="AJ114" s="166"/>
      <c r="AK114" s="166"/>
      <c r="AL114" s="166"/>
      <c r="AM114" s="166"/>
      <c r="AN114" s="166"/>
      <c r="AO114" s="184"/>
      <c r="AP114" s="24"/>
      <c r="AQ114" s="8"/>
    </row>
    <row r="115" spans="1:43" ht="14.65" customHeight="1">
      <c r="A115" s="101"/>
      <c r="B115" s="189"/>
      <c r="C115" s="190"/>
      <c r="D115" s="118"/>
      <c r="E115" s="127"/>
      <c r="F115" s="133"/>
      <c r="G115" s="133"/>
      <c r="H115" s="133"/>
      <c r="I115" s="133"/>
      <c r="J115" s="145"/>
      <c r="K115" s="148"/>
      <c r="L115" s="151"/>
      <c r="M115" s="154"/>
      <c r="N115" s="14"/>
      <c r="O115" s="15"/>
      <c r="P115" s="15"/>
      <c r="Q115" s="16"/>
      <c r="R115" s="17" t="str">
        <f ca="1">IF(Q115=0," ",IFERROR(IF(DATEDIF(TODAY(),Q115,"M")&lt;=5,"ROJO",IF(DATEDIF(TODAY(),Q115,"M")&gt;=12,"VERDE",IF(AND(DATEDIF(TODAY(),Q115,"M")&gt;=6,DATEDIF(TODAY(),Q115,"M")&lt;=11),"AMARILLO"))),S115))</f>
        <v xml:space="preserve"> </v>
      </c>
      <c r="S115" s="25" t="str">
        <f>IF(Q115=0," ",IF(Q115&lt;=$N$4,"VENCIDO","NO VENCIDO"))</f>
        <v xml:space="preserve"> </v>
      </c>
      <c r="T115" s="18"/>
      <c r="U115" s="19"/>
      <c r="V115" s="19"/>
      <c r="W115" s="20"/>
      <c r="X115" s="20"/>
      <c r="Y115" s="164"/>
      <c r="Z115" s="21"/>
      <c r="AA115" s="4"/>
      <c r="AB115" s="166"/>
      <c r="AC115" s="166"/>
      <c r="AD115" s="170"/>
      <c r="AE115" s="166"/>
      <c r="AF115" s="166"/>
      <c r="AG115" s="166"/>
      <c r="AH115" s="166"/>
      <c r="AI115" s="166"/>
      <c r="AJ115" s="166"/>
      <c r="AK115" s="166"/>
      <c r="AL115" s="166"/>
      <c r="AM115" s="166"/>
      <c r="AN115" s="166"/>
      <c r="AO115" s="184"/>
      <c r="AP115" s="24"/>
      <c r="AQ115" s="8"/>
    </row>
    <row r="116" spans="1:43" ht="14.65" customHeight="1">
      <c r="A116" s="101"/>
      <c r="B116" s="189"/>
      <c r="C116" s="190"/>
      <c r="D116" s="118"/>
      <c r="E116" s="127"/>
      <c r="F116" s="133"/>
      <c r="G116" s="133"/>
      <c r="H116" s="133"/>
      <c r="I116" s="133"/>
      <c r="J116" s="145"/>
      <c r="K116" s="148"/>
      <c r="L116" s="151"/>
      <c r="M116" s="154"/>
      <c r="N116" s="14"/>
      <c r="O116" s="15"/>
      <c r="P116" s="15"/>
      <c r="Q116" s="16"/>
      <c r="R116" s="17" t="str">
        <f ca="1">IF(Q116=0," ",IFERROR(IF(DATEDIF(TODAY(),Q116,"M")&lt;=5,"ROJO",IF(DATEDIF(TODAY(),Q116,"M")&gt;=12,"VERDE",IF(AND(DATEDIF(TODAY(),Q116,"M")&gt;=6,DATEDIF(TODAY(),Q116,"M")&lt;=11),"AMARILLO"))),S116))</f>
        <v xml:space="preserve"> </v>
      </c>
      <c r="S116" s="25" t="str">
        <f>IF(Q116=0," ",IF(Q116&lt;=$N$4,"VENCIDO","NO VENCIDO"))</f>
        <v xml:space="preserve"> </v>
      </c>
      <c r="T116" s="18"/>
      <c r="U116" s="19"/>
      <c r="V116" s="19"/>
      <c r="W116" s="20"/>
      <c r="X116" s="20"/>
      <c r="Y116" s="164"/>
      <c r="Z116" s="21"/>
      <c r="AA116" s="4"/>
      <c r="AB116" s="166"/>
      <c r="AC116" s="166"/>
      <c r="AD116" s="170"/>
      <c r="AE116" s="166"/>
      <c r="AF116" s="166"/>
      <c r="AG116" s="166"/>
      <c r="AH116" s="166"/>
      <c r="AI116" s="166"/>
      <c r="AJ116" s="166"/>
      <c r="AK116" s="166"/>
      <c r="AL116" s="166"/>
      <c r="AM116" s="166"/>
      <c r="AN116" s="166"/>
      <c r="AO116" s="184"/>
      <c r="AP116" s="24"/>
      <c r="AQ116" s="8"/>
    </row>
    <row r="117" spans="1:43" ht="14.65" customHeight="1">
      <c r="A117" s="101"/>
      <c r="B117" s="189"/>
      <c r="C117" s="190"/>
      <c r="D117" s="118"/>
      <c r="E117" s="127"/>
      <c r="F117" s="133"/>
      <c r="G117" s="133"/>
      <c r="H117" s="133"/>
      <c r="I117" s="133"/>
      <c r="J117" s="145"/>
      <c r="K117" s="148"/>
      <c r="L117" s="151"/>
      <c r="M117" s="155"/>
      <c r="N117" s="14"/>
      <c r="O117" s="15"/>
      <c r="P117" s="15"/>
      <c r="Q117" s="16"/>
      <c r="R117" s="17" t="str">
        <f ca="1">IF(Q117=0," ",IFERROR(IF(DATEDIF(TODAY(),Q117,"M")&lt;=5,"ROJO",IF(DATEDIF(TODAY(),Q117,"M")&gt;=12,"VERDE",IF(AND(DATEDIF(TODAY(),Q117,"M")&gt;=6,DATEDIF(TODAY(),Q117,"M")&lt;=11),"AMARILLO"))),S117))</f>
        <v xml:space="preserve"> </v>
      </c>
      <c r="S117" s="25" t="str">
        <f>IF(Q117=0," ",IF(Q117&lt;=$N$4,"VENCIDO","NO VENCIDO"))</f>
        <v xml:space="preserve"> </v>
      </c>
      <c r="T117" s="18"/>
      <c r="U117" s="19"/>
      <c r="V117" s="19"/>
      <c r="W117" s="20"/>
      <c r="X117" s="20"/>
      <c r="Y117" s="164"/>
      <c r="Z117" s="21"/>
      <c r="AA117" s="4"/>
      <c r="AB117" s="166"/>
      <c r="AC117" s="166"/>
      <c r="AD117" s="170"/>
      <c r="AE117" s="166"/>
      <c r="AF117" s="166"/>
      <c r="AG117" s="166"/>
      <c r="AH117" s="166"/>
      <c r="AI117" s="166"/>
      <c r="AJ117" s="166"/>
      <c r="AK117" s="166"/>
      <c r="AL117" s="166"/>
      <c r="AM117" s="166"/>
      <c r="AN117" s="166"/>
      <c r="AO117" s="185"/>
      <c r="AP117" s="24"/>
      <c r="AQ117" s="8"/>
    </row>
    <row r="118" spans="1:43" ht="16.5">
      <c r="A118" s="102"/>
      <c r="B118" s="191"/>
      <c r="C118" s="192"/>
      <c r="D118" s="119"/>
      <c r="E118" s="128"/>
      <c r="F118" s="134"/>
      <c r="G118" s="134"/>
      <c r="H118" s="134"/>
      <c r="I118" s="134"/>
      <c r="J118" s="146"/>
      <c r="K118" s="149"/>
      <c r="L118" s="152"/>
      <c r="M118" s="28" t="b">
        <f>M113=N118</f>
        <v>1</v>
      </c>
      <c r="N118" s="29">
        <f>SUM(N113:N117)</f>
        <v>170</v>
      </c>
      <c r="O118" s="30" t="s">
        <v>112</v>
      </c>
      <c r="P118" s="31"/>
      <c r="Q118" s="32"/>
      <c r="R118" s="32"/>
      <c r="S118" s="32"/>
      <c r="T118" s="33">
        <f>SUM(T113:T117)</f>
        <v>0</v>
      </c>
      <c r="U118" s="34"/>
      <c r="V118" s="34"/>
      <c r="W118" s="34"/>
      <c r="X118" s="35"/>
      <c r="Y118" s="165"/>
      <c r="Z118" s="36"/>
      <c r="AA118" s="4"/>
      <c r="AB118" s="37"/>
      <c r="AC118" s="37"/>
      <c r="AD118" s="38"/>
      <c r="AE118" s="37"/>
      <c r="AF118" s="37"/>
      <c r="AG118" s="37"/>
      <c r="AH118" s="37"/>
      <c r="AI118" s="37"/>
      <c r="AJ118" s="37"/>
      <c r="AK118" s="37"/>
      <c r="AL118" s="37"/>
      <c r="AM118" s="37"/>
      <c r="AN118" s="37"/>
      <c r="AO118" s="39"/>
      <c r="AP118" s="24"/>
      <c r="AQ118" s="8"/>
    </row>
    <row r="119" spans="1:43" ht="14.65" customHeight="1">
      <c r="A119" s="100">
        <f>A113+1</f>
        <v>20</v>
      </c>
      <c r="B119" s="187" t="s">
        <v>148</v>
      </c>
      <c r="C119" s="188"/>
      <c r="D119" s="117">
        <f>+Enero!M119</f>
        <v>28</v>
      </c>
      <c r="E119" s="126"/>
      <c r="F119" s="132">
        <v>6</v>
      </c>
      <c r="G119" s="132"/>
      <c r="H119" s="132"/>
      <c r="I119" s="132"/>
      <c r="J119" s="144">
        <f>+F119+G119</f>
        <v>6</v>
      </c>
      <c r="K119" s="147">
        <f>+AO119</f>
        <v>0</v>
      </c>
      <c r="L119" s="150">
        <f>+J119+K119</f>
        <v>6</v>
      </c>
      <c r="M119" s="153">
        <f>+(D119+E119)-(L119)+H119-I119</f>
        <v>22</v>
      </c>
      <c r="N119" s="14">
        <v>22</v>
      </c>
      <c r="O119" s="15" t="s">
        <v>149</v>
      </c>
      <c r="P119" s="15" t="s">
        <v>150</v>
      </c>
      <c r="Q119" s="16">
        <v>46634</v>
      </c>
      <c r="R119" s="17" t="str">
        <f ca="1">IF(Q119=0," ",IFERROR(IF(DATEDIF(TODAY(),Q119,"M")&lt;=5,"ROJO",IF(DATEDIF(TODAY(),Q119,"M")&gt;=12,"VERDE",IF(AND(DATEDIF(TODAY(),Q119,"M")&gt;=6,DATEDIF(TODAY(),Q119,"M")&lt;=11),"AMARILLO"))),S119))</f>
        <v>AMARILLO</v>
      </c>
      <c r="S119" s="17" t="str">
        <f>IF(Q119=0," ",IF(Q119&lt;=$N$4,"VENCIDO","NO VENCIDO"))</f>
        <v>NO VENCIDO</v>
      </c>
      <c r="T119" s="18"/>
      <c r="U119" s="19"/>
      <c r="V119" s="19"/>
      <c r="W119" s="20"/>
      <c r="X119" s="20"/>
      <c r="Y119" s="163">
        <f>+AT119</f>
        <v>0</v>
      </c>
      <c r="Z119" s="21"/>
      <c r="AA119" s="4"/>
      <c r="AB119" s="166"/>
      <c r="AC119" s="166"/>
      <c r="AD119" s="170">
        <f>+AB119+AC119</f>
        <v>0</v>
      </c>
      <c r="AE119" s="166"/>
      <c r="AF119" s="166"/>
      <c r="AG119" s="166"/>
      <c r="AH119" s="166"/>
      <c r="AI119" s="166"/>
      <c r="AJ119" s="166"/>
      <c r="AK119" s="166"/>
      <c r="AL119" s="166"/>
      <c r="AM119" s="166"/>
      <c r="AN119" s="166"/>
      <c r="AO119" s="183">
        <f>SUM(AD119:AN123)</f>
        <v>0</v>
      </c>
      <c r="AP119" s="24"/>
      <c r="AQ119" s="8"/>
    </row>
    <row r="120" spans="1:43" ht="14.65" customHeight="1">
      <c r="A120" s="101"/>
      <c r="B120" s="189"/>
      <c r="C120" s="190"/>
      <c r="D120" s="118"/>
      <c r="E120" s="127"/>
      <c r="F120" s="133"/>
      <c r="G120" s="133"/>
      <c r="H120" s="133"/>
      <c r="I120" s="133"/>
      <c r="J120" s="145"/>
      <c r="K120" s="148"/>
      <c r="L120" s="151"/>
      <c r="M120" s="154"/>
      <c r="N120" s="14"/>
      <c r="O120" s="15"/>
      <c r="P120" s="15"/>
      <c r="Q120" s="16"/>
      <c r="R120" s="17" t="str">
        <f ca="1">IF(Q120=0," ",IFERROR(IF(DATEDIF(TODAY(),Q120,"M")&lt;=5,"ROJO",IF(DATEDIF(TODAY(),Q120,"M")&gt;=12,"VERDE",IF(AND(DATEDIF(TODAY(),Q120,"M")&gt;=6,DATEDIF(TODAY(),Q120,"M")&lt;=11),"AMARILLO"))),S120))</f>
        <v xml:space="preserve"> </v>
      </c>
      <c r="S120" s="25" t="str">
        <f>IF(Q120=0," ",IF(Q120&lt;=$N$4,"VENCIDO","NO VENCIDO"))</f>
        <v xml:space="preserve"> </v>
      </c>
      <c r="T120" s="18"/>
      <c r="U120" s="19"/>
      <c r="V120" s="19"/>
      <c r="W120" s="20"/>
      <c r="X120" s="20"/>
      <c r="Y120" s="164"/>
      <c r="Z120" s="21"/>
      <c r="AA120" s="4"/>
      <c r="AB120" s="166"/>
      <c r="AC120" s="166"/>
      <c r="AD120" s="170"/>
      <c r="AE120" s="166"/>
      <c r="AF120" s="166"/>
      <c r="AG120" s="166"/>
      <c r="AH120" s="166"/>
      <c r="AI120" s="166"/>
      <c r="AJ120" s="166"/>
      <c r="AK120" s="166"/>
      <c r="AL120" s="166"/>
      <c r="AM120" s="166"/>
      <c r="AN120" s="166"/>
      <c r="AO120" s="184"/>
      <c r="AP120" s="24"/>
      <c r="AQ120" s="8"/>
    </row>
    <row r="121" spans="1:43" ht="14.65" customHeight="1">
      <c r="A121" s="101"/>
      <c r="B121" s="189"/>
      <c r="C121" s="190"/>
      <c r="D121" s="118"/>
      <c r="E121" s="127"/>
      <c r="F121" s="133"/>
      <c r="G121" s="133"/>
      <c r="H121" s="133"/>
      <c r="I121" s="133"/>
      <c r="J121" s="145"/>
      <c r="K121" s="148"/>
      <c r="L121" s="151"/>
      <c r="M121" s="154"/>
      <c r="N121" s="14"/>
      <c r="O121" s="15"/>
      <c r="P121" s="15"/>
      <c r="Q121" s="16"/>
      <c r="R121" s="17" t="str">
        <f ca="1">IF(Q121=0," ",IFERROR(IF(DATEDIF(TODAY(),Q121,"M")&lt;=5,"ROJO",IF(DATEDIF(TODAY(),Q121,"M")&gt;=12,"VERDE",IF(AND(DATEDIF(TODAY(),Q121,"M")&gt;=6,DATEDIF(TODAY(),Q121,"M")&lt;=11),"AMARILLO"))),S121))</f>
        <v xml:space="preserve"> </v>
      </c>
      <c r="S121" s="25" t="str">
        <f>IF(Q121=0," ",IF(Q121&lt;=$N$4,"VENCIDO","NO VENCIDO"))</f>
        <v xml:space="preserve"> </v>
      </c>
      <c r="T121" s="18"/>
      <c r="U121" s="19"/>
      <c r="V121" s="19"/>
      <c r="W121" s="20"/>
      <c r="X121" s="20"/>
      <c r="Y121" s="164"/>
      <c r="Z121" s="21"/>
      <c r="AA121" s="4"/>
      <c r="AB121" s="166"/>
      <c r="AC121" s="166"/>
      <c r="AD121" s="170"/>
      <c r="AE121" s="166"/>
      <c r="AF121" s="166"/>
      <c r="AG121" s="166"/>
      <c r="AH121" s="166"/>
      <c r="AI121" s="166"/>
      <c r="AJ121" s="166"/>
      <c r="AK121" s="166"/>
      <c r="AL121" s="166"/>
      <c r="AM121" s="166"/>
      <c r="AN121" s="166"/>
      <c r="AO121" s="184"/>
      <c r="AP121" s="24"/>
      <c r="AQ121" s="8"/>
    </row>
    <row r="122" spans="1:43" ht="14.65" customHeight="1">
      <c r="A122" s="101"/>
      <c r="B122" s="189"/>
      <c r="C122" s="190"/>
      <c r="D122" s="118"/>
      <c r="E122" s="127"/>
      <c r="F122" s="133"/>
      <c r="G122" s="133"/>
      <c r="H122" s="133"/>
      <c r="I122" s="133"/>
      <c r="J122" s="145"/>
      <c r="K122" s="148"/>
      <c r="L122" s="151"/>
      <c r="M122" s="154"/>
      <c r="N122" s="14"/>
      <c r="O122" s="15"/>
      <c r="P122" s="15"/>
      <c r="Q122" s="16"/>
      <c r="R122" s="17" t="str">
        <f ca="1">IF(Q122=0," ",IFERROR(IF(DATEDIF(TODAY(),Q122,"M")&lt;=5,"ROJO",IF(DATEDIF(TODAY(),Q122,"M")&gt;=12,"VERDE",IF(AND(DATEDIF(TODAY(),Q122,"M")&gt;=6,DATEDIF(TODAY(),Q122,"M")&lt;=11),"AMARILLO"))),S122))</f>
        <v xml:space="preserve"> </v>
      </c>
      <c r="S122" s="25" t="str">
        <f>IF(Q122=0," ",IF(Q122&lt;=$N$4,"VENCIDO","NO VENCIDO"))</f>
        <v xml:space="preserve"> </v>
      </c>
      <c r="T122" s="18"/>
      <c r="U122" s="19"/>
      <c r="V122" s="19"/>
      <c r="W122" s="20"/>
      <c r="X122" s="20"/>
      <c r="Y122" s="164"/>
      <c r="Z122" s="21"/>
      <c r="AA122" s="4"/>
      <c r="AB122" s="166"/>
      <c r="AC122" s="166"/>
      <c r="AD122" s="170"/>
      <c r="AE122" s="166"/>
      <c r="AF122" s="166"/>
      <c r="AG122" s="166"/>
      <c r="AH122" s="166"/>
      <c r="AI122" s="166"/>
      <c r="AJ122" s="166"/>
      <c r="AK122" s="166"/>
      <c r="AL122" s="166"/>
      <c r="AM122" s="166"/>
      <c r="AN122" s="166"/>
      <c r="AO122" s="184"/>
      <c r="AP122" s="24"/>
      <c r="AQ122" s="8"/>
    </row>
    <row r="123" spans="1:43" ht="14.65" customHeight="1">
      <c r="A123" s="101"/>
      <c r="B123" s="189"/>
      <c r="C123" s="190"/>
      <c r="D123" s="118"/>
      <c r="E123" s="127"/>
      <c r="F123" s="133"/>
      <c r="G123" s="133"/>
      <c r="H123" s="133"/>
      <c r="I123" s="133"/>
      <c r="J123" s="145"/>
      <c r="K123" s="148"/>
      <c r="L123" s="151"/>
      <c r="M123" s="155"/>
      <c r="N123" s="14"/>
      <c r="O123" s="15"/>
      <c r="P123" s="15"/>
      <c r="Q123" s="16"/>
      <c r="R123" s="17" t="str">
        <f ca="1">IF(Q123=0," ",IFERROR(IF(DATEDIF(TODAY(),Q123,"M")&lt;=5,"ROJO",IF(DATEDIF(TODAY(),Q123,"M")&gt;=12,"VERDE",IF(AND(DATEDIF(TODAY(),Q123,"M")&gt;=6,DATEDIF(TODAY(),Q123,"M")&lt;=11),"AMARILLO"))),S123))</f>
        <v xml:space="preserve"> </v>
      </c>
      <c r="S123" s="25" t="str">
        <f>IF(Q123=0," ",IF(Q123&lt;=$N$4,"VENCIDO","NO VENCIDO"))</f>
        <v xml:space="preserve"> </v>
      </c>
      <c r="T123" s="18"/>
      <c r="U123" s="19"/>
      <c r="V123" s="19"/>
      <c r="W123" s="20"/>
      <c r="X123" s="20"/>
      <c r="Y123" s="164"/>
      <c r="Z123" s="21"/>
      <c r="AA123" s="4"/>
      <c r="AB123" s="166"/>
      <c r="AC123" s="166"/>
      <c r="AD123" s="170"/>
      <c r="AE123" s="166"/>
      <c r="AF123" s="166"/>
      <c r="AG123" s="166"/>
      <c r="AH123" s="166"/>
      <c r="AI123" s="166"/>
      <c r="AJ123" s="166"/>
      <c r="AK123" s="166"/>
      <c r="AL123" s="166"/>
      <c r="AM123" s="166"/>
      <c r="AN123" s="166"/>
      <c r="AO123" s="185"/>
      <c r="AP123" s="24"/>
      <c r="AQ123" s="8"/>
    </row>
    <row r="124" spans="1:43" ht="16.5">
      <c r="A124" s="102"/>
      <c r="B124" s="191"/>
      <c r="C124" s="192"/>
      <c r="D124" s="119"/>
      <c r="E124" s="128"/>
      <c r="F124" s="134"/>
      <c r="G124" s="134"/>
      <c r="H124" s="134"/>
      <c r="I124" s="134"/>
      <c r="J124" s="146"/>
      <c r="K124" s="149"/>
      <c r="L124" s="152"/>
      <c r="M124" s="28" t="b">
        <f>M119=N124</f>
        <v>1</v>
      </c>
      <c r="N124" s="29">
        <f>SUM(N119:N123)</f>
        <v>22</v>
      </c>
      <c r="O124" s="30" t="s">
        <v>112</v>
      </c>
      <c r="P124" s="31"/>
      <c r="Q124" s="32"/>
      <c r="R124" s="32"/>
      <c r="S124" s="32"/>
      <c r="T124" s="33">
        <f>SUM(T119:T123)</f>
        <v>0</v>
      </c>
      <c r="U124" s="34"/>
      <c r="V124" s="34"/>
      <c r="W124" s="34"/>
      <c r="X124" s="35"/>
      <c r="Y124" s="165"/>
      <c r="Z124" s="36"/>
      <c r="AA124" s="4"/>
      <c r="AB124" s="37"/>
      <c r="AC124" s="38"/>
      <c r="AD124" s="38"/>
      <c r="AE124" s="38"/>
      <c r="AF124" s="38"/>
      <c r="AG124" s="38"/>
      <c r="AH124" s="38"/>
      <c r="AI124" s="38"/>
      <c r="AJ124" s="38"/>
      <c r="AK124" s="38"/>
      <c r="AL124" s="38"/>
      <c r="AM124" s="38"/>
      <c r="AN124" s="38"/>
      <c r="AO124" s="39"/>
      <c r="AP124" s="24"/>
      <c r="AQ124" s="8"/>
    </row>
    <row r="125" spans="1:43" ht="14.65" customHeight="1">
      <c r="A125" s="100">
        <f>A119+1</f>
        <v>21</v>
      </c>
      <c r="B125" s="187" t="s">
        <v>151</v>
      </c>
      <c r="C125" s="188"/>
      <c r="D125" s="117">
        <f>+Enero!M125</f>
        <v>50</v>
      </c>
      <c r="E125" s="126"/>
      <c r="F125" s="132">
        <v>14</v>
      </c>
      <c r="G125" s="132"/>
      <c r="H125" s="132"/>
      <c r="I125" s="132"/>
      <c r="J125" s="144">
        <f>+F125+G125</f>
        <v>14</v>
      </c>
      <c r="K125" s="147">
        <f>+AO125</f>
        <v>0</v>
      </c>
      <c r="L125" s="150">
        <f>+J125+K125</f>
        <v>14</v>
      </c>
      <c r="M125" s="153">
        <f>+(D125+E125)-(L125)+H125-I125</f>
        <v>36</v>
      </c>
      <c r="N125" s="14">
        <v>36</v>
      </c>
      <c r="O125" s="15" t="s">
        <v>152</v>
      </c>
      <c r="P125" s="15" t="s">
        <v>150</v>
      </c>
      <c r="Q125" s="16">
        <v>46550</v>
      </c>
      <c r="R125" s="17" t="str">
        <f ca="1">IF(Q125=0," ",IFERROR(IF(DATEDIF(TODAY(),Q125,"M")&lt;=5,"ROJO",IF(DATEDIF(TODAY(),Q125,"M")&gt;=12,"VERDE",IF(AND(DATEDIF(TODAY(),Q125,"M")&gt;=6,DATEDIF(TODAY(),Q125,"M")&lt;=11),"AMARILLO"))),S125))</f>
        <v>AMARILLO</v>
      </c>
      <c r="S125" s="17" t="str">
        <f>IF(Q125=0," ",IF(Q125&lt;=$N$4,"VENCIDO","NO VENCIDO"))</f>
        <v>NO VENCIDO</v>
      </c>
      <c r="T125" s="18"/>
      <c r="U125" s="19"/>
      <c r="V125" s="19"/>
      <c r="W125" s="20"/>
      <c r="X125" s="20"/>
      <c r="Y125" s="163">
        <f>+AT125</f>
        <v>0</v>
      </c>
      <c r="Z125" s="21"/>
      <c r="AA125" s="4"/>
      <c r="AB125" s="166"/>
      <c r="AC125" s="166"/>
      <c r="AD125" s="170">
        <f>+AB125+AC125</f>
        <v>0</v>
      </c>
      <c r="AE125" s="166"/>
      <c r="AF125" s="166"/>
      <c r="AG125" s="166"/>
      <c r="AH125" s="166"/>
      <c r="AI125" s="166"/>
      <c r="AJ125" s="166"/>
      <c r="AK125" s="166"/>
      <c r="AL125" s="166"/>
      <c r="AM125" s="166"/>
      <c r="AN125" s="166"/>
      <c r="AO125" s="183">
        <f>SUM(AD125:AN129)</f>
        <v>0</v>
      </c>
      <c r="AP125" s="24"/>
      <c r="AQ125" s="8"/>
    </row>
    <row r="126" spans="1:43" ht="14.65" customHeight="1">
      <c r="A126" s="101"/>
      <c r="B126" s="189"/>
      <c r="C126" s="190"/>
      <c r="D126" s="118"/>
      <c r="E126" s="127"/>
      <c r="F126" s="133"/>
      <c r="G126" s="133"/>
      <c r="H126" s="133"/>
      <c r="I126" s="133"/>
      <c r="J126" s="145"/>
      <c r="K126" s="148"/>
      <c r="L126" s="151"/>
      <c r="M126" s="154"/>
      <c r="N126" s="14"/>
      <c r="O126" s="15"/>
      <c r="P126" s="15"/>
      <c r="Q126" s="16"/>
      <c r="R126" s="17" t="str">
        <f ca="1">IF(Q126=0," ",IFERROR(IF(DATEDIF(TODAY(),Q126,"M")&lt;=5,"ROJO",IF(DATEDIF(TODAY(),Q126,"M")&gt;=12,"VERDE",IF(AND(DATEDIF(TODAY(),Q126,"M")&gt;=6,DATEDIF(TODAY(),Q126,"M")&lt;=11),"AMARILLO"))),S126))</f>
        <v xml:space="preserve"> </v>
      </c>
      <c r="S126" s="25" t="str">
        <f>IF(Q126=0," ",IF(Q126&lt;=$N$4,"VENCIDO","NO VENCIDO"))</f>
        <v xml:space="preserve"> </v>
      </c>
      <c r="T126" s="18"/>
      <c r="U126" s="19"/>
      <c r="V126" s="19"/>
      <c r="W126" s="20"/>
      <c r="X126" s="20"/>
      <c r="Y126" s="164"/>
      <c r="Z126" s="21"/>
      <c r="AA126" s="4"/>
      <c r="AB126" s="166"/>
      <c r="AC126" s="166"/>
      <c r="AD126" s="170"/>
      <c r="AE126" s="166"/>
      <c r="AF126" s="166"/>
      <c r="AG126" s="166"/>
      <c r="AH126" s="166"/>
      <c r="AI126" s="166"/>
      <c r="AJ126" s="166"/>
      <c r="AK126" s="166"/>
      <c r="AL126" s="166"/>
      <c r="AM126" s="166"/>
      <c r="AN126" s="166"/>
      <c r="AO126" s="184"/>
      <c r="AP126" s="24"/>
      <c r="AQ126" s="8"/>
    </row>
    <row r="127" spans="1:43" ht="14.65" customHeight="1">
      <c r="A127" s="101"/>
      <c r="B127" s="189"/>
      <c r="C127" s="190"/>
      <c r="D127" s="118"/>
      <c r="E127" s="127"/>
      <c r="F127" s="133"/>
      <c r="G127" s="133"/>
      <c r="H127" s="133"/>
      <c r="I127" s="133"/>
      <c r="J127" s="145"/>
      <c r="K127" s="148"/>
      <c r="L127" s="151"/>
      <c r="M127" s="154"/>
      <c r="N127" s="14"/>
      <c r="O127" s="15"/>
      <c r="P127" s="15"/>
      <c r="Q127" s="16"/>
      <c r="R127" s="17" t="str">
        <f ca="1">IF(Q127=0," ",IFERROR(IF(DATEDIF(TODAY(),Q127,"M")&lt;=5,"ROJO",IF(DATEDIF(TODAY(),Q127,"M")&gt;=12,"VERDE",IF(AND(DATEDIF(TODAY(),Q127,"M")&gt;=6,DATEDIF(TODAY(),Q127,"M")&lt;=11),"AMARILLO"))),S127))</f>
        <v xml:space="preserve"> </v>
      </c>
      <c r="S127" s="25" t="str">
        <f>IF(Q127=0," ",IF(Q127&lt;=$N$4,"VENCIDO","NO VENCIDO"))</f>
        <v xml:space="preserve"> </v>
      </c>
      <c r="T127" s="18"/>
      <c r="U127" s="19"/>
      <c r="V127" s="19"/>
      <c r="W127" s="20"/>
      <c r="X127" s="20"/>
      <c r="Y127" s="164"/>
      <c r="Z127" s="21"/>
      <c r="AA127" s="4"/>
      <c r="AB127" s="166"/>
      <c r="AC127" s="166"/>
      <c r="AD127" s="170"/>
      <c r="AE127" s="166"/>
      <c r="AF127" s="166"/>
      <c r="AG127" s="166"/>
      <c r="AH127" s="166"/>
      <c r="AI127" s="166"/>
      <c r="AJ127" s="166"/>
      <c r="AK127" s="166"/>
      <c r="AL127" s="166"/>
      <c r="AM127" s="166"/>
      <c r="AN127" s="166"/>
      <c r="AO127" s="184"/>
      <c r="AP127" s="24"/>
      <c r="AQ127" s="8"/>
    </row>
    <row r="128" spans="1:43" ht="14.65" customHeight="1">
      <c r="A128" s="101"/>
      <c r="B128" s="189"/>
      <c r="C128" s="190"/>
      <c r="D128" s="118"/>
      <c r="E128" s="127"/>
      <c r="F128" s="133"/>
      <c r="G128" s="133"/>
      <c r="H128" s="133"/>
      <c r="I128" s="133"/>
      <c r="J128" s="145"/>
      <c r="K128" s="148"/>
      <c r="L128" s="151"/>
      <c r="M128" s="154"/>
      <c r="N128" s="14"/>
      <c r="O128" s="15"/>
      <c r="P128" s="15"/>
      <c r="Q128" s="16"/>
      <c r="R128" s="17" t="str">
        <f ca="1">IF(Q128=0," ",IFERROR(IF(DATEDIF(TODAY(),Q128,"M")&lt;=5,"ROJO",IF(DATEDIF(TODAY(),Q128,"M")&gt;=12,"VERDE",IF(AND(DATEDIF(TODAY(),Q128,"M")&gt;=6,DATEDIF(TODAY(),Q128,"M")&lt;=11),"AMARILLO"))),S128))</f>
        <v xml:space="preserve"> </v>
      </c>
      <c r="S128" s="25" t="str">
        <f>IF(Q128=0," ",IF(Q128&lt;=$N$4,"VENCIDO","NO VENCIDO"))</f>
        <v xml:space="preserve"> </v>
      </c>
      <c r="T128" s="18"/>
      <c r="U128" s="19"/>
      <c r="V128" s="19"/>
      <c r="W128" s="20"/>
      <c r="X128" s="20"/>
      <c r="Y128" s="164"/>
      <c r="Z128" s="21"/>
      <c r="AA128" s="4"/>
      <c r="AB128" s="166"/>
      <c r="AC128" s="166"/>
      <c r="AD128" s="170"/>
      <c r="AE128" s="166"/>
      <c r="AF128" s="166"/>
      <c r="AG128" s="166"/>
      <c r="AH128" s="166"/>
      <c r="AI128" s="166"/>
      <c r="AJ128" s="166"/>
      <c r="AK128" s="166"/>
      <c r="AL128" s="166"/>
      <c r="AM128" s="166"/>
      <c r="AN128" s="166"/>
      <c r="AO128" s="184"/>
      <c r="AP128" s="24"/>
      <c r="AQ128" s="8"/>
    </row>
    <row r="129" spans="1:43" ht="14.65" customHeight="1">
      <c r="A129" s="101"/>
      <c r="B129" s="189"/>
      <c r="C129" s="190"/>
      <c r="D129" s="118"/>
      <c r="E129" s="127"/>
      <c r="F129" s="133"/>
      <c r="G129" s="133"/>
      <c r="H129" s="133"/>
      <c r="I129" s="133"/>
      <c r="J129" s="145"/>
      <c r="K129" s="148"/>
      <c r="L129" s="151"/>
      <c r="M129" s="155"/>
      <c r="N129" s="14"/>
      <c r="O129" s="15"/>
      <c r="P129" s="15"/>
      <c r="Q129" s="16"/>
      <c r="R129" s="17" t="str">
        <f ca="1">IF(Q129=0," ",IFERROR(IF(DATEDIF(TODAY(),Q129,"M")&lt;=5,"ROJO",IF(DATEDIF(TODAY(),Q129,"M")&gt;=12,"VERDE",IF(AND(DATEDIF(TODAY(),Q129,"M")&gt;=6,DATEDIF(TODAY(),Q129,"M")&lt;=11),"AMARILLO"))),S129))</f>
        <v xml:space="preserve"> </v>
      </c>
      <c r="S129" s="25" t="str">
        <f>IF(Q129=0," ",IF(Q129&lt;=$N$4,"VENCIDO","NO VENCIDO"))</f>
        <v xml:space="preserve"> </v>
      </c>
      <c r="T129" s="18"/>
      <c r="U129" s="19"/>
      <c r="V129" s="19"/>
      <c r="W129" s="20"/>
      <c r="X129" s="20"/>
      <c r="Y129" s="164"/>
      <c r="Z129" s="21"/>
      <c r="AA129" s="4"/>
      <c r="AB129" s="166"/>
      <c r="AC129" s="166"/>
      <c r="AD129" s="170"/>
      <c r="AE129" s="166"/>
      <c r="AF129" s="166"/>
      <c r="AG129" s="166"/>
      <c r="AH129" s="166"/>
      <c r="AI129" s="166"/>
      <c r="AJ129" s="166"/>
      <c r="AK129" s="166"/>
      <c r="AL129" s="166"/>
      <c r="AM129" s="166"/>
      <c r="AN129" s="166"/>
      <c r="AO129" s="185"/>
      <c r="AP129" s="24"/>
      <c r="AQ129" s="8"/>
    </row>
    <row r="130" spans="1:43" ht="16.5">
      <c r="A130" s="102"/>
      <c r="B130" s="191"/>
      <c r="C130" s="192"/>
      <c r="D130" s="119"/>
      <c r="E130" s="128"/>
      <c r="F130" s="134"/>
      <c r="G130" s="134"/>
      <c r="H130" s="134"/>
      <c r="I130" s="134"/>
      <c r="J130" s="146"/>
      <c r="K130" s="149"/>
      <c r="L130" s="152"/>
      <c r="M130" s="28" t="b">
        <f>M125=N130</f>
        <v>1</v>
      </c>
      <c r="N130" s="29">
        <f>SUM(N125:N129)</f>
        <v>36</v>
      </c>
      <c r="O130" s="30" t="s">
        <v>112</v>
      </c>
      <c r="P130" s="31"/>
      <c r="Q130" s="32"/>
      <c r="R130" s="32"/>
      <c r="S130" s="32"/>
      <c r="T130" s="33">
        <f>SUM(T125:T129)</f>
        <v>0</v>
      </c>
      <c r="U130" s="34"/>
      <c r="V130" s="34"/>
      <c r="W130" s="34"/>
      <c r="X130" s="35"/>
      <c r="Y130" s="165"/>
      <c r="Z130" s="36"/>
      <c r="AA130" s="4"/>
      <c r="AB130" s="37"/>
      <c r="AC130" s="37"/>
      <c r="AD130" s="38"/>
      <c r="AE130" s="37"/>
      <c r="AF130" s="37"/>
      <c r="AG130" s="37"/>
      <c r="AH130" s="37"/>
      <c r="AI130" s="37"/>
      <c r="AJ130" s="37"/>
      <c r="AK130" s="37"/>
      <c r="AL130" s="37"/>
      <c r="AM130" s="37"/>
      <c r="AN130" s="37"/>
      <c r="AO130" s="39"/>
      <c r="AP130" s="24"/>
      <c r="AQ130" s="8"/>
    </row>
    <row r="131" spans="1:43" ht="14.65" customHeight="1">
      <c r="A131" s="100">
        <f>A125+1</f>
        <v>22</v>
      </c>
      <c r="B131" s="193" t="s">
        <v>153</v>
      </c>
      <c r="C131" s="193"/>
      <c r="D131" s="117">
        <f>+Enero!M131</f>
        <v>0</v>
      </c>
      <c r="E131" s="126"/>
      <c r="F131" s="132"/>
      <c r="G131" s="132"/>
      <c r="H131" s="132"/>
      <c r="I131" s="132"/>
      <c r="J131" s="144">
        <f>+F131+G131</f>
        <v>0</v>
      </c>
      <c r="K131" s="147">
        <f>+AO131</f>
        <v>0</v>
      </c>
      <c r="L131" s="150">
        <f>+J131+K131</f>
        <v>0</v>
      </c>
      <c r="M131" s="153">
        <f>+(D131+E131)-(L131)+H131-I131</f>
        <v>0</v>
      </c>
      <c r="N131" s="14"/>
      <c r="O131" s="15"/>
      <c r="P131" s="15"/>
      <c r="Q131" s="16"/>
      <c r="R131" s="17" t="str">
        <f ca="1">IF(Q131=0," ",IFERROR(IF(DATEDIF(TODAY(),Q131,"M")&lt;=5,"ROJO",IF(DATEDIF(TODAY(),Q131,"M")&gt;=12,"VERDE",IF(AND(DATEDIF(TODAY(),Q131,"M")&gt;=6,DATEDIF(TODAY(),Q131,"M")&lt;=11),"AMARILLO"))),S131))</f>
        <v xml:space="preserve"> </v>
      </c>
      <c r="S131" s="17" t="str">
        <f>IF(Q131=0," ",IF(Q131&lt;=$N$4,"VENCIDO","NO VENCIDO"))</f>
        <v xml:space="preserve"> </v>
      </c>
      <c r="T131" s="18"/>
      <c r="U131" s="19"/>
      <c r="V131" s="19"/>
      <c r="W131" s="20"/>
      <c r="X131" s="20"/>
      <c r="Y131" s="163">
        <f>+AT131</f>
        <v>0</v>
      </c>
      <c r="Z131" s="21"/>
      <c r="AA131" s="4"/>
      <c r="AB131" s="166"/>
      <c r="AC131" s="166"/>
      <c r="AD131" s="170">
        <f>+AB131+AC131</f>
        <v>0</v>
      </c>
      <c r="AE131" s="166"/>
      <c r="AF131" s="166"/>
      <c r="AG131" s="166"/>
      <c r="AH131" s="166"/>
      <c r="AI131" s="166"/>
      <c r="AJ131" s="166"/>
      <c r="AK131" s="166"/>
      <c r="AL131" s="166"/>
      <c r="AM131" s="166"/>
      <c r="AN131" s="166"/>
      <c r="AO131" s="183">
        <f>SUM(AD131:AN135)</f>
        <v>0</v>
      </c>
      <c r="AP131" s="24"/>
      <c r="AQ131" s="8"/>
    </row>
    <row r="132" spans="1:43" ht="14.65" customHeight="1">
      <c r="A132" s="101"/>
      <c r="B132" s="193"/>
      <c r="C132" s="193"/>
      <c r="D132" s="118"/>
      <c r="E132" s="127"/>
      <c r="F132" s="133"/>
      <c r="G132" s="133"/>
      <c r="H132" s="133"/>
      <c r="I132" s="133"/>
      <c r="J132" s="145"/>
      <c r="K132" s="148"/>
      <c r="L132" s="151"/>
      <c r="M132" s="154"/>
      <c r="N132" s="14"/>
      <c r="O132" s="15"/>
      <c r="P132" s="15"/>
      <c r="Q132" s="16"/>
      <c r="R132" s="17" t="str">
        <f ca="1">IF(Q132=0," ",IFERROR(IF(DATEDIF(TODAY(),Q132,"M")&lt;=5,"ROJO",IF(DATEDIF(TODAY(),Q132,"M")&gt;=12,"VERDE",IF(AND(DATEDIF(TODAY(),Q132,"M")&gt;=6,DATEDIF(TODAY(),Q132,"M")&lt;=11),"AMARILLO"))),S132))</f>
        <v xml:space="preserve"> </v>
      </c>
      <c r="S132" s="25" t="str">
        <f>IF(Q132=0," ",IF(Q132&lt;=$N$4,"VENCIDO","NO VENCIDO"))</f>
        <v xml:space="preserve"> </v>
      </c>
      <c r="T132" s="18"/>
      <c r="U132" s="19"/>
      <c r="V132" s="19"/>
      <c r="W132" s="20"/>
      <c r="X132" s="20"/>
      <c r="Y132" s="164"/>
      <c r="Z132" s="21"/>
      <c r="AA132" s="4"/>
      <c r="AB132" s="166"/>
      <c r="AC132" s="166"/>
      <c r="AD132" s="170"/>
      <c r="AE132" s="166"/>
      <c r="AF132" s="166"/>
      <c r="AG132" s="166"/>
      <c r="AH132" s="166"/>
      <c r="AI132" s="166"/>
      <c r="AJ132" s="166"/>
      <c r="AK132" s="166"/>
      <c r="AL132" s="166"/>
      <c r="AM132" s="166"/>
      <c r="AN132" s="166"/>
      <c r="AO132" s="184"/>
      <c r="AP132" s="24"/>
      <c r="AQ132" s="8"/>
    </row>
    <row r="133" spans="1:43" ht="14.65" customHeight="1">
      <c r="A133" s="101"/>
      <c r="B133" s="193"/>
      <c r="C133" s="193"/>
      <c r="D133" s="118"/>
      <c r="E133" s="127"/>
      <c r="F133" s="133"/>
      <c r="G133" s="133"/>
      <c r="H133" s="133"/>
      <c r="I133" s="133"/>
      <c r="J133" s="145"/>
      <c r="K133" s="148"/>
      <c r="L133" s="151"/>
      <c r="M133" s="154"/>
      <c r="N133" s="14"/>
      <c r="O133" s="15"/>
      <c r="P133" s="15"/>
      <c r="Q133" s="16"/>
      <c r="R133" s="17" t="str">
        <f ca="1">IF(Q133=0," ",IFERROR(IF(DATEDIF(TODAY(),Q133,"M")&lt;=5,"ROJO",IF(DATEDIF(TODAY(),Q133,"M")&gt;=12,"VERDE",IF(AND(DATEDIF(TODAY(),Q133,"M")&gt;=6,DATEDIF(TODAY(),Q133,"M")&lt;=11),"AMARILLO"))),S133))</f>
        <v xml:space="preserve"> </v>
      </c>
      <c r="S133" s="25" t="str">
        <f>IF(Q133=0," ",IF(Q133&lt;=$N$4,"VENCIDO","NO VENCIDO"))</f>
        <v xml:space="preserve"> </v>
      </c>
      <c r="T133" s="18"/>
      <c r="U133" s="19"/>
      <c r="V133" s="19"/>
      <c r="W133" s="20"/>
      <c r="X133" s="20"/>
      <c r="Y133" s="164"/>
      <c r="Z133" s="21"/>
      <c r="AA133" s="4"/>
      <c r="AB133" s="166"/>
      <c r="AC133" s="166"/>
      <c r="AD133" s="170"/>
      <c r="AE133" s="166"/>
      <c r="AF133" s="166"/>
      <c r="AG133" s="166"/>
      <c r="AH133" s="166"/>
      <c r="AI133" s="166"/>
      <c r="AJ133" s="166"/>
      <c r="AK133" s="166"/>
      <c r="AL133" s="166"/>
      <c r="AM133" s="166"/>
      <c r="AN133" s="166"/>
      <c r="AO133" s="184"/>
      <c r="AP133" s="24"/>
      <c r="AQ133" s="8"/>
    </row>
    <row r="134" spans="1:43" ht="14.65" customHeight="1">
      <c r="A134" s="101"/>
      <c r="B134" s="193"/>
      <c r="C134" s="193"/>
      <c r="D134" s="118"/>
      <c r="E134" s="127"/>
      <c r="F134" s="133"/>
      <c r="G134" s="133"/>
      <c r="H134" s="133"/>
      <c r="I134" s="133"/>
      <c r="J134" s="145"/>
      <c r="K134" s="148"/>
      <c r="L134" s="151"/>
      <c r="M134" s="154"/>
      <c r="N134" s="14"/>
      <c r="O134" s="15"/>
      <c r="P134" s="15"/>
      <c r="Q134" s="16"/>
      <c r="R134" s="17" t="str">
        <f ca="1">IF(Q134=0," ",IFERROR(IF(DATEDIF(TODAY(),Q134,"M")&lt;=5,"ROJO",IF(DATEDIF(TODAY(),Q134,"M")&gt;=12,"VERDE",IF(AND(DATEDIF(TODAY(),Q134,"M")&gt;=6,DATEDIF(TODAY(),Q134,"M")&lt;=11),"AMARILLO"))),S134))</f>
        <v xml:space="preserve"> </v>
      </c>
      <c r="S134" s="25" t="str">
        <f>IF(Q134=0," ",IF(Q134&lt;=$N$4,"VENCIDO","NO VENCIDO"))</f>
        <v xml:space="preserve"> </v>
      </c>
      <c r="T134" s="18"/>
      <c r="U134" s="19"/>
      <c r="V134" s="19"/>
      <c r="W134" s="20"/>
      <c r="X134" s="20"/>
      <c r="Y134" s="164"/>
      <c r="Z134" s="21"/>
      <c r="AA134" s="4"/>
      <c r="AB134" s="166"/>
      <c r="AC134" s="166"/>
      <c r="AD134" s="170"/>
      <c r="AE134" s="166"/>
      <c r="AF134" s="166"/>
      <c r="AG134" s="166"/>
      <c r="AH134" s="166"/>
      <c r="AI134" s="166"/>
      <c r="AJ134" s="166"/>
      <c r="AK134" s="166"/>
      <c r="AL134" s="166"/>
      <c r="AM134" s="166"/>
      <c r="AN134" s="166"/>
      <c r="AO134" s="184"/>
      <c r="AP134" s="24"/>
      <c r="AQ134" s="8"/>
    </row>
    <row r="135" spans="1:43" ht="14.65" customHeight="1">
      <c r="A135" s="101"/>
      <c r="B135" s="193"/>
      <c r="C135" s="193"/>
      <c r="D135" s="118"/>
      <c r="E135" s="127"/>
      <c r="F135" s="133"/>
      <c r="G135" s="133"/>
      <c r="H135" s="133"/>
      <c r="I135" s="133"/>
      <c r="J135" s="145"/>
      <c r="K135" s="148"/>
      <c r="L135" s="151"/>
      <c r="M135" s="155"/>
      <c r="N135" s="14"/>
      <c r="O135" s="15"/>
      <c r="P135" s="15"/>
      <c r="Q135" s="16"/>
      <c r="R135" s="17" t="str">
        <f ca="1">IF(Q135=0," ",IFERROR(IF(DATEDIF(TODAY(),Q135,"M")&lt;=5,"ROJO",IF(DATEDIF(TODAY(),Q135,"M")&gt;=12,"VERDE",IF(AND(DATEDIF(TODAY(),Q135,"M")&gt;=6,DATEDIF(TODAY(),Q135,"M")&lt;=11),"AMARILLO"))),S135))</f>
        <v xml:space="preserve"> </v>
      </c>
      <c r="S135" s="25" t="str">
        <f>IF(Q135=0," ",IF(Q135&lt;=$N$4,"VENCIDO","NO VENCIDO"))</f>
        <v xml:space="preserve"> </v>
      </c>
      <c r="T135" s="18"/>
      <c r="U135" s="19"/>
      <c r="V135" s="19"/>
      <c r="W135" s="20"/>
      <c r="X135" s="20"/>
      <c r="Y135" s="164"/>
      <c r="Z135" s="21"/>
      <c r="AA135" s="4"/>
      <c r="AB135" s="166"/>
      <c r="AC135" s="166"/>
      <c r="AD135" s="170"/>
      <c r="AE135" s="166"/>
      <c r="AF135" s="166"/>
      <c r="AG135" s="166"/>
      <c r="AH135" s="166"/>
      <c r="AI135" s="166"/>
      <c r="AJ135" s="166"/>
      <c r="AK135" s="166"/>
      <c r="AL135" s="166"/>
      <c r="AM135" s="166"/>
      <c r="AN135" s="166"/>
      <c r="AO135" s="185"/>
      <c r="AP135" s="24"/>
      <c r="AQ135" s="8"/>
    </row>
    <row r="136" spans="1:43" ht="16.5">
      <c r="A136" s="102"/>
      <c r="B136" s="193"/>
      <c r="C136" s="193"/>
      <c r="D136" s="119"/>
      <c r="E136" s="128"/>
      <c r="F136" s="134"/>
      <c r="G136" s="134"/>
      <c r="H136" s="134"/>
      <c r="I136" s="134"/>
      <c r="J136" s="146"/>
      <c r="K136" s="149"/>
      <c r="L136" s="152"/>
      <c r="M136" s="28" t="b">
        <f>M131=N136</f>
        <v>1</v>
      </c>
      <c r="N136" s="29">
        <f>SUM(N131:N135)</f>
        <v>0</v>
      </c>
      <c r="O136" s="30" t="s">
        <v>112</v>
      </c>
      <c r="P136" s="31"/>
      <c r="Q136" s="32"/>
      <c r="R136" s="32"/>
      <c r="S136" s="32"/>
      <c r="T136" s="33">
        <f>SUM(T131:T135)</f>
        <v>0</v>
      </c>
      <c r="U136" s="34"/>
      <c r="V136" s="34"/>
      <c r="W136" s="34"/>
      <c r="X136" s="35"/>
      <c r="Y136" s="165"/>
      <c r="Z136" s="36"/>
      <c r="AA136" s="4"/>
      <c r="AB136" s="37"/>
      <c r="AC136" s="37"/>
      <c r="AD136" s="38"/>
      <c r="AE136" s="37"/>
      <c r="AF136" s="37"/>
      <c r="AG136" s="37"/>
      <c r="AH136" s="37"/>
      <c r="AI136" s="37"/>
      <c r="AJ136" s="37"/>
      <c r="AK136" s="37"/>
      <c r="AL136" s="37"/>
      <c r="AM136" s="37"/>
      <c r="AN136" s="37"/>
      <c r="AO136" s="39"/>
      <c r="AP136" s="24"/>
      <c r="AQ136" s="8"/>
    </row>
    <row r="137" spans="1:43" ht="14.65" customHeight="1">
      <c r="A137" s="100">
        <f>A131+1</f>
        <v>23</v>
      </c>
      <c r="B137" s="187" t="s">
        <v>154</v>
      </c>
      <c r="C137" s="188"/>
      <c r="D137" s="117">
        <f>+Enero!M137</f>
        <v>47</v>
      </c>
      <c r="E137" s="126"/>
      <c r="F137" s="132">
        <v>8</v>
      </c>
      <c r="G137" s="132"/>
      <c r="H137" s="132"/>
      <c r="I137" s="132"/>
      <c r="J137" s="144">
        <f>+F137+G137</f>
        <v>8</v>
      </c>
      <c r="K137" s="147">
        <f>+AO137</f>
        <v>0</v>
      </c>
      <c r="L137" s="150">
        <f>+J137+K137</f>
        <v>8</v>
      </c>
      <c r="M137" s="153">
        <f>+(D137+E137)-(L137)+H137-I137</f>
        <v>39</v>
      </c>
      <c r="N137" s="14">
        <v>39</v>
      </c>
      <c r="O137" s="15" t="s">
        <v>155</v>
      </c>
      <c r="P137" s="15" t="s">
        <v>115</v>
      </c>
      <c r="Q137" s="16">
        <v>46387</v>
      </c>
      <c r="R137" s="17" t="str">
        <f ca="1">IF(Q137=0," ",IFERROR(IF(DATEDIF(TODAY(),Q137,"M")&lt;=5,"ROJO",IF(DATEDIF(TODAY(),Q137,"M")&gt;=12,"VERDE",IF(AND(DATEDIF(TODAY(),Q137,"M")&gt;=6,DATEDIF(TODAY(),Q137,"M")&lt;=11),"AMARILLO"))),S137))</f>
        <v>ROJO</v>
      </c>
      <c r="S137" s="17" t="str">
        <f>IF(Q137=0," ",IF(Q137&lt;=$N$4,"VENCIDO","NO VENCIDO"))</f>
        <v>NO VENCIDO</v>
      </c>
      <c r="T137" s="18"/>
      <c r="U137" s="19"/>
      <c r="V137" s="19"/>
      <c r="W137" s="20"/>
      <c r="X137" s="20"/>
      <c r="Y137" s="163">
        <f>+AT137</f>
        <v>0</v>
      </c>
      <c r="Z137" s="21"/>
      <c r="AA137" s="4"/>
      <c r="AB137" s="166"/>
      <c r="AC137" s="166"/>
      <c r="AD137" s="170">
        <f>+AB137+AC137</f>
        <v>0</v>
      </c>
      <c r="AE137" s="166"/>
      <c r="AF137" s="166"/>
      <c r="AG137" s="166"/>
      <c r="AH137" s="166"/>
      <c r="AI137" s="166"/>
      <c r="AJ137" s="166"/>
      <c r="AK137" s="166"/>
      <c r="AL137" s="166"/>
      <c r="AM137" s="166"/>
      <c r="AN137" s="166"/>
      <c r="AO137" s="183">
        <f>SUM(AD137:AN141)</f>
        <v>0</v>
      </c>
      <c r="AP137" s="24"/>
      <c r="AQ137" s="8"/>
    </row>
    <row r="138" spans="1:43" ht="14.65" customHeight="1">
      <c r="A138" s="101"/>
      <c r="B138" s="189"/>
      <c r="C138" s="190"/>
      <c r="D138" s="118"/>
      <c r="E138" s="127"/>
      <c r="F138" s="133"/>
      <c r="G138" s="133"/>
      <c r="H138" s="133"/>
      <c r="I138" s="133"/>
      <c r="J138" s="145"/>
      <c r="K138" s="148"/>
      <c r="L138" s="151"/>
      <c r="M138" s="154"/>
      <c r="N138" s="14"/>
      <c r="O138" s="15"/>
      <c r="P138" s="15"/>
      <c r="Q138" s="16"/>
      <c r="R138" s="17" t="str">
        <f ca="1">IF(Q138=0," ",IFERROR(IF(DATEDIF(TODAY(),Q138,"M")&lt;=5,"ROJO",IF(DATEDIF(TODAY(),Q138,"M")&gt;=12,"VERDE",IF(AND(DATEDIF(TODAY(),Q138,"M")&gt;=6,DATEDIF(TODAY(),Q138,"M")&lt;=11),"AMARILLO"))),S138))</f>
        <v xml:space="preserve"> </v>
      </c>
      <c r="S138" s="25" t="str">
        <f>IF(Q138=0," ",IF(Q138&lt;=$N$4,"VENCIDO","NO VENCIDO"))</f>
        <v xml:space="preserve"> </v>
      </c>
      <c r="T138" s="18"/>
      <c r="U138" s="19"/>
      <c r="V138" s="19"/>
      <c r="W138" s="20"/>
      <c r="X138" s="20"/>
      <c r="Y138" s="164"/>
      <c r="Z138" s="21"/>
      <c r="AA138" s="4"/>
      <c r="AB138" s="166"/>
      <c r="AC138" s="166"/>
      <c r="AD138" s="170"/>
      <c r="AE138" s="166"/>
      <c r="AF138" s="166"/>
      <c r="AG138" s="166"/>
      <c r="AH138" s="166"/>
      <c r="AI138" s="166"/>
      <c r="AJ138" s="166"/>
      <c r="AK138" s="166"/>
      <c r="AL138" s="166"/>
      <c r="AM138" s="166"/>
      <c r="AN138" s="166"/>
      <c r="AO138" s="184"/>
      <c r="AP138" s="24"/>
      <c r="AQ138" s="8"/>
    </row>
    <row r="139" spans="1:43" ht="14.65" customHeight="1">
      <c r="A139" s="101"/>
      <c r="B139" s="189"/>
      <c r="C139" s="190"/>
      <c r="D139" s="118"/>
      <c r="E139" s="127"/>
      <c r="F139" s="133"/>
      <c r="G139" s="133"/>
      <c r="H139" s="133"/>
      <c r="I139" s="133"/>
      <c r="J139" s="145"/>
      <c r="K139" s="148"/>
      <c r="L139" s="151"/>
      <c r="M139" s="154"/>
      <c r="N139" s="14"/>
      <c r="O139" s="15"/>
      <c r="P139" s="15"/>
      <c r="Q139" s="16"/>
      <c r="R139" s="17" t="str">
        <f ca="1">IF(Q139=0," ",IFERROR(IF(DATEDIF(TODAY(),Q139,"M")&lt;=5,"ROJO",IF(DATEDIF(TODAY(),Q139,"M")&gt;=12,"VERDE",IF(AND(DATEDIF(TODAY(),Q139,"M")&gt;=6,DATEDIF(TODAY(),Q139,"M")&lt;=11),"AMARILLO"))),S139))</f>
        <v xml:space="preserve"> </v>
      </c>
      <c r="S139" s="25" t="str">
        <f>IF(Q139=0," ",IF(Q139&lt;=$N$4,"VENCIDO","NO VENCIDO"))</f>
        <v xml:space="preserve"> </v>
      </c>
      <c r="T139" s="18"/>
      <c r="U139" s="19"/>
      <c r="V139" s="19"/>
      <c r="W139" s="20"/>
      <c r="X139" s="20"/>
      <c r="Y139" s="164"/>
      <c r="Z139" s="21"/>
      <c r="AA139" s="4"/>
      <c r="AB139" s="166"/>
      <c r="AC139" s="166"/>
      <c r="AD139" s="170"/>
      <c r="AE139" s="166"/>
      <c r="AF139" s="166"/>
      <c r="AG139" s="166"/>
      <c r="AH139" s="166"/>
      <c r="AI139" s="166"/>
      <c r="AJ139" s="166"/>
      <c r="AK139" s="166"/>
      <c r="AL139" s="166"/>
      <c r="AM139" s="166"/>
      <c r="AN139" s="166"/>
      <c r="AO139" s="184"/>
      <c r="AP139" s="24"/>
      <c r="AQ139" s="8"/>
    </row>
    <row r="140" spans="1:43" ht="14.65" customHeight="1">
      <c r="A140" s="101"/>
      <c r="B140" s="189"/>
      <c r="C140" s="190"/>
      <c r="D140" s="118"/>
      <c r="E140" s="127"/>
      <c r="F140" s="133"/>
      <c r="G140" s="133"/>
      <c r="H140" s="133"/>
      <c r="I140" s="133"/>
      <c r="J140" s="145"/>
      <c r="K140" s="148"/>
      <c r="L140" s="151"/>
      <c r="M140" s="154"/>
      <c r="N140" s="14"/>
      <c r="O140" s="15"/>
      <c r="P140" s="15"/>
      <c r="Q140" s="16"/>
      <c r="R140" s="17" t="str">
        <f ca="1">IF(Q140=0," ",IFERROR(IF(DATEDIF(TODAY(),Q140,"M")&lt;=5,"ROJO",IF(DATEDIF(TODAY(),Q140,"M")&gt;=12,"VERDE",IF(AND(DATEDIF(TODAY(),Q140,"M")&gt;=6,DATEDIF(TODAY(),Q140,"M")&lt;=11),"AMARILLO"))),S140))</f>
        <v xml:space="preserve"> </v>
      </c>
      <c r="S140" s="25" t="str">
        <f>IF(Q140=0," ",IF(Q140&lt;=$N$4,"VENCIDO","NO VENCIDO"))</f>
        <v xml:space="preserve"> </v>
      </c>
      <c r="T140" s="18"/>
      <c r="U140" s="19"/>
      <c r="V140" s="19"/>
      <c r="W140" s="20"/>
      <c r="X140" s="20"/>
      <c r="Y140" s="164"/>
      <c r="Z140" s="21"/>
      <c r="AA140" s="4"/>
      <c r="AB140" s="166"/>
      <c r="AC140" s="166"/>
      <c r="AD140" s="170"/>
      <c r="AE140" s="166"/>
      <c r="AF140" s="166"/>
      <c r="AG140" s="166"/>
      <c r="AH140" s="166"/>
      <c r="AI140" s="166"/>
      <c r="AJ140" s="166"/>
      <c r="AK140" s="166"/>
      <c r="AL140" s="166"/>
      <c r="AM140" s="166"/>
      <c r="AN140" s="166"/>
      <c r="AO140" s="184"/>
      <c r="AP140" s="24"/>
      <c r="AQ140" s="8"/>
    </row>
    <row r="141" spans="1:43" ht="14.65" customHeight="1">
      <c r="A141" s="101"/>
      <c r="B141" s="189"/>
      <c r="C141" s="190"/>
      <c r="D141" s="118"/>
      <c r="E141" s="127"/>
      <c r="F141" s="133"/>
      <c r="G141" s="133"/>
      <c r="H141" s="133"/>
      <c r="I141" s="133"/>
      <c r="J141" s="145"/>
      <c r="K141" s="148"/>
      <c r="L141" s="151"/>
      <c r="M141" s="155"/>
      <c r="N141" s="14"/>
      <c r="O141" s="15"/>
      <c r="P141" s="15"/>
      <c r="Q141" s="16"/>
      <c r="R141" s="17" t="str">
        <f ca="1">IF(Q141=0," ",IFERROR(IF(DATEDIF(TODAY(),Q141,"M")&lt;=5,"ROJO",IF(DATEDIF(TODAY(),Q141,"M")&gt;=12,"VERDE",IF(AND(DATEDIF(TODAY(),Q141,"M")&gt;=6,DATEDIF(TODAY(),Q141,"M")&lt;=11),"AMARILLO"))),S141))</f>
        <v xml:space="preserve"> </v>
      </c>
      <c r="S141" s="25" t="str">
        <f>IF(Q141=0," ",IF(Q141&lt;=$N$4,"VENCIDO","NO VENCIDO"))</f>
        <v xml:space="preserve"> </v>
      </c>
      <c r="T141" s="18"/>
      <c r="U141" s="19"/>
      <c r="V141" s="19"/>
      <c r="W141" s="20"/>
      <c r="X141" s="20"/>
      <c r="Y141" s="164"/>
      <c r="Z141" s="21"/>
      <c r="AA141" s="4"/>
      <c r="AB141" s="166"/>
      <c r="AC141" s="166"/>
      <c r="AD141" s="170"/>
      <c r="AE141" s="166"/>
      <c r="AF141" s="166"/>
      <c r="AG141" s="166"/>
      <c r="AH141" s="166"/>
      <c r="AI141" s="166"/>
      <c r="AJ141" s="166"/>
      <c r="AK141" s="166"/>
      <c r="AL141" s="166"/>
      <c r="AM141" s="166"/>
      <c r="AN141" s="166"/>
      <c r="AO141" s="185"/>
      <c r="AP141" s="24"/>
      <c r="AQ141" s="8"/>
    </row>
    <row r="142" spans="1:43" ht="16.5">
      <c r="A142" s="102"/>
      <c r="B142" s="191"/>
      <c r="C142" s="192"/>
      <c r="D142" s="119"/>
      <c r="E142" s="128"/>
      <c r="F142" s="134"/>
      <c r="G142" s="134"/>
      <c r="H142" s="134"/>
      <c r="I142" s="134"/>
      <c r="J142" s="146"/>
      <c r="K142" s="149"/>
      <c r="L142" s="152"/>
      <c r="M142" s="28" t="b">
        <f>M137=N142</f>
        <v>1</v>
      </c>
      <c r="N142" s="29">
        <f>SUM(N137:N141)</f>
        <v>39</v>
      </c>
      <c r="O142" s="30" t="s">
        <v>112</v>
      </c>
      <c r="P142" s="31"/>
      <c r="Q142" s="32"/>
      <c r="R142" s="32"/>
      <c r="S142" s="32"/>
      <c r="T142" s="33">
        <f>SUM(T137:T141)</f>
        <v>0</v>
      </c>
      <c r="U142" s="34"/>
      <c r="V142" s="34"/>
      <c r="W142" s="34"/>
      <c r="X142" s="35"/>
      <c r="Y142" s="165"/>
      <c r="Z142" s="36"/>
      <c r="AA142" s="4"/>
      <c r="AB142" s="37"/>
      <c r="AC142" s="37"/>
      <c r="AD142" s="38"/>
      <c r="AE142" s="37"/>
      <c r="AF142" s="37"/>
      <c r="AG142" s="37"/>
      <c r="AH142" s="37"/>
      <c r="AI142" s="37"/>
      <c r="AJ142" s="37"/>
      <c r="AK142" s="37"/>
      <c r="AL142" s="37"/>
      <c r="AM142" s="37"/>
      <c r="AN142" s="37"/>
      <c r="AO142" s="39"/>
      <c r="AP142" s="24"/>
      <c r="AQ142" s="8"/>
    </row>
    <row r="143" spans="1:43" ht="14.65" customHeight="1">
      <c r="A143" s="100">
        <f>A137+1</f>
        <v>24</v>
      </c>
      <c r="B143" s="187" t="s">
        <v>156</v>
      </c>
      <c r="C143" s="188"/>
      <c r="D143" s="117">
        <f>+Enero!M143</f>
        <v>9</v>
      </c>
      <c r="E143" s="126">
        <v>10</v>
      </c>
      <c r="F143" s="132">
        <v>6</v>
      </c>
      <c r="G143" s="132"/>
      <c r="H143" s="132"/>
      <c r="I143" s="132"/>
      <c r="J143" s="144">
        <f>+F143+G143</f>
        <v>6</v>
      </c>
      <c r="K143" s="147">
        <f>+AO143</f>
        <v>0</v>
      </c>
      <c r="L143" s="150">
        <f>+J143+K143</f>
        <v>6</v>
      </c>
      <c r="M143" s="153">
        <f>+(D143+E143)-(L143)+H143-I143</f>
        <v>13</v>
      </c>
      <c r="N143" s="14">
        <v>13</v>
      </c>
      <c r="O143" s="15" t="s">
        <v>237</v>
      </c>
      <c r="P143" s="15" t="s">
        <v>125</v>
      </c>
      <c r="Q143" s="16">
        <v>46660</v>
      </c>
      <c r="R143" s="17" t="str">
        <f ca="1">IF(Q143=0," ",IFERROR(IF(DATEDIF(TODAY(),Q143,"M")&lt;=5,"ROJO",IF(DATEDIF(TODAY(),Q143,"M")&gt;=12,"VERDE",IF(AND(DATEDIF(TODAY(),Q143,"M")&gt;=6,DATEDIF(TODAY(),Q143,"M")&lt;=11),"AMARILLO"))),S143))</f>
        <v>AMARILLO</v>
      </c>
      <c r="S143" s="17" t="str">
        <f>IF(Q143=0," ",IF(Q143&lt;=$N$4,"VENCIDO","NO VENCIDO"))</f>
        <v>NO VENCIDO</v>
      </c>
      <c r="T143" s="18"/>
      <c r="U143" s="19"/>
      <c r="V143" s="19"/>
      <c r="W143" s="20"/>
      <c r="X143" s="20"/>
      <c r="Y143" s="163">
        <f>+AT143</f>
        <v>0</v>
      </c>
      <c r="Z143" s="21"/>
      <c r="AA143" s="4"/>
      <c r="AB143" s="166"/>
      <c r="AC143" s="166"/>
      <c r="AD143" s="170">
        <f>+AB143+AC143</f>
        <v>0</v>
      </c>
      <c r="AE143" s="166"/>
      <c r="AF143" s="166"/>
      <c r="AG143" s="166"/>
      <c r="AH143" s="166"/>
      <c r="AI143" s="166"/>
      <c r="AJ143" s="166"/>
      <c r="AK143" s="166"/>
      <c r="AL143" s="166"/>
      <c r="AM143" s="166"/>
      <c r="AN143" s="166"/>
      <c r="AO143" s="183">
        <f>SUM(AD143:AN147)</f>
        <v>0</v>
      </c>
      <c r="AP143" s="24"/>
      <c r="AQ143" s="8"/>
    </row>
    <row r="144" spans="1:43" ht="14.65" customHeight="1">
      <c r="A144" s="101"/>
      <c r="B144" s="189"/>
      <c r="C144" s="190"/>
      <c r="D144" s="118"/>
      <c r="E144" s="127"/>
      <c r="F144" s="133"/>
      <c r="G144" s="133"/>
      <c r="H144" s="133"/>
      <c r="I144" s="133"/>
      <c r="J144" s="145"/>
      <c r="K144" s="148"/>
      <c r="L144" s="151"/>
      <c r="M144" s="154"/>
      <c r="N144" s="14"/>
      <c r="O144" s="15"/>
      <c r="P144" s="15"/>
      <c r="Q144" s="16"/>
      <c r="R144" s="17" t="str">
        <f ca="1">IF(Q144=0," ",IFERROR(IF(DATEDIF(TODAY(),Q144,"M")&lt;=5,"ROJO",IF(DATEDIF(TODAY(),Q144,"M")&gt;=12,"VERDE",IF(AND(DATEDIF(TODAY(),Q144,"M")&gt;=6,DATEDIF(TODAY(),Q144,"M")&lt;=11),"AMARILLO"))),S144))</f>
        <v xml:space="preserve"> </v>
      </c>
      <c r="S144" s="25" t="str">
        <f>IF(Q144=0," ",IF(Q144&lt;=$N$4,"VENCIDO","NO VENCIDO"))</f>
        <v xml:space="preserve"> </v>
      </c>
      <c r="T144" s="18"/>
      <c r="U144" s="19"/>
      <c r="V144" s="19"/>
      <c r="W144" s="20"/>
      <c r="X144" s="20"/>
      <c r="Y144" s="164"/>
      <c r="Z144" s="21"/>
      <c r="AA144" s="4"/>
      <c r="AB144" s="166"/>
      <c r="AC144" s="166"/>
      <c r="AD144" s="170"/>
      <c r="AE144" s="166"/>
      <c r="AF144" s="166"/>
      <c r="AG144" s="166"/>
      <c r="AH144" s="166"/>
      <c r="AI144" s="166"/>
      <c r="AJ144" s="166"/>
      <c r="AK144" s="166"/>
      <c r="AL144" s="166"/>
      <c r="AM144" s="166"/>
      <c r="AN144" s="166"/>
      <c r="AO144" s="184"/>
      <c r="AP144" s="24"/>
      <c r="AQ144" s="8"/>
    </row>
    <row r="145" spans="1:43" ht="14.65" customHeight="1">
      <c r="A145" s="101"/>
      <c r="B145" s="189"/>
      <c r="C145" s="190"/>
      <c r="D145" s="118"/>
      <c r="E145" s="127"/>
      <c r="F145" s="133"/>
      <c r="G145" s="133"/>
      <c r="H145" s="133"/>
      <c r="I145" s="133"/>
      <c r="J145" s="145"/>
      <c r="K145" s="148"/>
      <c r="L145" s="151"/>
      <c r="M145" s="154"/>
      <c r="N145" s="14"/>
      <c r="O145" s="15"/>
      <c r="P145" s="15"/>
      <c r="Q145" s="16"/>
      <c r="R145" s="17" t="str">
        <f ca="1">IF(Q145=0," ",IFERROR(IF(DATEDIF(TODAY(),Q145,"M")&lt;=5,"ROJO",IF(DATEDIF(TODAY(),Q145,"M")&gt;=12,"VERDE",IF(AND(DATEDIF(TODAY(),Q145,"M")&gt;=6,DATEDIF(TODAY(),Q145,"M")&lt;=11),"AMARILLO"))),S145))</f>
        <v xml:space="preserve"> </v>
      </c>
      <c r="S145" s="25" t="str">
        <f>IF(Q145=0," ",IF(Q145&lt;=$N$4,"VENCIDO","NO VENCIDO"))</f>
        <v xml:space="preserve"> </v>
      </c>
      <c r="T145" s="18"/>
      <c r="U145" s="19"/>
      <c r="V145" s="19"/>
      <c r="W145" s="20"/>
      <c r="X145" s="20"/>
      <c r="Y145" s="164"/>
      <c r="Z145" s="21"/>
      <c r="AA145" s="4"/>
      <c r="AB145" s="166"/>
      <c r="AC145" s="166"/>
      <c r="AD145" s="170"/>
      <c r="AE145" s="166"/>
      <c r="AF145" s="166"/>
      <c r="AG145" s="166"/>
      <c r="AH145" s="166"/>
      <c r="AI145" s="166"/>
      <c r="AJ145" s="166"/>
      <c r="AK145" s="166"/>
      <c r="AL145" s="166"/>
      <c r="AM145" s="166"/>
      <c r="AN145" s="166"/>
      <c r="AO145" s="184"/>
      <c r="AP145" s="24"/>
      <c r="AQ145" s="8"/>
    </row>
    <row r="146" spans="1:43" ht="14.65" customHeight="1">
      <c r="A146" s="101"/>
      <c r="B146" s="189"/>
      <c r="C146" s="190"/>
      <c r="D146" s="118"/>
      <c r="E146" s="127"/>
      <c r="F146" s="133"/>
      <c r="G146" s="133"/>
      <c r="H146" s="133"/>
      <c r="I146" s="133"/>
      <c r="J146" s="145"/>
      <c r="K146" s="148"/>
      <c r="L146" s="151"/>
      <c r="M146" s="154"/>
      <c r="N146" s="14"/>
      <c r="O146" s="15"/>
      <c r="P146" s="15"/>
      <c r="Q146" s="16"/>
      <c r="R146" s="17" t="str">
        <f ca="1">IF(Q146=0," ",IFERROR(IF(DATEDIF(TODAY(),Q146,"M")&lt;=5,"ROJO",IF(DATEDIF(TODAY(),Q146,"M")&gt;=12,"VERDE",IF(AND(DATEDIF(TODAY(),Q146,"M")&gt;=6,DATEDIF(TODAY(),Q146,"M")&lt;=11),"AMARILLO"))),S146))</f>
        <v xml:space="preserve"> </v>
      </c>
      <c r="S146" s="25" t="str">
        <f>IF(Q146=0," ",IF(Q146&lt;=$N$4,"VENCIDO","NO VENCIDO"))</f>
        <v xml:space="preserve"> </v>
      </c>
      <c r="T146" s="18"/>
      <c r="U146" s="19"/>
      <c r="V146" s="19"/>
      <c r="W146" s="20"/>
      <c r="X146" s="20"/>
      <c r="Y146" s="164"/>
      <c r="Z146" s="21"/>
      <c r="AA146" s="4"/>
      <c r="AB146" s="166"/>
      <c r="AC146" s="166"/>
      <c r="AD146" s="170"/>
      <c r="AE146" s="166"/>
      <c r="AF146" s="166"/>
      <c r="AG146" s="166"/>
      <c r="AH146" s="166"/>
      <c r="AI146" s="166"/>
      <c r="AJ146" s="166"/>
      <c r="AK146" s="166"/>
      <c r="AL146" s="166"/>
      <c r="AM146" s="166"/>
      <c r="AN146" s="166"/>
      <c r="AO146" s="184"/>
      <c r="AP146" s="24"/>
      <c r="AQ146" s="8"/>
    </row>
    <row r="147" spans="1:43" ht="14.65" customHeight="1">
      <c r="A147" s="101"/>
      <c r="B147" s="189"/>
      <c r="C147" s="190"/>
      <c r="D147" s="118"/>
      <c r="E147" s="127"/>
      <c r="F147" s="133"/>
      <c r="G147" s="133"/>
      <c r="H147" s="133"/>
      <c r="I147" s="133"/>
      <c r="J147" s="145"/>
      <c r="K147" s="148"/>
      <c r="L147" s="151"/>
      <c r="M147" s="155"/>
      <c r="N147" s="14"/>
      <c r="O147" s="15"/>
      <c r="P147" s="15"/>
      <c r="Q147" s="16"/>
      <c r="R147" s="17" t="str">
        <f ca="1">IF(Q147=0," ",IFERROR(IF(DATEDIF(TODAY(),Q147,"M")&lt;=5,"ROJO",IF(DATEDIF(TODAY(),Q147,"M")&gt;=12,"VERDE",IF(AND(DATEDIF(TODAY(),Q147,"M")&gt;=6,DATEDIF(TODAY(),Q147,"M")&lt;=11),"AMARILLO"))),S147))</f>
        <v xml:space="preserve"> </v>
      </c>
      <c r="S147" s="25" t="str">
        <f>IF(Q147=0," ",IF(Q147&lt;=$N$4,"VENCIDO","NO VENCIDO"))</f>
        <v xml:space="preserve"> </v>
      </c>
      <c r="T147" s="18"/>
      <c r="U147" s="19"/>
      <c r="V147" s="19"/>
      <c r="W147" s="20"/>
      <c r="X147" s="20"/>
      <c r="Y147" s="164"/>
      <c r="Z147" s="21"/>
      <c r="AA147" s="4"/>
      <c r="AB147" s="166"/>
      <c r="AC147" s="166"/>
      <c r="AD147" s="170"/>
      <c r="AE147" s="166"/>
      <c r="AF147" s="166"/>
      <c r="AG147" s="166"/>
      <c r="AH147" s="166"/>
      <c r="AI147" s="166"/>
      <c r="AJ147" s="166"/>
      <c r="AK147" s="166"/>
      <c r="AL147" s="166"/>
      <c r="AM147" s="166"/>
      <c r="AN147" s="166"/>
      <c r="AO147" s="185"/>
      <c r="AP147" s="24"/>
      <c r="AQ147" s="8"/>
    </row>
    <row r="148" spans="1:43" ht="16.5">
      <c r="A148" s="102"/>
      <c r="B148" s="191"/>
      <c r="C148" s="192"/>
      <c r="D148" s="119"/>
      <c r="E148" s="128"/>
      <c r="F148" s="134"/>
      <c r="G148" s="134"/>
      <c r="H148" s="134"/>
      <c r="I148" s="134"/>
      <c r="J148" s="146"/>
      <c r="K148" s="149"/>
      <c r="L148" s="152"/>
      <c r="M148" s="28" t="b">
        <f>M143=N148</f>
        <v>1</v>
      </c>
      <c r="N148" s="29">
        <f>SUM(N143:N147)</f>
        <v>13</v>
      </c>
      <c r="O148" s="30" t="s">
        <v>112</v>
      </c>
      <c r="P148" s="31"/>
      <c r="Q148" s="32"/>
      <c r="R148" s="32"/>
      <c r="S148" s="32"/>
      <c r="T148" s="33">
        <f>SUM(T143:T147)</f>
        <v>0</v>
      </c>
      <c r="U148" s="34"/>
      <c r="V148" s="34"/>
      <c r="W148" s="34"/>
      <c r="X148" s="35"/>
      <c r="Y148" s="165"/>
      <c r="Z148" s="36"/>
      <c r="AA148" s="4"/>
      <c r="AB148" s="37"/>
      <c r="AC148" s="38"/>
      <c r="AD148" s="38"/>
      <c r="AE148" s="38"/>
      <c r="AF148" s="38"/>
      <c r="AG148" s="38"/>
      <c r="AH148" s="38"/>
      <c r="AI148" s="38"/>
      <c r="AJ148" s="38"/>
      <c r="AK148" s="38"/>
      <c r="AL148" s="38"/>
      <c r="AM148" s="38"/>
      <c r="AN148" s="38"/>
      <c r="AO148" s="39"/>
      <c r="AP148" s="24"/>
      <c r="AQ148" s="8"/>
    </row>
    <row r="149" spans="1:43" ht="14.65" customHeight="1">
      <c r="A149" s="100">
        <f>A143+1</f>
        <v>25</v>
      </c>
      <c r="B149" s="201" t="s">
        <v>158</v>
      </c>
      <c r="C149" s="201"/>
      <c r="D149" s="120">
        <f>+Enero!M149</f>
        <v>0</v>
      </c>
      <c r="E149" s="129"/>
      <c r="F149" s="132"/>
      <c r="G149" s="132"/>
      <c r="H149" s="132"/>
      <c r="I149" s="132"/>
      <c r="J149" s="144">
        <f>+F149+G149</f>
        <v>0</v>
      </c>
      <c r="K149" s="147">
        <f>+AO149</f>
        <v>0</v>
      </c>
      <c r="L149" s="150">
        <f>+J149+K149</f>
        <v>0</v>
      </c>
      <c r="M149" s="153">
        <f>+(D149+E149)-(L149)+H149-I149</f>
        <v>0</v>
      </c>
      <c r="N149" s="14"/>
      <c r="O149" s="15"/>
      <c r="P149" s="15"/>
      <c r="Q149" s="16"/>
      <c r="R149" s="17" t="str">
        <f ca="1">IF(Q149=0," ",IFERROR(IF(DATEDIF(TODAY(),Q149,"M")&lt;=5,"ROJO",IF(DATEDIF(TODAY(),Q149,"M")&gt;=12,"VERDE",IF(AND(DATEDIF(TODAY(),Q149,"M")&gt;=6,DATEDIF(TODAY(),Q149,"M")&lt;=11),"AMARILLO"))),S149))</f>
        <v xml:space="preserve"> </v>
      </c>
      <c r="S149" s="17" t="str">
        <f>IF(Q149=0," ",IF(Q149&lt;=$N$4,"VENCIDO","NO VENCIDO"))</f>
        <v xml:space="preserve"> </v>
      </c>
      <c r="T149" s="18"/>
      <c r="U149" s="19"/>
      <c r="V149" s="19"/>
      <c r="W149" s="20"/>
      <c r="X149" s="20"/>
      <c r="Y149" s="163">
        <f>+AT149</f>
        <v>0</v>
      </c>
      <c r="Z149" s="21"/>
      <c r="AA149" s="4"/>
      <c r="AB149" s="166"/>
      <c r="AC149" s="166"/>
      <c r="AD149" s="170">
        <f>+AB149+AC149</f>
        <v>0</v>
      </c>
      <c r="AE149" s="166"/>
      <c r="AF149" s="166"/>
      <c r="AG149" s="166"/>
      <c r="AH149" s="166"/>
      <c r="AI149" s="166"/>
      <c r="AJ149" s="166"/>
      <c r="AK149" s="166"/>
      <c r="AL149" s="166"/>
      <c r="AM149" s="166"/>
      <c r="AN149" s="166"/>
      <c r="AO149" s="183">
        <f>SUM(AD149:AN153)</f>
        <v>0</v>
      </c>
      <c r="AP149" s="24"/>
      <c r="AQ149" s="8"/>
    </row>
    <row r="150" spans="1:43" ht="14.65" customHeight="1">
      <c r="A150" s="101"/>
      <c r="B150" s="201"/>
      <c r="C150" s="201"/>
      <c r="D150" s="121"/>
      <c r="E150" s="130"/>
      <c r="F150" s="133"/>
      <c r="G150" s="133"/>
      <c r="H150" s="133"/>
      <c r="I150" s="133"/>
      <c r="J150" s="145"/>
      <c r="K150" s="148"/>
      <c r="L150" s="151"/>
      <c r="M150" s="154"/>
      <c r="N150" s="14"/>
      <c r="O150" s="15"/>
      <c r="P150" s="15"/>
      <c r="Q150" s="16"/>
      <c r="R150" s="17" t="str">
        <f ca="1">IF(Q150=0," ",IFERROR(IF(DATEDIF(TODAY(),Q150,"M")&lt;=5,"ROJO",IF(DATEDIF(TODAY(),Q150,"M")&gt;=12,"VERDE",IF(AND(DATEDIF(TODAY(),Q150,"M")&gt;=6,DATEDIF(TODAY(),Q150,"M")&lt;=11),"AMARILLO"))),S150))</f>
        <v xml:space="preserve"> </v>
      </c>
      <c r="S150" s="25" t="str">
        <f>IF(Q150=0," ",IF(Q150&lt;=$N$4,"VENCIDO","NO VENCIDO"))</f>
        <v xml:space="preserve"> </v>
      </c>
      <c r="T150" s="18"/>
      <c r="U150" s="19"/>
      <c r="V150" s="19"/>
      <c r="W150" s="20"/>
      <c r="X150" s="20"/>
      <c r="Y150" s="164"/>
      <c r="Z150" s="21"/>
      <c r="AA150" s="4"/>
      <c r="AB150" s="166"/>
      <c r="AC150" s="166"/>
      <c r="AD150" s="170"/>
      <c r="AE150" s="166"/>
      <c r="AF150" s="166"/>
      <c r="AG150" s="166"/>
      <c r="AH150" s="166"/>
      <c r="AI150" s="166"/>
      <c r="AJ150" s="166"/>
      <c r="AK150" s="166"/>
      <c r="AL150" s="166"/>
      <c r="AM150" s="166"/>
      <c r="AN150" s="166"/>
      <c r="AO150" s="184"/>
      <c r="AP150" s="24"/>
      <c r="AQ150" s="8"/>
    </row>
    <row r="151" spans="1:43" ht="14.65" customHeight="1">
      <c r="A151" s="101"/>
      <c r="B151" s="201"/>
      <c r="C151" s="201"/>
      <c r="D151" s="122"/>
      <c r="E151" s="130"/>
      <c r="F151" s="133"/>
      <c r="G151" s="133"/>
      <c r="H151" s="133"/>
      <c r="I151" s="133"/>
      <c r="J151" s="145"/>
      <c r="K151" s="148"/>
      <c r="L151" s="151"/>
      <c r="M151" s="154"/>
      <c r="N151" s="14"/>
      <c r="O151" s="15"/>
      <c r="P151" s="15"/>
      <c r="Q151" s="16"/>
      <c r="R151" s="17" t="str">
        <f ca="1">IF(Q151=0," ",IFERROR(IF(DATEDIF(TODAY(),Q151,"M")&lt;=5,"ROJO",IF(DATEDIF(TODAY(),Q151,"M")&gt;=12,"VERDE",IF(AND(DATEDIF(TODAY(),Q151,"M")&gt;=6,DATEDIF(TODAY(),Q151,"M")&lt;=11),"AMARILLO"))),S151))</f>
        <v xml:space="preserve"> </v>
      </c>
      <c r="S151" s="25" t="str">
        <f>IF(Q151=0," ",IF(Q151&lt;=$N$4,"VENCIDO","NO VENCIDO"))</f>
        <v xml:space="preserve"> </v>
      </c>
      <c r="T151" s="18"/>
      <c r="U151" s="19"/>
      <c r="V151" s="19"/>
      <c r="W151" s="20"/>
      <c r="X151" s="20"/>
      <c r="Y151" s="164"/>
      <c r="Z151" s="21"/>
      <c r="AA151" s="4"/>
      <c r="AB151" s="166"/>
      <c r="AC151" s="166"/>
      <c r="AD151" s="170"/>
      <c r="AE151" s="166"/>
      <c r="AF151" s="166"/>
      <c r="AG151" s="166"/>
      <c r="AH151" s="166"/>
      <c r="AI151" s="166"/>
      <c r="AJ151" s="166"/>
      <c r="AK151" s="166"/>
      <c r="AL151" s="166"/>
      <c r="AM151" s="166"/>
      <c r="AN151" s="166"/>
      <c r="AO151" s="184"/>
      <c r="AP151" s="24"/>
      <c r="AQ151" s="8"/>
    </row>
    <row r="152" spans="1:43" ht="15.4" customHeight="1">
      <c r="A152" s="101"/>
      <c r="B152" s="92" t="s">
        <v>238</v>
      </c>
      <c r="C152" s="92"/>
      <c r="D152" s="42"/>
      <c r="E152" s="130"/>
      <c r="F152" s="133"/>
      <c r="G152" s="133"/>
      <c r="H152" s="133"/>
      <c r="I152" s="133"/>
      <c r="J152" s="145"/>
      <c r="K152" s="148"/>
      <c r="L152" s="151"/>
      <c r="M152" s="154"/>
      <c r="N152" s="14"/>
      <c r="O152" s="15"/>
      <c r="P152" s="15"/>
      <c r="Q152" s="16"/>
      <c r="R152" s="17" t="str">
        <f ca="1">IF(Q152=0," ",IFERROR(IF(DATEDIF(TODAY(),Q152,"M")&lt;=5,"ROJO",IF(DATEDIF(TODAY(),Q152,"M")&gt;=12,"VERDE",IF(AND(DATEDIF(TODAY(),Q152,"M")&gt;=6,DATEDIF(TODAY(),Q152,"M")&lt;=11),"AMARILLO"))),S152))</f>
        <v xml:space="preserve"> </v>
      </c>
      <c r="S152" s="25" t="str">
        <f>IF(Q152=0," ",IF(Q152&lt;=$N$4,"VENCIDO","NO VENCIDO"))</f>
        <v xml:space="preserve"> </v>
      </c>
      <c r="T152" s="18"/>
      <c r="U152" s="19"/>
      <c r="V152" s="19"/>
      <c r="W152" s="20"/>
      <c r="X152" s="20"/>
      <c r="Y152" s="164"/>
      <c r="Z152" s="21"/>
      <c r="AA152" s="4"/>
      <c r="AB152" s="166"/>
      <c r="AC152" s="166"/>
      <c r="AD152" s="170"/>
      <c r="AE152" s="166"/>
      <c r="AF152" s="166"/>
      <c r="AG152" s="166"/>
      <c r="AH152" s="166"/>
      <c r="AI152" s="166"/>
      <c r="AJ152" s="166"/>
      <c r="AK152" s="166"/>
      <c r="AL152" s="166"/>
      <c r="AM152" s="166"/>
      <c r="AN152" s="166"/>
      <c r="AO152" s="184"/>
      <c r="AP152" s="24"/>
      <c r="AQ152" s="8"/>
    </row>
    <row r="153" spans="1:43" ht="15.4" customHeight="1">
      <c r="A153" s="101"/>
      <c r="B153" s="93" t="s">
        <v>239</v>
      </c>
      <c r="C153" s="93"/>
      <c r="D153" s="43">
        <f>+M158*2</f>
        <v>0</v>
      </c>
      <c r="E153" s="130"/>
      <c r="F153" s="133"/>
      <c r="G153" s="133"/>
      <c r="H153" s="133"/>
      <c r="I153" s="133"/>
      <c r="J153" s="145"/>
      <c r="K153" s="148"/>
      <c r="L153" s="151"/>
      <c r="M153" s="155"/>
      <c r="N153" s="14"/>
      <c r="O153" s="15"/>
      <c r="P153" s="15"/>
      <c r="Q153" s="16"/>
      <c r="R153" s="17" t="str">
        <f ca="1">IF(Q153=0," ",IFERROR(IF(DATEDIF(TODAY(),Q153,"M")&lt;=5,"ROJO",IF(DATEDIF(TODAY(),Q153,"M")&gt;=12,"VERDE",IF(AND(DATEDIF(TODAY(),Q153,"M")&gt;=6,DATEDIF(TODAY(),Q153,"M")&lt;=11),"AMARILLO"))),S153))</f>
        <v xml:space="preserve"> </v>
      </c>
      <c r="S153" s="25" t="str">
        <f>IF(Q153=0," ",IF(Q153&lt;=$N$4,"VENCIDO","NO VENCIDO"))</f>
        <v xml:space="preserve"> </v>
      </c>
      <c r="T153" s="18"/>
      <c r="U153" s="19"/>
      <c r="V153" s="19"/>
      <c r="W153" s="20"/>
      <c r="X153" s="20"/>
      <c r="Y153" s="164"/>
      <c r="Z153" s="21"/>
      <c r="AA153" s="4"/>
      <c r="AB153" s="166"/>
      <c r="AC153" s="166"/>
      <c r="AD153" s="170"/>
      <c r="AE153" s="166"/>
      <c r="AF153" s="166"/>
      <c r="AG153" s="166"/>
      <c r="AH153" s="166"/>
      <c r="AI153" s="166"/>
      <c r="AJ153" s="166"/>
      <c r="AK153" s="166"/>
      <c r="AL153" s="166"/>
      <c r="AM153" s="166"/>
      <c r="AN153" s="166"/>
      <c r="AO153" s="185"/>
      <c r="AP153" s="24"/>
      <c r="AQ153" s="8"/>
    </row>
    <row r="154" spans="1:43" ht="16.5">
      <c r="A154" s="102"/>
      <c r="B154" s="94" t="s">
        <v>162</v>
      </c>
      <c r="C154" s="94"/>
      <c r="D154" s="44">
        <f>+M149-M152+M153</f>
        <v>0</v>
      </c>
      <c r="E154" s="131"/>
      <c r="F154" s="134"/>
      <c r="G154" s="134"/>
      <c r="H154" s="134"/>
      <c r="I154" s="134"/>
      <c r="J154" s="146"/>
      <c r="K154" s="149"/>
      <c r="L154" s="152"/>
      <c r="M154" s="28" t="b">
        <f>M149=N154</f>
        <v>1</v>
      </c>
      <c r="N154" s="29">
        <f>SUM(N149:N153)</f>
        <v>0</v>
      </c>
      <c r="O154" s="30" t="s">
        <v>112</v>
      </c>
      <c r="P154" s="31"/>
      <c r="Q154" s="32"/>
      <c r="R154" s="32"/>
      <c r="S154" s="32"/>
      <c r="T154" s="33">
        <f>SUM(T149:T153)</f>
        <v>0</v>
      </c>
      <c r="U154" s="34"/>
      <c r="V154" s="34"/>
      <c r="W154" s="34"/>
      <c r="X154" s="35"/>
      <c r="Y154" s="165"/>
      <c r="Z154" s="36"/>
      <c r="AA154" s="4"/>
      <c r="AB154" s="37"/>
      <c r="AC154" s="37"/>
      <c r="AD154" s="38"/>
      <c r="AE154" s="37"/>
      <c r="AF154" s="37"/>
      <c r="AG154" s="37"/>
      <c r="AH154" s="37"/>
      <c r="AI154" s="37"/>
      <c r="AJ154" s="37"/>
      <c r="AK154" s="37"/>
      <c r="AL154" s="37"/>
      <c r="AM154" s="37"/>
      <c r="AN154" s="37"/>
      <c r="AO154" s="39"/>
      <c r="AP154" s="24"/>
      <c r="AQ154" s="8"/>
    </row>
    <row r="155" spans="1:43" ht="14.65" customHeight="1">
      <c r="A155" s="103">
        <f>A149+1</f>
        <v>26</v>
      </c>
      <c r="B155" s="201" t="s">
        <v>159</v>
      </c>
      <c r="C155" s="201"/>
      <c r="D155" s="117">
        <f>+Enero!M155</f>
        <v>0</v>
      </c>
      <c r="E155" s="129"/>
      <c r="F155" s="132"/>
      <c r="G155" s="132"/>
      <c r="H155" s="132"/>
      <c r="I155" s="132"/>
      <c r="J155" s="144">
        <f>+F155+G155</f>
        <v>0</v>
      </c>
      <c r="K155" s="147">
        <f>+AO155</f>
        <v>0</v>
      </c>
      <c r="L155" s="150">
        <f>+J155+K155</f>
        <v>0</v>
      </c>
      <c r="M155" s="153">
        <f>+(D155+E155)-(L155)+H155-I155</f>
        <v>0</v>
      </c>
      <c r="N155" s="14"/>
      <c r="O155" s="15"/>
      <c r="P155" s="15"/>
      <c r="Q155" s="16"/>
      <c r="R155" s="17" t="str">
        <f ca="1">IF(Q155=0," ",IFERROR(IF(DATEDIF(TODAY(),Q155,"M")&lt;=5,"ROJO",IF(DATEDIF(TODAY(),Q155,"M")&gt;=12,"VERDE",IF(AND(DATEDIF(TODAY(),Q155,"M")&gt;=6,DATEDIF(TODAY(),Q155,"M")&lt;=11),"AMARILLO"))),S155))</f>
        <v xml:space="preserve"> </v>
      </c>
      <c r="S155" s="17" t="str">
        <f>IF(Q155=0," ",IF(Q155&lt;=$N$4,"VENCIDO","NO VENCIDO"))</f>
        <v xml:space="preserve"> </v>
      </c>
      <c r="T155" s="18"/>
      <c r="U155" s="19"/>
      <c r="V155" s="19"/>
      <c r="W155" s="20"/>
      <c r="X155" s="20"/>
      <c r="Y155" s="163">
        <f>+AT155</f>
        <v>0</v>
      </c>
      <c r="Z155" s="21"/>
      <c r="AA155" s="4"/>
      <c r="AB155" s="166"/>
      <c r="AC155" s="166"/>
      <c r="AD155" s="170">
        <f>+AB155+AC155</f>
        <v>0</v>
      </c>
      <c r="AE155" s="166"/>
      <c r="AF155" s="166"/>
      <c r="AG155" s="166"/>
      <c r="AH155" s="166"/>
      <c r="AI155" s="166"/>
      <c r="AJ155" s="166"/>
      <c r="AK155" s="166"/>
      <c r="AL155" s="166"/>
      <c r="AM155" s="166"/>
      <c r="AN155" s="166"/>
      <c r="AO155" s="183">
        <f>SUM(AD155:AN159)</f>
        <v>0</v>
      </c>
      <c r="AP155" s="24"/>
      <c r="AQ155" s="8"/>
    </row>
    <row r="156" spans="1:43" ht="14.65" customHeight="1">
      <c r="A156" s="103"/>
      <c r="B156" s="201"/>
      <c r="C156" s="201"/>
      <c r="D156" s="118"/>
      <c r="E156" s="130"/>
      <c r="F156" s="133"/>
      <c r="G156" s="133"/>
      <c r="H156" s="133"/>
      <c r="I156" s="133"/>
      <c r="J156" s="145"/>
      <c r="K156" s="148"/>
      <c r="L156" s="151"/>
      <c r="M156" s="154"/>
      <c r="N156" s="14"/>
      <c r="O156" s="15"/>
      <c r="P156" s="15"/>
      <c r="Q156" s="16"/>
      <c r="R156" s="17" t="str">
        <f ca="1">IF(Q156=0," ",IFERROR(IF(DATEDIF(TODAY(),Q156,"M")&lt;=5,"ROJO",IF(DATEDIF(TODAY(),Q156,"M")&gt;=12,"VERDE",IF(AND(DATEDIF(TODAY(),Q156,"M")&gt;=6,DATEDIF(TODAY(),Q156,"M")&lt;=11),"AMARILLO"))),S156))</f>
        <v xml:space="preserve"> </v>
      </c>
      <c r="S156" s="25" t="str">
        <f>IF(Q156=0," ",IF(Q156&lt;=$N$4,"VENCIDO","NO VENCIDO"))</f>
        <v xml:space="preserve"> </v>
      </c>
      <c r="T156" s="18"/>
      <c r="U156" s="19"/>
      <c r="V156" s="19"/>
      <c r="W156" s="20"/>
      <c r="X156" s="20"/>
      <c r="Y156" s="164"/>
      <c r="Z156" s="21"/>
      <c r="AA156" s="4"/>
      <c r="AB156" s="166"/>
      <c r="AC156" s="166"/>
      <c r="AD156" s="170"/>
      <c r="AE156" s="166"/>
      <c r="AF156" s="166"/>
      <c r="AG156" s="166"/>
      <c r="AH156" s="166"/>
      <c r="AI156" s="166"/>
      <c r="AJ156" s="166"/>
      <c r="AK156" s="166"/>
      <c r="AL156" s="166"/>
      <c r="AM156" s="166"/>
      <c r="AN156" s="166"/>
      <c r="AO156" s="184"/>
      <c r="AP156" s="24"/>
      <c r="AQ156" s="8"/>
    </row>
    <row r="157" spans="1:43" ht="14.65" customHeight="1">
      <c r="A157" s="103"/>
      <c r="B157" s="201"/>
      <c r="C157" s="201"/>
      <c r="D157" s="119"/>
      <c r="E157" s="130"/>
      <c r="F157" s="133"/>
      <c r="G157" s="133"/>
      <c r="H157" s="133"/>
      <c r="I157" s="133"/>
      <c r="J157" s="145"/>
      <c r="K157" s="148"/>
      <c r="L157" s="151"/>
      <c r="M157" s="154"/>
      <c r="N157" s="14"/>
      <c r="O157" s="15"/>
      <c r="P157" s="15"/>
      <c r="Q157" s="16"/>
      <c r="R157" s="17" t="str">
        <f ca="1">IF(Q157=0," ",IFERROR(IF(DATEDIF(TODAY(),Q157,"M")&lt;=5,"ROJO",IF(DATEDIF(TODAY(),Q157,"M")&gt;=12,"VERDE",IF(AND(DATEDIF(TODAY(),Q157,"M")&gt;=6,DATEDIF(TODAY(),Q157,"M")&lt;=11),"AMARILLO"))),S157))</f>
        <v xml:space="preserve"> </v>
      </c>
      <c r="S157" s="25" t="str">
        <f>IF(Q157=0," ",IF(Q157&lt;=$N$4,"VENCIDO","NO VENCIDO"))</f>
        <v xml:space="preserve"> </v>
      </c>
      <c r="T157" s="18"/>
      <c r="U157" s="19"/>
      <c r="V157" s="19"/>
      <c r="W157" s="20"/>
      <c r="X157" s="20"/>
      <c r="Y157" s="164"/>
      <c r="Z157" s="21"/>
      <c r="AA157" s="4"/>
      <c r="AB157" s="166"/>
      <c r="AC157" s="166"/>
      <c r="AD157" s="170"/>
      <c r="AE157" s="166"/>
      <c r="AF157" s="166"/>
      <c r="AG157" s="166"/>
      <c r="AH157" s="166"/>
      <c r="AI157" s="166"/>
      <c r="AJ157" s="166"/>
      <c r="AK157" s="166"/>
      <c r="AL157" s="166"/>
      <c r="AM157" s="166"/>
      <c r="AN157" s="166"/>
      <c r="AO157" s="184"/>
      <c r="AP157" s="24"/>
      <c r="AQ157" s="8"/>
    </row>
    <row r="158" spans="1:43" ht="15.4" customHeight="1">
      <c r="A158" s="103"/>
      <c r="B158" s="93" t="s">
        <v>160</v>
      </c>
      <c r="C158" s="93"/>
      <c r="D158" s="46"/>
      <c r="E158" s="130"/>
      <c r="F158" s="133"/>
      <c r="G158" s="133"/>
      <c r="H158" s="133"/>
      <c r="I158" s="133"/>
      <c r="J158" s="145"/>
      <c r="K158" s="148"/>
      <c r="L158" s="151"/>
      <c r="M158" s="154"/>
      <c r="N158" s="14"/>
      <c r="O158" s="15"/>
      <c r="P158" s="15"/>
      <c r="Q158" s="16"/>
      <c r="R158" s="17" t="str">
        <f ca="1">IF(Q158=0," ",IFERROR(IF(DATEDIF(TODAY(),Q158,"M")&lt;=5,"ROJO",IF(DATEDIF(TODAY(),Q158,"M")&gt;=12,"VERDE",IF(AND(DATEDIF(TODAY(),Q158,"M")&gt;=6,DATEDIF(TODAY(),Q158,"M")&lt;=11),"AMARILLO"))),S158))</f>
        <v xml:space="preserve"> </v>
      </c>
      <c r="S158" s="25" t="str">
        <f>IF(Q158=0," ",IF(Q158&lt;=$N$4,"VENCIDO","NO VENCIDO"))</f>
        <v xml:space="preserve"> </v>
      </c>
      <c r="T158" s="18"/>
      <c r="U158" s="19"/>
      <c r="V158" s="19"/>
      <c r="W158" s="20"/>
      <c r="X158" s="20"/>
      <c r="Y158" s="164"/>
      <c r="Z158" s="21"/>
      <c r="AA158" s="4"/>
      <c r="AB158" s="166"/>
      <c r="AC158" s="166"/>
      <c r="AD158" s="170"/>
      <c r="AE158" s="166"/>
      <c r="AF158" s="166"/>
      <c r="AG158" s="166"/>
      <c r="AH158" s="166"/>
      <c r="AI158" s="166"/>
      <c r="AJ158" s="166"/>
      <c r="AK158" s="166"/>
      <c r="AL158" s="166"/>
      <c r="AM158" s="166"/>
      <c r="AN158" s="166"/>
      <c r="AO158" s="184"/>
      <c r="AP158" s="24"/>
      <c r="AQ158" s="8"/>
    </row>
    <row r="159" spans="1:43" ht="15.4" customHeight="1">
      <c r="A159" s="103"/>
      <c r="B159" s="95" t="s">
        <v>161</v>
      </c>
      <c r="C159" s="95"/>
      <c r="D159" s="47">
        <f>+M152/2</f>
        <v>0</v>
      </c>
      <c r="E159" s="130"/>
      <c r="F159" s="133"/>
      <c r="G159" s="133"/>
      <c r="H159" s="133"/>
      <c r="I159" s="133"/>
      <c r="J159" s="145"/>
      <c r="K159" s="148"/>
      <c r="L159" s="151"/>
      <c r="M159" s="155"/>
      <c r="N159" s="14"/>
      <c r="O159" s="15"/>
      <c r="P159" s="15"/>
      <c r="Q159" s="16"/>
      <c r="R159" s="17" t="str">
        <f ca="1">IF(Q159=0," ",IFERROR(IF(DATEDIF(TODAY(),Q159,"M")&lt;=5,"ROJO",IF(DATEDIF(TODAY(),Q159,"M")&gt;=12,"VERDE",IF(AND(DATEDIF(TODAY(),Q159,"M")&gt;=6,DATEDIF(TODAY(),Q159,"M")&lt;=11),"AMARILLO"))),S159))</f>
        <v xml:space="preserve"> </v>
      </c>
      <c r="S159" s="25" t="str">
        <f>IF(Q159=0," ",IF(Q159&lt;=$N$4,"VENCIDO","NO VENCIDO"))</f>
        <v xml:space="preserve"> </v>
      </c>
      <c r="T159" s="18"/>
      <c r="U159" s="19"/>
      <c r="V159" s="19"/>
      <c r="W159" s="20"/>
      <c r="X159" s="20"/>
      <c r="Y159" s="164"/>
      <c r="Z159" s="21"/>
      <c r="AA159" s="4"/>
      <c r="AB159" s="166"/>
      <c r="AC159" s="166"/>
      <c r="AD159" s="170"/>
      <c r="AE159" s="166"/>
      <c r="AF159" s="166"/>
      <c r="AG159" s="166"/>
      <c r="AH159" s="166"/>
      <c r="AI159" s="166"/>
      <c r="AJ159" s="166"/>
      <c r="AK159" s="166"/>
      <c r="AL159" s="166"/>
      <c r="AM159" s="166"/>
      <c r="AN159" s="166"/>
      <c r="AO159" s="185"/>
      <c r="AP159" s="24"/>
      <c r="AQ159" s="8"/>
    </row>
    <row r="160" spans="1:43" ht="16.5">
      <c r="A160" s="103"/>
      <c r="B160" s="94" t="s">
        <v>162</v>
      </c>
      <c r="C160" s="94"/>
      <c r="D160" s="44">
        <f>+M155+M159-M158</f>
        <v>0</v>
      </c>
      <c r="E160" s="131"/>
      <c r="F160" s="134"/>
      <c r="G160" s="134"/>
      <c r="H160" s="134"/>
      <c r="I160" s="134"/>
      <c r="J160" s="146"/>
      <c r="K160" s="149"/>
      <c r="L160" s="152"/>
      <c r="M160" s="28" t="b">
        <f>M155=N160</f>
        <v>1</v>
      </c>
      <c r="N160" s="29">
        <f>SUM(N155:N159)</f>
        <v>0</v>
      </c>
      <c r="O160" s="30" t="s">
        <v>112</v>
      </c>
      <c r="P160" s="31"/>
      <c r="Q160" s="32"/>
      <c r="R160" s="32"/>
      <c r="S160" s="32"/>
      <c r="T160" s="33">
        <f>SUM(T155:T159)</f>
        <v>0</v>
      </c>
      <c r="U160" s="34"/>
      <c r="V160" s="34"/>
      <c r="W160" s="34"/>
      <c r="X160" s="35"/>
      <c r="Y160" s="165"/>
      <c r="Z160" s="36"/>
      <c r="AA160" s="4"/>
      <c r="AB160" s="37"/>
      <c r="AC160" s="37"/>
      <c r="AD160" s="38"/>
      <c r="AE160" s="37"/>
      <c r="AF160" s="37"/>
      <c r="AG160" s="37"/>
      <c r="AH160" s="37"/>
      <c r="AI160" s="37"/>
      <c r="AJ160" s="37"/>
      <c r="AK160" s="37"/>
      <c r="AL160" s="37"/>
      <c r="AM160" s="37"/>
      <c r="AN160" s="37"/>
      <c r="AO160" s="39"/>
      <c r="AP160" s="24"/>
      <c r="AQ160" s="8"/>
    </row>
    <row r="161" spans="1:43" ht="14.65" customHeight="1">
      <c r="A161" s="100">
        <f>A155+1</f>
        <v>27</v>
      </c>
      <c r="B161" s="193" t="s">
        <v>163</v>
      </c>
      <c r="C161" s="193"/>
      <c r="D161" s="117">
        <f>+Enero!M161</f>
        <v>0</v>
      </c>
      <c r="E161" s="126">
        <v>3</v>
      </c>
      <c r="F161" s="132">
        <v>3</v>
      </c>
      <c r="G161" s="132"/>
      <c r="H161" s="132"/>
      <c r="I161" s="132"/>
      <c r="J161" s="144">
        <f>+F161+G161</f>
        <v>3</v>
      </c>
      <c r="K161" s="147">
        <f>+AO161</f>
        <v>0</v>
      </c>
      <c r="L161" s="150">
        <f>+J161+K161</f>
        <v>3</v>
      </c>
      <c r="M161" s="153">
        <f>+(D161+E161)-(L161)+H161-I161</f>
        <v>0</v>
      </c>
      <c r="N161" s="14"/>
      <c r="O161" s="15"/>
      <c r="P161" s="15"/>
      <c r="Q161" s="16"/>
      <c r="R161" s="17" t="str">
        <f ca="1">IF(Q161=0," ",IFERROR(IF(DATEDIF(TODAY(),Q161,"M")&lt;=5,"ROJO",IF(DATEDIF(TODAY(),Q161,"M")&gt;=12,"VERDE",IF(AND(DATEDIF(TODAY(),Q161,"M")&gt;=6,DATEDIF(TODAY(),Q161,"M")&lt;=11),"AMARILLO"))),S161))</f>
        <v xml:space="preserve"> </v>
      </c>
      <c r="S161" s="17" t="str">
        <f>IF(Q161=0," ",IF(Q161&lt;=$N$4,"VENCIDO","NO VENCIDO"))</f>
        <v xml:space="preserve"> </v>
      </c>
      <c r="T161" s="18"/>
      <c r="U161" s="19"/>
      <c r="V161" s="19"/>
      <c r="W161" s="20"/>
      <c r="X161" s="20"/>
      <c r="Y161" s="163">
        <f>+AT161</f>
        <v>0</v>
      </c>
      <c r="Z161" s="21"/>
      <c r="AA161" s="4"/>
      <c r="AB161" s="166"/>
      <c r="AC161" s="166"/>
      <c r="AD161" s="170">
        <f>+AB161+AC161</f>
        <v>0</v>
      </c>
      <c r="AE161" s="166"/>
      <c r="AF161" s="166"/>
      <c r="AG161" s="166"/>
      <c r="AH161" s="166"/>
      <c r="AI161" s="166"/>
      <c r="AJ161" s="166"/>
      <c r="AK161" s="166"/>
      <c r="AL161" s="166"/>
      <c r="AM161" s="166"/>
      <c r="AN161" s="166"/>
      <c r="AO161" s="183">
        <f>SUM(AD161:AN165)</f>
        <v>0</v>
      </c>
      <c r="AP161" s="24"/>
      <c r="AQ161" s="8"/>
    </row>
    <row r="162" spans="1:43" ht="14.65" customHeight="1">
      <c r="A162" s="101"/>
      <c r="B162" s="193"/>
      <c r="C162" s="193"/>
      <c r="D162" s="118"/>
      <c r="E162" s="127"/>
      <c r="F162" s="133"/>
      <c r="G162" s="133"/>
      <c r="H162" s="133"/>
      <c r="I162" s="133"/>
      <c r="J162" s="145"/>
      <c r="K162" s="148"/>
      <c r="L162" s="151"/>
      <c r="M162" s="154"/>
      <c r="N162" s="14"/>
      <c r="O162" s="15"/>
      <c r="P162" s="15"/>
      <c r="Q162" s="16"/>
      <c r="R162" s="17" t="str">
        <f ca="1">IF(Q162=0," ",IFERROR(IF(DATEDIF(TODAY(),Q162,"M")&lt;=5,"ROJO",IF(DATEDIF(TODAY(),Q162,"M")&gt;=12,"VERDE",IF(AND(DATEDIF(TODAY(),Q162,"M")&gt;=6,DATEDIF(TODAY(),Q162,"M")&lt;=11),"AMARILLO"))),S162))</f>
        <v xml:space="preserve"> </v>
      </c>
      <c r="S162" s="25" t="str">
        <f>IF(Q162=0," ",IF(Q162&lt;=$N$4,"VENCIDO","NO VENCIDO"))</f>
        <v xml:space="preserve"> </v>
      </c>
      <c r="T162" s="18"/>
      <c r="U162" s="19"/>
      <c r="V162" s="19"/>
      <c r="W162" s="20"/>
      <c r="X162" s="20"/>
      <c r="Y162" s="164"/>
      <c r="Z162" s="21"/>
      <c r="AA162" s="4"/>
      <c r="AB162" s="166"/>
      <c r="AC162" s="166"/>
      <c r="AD162" s="170"/>
      <c r="AE162" s="166"/>
      <c r="AF162" s="166"/>
      <c r="AG162" s="166"/>
      <c r="AH162" s="166"/>
      <c r="AI162" s="166"/>
      <c r="AJ162" s="166"/>
      <c r="AK162" s="166"/>
      <c r="AL162" s="166"/>
      <c r="AM162" s="166"/>
      <c r="AN162" s="166"/>
      <c r="AO162" s="184"/>
      <c r="AP162" s="24"/>
      <c r="AQ162" s="8"/>
    </row>
    <row r="163" spans="1:43" ht="14.65" customHeight="1">
      <c r="A163" s="101"/>
      <c r="B163" s="193"/>
      <c r="C163" s="193"/>
      <c r="D163" s="118"/>
      <c r="E163" s="127"/>
      <c r="F163" s="133"/>
      <c r="G163" s="133"/>
      <c r="H163" s="133"/>
      <c r="I163" s="133"/>
      <c r="J163" s="145"/>
      <c r="K163" s="148"/>
      <c r="L163" s="151"/>
      <c r="M163" s="154"/>
      <c r="N163" s="14"/>
      <c r="O163" s="15"/>
      <c r="P163" s="15"/>
      <c r="Q163" s="16"/>
      <c r="R163" s="17" t="str">
        <f ca="1">IF(Q163=0," ",IFERROR(IF(DATEDIF(TODAY(),Q163,"M")&lt;=5,"ROJO",IF(DATEDIF(TODAY(),Q163,"M")&gt;=12,"VERDE",IF(AND(DATEDIF(TODAY(),Q163,"M")&gt;=6,DATEDIF(TODAY(),Q163,"M")&lt;=11),"AMARILLO"))),S163))</f>
        <v xml:space="preserve"> </v>
      </c>
      <c r="S163" s="25" t="str">
        <f>IF(Q163=0," ",IF(Q163&lt;=$N$4,"VENCIDO","NO VENCIDO"))</f>
        <v xml:space="preserve"> </v>
      </c>
      <c r="T163" s="18"/>
      <c r="U163" s="19"/>
      <c r="V163" s="19"/>
      <c r="W163" s="20"/>
      <c r="X163" s="20"/>
      <c r="Y163" s="164"/>
      <c r="Z163" s="21"/>
      <c r="AA163" s="4"/>
      <c r="AB163" s="166"/>
      <c r="AC163" s="166"/>
      <c r="AD163" s="170"/>
      <c r="AE163" s="166"/>
      <c r="AF163" s="166"/>
      <c r="AG163" s="166"/>
      <c r="AH163" s="166"/>
      <c r="AI163" s="166"/>
      <c r="AJ163" s="166"/>
      <c r="AK163" s="166"/>
      <c r="AL163" s="166"/>
      <c r="AM163" s="166"/>
      <c r="AN163" s="166"/>
      <c r="AO163" s="184"/>
      <c r="AP163" s="24"/>
      <c r="AQ163" s="8"/>
    </row>
    <row r="164" spans="1:43" ht="14.65" customHeight="1">
      <c r="A164" s="101"/>
      <c r="B164" s="193"/>
      <c r="C164" s="193"/>
      <c r="D164" s="118"/>
      <c r="E164" s="127"/>
      <c r="F164" s="133"/>
      <c r="G164" s="133"/>
      <c r="H164" s="133"/>
      <c r="I164" s="133"/>
      <c r="J164" s="145"/>
      <c r="K164" s="148"/>
      <c r="L164" s="151"/>
      <c r="M164" s="154"/>
      <c r="N164" s="14"/>
      <c r="O164" s="15"/>
      <c r="P164" s="15"/>
      <c r="Q164" s="16"/>
      <c r="R164" s="17" t="str">
        <f ca="1">IF(Q164=0," ",IFERROR(IF(DATEDIF(TODAY(),Q164,"M")&lt;=5,"ROJO",IF(DATEDIF(TODAY(),Q164,"M")&gt;=12,"VERDE",IF(AND(DATEDIF(TODAY(),Q164,"M")&gt;=6,DATEDIF(TODAY(),Q164,"M")&lt;=11),"AMARILLO"))),S164))</f>
        <v xml:space="preserve"> </v>
      </c>
      <c r="S164" s="25" t="str">
        <f>IF(Q164=0," ",IF(Q164&lt;=$N$4,"VENCIDO","NO VENCIDO"))</f>
        <v xml:space="preserve"> </v>
      </c>
      <c r="T164" s="18"/>
      <c r="U164" s="19"/>
      <c r="V164" s="19"/>
      <c r="W164" s="20"/>
      <c r="X164" s="20"/>
      <c r="Y164" s="164"/>
      <c r="Z164" s="21"/>
      <c r="AA164" s="4"/>
      <c r="AB164" s="166"/>
      <c r="AC164" s="166"/>
      <c r="AD164" s="170"/>
      <c r="AE164" s="166"/>
      <c r="AF164" s="166"/>
      <c r="AG164" s="166"/>
      <c r="AH164" s="166"/>
      <c r="AI164" s="166"/>
      <c r="AJ164" s="166"/>
      <c r="AK164" s="166"/>
      <c r="AL164" s="166"/>
      <c r="AM164" s="166"/>
      <c r="AN164" s="166"/>
      <c r="AO164" s="184"/>
      <c r="AP164" s="24"/>
      <c r="AQ164" s="8"/>
    </row>
    <row r="165" spans="1:43" ht="14.65" customHeight="1">
      <c r="A165" s="101"/>
      <c r="B165" s="193"/>
      <c r="C165" s="193"/>
      <c r="D165" s="118"/>
      <c r="E165" s="127"/>
      <c r="F165" s="133"/>
      <c r="G165" s="133"/>
      <c r="H165" s="133"/>
      <c r="I165" s="133"/>
      <c r="J165" s="145"/>
      <c r="K165" s="148"/>
      <c r="L165" s="151"/>
      <c r="M165" s="155"/>
      <c r="N165" s="14"/>
      <c r="O165" s="15"/>
      <c r="P165" s="15"/>
      <c r="Q165" s="16"/>
      <c r="R165" s="17" t="str">
        <f ca="1">IF(Q165=0," ",IFERROR(IF(DATEDIF(TODAY(),Q165,"M")&lt;=5,"ROJO",IF(DATEDIF(TODAY(),Q165,"M")&gt;=12,"VERDE",IF(AND(DATEDIF(TODAY(),Q165,"M")&gt;=6,DATEDIF(TODAY(),Q165,"M")&lt;=11),"AMARILLO"))),S165))</f>
        <v xml:space="preserve"> </v>
      </c>
      <c r="S165" s="25" t="str">
        <f>IF(Q165=0," ",IF(Q165&lt;=$N$4,"VENCIDO","NO VENCIDO"))</f>
        <v xml:space="preserve"> </v>
      </c>
      <c r="T165" s="18"/>
      <c r="U165" s="19"/>
      <c r="V165" s="19"/>
      <c r="W165" s="20"/>
      <c r="X165" s="20"/>
      <c r="Y165" s="164"/>
      <c r="Z165" s="21"/>
      <c r="AA165" s="4"/>
      <c r="AB165" s="166"/>
      <c r="AC165" s="166"/>
      <c r="AD165" s="170"/>
      <c r="AE165" s="166"/>
      <c r="AF165" s="166"/>
      <c r="AG165" s="166"/>
      <c r="AH165" s="166"/>
      <c r="AI165" s="166"/>
      <c r="AJ165" s="166"/>
      <c r="AK165" s="166"/>
      <c r="AL165" s="166"/>
      <c r="AM165" s="166"/>
      <c r="AN165" s="166"/>
      <c r="AO165" s="185"/>
      <c r="AP165" s="24"/>
      <c r="AQ165" s="8"/>
    </row>
    <row r="166" spans="1:43" ht="16.5">
      <c r="A166" s="102"/>
      <c r="B166" s="193"/>
      <c r="C166" s="193"/>
      <c r="D166" s="119"/>
      <c r="E166" s="128"/>
      <c r="F166" s="134"/>
      <c r="G166" s="134"/>
      <c r="H166" s="134"/>
      <c r="I166" s="134"/>
      <c r="J166" s="146"/>
      <c r="K166" s="149"/>
      <c r="L166" s="152"/>
      <c r="M166" s="28" t="b">
        <f>M161=N166</f>
        <v>1</v>
      </c>
      <c r="N166" s="29">
        <f>SUM(N161:N165)</f>
        <v>0</v>
      </c>
      <c r="O166" s="30" t="s">
        <v>112</v>
      </c>
      <c r="P166" s="31"/>
      <c r="Q166" s="32"/>
      <c r="R166" s="32"/>
      <c r="S166" s="32"/>
      <c r="T166" s="33">
        <f>SUM(T161:T165)</f>
        <v>0</v>
      </c>
      <c r="U166" s="34"/>
      <c r="V166" s="34"/>
      <c r="W166" s="34"/>
      <c r="X166" s="35"/>
      <c r="Y166" s="165"/>
      <c r="Z166" s="36"/>
      <c r="AA166" s="4"/>
      <c r="AB166" s="37"/>
      <c r="AC166" s="37"/>
      <c r="AD166" s="38"/>
      <c r="AE166" s="37"/>
      <c r="AF166" s="37"/>
      <c r="AG166" s="37"/>
      <c r="AH166" s="37"/>
      <c r="AI166" s="37"/>
      <c r="AJ166" s="37"/>
      <c r="AK166" s="37"/>
      <c r="AL166" s="37"/>
      <c r="AM166" s="37"/>
      <c r="AN166" s="37"/>
      <c r="AO166" s="39"/>
      <c r="AP166" s="24"/>
      <c r="AQ166" s="8"/>
    </row>
    <row r="167" spans="1:43" ht="14.65" customHeight="1">
      <c r="A167" s="100">
        <f>A161+1</f>
        <v>28</v>
      </c>
      <c r="B167" s="193" t="s">
        <v>164</v>
      </c>
      <c r="C167" s="193"/>
      <c r="D167" s="117">
        <f>+Enero!M167</f>
        <v>0</v>
      </c>
      <c r="E167" s="126"/>
      <c r="F167" s="132"/>
      <c r="G167" s="132"/>
      <c r="H167" s="132"/>
      <c r="I167" s="132"/>
      <c r="J167" s="144">
        <f>+F167+G167</f>
        <v>0</v>
      </c>
      <c r="K167" s="147">
        <f>+AO167</f>
        <v>0</v>
      </c>
      <c r="L167" s="150">
        <f>+J167+K167</f>
        <v>0</v>
      </c>
      <c r="M167" s="153">
        <f>+(D167+E167)-(L167)+H167-I167</f>
        <v>0</v>
      </c>
      <c r="N167" s="14"/>
      <c r="O167" s="15"/>
      <c r="P167" s="15"/>
      <c r="Q167" s="16"/>
      <c r="R167" s="17" t="str">
        <f ca="1">IF(Q167=0," ",IFERROR(IF(DATEDIF(TODAY(),Q167,"M")&lt;=5,"ROJO",IF(DATEDIF(TODAY(),Q167,"M")&gt;=12,"VERDE",IF(AND(DATEDIF(TODAY(),Q167,"M")&gt;=6,DATEDIF(TODAY(),Q167,"M")&lt;=11),"AMARILLO"))),S167))</f>
        <v xml:space="preserve"> </v>
      </c>
      <c r="S167" s="17" t="str">
        <f>IF(Q167=0," ",IF(Q167&lt;=$N$4,"VENCIDO","NO VENCIDO"))</f>
        <v xml:space="preserve"> </v>
      </c>
      <c r="T167" s="18"/>
      <c r="U167" s="19"/>
      <c r="V167" s="19"/>
      <c r="W167" s="20"/>
      <c r="X167" s="20"/>
      <c r="Y167" s="163">
        <f>+AT167</f>
        <v>0</v>
      </c>
      <c r="Z167" s="21"/>
      <c r="AA167" s="4"/>
      <c r="AB167" s="166"/>
      <c r="AC167" s="166"/>
      <c r="AD167" s="170">
        <f>+AB167+AC167</f>
        <v>0</v>
      </c>
      <c r="AE167" s="166"/>
      <c r="AF167" s="166"/>
      <c r="AG167" s="166"/>
      <c r="AH167" s="166"/>
      <c r="AI167" s="166"/>
      <c r="AJ167" s="166"/>
      <c r="AK167" s="166"/>
      <c r="AL167" s="166"/>
      <c r="AM167" s="166"/>
      <c r="AN167" s="166"/>
      <c r="AO167" s="183">
        <f>SUM(AD167:AN171)</f>
        <v>0</v>
      </c>
      <c r="AP167" s="24"/>
      <c r="AQ167" s="8"/>
    </row>
    <row r="168" spans="1:43" ht="14.65" customHeight="1">
      <c r="A168" s="101"/>
      <c r="B168" s="193"/>
      <c r="C168" s="193"/>
      <c r="D168" s="118"/>
      <c r="E168" s="127"/>
      <c r="F168" s="133"/>
      <c r="G168" s="133"/>
      <c r="H168" s="133"/>
      <c r="I168" s="133"/>
      <c r="J168" s="145"/>
      <c r="K168" s="148"/>
      <c r="L168" s="151"/>
      <c r="M168" s="154"/>
      <c r="N168" s="14"/>
      <c r="O168" s="15"/>
      <c r="P168" s="15"/>
      <c r="Q168" s="16"/>
      <c r="R168" s="17" t="str">
        <f ca="1">IF(Q168=0," ",IFERROR(IF(DATEDIF(TODAY(),Q168,"M")&lt;=5,"ROJO",IF(DATEDIF(TODAY(),Q168,"M")&gt;=12,"VERDE",IF(AND(DATEDIF(TODAY(),Q168,"M")&gt;=6,DATEDIF(TODAY(),Q168,"M")&lt;=11),"AMARILLO"))),S168))</f>
        <v xml:space="preserve"> </v>
      </c>
      <c r="S168" s="25" t="str">
        <f>IF(Q168=0," ",IF(Q168&lt;=$N$4,"VENCIDO","NO VENCIDO"))</f>
        <v xml:space="preserve"> </v>
      </c>
      <c r="T168" s="18"/>
      <c r="U168" s="19"/>
      <c r="V168" s="19"/>
      <c r="W168" s="20"/>
      <c r="X168" s="20"/>
      <c r="Y168" s="164"/>
      <c r="Z168" s="21"/>
      <c r="AA168" s="4"/>
      <c r="AB168" s="166"/>
      <c r="AC168" s="166"/>
      <c r="AD168" s="170"/>
      <c r="AE168" s="166"/>
      <c r="AF168" s="166"/>
      <c r="AG168" s="166"/>
      <c r="AH168" s="166"/>
      <c r="AI168" s="166"/>
      <c r="AJ168" s="166"/>
      <c r="AK168" s="166"/>
      <c r="AL168" s="166"/>
      <c r="AM168" s="166"/>
      <c r="AN168" s="166"/>
      <c r="AO168" s="184"/>
      <c r="AP168" s="24"/>
      <c r="AQ168" s="8"/>
    </row>
    <row r="169" spans="1:43" ht="14.65" customHeight="1">
      <c r="A169" s="101"/>
      <c r="B169" s="193"/>
      <c r="C169" s="193"/>
      <c r="D169" s="118"/>
      <c r="E169" s="127"/>
      <c r="F169" s="133"/>
      <c r="G169" s="133"/>
      <c r="H169" s="133"/>
      <c r="I169" s="133"/>
      <c r="J169" s="145"/>
      <c r="K169" s="148"/>
      <c r="L169" s="151"/>
      <c r="M169" s="154"/>
      <c r="N169" s="14"/>
      <c r="O169" s="15"/>
      <c r="P169" s="15"/>
      <c r="Q169" s="16"/>
      <c r="R169" s="17" t="str">
        <f ca="1">IF(Q169=0," ",IFERROR(IF(DATEDIF(TODAY(),Q169,"M")&lt;=5,"ROJO",IF(DATEDIF(TODAY(),Q169,"M")&gt;=12,"VERDE",IF(AND(DATEDIF(TODAY(),Q169,"M")&gt;=6,DATEDIF(TODAY(),Q169,"M")&lt;=11),"AMARILLO"))),S169))</f>
        <v xml:space="preserve"> </v>
      </c>
      <c r="S169" s="25" t="str">
        <f>IF(Q169=0," ",IF(Q169&lt;=$N$4,"VENCIDO","NO VENCIDO"))</f>
        <v xml:space="preserve"> </v>
      </c>
      <c r="T169" s="18"/>
      <c r="U169" s="19"/>
      <c r="V169" s="19"/>
      <c r="W169" s="20"/>
      <c r="X169" s="20"/>
      <c r="Y169" s="164"/>
      <c r="Z169" s="21"/>
      <c r="AA169" s="4"/>
      <c r="AB169" s="166"/>
      <c r="AC169" s="166"/>
      <c r="AD169" s="170"/>
      <c r="AE169" s="166"/>
      <c r="AF169" s="166"/>
      <c r="AG169" s="166"/>
      <c r="AH169" s="166"/>
      <c r="AI169" s="166"/>
      <c r="AJ169" s="166"/>
      <c r="AK169" s="166"/>
      <c r="AL169" s="166"/>
      <c r="AM169" s="166"/>
      <c r="AN169" s="166"/>
      <c r="AO169" s="184"/>
      <c r="AP169" s="24"/>
      <c r="AQ169" s="8"/>
    </row>
    <row r="170" spans="1:43" ht="14.65" customHeight="1">
      <c r="A170" s="101"/>
      <c r="B170" s="193"/>
      <c r="C170" s="193"/>
      <c r="D170" s="118"/>
      <c r="E170" s="127"/>
      <c r="F170" s="133"/>
      <c r="G170" s="133"/>
      <c r="H170" s="133"/>
      <c r="I170" s="133"/>
      <c r="J170" s="145"/>
      <c r="K170" s="148"/>
      <c r="L170" s="151"/>
      <c r="M170" s="154"/>
      <c r="N170" s="14"/>
      <c r="O170" s="15"/>
      <c r="P170" s="15"/>
      <c r="Q170" s="16"/>
      <c r="R170" s="17" t="str">
        <f ca="1">IF(Q170=0," ",IFERROR(IF(DATEDIF(TODAY(),Q170,"M")&lt;=5,"ROJO",IF(DATEDIF(TODAY(),Q170,"M")&gt;=12,"VERDE",IF(AND(DATEDIF(TODAY(),Q170,"M")&gt;=6,DATEDIF(TODAY(),Q170,"M")&lt;=11),"AMARILLO"))),S170))</f>
        <v xml:space="preserve"> </v>
      </c>
      <c r="S170" s="25" t="str">
        <f>IF(Q170=0," ",IF(Q170&lt;=$N$4,"VENCIDO","NO VENCIDO"))</f>
        <v xml:space="preserve"> </v>
      </c>
      <c r="T170" s="18"/>
      <c r="U170" s="19"/>
      <c r="V170" s="19"/>
      <c r="W170" s="20"/>
      <c r="X170" s="20"/>
      <c r="Y170" s="164"/>
      <c r="Z170" s="21"/>
      <c r="AA170" s="4"/>
      <c r="AB170" s="166"/>
      <c r="AC170" s="166"/>
      <c r="AD170" s="170"/>
      <c r="AE170" s="166"/>
      <c r="AF170" s="166"/>
      <c r="AG170" s="166"/>
      <c r="AH170" s="166"/>
      <c r="AI170" s="166"/>
      <c r="AJ170" s="166"/>
      <c r="AK170" s="166"/>
      <c r="AL170" s="166"/>
      <c r="AM170" s="166"/>
      <c r="AN170" s="166"/>
      <c r="AO170" s="184"/>
      <c r="AP170" s="24"/>
      <c r="AQ170" s="8"/>
    </row>
    <row r="171" spans="1:43" ht="14.65" customHeight="1">
      <c r="A171" s="101"/>
      <c r="B171" s="193"/>
      <c r="C171" s="193"/>
      <c r="D171" s="118"/>
      <c r="E171" s="127"/>
      <c r="F171" s="133"/>
      <c r="G171" s="133"/>
      <c r="H171" s="133"/>
      <c r="I171" s="133"/>
      <c r="J171" s="145"/>
      <c r="K171" s="148"/>
      <c r="L171" s="151"/>
      <c r="M171" s="155"/>
      <c r="N171" s="14"/>
      <c r="O171" s="15"/>
      <c r="P171" s="15"/>
      <c r="Q171" s="16"/>
      <c r="R171" s="17" t="str">
        <f ca="1">IF(Q171=0," ",IFERROR(IF(DATEDIF(TODAY(),Q171,"M")&lt;=5,"ROJO",IF(DATEDIF(TODAY(),Q171,"M")&gt;=12,"VERDE",IF(AND(DATEDIF(TODAY(),Q171,"M")&gt;=6,DATEDIF(TODAY(),Q171,"M")&lt;=11),"AMARILLO"))),S171))</f>
        <v xml:space="preserve"> </v>
      </c>
      <c r="S171" s="25" t="str">
        <f>IF(Q171=0," ",IF(Q171&lt;=$N$4,"VENCIDO","NO VENCIDO"))</f>
        <v xml:space="preserve"> </v>
      </c>
      <c r="T171" s="18"/>
      <c r="U171" s="19"/>
      <c r="V171" s="19"/>
      <c r="W171" s="20"/>
      <c r="X171" s="20"/>
      <c r="Y171" s="164"/>
      <c r="Z171" s="21"/>
      <c r="AA171" s="4"/>
      <c r="AB171" s="166"/>
      <c r="AC171" s="166"/>
      <c r="AD171" s="170"/>
      <c r="AE171" s="166"/>
      <c r="AF171" s="166"/>
      <c r="AG171" s="166"/>
      <c r="AH171" s="166"/>
      <c r="AI171" s="166"/>
      <c r="AJ171" s="166"/>
      <c r="AK171" s="166"/>
      <c r="AL171" s="166"/>
      <c r="AM171" s="166"/>
      <c r="AN171" s="166"/>
      <c r="AO171" s="185"/>
      <c r="AP171" s="24"/>
      <c r="AQ171" s="8"/>
    </row>
    <row r="172" spans="1:43" ht="16.5">
      <c r="A172" s="102"/>
      <c r="B172" s="193"/>
      <c r="C172" s="193"/>
      <c r="D172" s="119"/>
      <c r="E172" s="128"/>
      <c r="F172" s="134"/>
      <c r="G172" s="134"/>
      <c r="H172" s="134"/>
      <c r="I172" s="134"/>
      <c r="J172" s="146"/>
      <c r="K172" s="149"/>
      <c r="L172" s="152"/>
      <c r="M172" s="28" t="b">
        <f>M167=N172</f>
        <v>1</v>
      </c>
      <c r="N172" s="29">
        <f>SUM(N167:N171)</f>
        <v>0</v>
      </c>
      <c r="O172" s="30" t="s">
        <v>112</v>
      </c>
      <c r="P172" s="31"/>
      <c r="Q172" s="32"/>
      <c r="R172" s="32"/>
      <c r="S172" s="32"/>
      <c r="T172" s="33">
        <f>SUM(T167:T171)</f>
        <v>0</v>
      </c>
      <c r="U172" s="34"/>
      <c r="V172" s="34"/>
      <c r="W172" s="34"/>
      <c r="X172" s="35"/>
      <c r="Y172" s="165"/>
      <c r="Z172" s="36"/>
      <c r="AA172" s="4"/>
      <c r="AB172" s="37"/>
      <c r="AC172" s="37"/>
      <c r="AD172" s="38"/>
      <c r="AE172" s="37"/>
      <c r="AF172" s="37"/>
      <c r="AG172" s="37"/>
      <c r="AH172" s="37"/>
      <c r="AI172" s="37"/>
      <c r="AJ172" s="37"/>
      <c r="AK172" s="37"/>
      <c r="AL172" s="37"/>
      <c r="AM172" s="37"/>
      <c r="AN172" s="37"/>
      <c r="AO172" s="39"/>
      <c r="AP172" s="24"/>
      <c r="AQ172" s="8"/>
    </row>
    <row r="173" spans="1:43" ht="14.65" customHeight="1">
      <c r="A173" s="100">
        <f>A167+1</f>
        <v>29</v>
      </c>
      <c r="B173" s="193" t="s">
        <v>165</v>
      </c>
      <c r="C173" s="193"/>
      <c r="D173" s="117">
        <f>+Enero!M173</f>
        <v>45</v>
      </c>
      <c r="E173" s="126"/>
      <c r="F173" s="132">
        <v>6</v>
      </c>
      <c r="G173" s="132"/>
      <c r="H173" s="132"/>
      <c r="I173" s="132"/>
      <c r="J173" s="144">
        <f>+F173+G173</f>
        <v>6</v>
      </c>
      <c r="K173" s="147">
        <f>+AO173</f>
        <v>0</v>
      </c>
      <c r="L173" s="150">
        <f>+J173+K173</f>
        <v>6</v>
      </c>
      <c r="M173" s="153">
        <f>+(D173+E173)-(L173)+H173-I173</f>
        <v>39</v>
      </c>
      <c r="N173" s="14">
        <v>39</v>
      </c>
      <c r="O173" s="71" t="s">
        <v>166</v>
      </c>
      <c r="P173" s="71" t="s">
        <v>167</v>
      </c>
      <c r="Q173" s="72">
        <v>46538</v>
      </c>
      <c r="R173" s="17" t="str">
        <f ca="1">IF(Q173=0," ",IFERROR(IF(DATEDIF(TODAY(),Q173,"M")&lt;=5,"ROJO",IF(DATEDIF(TODAY(),Q173,"M")&gt;=12,"VERDE",IF(AND(DATEDIF(TODAY(),Q173,"M")&gt;=6,DATEDIF(TODAY(),Q173,"M")&lt;=11),"AMARILLO"))),S173))</f>
        <v>AMARILLO</v>
      </c>
      <c r="S173" s="17" t="str">
        <f>IF(Q173=0," ",IF(Q173&lt;=$N$4,"VENCIDO","NO VENCIDO"))</f>
        <v>NO VENCIDO</v>
      </c>
      <c r="T173" s="18"/>
      <c r="U173" s="19"/>
      <c r="V173" s="19"/>
      <c r="W173" s="20"/>
      <c r="X173" s="20"/>
      <c r="Y173" s="163">
        <f>+AT173</f>
        <v>0</v>
      </c>
      <c r="Z173" s="21"/>
      <c r="AA173" s="4"/>
      <c r="AB173" s="166"/>
      <c r="AC173" s="166"/>
      <c r="AD173" s="170">
        <f>+AB173+AC173</f>
        <v>0</v>
      </c>
      <c r="AE173" s="166"/>
      <c r="AF173" s="166"/>
      <c r="AG173" s="166"/>
      <c r="AH173" s="166"/>
      <c r="AI173" s="166"/>
      <c r="AJ173" s="166"/>
      <c r="AK173" s="166"/>
      <c r="AL173" s="166"/>
      <c r="AM173" s="166"/>
      <c r="AN173" s="166"/>
      <c r="AO173" s="183">
        <f>SUM(AD173:AN177)</f>
        <v>0</v>
      </c>
      <c r="AP173" s="24"/>
      <c r="AQ173" s="8"/>
    </row>
    <row r="174" spans="1:43" ht="14.65" customHeight="1">
      <c r="A174" s="101"/>
      <c r="B174" s="193"/>
      <c r="C174" s="193"/>
      <c r="D174" s="118"/>
      <c r="E174" s="127"/>
      <c r="F174" s="133"/>
      <c r="G174" s="133"/>
      <c r="H174" s="133"/>
      <c r="I174" s="133"/>
      <c r="J174" s="145"/>
      <c r="K174" s="148"/>
      <c r="L174" s="151"/>
      <c r="M174" s="154"/>
      <c r="N174" s="14"/>
      <c r="O174" s="15"/>
      <c r="P174" s="15"/>
      <c r="Q174" s="16"/>
      <c r="R174" s="17" t="str">
        <f ca="1">IF(Q174=0," ",IFERROR(IF(DATEDIF(TODAY(),Q174,"M")&lt;=5,"ROJO",IF(DATEDIF(TODAY(),Q174,"M")&gt;=12,"VERDE",IF(AND(DATEDIF(TODAY(),Q174,"M")&gt;=6,DATEDIF(TODAY(),Q174,"M")&lt;=11),"AMARILLO"))),S174))</f>
        <v xml:space="preserve"> </v>
      </c>
      <c r="S174" s="25" t="str">
        <f>IF(Q174=0," ",IF(Q174&lt;=$N$4,"VENCIDO","NO VENCIDO"))</f>
        <v xml:space="preserve"> </v>
      </c>
      <c r="T174" s="18"/>
      <c r="U174" s="19"/>
      <c r="V174" s="19"/>
      <c r="W174" s="20"/>
      <c r="X174" s="20"/>
      <c r="Y174" s="164"/>
      <c r="Z174" s="21"/>
      <c r="AA174" s="4"/>
      <c r="AB174" s="166"/>
      <c r="AC174" s="166"/>
      <c r="AD174" s="170"/>
      <c r="AE174" s="166"/>
      <c r="AF174" s="166"/>
      <c r="AG174" s="166"/>
      <c r="AH174" s="166"/>
      <c r="AI174" s="166"/>
      <c r="AJ174" s="166"/>
      <c r="AK174" s="166"/>
      <c r="AL174" s="166"/>
      <c r="AM174" s="166"/>
      <c r="AN174" s="166"/>
      <c r="AO174" s="184"/>
      <c r="AP174" s="24"/>
      <c r="AQ174" s="8"/>
    </row>
    <row r="175" spans="1:43" ht="14.65" customHeight="1">
      <c r="A175" s="101"/>
      <c r="B175" s="193"/>
      <c r="C175" s="193"/>
      <c r="D175" s="118"/>
      <c r="E175" s="127"/>
      <c r="F175" s="133"/>
      <c r="G175" s="133"/>
      <c r="H175" s="133"/>
      <c r="I175" s="133"/>
      <c r="J175" s="145"/>
      <c r="K175" s="148"/>
      <c r="L175" s="151"/>
      <c r="M175" s="154"/>
      <c r="N175" s="14"/>
      <c r="O175" s="15"/>
      <c r="P175" s="15"/>
      <c r="Q175" s="16"/>
      <c r="R175" s="17" t="str">
        <f ca="1">IF(Q175=0," ",IFERROR(IF(DATEDIF(TODAY(),Q175,"M")&lt;=5,"ROJO",IF(DATEDIF(TODAY(),Q175,"M")&gt;=12,"VERDE",IF(AND(DATEDIF(TODAY(),Q175,"M")&gt;=6,DATEDIF(TODAY(),Q175,"M")&lt;=11),"AMARILLO"))),S175))</f>
        <v xml:space="preserve"> </v>
      </c>
      <c r="S175" s="25" t="str">
        <f>IF(Q175=0," ",IF(Q175&lt;=$N$4,"VENCIDO","NO VENCIDO"))</f>
        <v xml:space="preserve"> </v>
      </c>
      <c r="T175" s="18"/>
      <c r="U175" s="19"/>
      <c r="V175" s="19"/>
      <c r="W175" s="20"/>
      <c r="X175" s="20"/>
      <c r="Y175" s="164"/>
      <c r="Z175" s="21"/>
      <c r="AA175" s="4"/>
      <c r="AB175" s="166"/>
      <c r="AC175" s="166"/>
      <c r="AD175" s="170"/>
      <c r="AE175" s="166"/>
      <c r="AF175" s="166"/>
      <c r="AG175" s="166"/>
      <c r="AH175" s="166"/>
      <c r="AI175" s="166"/>
      <c r="AJ175" s="166"/>
      <c r="AK175" s="166"/>
      <c r="AL175" s="166"/>
      <c r="AM175" s="166"/>
      <c r="AN175" s="166"/>
      <c r="AO175" s="184"/>
      <c r="AP175" s="24"/>
      <c r="AQ175" s="8"/>
    </row>
    <row r="176" spans="1:43" ht="14.65" customHeight="1">
      <c r="A176" s="101"/>
      <c r="B176" s="193"/>
      <c r="C176" s="193"/>
      <c r="D176" s="118"/>
      <c r="E176" s="127"/>
      <c r="F176" s="133"/>
      <c r="G176" s="133"/>
      <c r="H176" s="133"/>
      <c r="I176" s="133"/>
      <c r="J176" s="145"/>
      <c r="K176" s="148"/>
      <c r="L176" s="151"/>
      <c r="M176" s="154"/>
      <c r="N176" s="14"/>
      <c r="O176" s="15"/>
      <c r="P176" s="15"/>
      <c r="Q176" s="16"/>
      <c r="R176" s="17" t="str">
        <f ca="1">IF(Q176=0," ",IFERROR(IF(DATEDIF(TODAY(),Q176,"M")&lt;=5,"ROJO",IF(DATEDIF(TODAY(),Q176,"M")&gt;=12,"VERDE",IF(AND(DATEDIF(TODAY(),Q176,"M")&gt;=6,DATEDIF(TODAY(),Q176,"M")&lt;=11),"AMARILLO"))),S176))</f>
        <v xml:space="preserve"> </v>
      </c>
      <c r="S176" s="25" t="str">
        <f>IF(Q176=0," ",IF(Q176&lt;=$N$4,"VENCIDO","NO VENCIDO"))</f>
        <v xml:space="preserve"> </v>
      </c>
      <c r="T176" s="18"/>
      <c r="U176" s="19"/>
      <c r="V176" s="19"/>
      <c r="W176" s="20"/>
      <c r="X176" s="20"/>
      <c r="Y176" s="164"/>
      <c r="Z176" s="21"/>
      <c r="AA176" s="4"/>
      <c r="AB176" s="166"/>
      <c r="AC176" s="166"/>
      <c r="AD176" s="170"/>
      <c r="AE176" s="166"/>
      <c r="AF176" s="166"/>
      <c r="AG176" s="166"/>
      <c r="AH176" s="166"/>
      <c r="AI176" s="166"/>
      <c r="AJ176" s="166"/>
      <c r="AK176" s="166"/>
      <c r="AL176" s="166"/>
      <c r="AM176" s="166"/>
      <c r="AN176" s="166"/>
      <c r="AO176" s="184"/>
      <c r="AP176" s="24"/>
      <c r="AQ176" s="8"/>
    </row>
    <row r="177" spans="1:43" ht="14.65" customHeight="1">
      <c r="A177" s="101"/>
      <c r="B177" s="193"/>
      <c r="C177" s="193"/>
      <c r="D177" s="118"/>
      <c r="E177" s="127"/>
      <c r="F177" s="133"/>
      <c r="G177" s="133"/>
      <c r="H177" s="133"/>
      <c r="I177" s="133"/>
      <c r="J177" s="145"/>
      <c r="K177" s="148"/>
      <c r="L177" s="151"/>
      <c r="M177" s="155"/>
      <c r="N177" s="14"/>
      <c r="O177" s="15"/>
      <c r="P177" s="15"/>
      <c r="Q177" s="16"/>
      <c r="R177" s="17" t="str">
        <f ca="1">IF(Q177=0," ",IFERROR(IF(DATEDIF(TODAY(),Q177,"M")&lt;=5,"ROJO",IF(DATEDIF(TODAY(),Q177,"M")&gt;=12,"VERDE",IF(AND(DATEDIF(TODAY(),Q177,"M")&gt;=6,DATEDIF(TODAY(),Q177,"M")&lt;=11),"AMARILLO"))),S177))</f>
        <v xml:space="preserve"> </v>
      </c>
      <c r="S177" s="25" t="str">
        <f>IF(Q177=0," ",IF(Q177&lt;=$N$4,"VENCIDO","NO VENCIDO"))</f>
        <v xml:space="preserve"> </v>
      </c>
      <c r="T177" s="18"/>
      <c r="U177" s="19"/>
      <c r="V177" s="19"/>
      <c r="W177" s="20"/>
      <c r="X177" s="20"/>
      <c r="Y177" s="164"/>
      <c r="Z177" s="21"/>
      <c r="AA177" s="4"/>
      <c r="AB177" s="166"/>
      <c r="AC177" s="166"/>
      <c r="AD177" s="170"/>
      <c r="AE177" s="166"/>
      <c r="AF177" s="166"/>
      <c r="AG177" s="166"/>
      <c r="AH177" s="166"/>
      <c r="AI177" s="166"/>
      <c r="AJ177" s="166"/>
      <c r="AK177" s="166"/>
      <c r="AL177" s="166"/>
      <c r="AM177" s="166"/>
      <c r="AN177" s="166"/>
      <c r="AO177" s="185"/>
      <c r="AP177" s="24"/>
      <c r="AQ177" s="8"/>
    </row>
    <row r="178" spans="1:43" ht="16.5">
      <c r="A178" s="102"/>
      <c r="B178" s="193"/>
      <c r="C178" s="193"/>
      <c r="D178" s="119"/>
      <c r="E178" s="128"/>
      <c r="F178" s="134"/>
      <c r="G178" s="134"/>
      <c r="H178" s="134"/>
      <c r="I178" s="134"/>
      <c r="J178" s="146"/>
      <c r="K178" s="149"/>
      <c r="L178" s="152"/>
      <c r="M178" s="28" t="b">
        <f>M173=N178</f>
        <v>1</v>
      </c>
      <c r="N178" s="29">
        <f>SUM(N173:N177)</f>
        <v>39</v>
      </c>
      <c r="O178" s="30" t="s">
        <v>112</v>
      </c>
      <c r="P178" s="31"/>
      <c r="Q178" s="32"/>
      <c r="R178" s="32"/>
      <c r="S178" s="32"/>
      <c r="T178" s="33">
        <f>SUM(T173:T177)</f>
        <v>0</v>
      </c>
      <c r="U178" s="34"/>
      <c r="V178" s="34"/>
      <c r="W178" s="34"/>
      <c r="X178" s="35"/>
      <c r="Y178" s="165"/>
      <c r="Z178" s="36"/>
      <c r="AA178" s="4"/>
      <c r="AB178" s="37"/>
      <c r="AC178" s="37"/>
      <c r="AD178" s="38"/>
      <c r="AE178" s="37"/>
      <c r="AF178" s="37"/>
      <c r="AG178" s="37"/>
      <c r="AH178" s="37"/>
      <c r="AI178" s="37"/>
      <c r="AJ178" s="37"/>
      <c r="AK178" s="37"/>
      <c r="AL178" s="37"/>
      <c r="AM178" s="37"/>
      <c r="AN178" s="37"/>
      <c r="AO178" s="39"/>
      <c r="AP178" s="24"/>
      <c r="AQ178" s="8"/>
    </row>
    <row r="179" spans="1:43" ht="14.65" customHeight="1">
      <c r="A179" s="100">
        <f>A173+1</f>
        <v>30</v>
      </c>
      <c r="B179" s="193" t="s">
        <v>168</v>
      </c>
      <c r="C179" s="193"/>
      <c r="D179" s="117">
        <f>+Enero!M179</f>
        <v>10</v>
      </c>
      <c r="E179" s="126"/>
      <c r="F179" s="132">
        <v>6</v>
      </c>
      <c r="G179" s="132"/>
      <c r="H179" s="132"/>
      <c r="I179" s="132"/>
      <c r="J179" s="144">
        <f>+F179+G179</f>
        <v>6</v>
      </c>
      <c r="K179" s="147">
        <f>+AO179</f>
        <v>0</v>
      </c>
      <c r="L179" s="150">
        <f>+J179+K179</f>
        <v>6</v>
      </c>
      <c r="M179" s="153">
        <f>+(D179+E179)-(L179)+H179-I179</f>
        <v>4</v>
      </c>
      <c r="N179" s="14">
        <v>4</v>
      </c>
      <c r="O179" s="71" t="s">
        <v>171</v>
      </c>
      <c r="P179" s="71" t="s">
        <v>172</v>
      </c>
      <c r="Q179" s="72">
        <v>46836</v>
      </c>
      <c r="R179" s="17" t="str">
        <f ca="1">IF(Q179=0," ",IFERROR(IF(DATEDIF(TODAY(),Q179,"M")&lt;=5,"ROJO",IF(DATEDIF(TODAY(),Q179,"M")&gt;=12,"VERDE",IF(AND(DATEDIF(TODAY(),Q179,"M")&gt;=6,DATEDIF(TODAY(),Q179,"M")&lt;=11),"AMARILLO"))),S179))</f>
        <v>VERDE</v>
      </c>
      <c r="S179" s="17" t="str">
        <f>IF(Q179=0," ",IF(Q179&lt;=$N$4,"VENCIDO","NO VENCIDO"))</f>
        <v>NO VENCIDO</v>
      </c>
      <c r="T179" s="18"/>
      <c r="U179" s="19"/>
      <c r="V179" s="19"/>
      <c r="W179" s="20"/>
      <c r="X179" s="20"/>
      <c r="Y179" s="163">
        <f>+AT179</f>
        <v>0</v>
      </c>
      <c r="Z179" s="21"/>
      <c r="AA179" s="4"/>
      <c r="AB179" s="166"/>
      <c r="AC179" s="166"/>
      <c r="AD179" s="170">
        <f>+AB179+AC179</f>
        <v>0</v>
      </c>
      <c r="AE179" s="166"/>
      <c r="AF179" s="166"/>
      <c r="AG179" s="166"/>
      <c r="AH179" s="166"/>
      <c r="AI179" s="166"/>
      <c r="AJ179" s="166"/>
      <c r="AK179" s="166"/>
      <c r="AL179" s="166"/>
      <c r="AM179" s="166"/>
      <c r="AN179" s="166"/>
      <c r="AO179" s="183">
        <f>SUM(AD179:AN183)</f>
        <v>0</v>
      </c>
      <c r="AP179" s="24"/>
      <c r="AQ179" s="8"/>
    </row>
    <row r="180" spans="1:43" ht="14.65" customHeight="1">
      <c r="A180" s="101"/>
      <c r="B180" s="193"/>
      <c r="C180" s="193"/>
      <c r="D180" s="118"/>
      <c r="E180" s="127"/>
      <c r="F180" s="133"/>
      <c r="G180" s="133"/>
      <c r="H180" s="133"/>
      <c r="I180" s="133"/>
      <c r="J180" s="145"/>
      <c r="K180" s="148"/>
      <c r="L180" s="151"/>
      <c r="M180" s="154"/>
      <c r="N180" s="14"/>
      <c r="O180" s="15"/>
      <c r="P180" s="15"/>
      <c r="Q180" s="16"/>
      <c r="R180" s="17" t="str">
        <f ca="1">IF(Q180=0," ",IFERROR(IF(DATEDIF(TODAY(),Q180,"M")&lt;=5,"ROJO",IF(DATEDIF(TODAY(),Q180,"M")&gt;=12,"VERDE",IF(AND(DATEDIF(TODAY(),Q180,"M")&gt;=6,DATEDIF(TODAY(),Q180,"M")&lt;=11),"AMARILLO"))),S180))</f>
        <v xml:space="preserve"> </v>
      </c>
      <c r="S180" s="25" t="str">
        <f>IF(Q180=0," ",IF(Q180&lt;=$N$4,"VENCIDO","NO VENCIDO"))</f>
        <v xml:space="preserve"> </v>
      </c>
      <c r="T180" s="18"/>
      <c r="U180" s="19"/>
      <c r="V180" s="19"/>
      <c r="W180" s="20"/>
      <c r="X180" s="20"/>
      <c r="Y180" s="164"/>
      <c r="Z180" s="21"/>
      <c r="AA180" s="4"/>
      <c r="AB180" s="166"/>
      <c r="AC180" s="166"/>
      <c r="AD180" s="170"/>
      <c r="AE180" s="166"/>
      <c r="AF180" s="166"/>
      <c r="AG180" s="166"/>
      <c r="AH180" s="166"/>
      <c r="AI180" s="166"/>
      <c r="AJ180" s="166"/>
      <c r="AK180" s="166"/>
      <c r="AL180" s="166"/>
      <c r="AM180" s="166"/>
      <c r="AN180" s="166"/>
      <c r="AO180" s="184"/>
      <c r="AP180" s="24"/>
      <c r="AQ180" s="8"/>
    </row>
    <row r="181" spans="1:43" ht="14.65" customHeight="1">
      <c r="A181" s="101"/>
      <c r="B181" s="193"/>
      <c r="C181" s="193"/>
      <c r="D181" s="118"/>
      <c r="E181" s="127"/>
      <c r="F181" s="133"/>
      <c r="G181" s="133"/>
      <c r="H181" s="133"/>
      <c r="I181" s="133"/>
      <c r="J181" s="145"/>
      <c r="K181" s="148"/>
      <c r="L181" s="151"/>
      <c r="M181" s="154"/>
      <c r="N181" s="14"/>
      <c r="O181" s="15"/>
      <c r="P181" s="15"/>
      <c r="Q181" s="16"/>
      <c r="R181" s="17" t="str">
        <f ca="1">IF(Q181=0," ",IFERROR(IF(DATEDIF(TODAY(),Q181,"M")&lt;=5,"ROJO",IF(DATEDIF(TODAY(),Q181,"M")&gt;=12,"VERDE",IF(AND(DATEDIF(TODAY(),Q181,"M")&gt;=6,DATEDIF(TODAY(),Q181,"M")&lt;=11),"AMARILLO"))),S181))</f>
        <v xml:space="preserve"> </v>
      </c>
      <c r="S181" s="25" t="str">
        <f>IF(Q181=0," ",IF(Q181&lt;=$N$4,"VENCIDO","NO VENCIDO"))</f>
        <v xml:space="preserve"> </v>
      </c>
      <c r="T181" s="18"/>
      <c r="U181" s="19"/>
      <c r="V181" s="19"/>
      <c r="W181" s="20"/>
      <c r="X181" s="20"/>
      <c r="Y181" s="164"/>
      <c r="Z181" s="21"/>
      <c r="AA181" s="4"/>
      <c r="AB181" s="166"/>
      <c r="AC181" s="166"/>
      <c r="AD181" s="170"/>
      <c r="AE181" s="166"/>
      <c r="AF181" s="166"/>
      <c r="AG181" s="166"/>
      <c r="AH181" s="166"/>
      <c r="AI181" s="166"/>
      <c r="AJ181" s="166"/>
      <c r="AK181" s="166"/>
      <c r="AL181" s="166"/>
      <c r="AM181" s="166"/>
      <c r="AN181" s="166"/>
      <c r="AO181" s="184"/>
      <c r="AP181" s="24"/>
      <c r="AQ181" s="8"/>
    </row>
    <row r="182" spans="1:43" ht="14.65" customHeight="1">
      <c r="A182" s="101"/>
      <c r="B182" s="193"/>
      <c r="C182" s="193"/>
      <c r="D182" s="118"/>
      <c r="E182" s="127"/>
      <c r="F182" s="133"/>
      <c r="G182" s="133"/>
      <c r="H182" s="133"/>
      <c r="I182" s="133"/>
      <c r="J182" s="145"/>
      <c r="K182" s="148"/>
      <c r="L182" s="151"/>
      <c r="M182" s="154"/>
      <c r="N182" s="14"/>
      <c r="O182" s="15"/>
      <c r="P182" s="15"/>
      <c r="Q182" s="16"/>
      <c r="R182" s="17" t="str">
        <f ca="1">IF(Q182=0," ",IFERROR(IF(DATEDIF(TODAY(),Q182,"M")&lt;=5,"ROJO",IF(DATEDIF(TODAY(),Q182,"M")&gt;=12,"VERDE",IF(AND(DATEDIF(TODAY(),Q182,"M")&gt;=6,DATEDIF(TODAY(),Q182,"M")&lt;=11),"AMARILLO"))),S182))</f>
        <v xml:space="preserve"> </v>
      </c>
      <c r="S182" s="25" t="str">
        <f>IF(Q182=0," ",IF(Q182&lt;=$N$4,"VENCIDO","NO VENCIDO"))</f>
        <v xml:space="preserve"> </v>
      </c>
      <c r="T182" s="18"/>
      <c r="U182" s="19"/>
      <c r="V182" s="19"/>
      <c r="W182" s="20"/>
      <c r="X182" s="20"/>
      <c r="Y182" s="164"/>
      <c r="Z182" s="21"/>
      <c r="AA182" s="4"/>
      <c r="AB182" s="166"/>
      <c r="AC182" s="166"/>
      <c r="AD182" s="170"/>
      <c r="AE182" s="166"/>
      <c r="AF182" s="166"/>
      <c r="AG182" s="166"/>
      <c r="AH182" s="166"/>
      <c r="AI182" s="166"/>
      <c r="AJ182" s="166"/>
      <c r="AK182" s="166"/>
      <c r="AL182" s="166"/>
      <c r="AM182" s="166"/>
      <c r="AN182" s="166"/>
      <c r="AO182" s="184"/>
      <c r="AP182" s="24"/>
      <c r="AQ182" s="8"/>
    </row>
    <row r="183" spans="1:43" ht="14.65" customHeight="1">
      <c r="A183" s="101"/>
      <c r="B183" s="193"/>
      <c r="C183" s="193"/>
      <c r="D183" s="118"/>
      <c r="E183" s="127"/>
      <c r="F183" s="133"/>
      <c r="G183" s="133"/>
      <c r="H183" s="133"/>
      <c r="I183" s="133"/>
      <c r="J183" s="145"/>
      <c r="K183" s="148"/>
      <c r="L183" s="151"/>
      <c r="M183" s="155"/>
      <c r="N183" s="14"/>
      <c r="O183" s="15"/>
      <c r="P183" s="15"/>
      <c r="Q183" s="16"/>
      <c r="R183" s="17" t="str">
        <f ca="1">IF(Q183=0," ",IFERROR(IF(DATEDIF(TODAY(),Q183,"M")&lt;=5,"ROJO",IF(DATEDIF(TODAY(),Q183,"M")&gt;=12,"VERDE",IF(AND(DATEDIF(TODAY(),Q183,"M")&gt;=6,DATEDIF(TODAY(),Q183,"M")&lt;=11),"AMARILLO"))),S183))</f>
        <v xml:space="preserve"> </v>
      </c>
      <c r="S183" s="25" t="str">
        <f>IF(Q183=0," ",IF(Q183&lt;=$N$4,"VENCIDO","NO VENCIDO"))</f>
        <v xml:space="preserve"> </v>
      </c>
      <c r="T183" s="18"/>
      <c r="U183" s="19"/>
      <c r="V183" s="19"/>
      <c r="W183" s="20"/>
      <c r="X183" s="20"/>
      <c r="Y183" s="164"/>
      <c r="Z183" s="21"/>
      <c r="AA183" s="4"/>
      <c r="AB183" s="166"/>
      <c r="AC183" s="166"/>
      <c r="AD183" s="170"/>
      <c r="AE183" s="166"/>
      <c r="AF183" s="166"/>
      <c r="AG183" s="166"/>
      <c r="AH183" s="166"/>
      <c r="AI183" s="166"/>
      <c r="AJ183" s="166"/>
      <c r="AK183" s="166"/>
      <c r="AL183" s="166"/>
      <c r="AM183" s="166"/>
      <c r="AN183" s="166"/>
      <c r="AO183" s="185"/>
      <c r="AP183" s="24"/>
      <c r="AQ183" s="8"/>
    </row>
    <row r="184" spans="1:43" ht="16.5">
      <c r="A184" s="102"/>
      <c r="B184" s="193"/>
      <c r="C184" s="193"/>
      <c r="D184" s="119"/>
      <c r="E184" s="128"/>
      <c r="F184" s="134"/>
      <c r="G184" s="134"/>
      <c r="H184" s="134"/>
      <c r="I184" s="134"/>
      <c r="J184" s="146"/>
      <c r="K184" s="149"/>
      <c r="L184" s="152"/>
      <c r="M184" s="28" t="b">
        <f>M179=N184</f>
        <v>1</v>
      </c>
      <c r="N184" s="29">
        <f>SUM(N179:N183)</f>
        <v>4</v>
      </c>
      <c r="O184" s="30" t="s">
        <v>112</v>
      </c>
      <c r="P184" s="31"/>
      <c r="Q184" s="32"/>
      <c r="R184" s="32"/>
      <c r="S184" s="32"/>
      <c r="T184" s="33">
        <f>SUM(T179:T183)</f>
        <v>0</v>
      </c>
      <c r="U184" s="34"/>
      <c r="V184" s="34"/>
      <c r="W184" s="34"/>
      <c r="X184" s="35"/>
      <c r="Y184" s="165"/>
      <c r="Z184" s="36"/>
      <c r="AA184" s="4"/>
      <c r="AB184" s="37"/>
      <c r="AC184" s="37"/>
      <c r="AD184" s="38"/>
      <c r="AE184" s="37"/>
      <c r="AF184" s="37"/>
      <c r="AG184" s="37"/>
      <c r="AH184" s="37"/>
      <c r="AI184" s="37"/>
      <c r="AJ184" s="37"/>
      <c r="AK184" s="37"/>
      <c r="AL184" s="37"/>
      <c r="AM184" s="37"/>
      <c r="AN184" s="37"/>
      <c r="AO184" s="39"/>
      <c r="AP184" s="24"/>
      <c r="AQ184" s="8"/>
    </row>
    <row r="185" spans="1:43" ht="14.65" customHeight="1">
      <c r="A185" s="100">
        <f>A179+1</f>
        <v>31</v>
      </c>
      <c r="B185" s="193" t="s">
        <v>170</v>
      </c>
      <c r="C185" s="193"/>
      <c r="D185" s="117">
        <f>+Enero!M185</f>
        <v>10</v>
      </c>
      <c r="E185" s="126"/>
      <c r="F185" s="132"/>
      <c r="G185" s="132"/>
      <c r="H185" s="132"/>
      <c r="I185" s="132"/>
      <c r="J185" s="144">
        <f>+F185+G185</f>
        <v>0</v>
      </c>
      <c r="K185" s="147">
        <f>+AO185</f>
        <v>0</v>
      </c>
      <c r="L185" s="150">
        <f>+J185+K185</f>
        <v>0</v>
      </c>
      <c r="M185" s="153">
        <f>+(D185+E185)-(L185)+H185-I185</f>
        <v>10</v>
      </c>
      <c r="N185" s="14">
        <v>10</v>
      </c>
      <c r="O185" s="71" t="s">
        <v>171</v>
      </c>
      <c r="P185" s="71" t="s">
        <v>172</v>
      </c>
      <c r="Q185" s="72">
        <v>46836</v>
      </c>
      <c r="R185" s="17" t="str">
        <f ca="1">IF(Q185=0," ",IFERROR(IF(DATEDIF(TODAY(),Q185,"M")&lt;=5,"ROJO",IF(DATEDIF(TODAY(),Q185,"M")&gt;=12,"VERDE",IF(AND(DATEDIF(TODAY(),Q185,"M")&gt;=6,DATEDIF(TODAY(),Q185,"M")&lt;=11),"AMARILLO"))),S185))</f>
        <v>VERDE</v>
      </c>
      <c r="S185" s="17" t="str">
        <f>IF(Q185=0," ",IF(Q185&lt;=$N$4,"VENCIDO","NO VENCIDO"))</f>
        <v>NO VENCIDO</v>
      </c>
      <c r="T185" s="18"/>
      <c r="U185" s="19"/>
      <c r="V185" s="19"/>
      <c r="W185" s="20"/>
      <c r="X185" s="20"/>
      <c r="Y185" s="163">
        <f>+AT185</f>
        <v>0</v>
      </c>
      <c r="Z185" s="21"/>
      <c r="AA185" s="4"/>
      <c r="AB185" s="166"/>
      <c r="AC185" s="166"/>
      <c r="AD185" s="170">
        <f>+AB185+AC185</f>
        <v>0</v>
      </c>
      <c r="AE185" s="166"/>
      <c r="AF185" s="166"/>
      <c r="AG185" s="166"/>
      <c r="AH185" s="166"/>
      <c r="AI185" s="166"/>
      <c r="AJ185" s="166"/>
      <c r="AK185" s="166"/>
      <c r="AL185" s="166"/>
      <c r="AM185" s="166"/>
      <c r="AN185" s="166"/>
      <c r="AO185" s="183">
        <f>SUM(AD185:AN189)</f>
        <v>0</v>
      </c>
      <c r="AP185" s="24"/>
      <c r="AQ185" s="8"/>
    </row>
    <row r="186" spans="1:43" ht="14.65" customHeight="1">
      <c r="A186" s="101"/>
      <c r="B186" s="193"/>
      <c r="C186" s="193"/>
      <c r="D186" s="118"/>
      <c r="E186" s="127"/>
      <c r="F186" s="133"/>
      <c r="G186" s="133"/>
      <c r="H186" s="133"/>
      <c r="I186" s="133"/>
      <c r="J186" s="145"/>
      <c r="K186" s="148"/>
      <c r="L186" s="151"/>
      <c r="M186" s="154"/>
      <c r="N186" s="14"/>
      <c r="O186" s="15"/>
      <c r="P186" s="15"/>
      <c r="Q186" s="16"/>
      <c r="R186" s="17" t="str">
        <f ca="1">IF(Q186=0," ",IFERROR(IF(DATEDIF(TODAY(),Q186,"M")&lt;=5,"ROJO",IF(DATEDIF(TODAY(),Q186,"M")&gt;=12,"VERDE",IF(AND(DATEDIF(TODAY(),Q186,"M")&gt;=6,DATEDIF(TODAY(),Q186,"M")&lt;=11),"AMARILLO"))),S186))</f>
        <v xml:space="preserve"> </v>
      </c>
      <c r="S186" s="25" t="str">
        <f>IF(Q186=0," ",IF(Q186&lt;=$N$4,"VENCIDO","NO VENCIDO"))</f>
        <v xml:space="preserve"> </v>
      </c>
      <c r="T186" s="18"/>
      <c r="U186" s="19"/>
      <c r="V186" s="19"/>
      <c r="W186" s="20"/>
      <c r="X186" s="20"/>
      <c r="Y186" s="164"/>
      <c r="Z186" s="21"/>
      <c r="AA186" s="4"/>
      <c r="AB186" s="166"/>
      <c r="AC186" s="166"/>
      <c r="AD186" s="170"/>
      <c r="AE186" s="166"/>
      <c r="AF186" s="166"/>
      <c r="AG186" s="166"/>
      <c r="AH186" s="166"/>
      <c r="AI186" s="166"/>
      <c r="AJ186" s="166"/>
      <c r="AK186" s="166"/>
      <c r="AL186" s="166"/>
      <c r="AM186" s="166"/>
      <c r="AN186" s="166"/>
      <c r="AO186" s="184"/>
      <c r="AP186" s="24"/>
      <c r="AQ186" s="8"/>
    </row>
    <row r="187" spans="1:43" ht="14.65" customHeight="1">
      <c r="A187" s="101"/>
      <c r="B187" s="193"/>
      <c r="C187" s="193"/>
      <c r="D187" s="118"/>
      <c r="E187" s="127"/>
      <c r="F187" s="133"/>
      <c r="G187" s="133"/>
      <c r="H187" s="133"/>
      <c r="I187" s="133"/>
      <c r="J187" s="145"/>
      <c r="K187" s="148"/>
      <c r="L187" s="151"/>
      <c r="M187" s="154"/>
      <c r="N187" s="14"/>
      <c r="O187" s="15"/>
      <c r="P187" s="15"/>
      <c r="Q187" s="16"/>
      <c r="R187" s="17" t="str">
        <f ca="1">IF(Q187=0," ",IFERROR(IF(DATEDIF(TODAY(),Q187,"M")&lt;=5,"ROJO",IF(DATEDIF(TODAY(),Q187,"M")&gt;=12,"VERDE",IF(AND(DATEDIF(TODAY(),Q187,"M")&gt;=6,DATEDIF(TODAY(),Q187,"M")&lt;=11),"AMARILLO"))),S187))</f>
        <v xml:space="preserve"> </v>
      </c>
      <c r="S187" s="25" t="str">
        <f>IF(Q187=0," ",IF(Q187&lt;=$N$4,"VENCIDO","NO VENCIDO"))</f>
        <v xml:space="preserve"> </v>
      </c>
      <c r="T187" s="18"/>
      <c r="U187" s="19"/>
      <c r="V187" s="19"/>
      <c r="W187" s="20"/>
      <c r="X187" s="20"/>
      <c r="Y187" s="164"/>
      <c r="Z187" s="21"/>
      <c r="AA187" s="4"/>
      <c r="AB187" s="166"/>
      <c r="AC187" s="166"/>
      <c r="AD187" s="170"/>
      <c r="AE187" s="166"/>
      <c r="AF187" s="166"/>
      <c r="AG187" s="166"/>
      <c r="AH187" s="166"/>
      <c r="AI187" s="166"/>
      <c r="AJ187" s="166"/>
      <c r="AK187" s="166"/>
      <c r="AL187" s="166"/>
      <c r="AM187" s="166"/>
      <c r="AN187" s="166"/>
      <c r="AO187" s="184"/>
      <c r="AP187" s="24"/>
      <c r="AQ187" s="8"/>
    </row>
    <row r="188" spans="1:43" ht="14.65" customHeight="1">
      <c r="A188" s="101"/>
      <c r="B188" s="193"/>
      <c r="C188" s="193"/>
      <c r="D188" s="118"/>
      <c r="E188" s="127"/>
      <c r="F188" s="133"/>
      <c r="G188" s="133"/>
      <c r="H188" s="133"/>
      <c r="I188" s="133"/>
      <c r="J188" s="145"/>
      <c r="K188" s="148"/>
      <c r="L188" s="151"/>
      <c r="M188" s="154"/>
      <c r="N188" s="14"/>
      <c r="O188" s="15"/>
      <c r="P188" s="15"/>
      <c r="Q188" s="16"/>
      <c r="R188" s="17" t="str">
        <f ca="1">IF(Q188=0," ",IFERROR(IF(DATEDIF(TODAY(),Q188,"M")&lt;=5,"ROJO",IF(DATEDIF(TODAY(),Q188,"M")&gt;=12,"VERDE",IF(AND(DATEDIF(TODAY(),Q188,"M")&gt;=6,DATEDIF(TODAY(),Q188,"M")&lt;=11),"AMARILLO"))),S188))</f>
        <v xml:space="preserve"> </v>
      </c>
      <c r="S188" s="25" t="str">
        <f>IF(Q188=0," ",IF(Q188&lt;=$N$4,"VENCIDO","NO VENCIDO"))</f>
        <v xml:space="preserve"> </v>
      </c>
      <c r="T188" s="18"/>
      <c r="U188" s="19"/>
      <c r="V188" s="19"/>
      <c r="W188" s="20"/>
      <c r="X188" s="20"/>
      <c r="Y188" s="164"/>
      <c r="Z188" s="21"/>
      <c r="AA188" s="4"/>
      <c r="AB188" s="166"/>
      <c r="AC188" s="166"/>
      <c r="AD188" s="170"/>
      <c r="AE188" s="166"/>
      <c r="AF188" s="166"/>
      <c r="AG188" s="166"/>
      <c r="AH188" s="166"/>
      <c r="AI188" s="166"/>
      <c r="AJ188" s="166"/>
      <c r="AK188" s="166"/>
      <c r="AL188" s="166"/>
      <c r="AM188" s="166"/>
      <c r="AN188" s="166"/>
      <c r="AO188" s="184"/>
      <c r="AP188" s="24"/>
      <c r="AQ188" s="8"/>
    </row>
    <row r="189" spans="1:43" ht="14.65" customHeight="1">
      <c r="A189" s="101"/>
      <c r="B189" s="193"/>
      <c r="C189" s="193"/>
      <c r="D189" s="118"/>
      <c r="E189" s="127"/>
      <c r="F189" s="133"/>
      <c r="G189" s="133"/>
      <c r="H189" s="133"/>
      <c r="I189" s="133"/>
      <c r="J189" s="145"/>
      <c r="K189" s="148"/>
      <c r="L189" s="151"/>
      <c r="M189" s="155"/>
      <c r="N189" s="14"/>
      <c r="O189" s="15"/>
      <c r="P189" s="15"/>
      <c r="Q189" s="16"/>
      <c r="R189" s="17" t="str">
        <f ca="1">IF(Q189=0," ",IFERROR(IF(DATEDIF(TODAY(),Q189,"M")&lt;=5,"ROJO",IF(DATEDIF(TODAY(),Q189,"M")&gt;=12,"VERDE",IF(AND(DATEDIF(TODAY(),Q189,"M")&gt;=6,DATEDIF(TODAY(),Q189,"M")&lt;=11),"AMARILLO"))),S189))</f>
        <v xml:space="preserve"> </v>
      </c>
      <c r="S189" s="25" t="str">
        <f>IF(Q189=0," ",IF(Q189&lt;=$N$4,"VENCIDO","NO VENCIDO"))</f>
        <v xml:space="preserve"> </v>
      </c>
      <c r="T189" s="18"/>
      <c r="U189" s="19"/>
      <c r="V189" s="19"/>
      <c r="W189" s="20"/>
      <c r="X189" s="20"/>
      <c r="Y189" s="164"/>
      <c r="Z189" s="21"/>
      <c r="AA189" s="4"/>
      <c r="AB189" s="166"/>
      <c r="AC189" s="166"/>
      <c r="AD189" s="170"/>
      <c r="AE189" s="166"/>
      <c r="AF189" s="166"/>
      <c r="AG189" s="166"/>
      <c r="AH189" s="166"/>
      <c r="AI189" s="166"/>
      <c r="AJ189" s="166"/>
      <c r="AK189" s="166"/>
      <c r="AL189" s="166"/>
      <c r="AM189" s="166"/>
      <c r="AN189" s="166"/>
      <c r="AO189" s="185"/>
      <c r="AP189" s="24"/>
      <c r="AQ189" s="8"/>
    </row>
    <row r="190" spans="1:43" ht="16.5">
      <c r="A190" s="102"/>
      <c r="B190" s="193"/>
      <c r="C190" s="193"/>
      <c r="D190" s="119"/>
      <c r="E190" s="128"/>
      <c r="F190" s="134"/>
      <c r="G190" s="134"/>
      <c r="H190" s="134"/>
      <c r="I190" s="134"/>
      <c r="J190" s="146"/>
      <c r="K190" s="149"/>
      <c r="L190" s="152"/>
      <c r="M190" s="28" t="b">
        <f>M185=N190</f>
        <v>1</v>
      </c>
      <c r="N190" s="29">
        <f>SUM(N185:N189)</f>
        <v>10</v>
      </c>
      <c r="O190" s="30" t="s">
        <v>112</v>
      </c>
      <c r="P190" s="31"/>
      <c r="Q190" s="32"/>
      <c r="R190" s="32"/>
      <c r="S190" s="32"/>
      <c r="T190" s="33">
        <f>SUM(T185:T189)</f>
        <v>0</v>
      </c>
      <c r="U190" s="34"/>
      <c r="V190" s="34"/>
      <c r="W190" s="34"/>
      <c r="X190" s="35"/>
      <c r="Y190" s="165"/>
      <c r="Z190" s="36"/>
      <c r="AA190" s="4"/>
      <c r="AB190" s="37"/>
      <c r="AC190" s="37"/>
      <c r="AD190" s="38"/>
      <c r="AE190" s="37"/>
      <c r="AF190" s="37"/>
      <c r="AG190" s="37"/>
      <c r="AH190" s="37"/>
      <c r="AI190" s="37"/>
      <c r="AJ190" s="37"/>
      <c r="AK190" s="37"/>
      <c r="AL190" s="37"/>
      <c r="AM190" s="37"/>
      <c r="AN190" s="37"/>
      <c r="AO190" s="39"/>
      <c r="AP190" s="24"/>
      <c r="AQ190" s="8"/>
    </row>
    <row r="191" spans="1:43" ht="14.65" customHeight="1">
      <c r="A191" s="100">
        <f>A185+1</f>
        <v>32</v>
      </c>
      <c r="B191" s="193" t="s">
        <v>173</v>
      </c>
      <c r="C191" s="193"/>
      <c r="D191" s="117">
        <f>+Enero!M191</f>
        <v>0</v>
      </c>
      <c r="E191" s="126"/>
      <c r="F191" s="132"/>
      <c r="G191" s="132"/>
      <c r="H191" s="132"/>
      <c r="I191" s="132"/>
      <c r="J191" s="144">
        <f>+F191+G191</f>
        <v>0</v>
      </c>
      <c r="K191" s="147">
        <f>+AO191</f>
        <v>0</v>
      </c>
      <c r="L191" s="150">
        <f>+J191+K191</f>
        <v>0</v>
      </c>
      <c r="M191" s="153">
        <f>+(D191+E191)-(L191)+H191-I191</f>
        <v>0</v>
      </c>
      <c r="N191" s="14"/>
      <c r="O191" s="15"/>
      <c r="P191" s="15"/>
      <c r="Q191" s="16"/>
      <c r="R191" s="17" t="str">
        <f ca="1">IF(Q191=0," ",IFERROR(IF(DATEDIF(TODAY(),Q191,"M")&lt;=5,"ROJO",IF(DATEDIF(TODAY(),Q191,"M")&gt;=12,"VERDE",IF(AND(DATEDIF(TODAY(),Q191,"M")&gt;=6,DATEDIF(TODAY(),Q191,"M")&lt;=11),"AMARILLO"))),S191))</f>
        <v xml:space="preserve"> </v>
      </c>
      <c r="S191" s="17" t="str">
        <f>IF(Q191=0," ",IF(Q191&lt;=$N$4,"VENCIDO","NO VENCIDO"))</f>
        <v xml:space="preserve"> </v>
      </c>
      <c r="T191" s="18"/>
      <c r="U191" s="19"/>
      <c r="V191" s="19"/>
      <c r="W191" s="20"/>
      <c r="X191" s="20"/>
      <c r="Y191" s="163">
        <f>+AT191</f>
        <v>0</v>
      </c>
      <c r="Z191" s="21"/>
      <c r="AA191" s="4"/>
      <c r="AB191" s="166"/>
      <c r="AC191" s="166"/>
      <c r="AD191" s="170">
        <f>+AB191+AC191</f>
        <v>0</v>
      </c>
      <c r="AE191" s="166"/>
      <c r="AF191" s="166"/>
      <c r="AG191" s="166"/>
      <c r="AH191" s="166"/>
      <c r="AI191" s="166"/>
      <c r="AJ191" s="166"/>
      <c r="AK191" s="166"/>
      <c r="AL191" s="166"/>
      <c r="AM191" s="166"/>
      <c r="AN191" s="166"/>
      <c r="AO191" s="183">
        <f>SUM(AD191:AN195)</f>
        <v>0</v>
      </c>
      <c r="AP191" s="24"/>
      <c r="AQ191" s="8"/>
    </row>
    <row r="192" spans="1:43" ht="14.65" customHeight="1">
      <c r="A192" s="101"/>
      <c r="B192" s="193"/>
      <c r="C192" s="193"/>
      <c r="D192" s="118"/>
      <c r="E192" s="127"/>
      <c r="F192" s="133"/>
      <c r="G192" s="133"/>
      <c r="H192" s="133"/>
      <c r="I192" s="133"/>
      <c r="J192" s="145"/>
      <c r="K192" s="148"/>
      <c r="L192" s="151"/>
      <c r="M192" s="154"/>
      <c r="N192" s="14"/>
      <c r="O192" s="15"/>
      <c r="P192" s="15"/>
      <c r="Q192" s="16"/>
      <c r="R192" s="17" t="str">
        <f ca="1">IF(Q192=0," ",IFERROR(IF(DATEDIF(TODAY(),Q192,"M")&lt;=5,"ROJO",IF(DATEDIF(TODAY(),Q192,"M")&gt;=12,"VERDE",IF(AND(DATEDIF(TODAY(),Q192,"M")&gt;=6,DATEDIF(TODAY(),Q192,"M")&lt;=11),"AMARILLO"))),S192))</f>
        <v xml:space="preserve"> </v>
      </c>
      <c r="S192" s="25" t="str">
        <f>IF(Q192=0," ",IF(Q192&lt;=$N$4,"VENCIDO","NO VENCIDO"))</f>
        <v xml:space="preserve"> </v>
      </c>
      <c r="T192" s="18"/>
      <c r="U192" s="19"/>
      <c r="V192" s="19"/>
      <c r="W192" s="20"/>
      <c r="X192" s="20"/>
      <c r="Y192" s="164"/>
      <c r="Z192" s="21"/>
      <c r="AA192" s="4"/>
      <c r="AB192" s="166"/>
      <c r="AC192" s="166"/>
      <c r="AD192" s="170"/>
      <c r="AE192" s="166"/>
      <c r="AF192" s="166"/>
      <c r="AG192" s="166"/>
      <c r="AH192" s="166"/>
      <c r="AI192" s="166"/>
      <c r="AJ192" s="166"/>
      <c r="AK192" s="166"/>
      <c r="AL192" s="166"/>
      <c r="AM192" s="166"/>
      <c r="AN192" s="166"/>
      <c r="AO192" s="184"/>
      <c r="AP192" s="24"/>
      <c r="AQ192" s="8"/>
    </row>
    <row r="193" spans="1:43" ht="14.65" customHeight="1">
      <c r="A193" s="101"/>
      <c r="B193" s="193"/>
      <c r="C193" s="193"/>
      <c r="D193" s="118"/>
      <c r="E193" s="127"/>
      <c r="F193" s="133"/>
      <c r="G193" s="133"/>
      <c r="H193" s="133"/>
      <c r="I193" s="133"/>
      <c r="J193" s="145"/>
      <c r="K193" s="148"/>
      <c r="L193" s="151"/>
      <c r="M193" s="154"/>
      <c r="N193" s="14"/>
      <c r="O193" s="15"/>
      <c r="P193" s="15"/>
      <c r="Q193" s="16"/>
      <c r="R193" s="17" t="str">
        <f ca="1">IF(Q193=0," ",IFERROR(IF(DATEDIF(TODAY(),Q193,"M")&lt;=5,"ROJO",IF(DATEDIF(TODAY(),Q193,"M")&gt;=12,"VERDE",IF(AND(DATEDIF(TODAY(),Q193,"M")&gt;=6,DATEDIF(TODAY(),Q193,"M")&lt;=11),"AMARILLO"))),S193))</f>
        <v xml:space="preserve"> </v>
      </c>
      <c r="S193" s="25" t="str">
        <f>IF(Q193=0," ",IF(Q193&lt;=$N$4,"VENCIDO","NO VENCIDO"))</f>
        <v xml:space="preserve"> </v>
      </c>
      <c r="T193" s="18"/>
      <c r="U193" s="19"/>
      <c r="V193" s="19"/>
      <c r="W193" s="20"/>
      <c r="X193" s="20"/>
      <c r="Y193" s="164"/>
      <c r="Z193" s="21"/>
      <c r="AA193" s="4"/>
      <c r="AB193" s="166"/>
      <c r="AC193" s="166"/>
      <c r="AD193" s="170"/>
      <c r="AE193" s="166"/>
      <c r="AF193" s="166"/>
      <c r="AG193" s="166"/>
      <c r="AH193" s="166"/>
      <c r="AI193" s="166"/>
      <c r="AJ193" s="166"/>
      <c r="AK193" s="166"/>
      <c r="AL193" s="166"/>
      <c r="AM193" s="166"/>
      <c r="AN193" s="166"/>
      <c r="AO193" s="184"/>
      <c r="AP193" s="24"/>
      <c r="AQ193" s="8"/>
    </row>
    <row r="194" spans="1:43" ht="14.65" customHeight="1">
      <c r="A194" s="101"/>
      <c r="B194" s="193"/>
      <c r="C194" s="193"/>
      <c r="D194" s="118"/>
      <c r="E194" s="127"/>
      <c r="F194" s="133"/>
      <c r="G194" s="133"/>
      <c r="H194" s="133"/>
      <c r="I194" s="133"/>
      <c r="J194" s="145"/>
      <c r="K194" s="148"/>
      <c r="L194" s="151"/>
      <c r="M194" s="154"/>
      <c r="N194" s="14"/>
      <c r="O194" s="15"/>
      <c r="P194" s="15"/>
      <c r="Q194" s="16"/>
      <c r="R194" s="17" t="str">
        <f ca="1">IF(Q194=0," ",IFERROR(IF(DATEDIF(TODAY(),Q194,"M")&lt;=5,"ROJO",IF(DATEDIF(TODAY(),Q194,"M")&gt;=12,"VERDE",IF(AND(DATEDIF(TODAY(),Q194,"M")&gt;=6,DATEDIF(TODAY(),Q194,"M")&lt;=11),"AMARILLO"))),S194))</f>
        <v xml:space="preserve"> </v>
      </c>
      <c r="S194" s="25" t="str">
        <f>IF(Q194=0," ",IF(Q194&lt;=$N$4,"VENCIDO","NO VENCIDO"))</f>
        <v xml:space="preserve"> </v>
      </c>
      <c r="T194" s="18"/>
      <c r="U194" s="19"/>
      <c r="V194" s="19"/>
      <c r="W194" s="20"/>
      <c r="X194" s="20"/>
      <c r="Y194" s="164"/>
      <c r="Z194" s="21"/>
      <c r="AA194" s="4"/>
      <c r="AB194" s="166"/>
      <c r="AC194" s="166"/>
      <c r="AD194" s="170"/>
      <c r="AE194" s="166"/>
      <c r="AF194" s="166"/>
      <c r="AG194" s="166"/>
      <c r="AH194" s="166"/>
      <c r="AI194" s="166"/>
      <c r="AJ194" s="166"/>
      <c r="AK194" s="166"/>
      <c r="AL194" s="166"/>
      <c r="AM194" s="166"/>
      <c r="AN194" s="166"/>
      <c r="AO194" s="184"/>
      <c r="AP194" s="24"/>
      <c r="AQ194" s="8"/>
    </row>
    <row r="195" spans="1:43" ht="14.65" customHeight="1">
      <c r="A195" s="101"/>
      <c r="B195" s="193"/>
      <c r="C195" s="193"/>
      <c r="D195" s="118"/>
      <c r="E195" s="127"/>
      <c r="F195" s="133"/>
      <c r="G195" s="133"/>
      <c r="H195" s="133"/>
      <c r="I195" s="133"/>
      <c r="J195" s="145"/>
      <c r="K195" s="148"/>
      <c r="L195" s="151"/>
      <c r="M195" s="155"/>
      <c r="N195" s="14"/>
      <c r="O195" s="15"/>
      <c r="P195" s="15"/>
      <c r="Q195" s="16"/>
      <c r="R195" s="17" t="str">
        <f ca="1">IF(Q195=0," ",IFERROR(IF(DATEDIF(TODAY(),Q195,"M")&lt;=5,"ROJO",IF(DATEDIF(TODAY(),Q195,"M")&gt;=12,"VERDE",IF(AND(DATEDIF(TODAY(),Q195,"M")&gt;=6,DATEDIF(TODAY(),Q195,"M")&lt;=11),"AMARILLO"))),S195))</f>
        <v xml:space="preserve"> </v>
      </c>
      <c r="S195" s="25" t="str">
        <f>IF(Q195=0," ",IF(Q195&lt;=$N$4,"VENCIDO","NO VENCIDO"))</f>
        <v xml:space="preserve"> </v>
      </c>
      <c r="T195" s="18"/>
      <c r="U195" s="19"/>
      <c r="V195" s="19"/>
      <c r="W195" s="20"/>
      <c r="X195" s="20"/>
      <c r="Y195" s="164"/>
      <c r="Z195" s="21"/>
      <c r="AA195" s="4"/>
      <c r="AB195" s="166"/>
      <c r="AC195" s="166"/>
      <c r="AD195" s="170"/>
      <c r="AE195" s="166"/>
      <c r="AF195" s="166"/>
      <c r="AG195" s="166"/>
      <c r="AH195" s="166"/>
      <c r="AI195" s="166"/>
      <c r="AJ195" s="166"/>
      <c r="AK195" s="166"/>
      <c r="AL195" s="166"/>
      <c r="AM195" s="166"/>
      <c r="AN195" s="166"/>
      <c r="AO195" s="185"/>
      <c r="AP195" s="24"/>
      <c r="AQ195" s="8"/>
    </row>
    <row r="196" spans="1:43" ht="16.5">
      <c r="A196" s="102"/>
      <c r="B196" s="193"/>
      <c r="C196" s="193"/>
      <c r="D196" s="119"/>
      <c r="E196" s="128"/>
      <c r="F196" s="134"/>
      <c r="G196" s="134"/>
      <c r="H196" s="134"/>
      <c r="I196" s="134"/>
      <c r="J196" s="146"/>
      <c r="K196" s="149"/>
      <c r="L196" s="152"/>
      <c r="M196" s="28" t="b">
        <f>M191=N196</f>
        <v>1</v>
      </c>
      <c r="N196" s="29">
        <f>SUM(N191:N195)</f>
        <v>0</v>
      </c>
      <c r="O196" s="30" t="s">
        <v>112</v>
      </c>
      <c r="P196" s="31"/>
      <c r="Q196" s="32"/>
      <c r="R196" s="32"/>
      <c r="S196" s="32"/>
      <c r="T196" s="33">
        <f>SUM(T191:T195)</f>
        <v>0</v>
      </c>
      <c r="U196" s="34"/>
      <c r="V196" s="34"/>
      <c r="W196" s="34"/>
      <c r="X196" s="35"/>
      <c r="Y196" s="165"/>
      <c r="Z196" s="36"/>
      <c r="AA196" s="4"/>
      <c r="AB196" s="37"/>
      <c r="AC196" s="37"/>
      <c r="AD196" s="38"/>
      <c r="AE196" s="37"/>
      <c r="AF196" s="37"/>
      <c r="AG196" s="37"/>
      <c r="AH196" s="37"/>
      <c r="AI196" s="37"/>
      <c r="AJ196" s="37"/>
      <c r="AK196" s="37"/>
      <c r="AL196" s="37"/>
      <c r="AM196" s="37"/>
      <c r="AN196" s="37"/>
      <c r="AO196" s="39"/>
      <c r="AP196" s="24"/>
      <c r="AQ196" s="8"/>
    </row>
    <row r="197" spans="1:43" ht="14.65" customHeight="1">
      <c r="A197" s="100">
        <f>A191+1</f>
        <v>33</v>
      </c>
      <c r="B197" s="193" t="s">
        <v>174</v>
      </c>
      <c r="C197" s="193"/>
      <c r="D197" s="117">
        <f>+Enero!M197</f>
        <v>3</v>
      </c>
      <c r="E197" s="126"/>
      <c r="F197" s="132"/>
      <c r="G197" s="132"/>
      <c r="H197" s="132"/>
      <c r="I197" s="132"/>
      <c r="J197" s="144">
        <f>+F197+G197</f>
        <v>0</v>
      </c>
      <c r="K197" s="147">
        <f>+AO197</f>
        <v>0</v>
      </c>
      <c r="L197" s="150">
        <f>+J197+K197</f>
        <v>0</v>
      </c>
      <c r="M197" s="153">
        <f>+(D197+E197)-(L197)+H197-I197</f>
        <v>3</v>
      </c>
      <c r="N197" s="14">
        <v>3</v>
      </c>
      <c r="O197" s="71" t="s">
        <v>175</v>
      </c>
      <c r="P197" s="71" t="s">
        <v>172</v>
      </c>
      <c r="Q197" s="72">
        <v>46430</v>
      </c>
      <c r="R197" s="17" t="str">
        <f ca="1">IF(Q197=0," ",IFERROR(IF(DATEDIF(TODAY(),Q197,"M")&lt;=5,"ROJO",IF(DATEDIF(TODAY(),Q197,"M")&gt;=12,"VERDE",IF(AND(DATEDIF(TODAY(),Q197,"M")&gt;=6,DATEDIF(TODAY(),Q197,"M")&lt;=11),"AMARILLO"))),S197))</f>
        <v>ROJO</v>
      </c>
      <c r="S197" s="17" t="str">
        <f>IF(Q197=0," ",IF(Q197&lt;=$N$4,"VENCIDO","NO VENCIDO"))</f>
        <v>NO VENCIDO</v>
      </c>
      <c r="T197" s="18"/>
      <c r="U197" s="19"/>
      <c r="V197" s="19"/>
      <c r="W197" s="20"/>
      <c r="X197" s="20"/>
      <c r="Y197" s="163">
        <f>+AT197</f>
        <v>0</v>
      </c>
      <c r="Z197" s="21"/>
      <c r="AA197" s="4"/>
      <c r="AB197" s="166"/>
      <c r="AC197" s="166"/>
      <c r="AD197" s="170">
        <f>+AB197+AC197</f>
        <v>0</v>
      </c>
      <c r="AE197" s="166"/>
      <c r="AF197" s="166"/>
      <c r="AG197" s="166"/>
      <c r="AH197" s="166"/>
      <c r="AI197" s="166"/>
      <c r="AJ197" s="166"/>
      <c r="AK197" s="166"/>
      <c r="AL197" s="166"/>
      <c r="AM197" s="166"/>
      <c r="AN197" s="166"/>
      <c r="AO197" s="183">
        <f>SUM(AD197:AN201)</f>
        <v>0</v>
      </c>
      <c r="AP197" s="24"/>
      <c r="AQ197" s="8"/>
    </row>
    <row r="198" spans="1:43" ht="14.65" customHeight="1">
      <c r="A198" s="101"/>
      <c r="B198" s="193"/>
      <c r="C198" s="193"/>
      <c r="D198" s="118"/>
      <c r="E198" s="127"/>
      <c r="F198" s="133"/>
      <c r="G198" s="133"/>
      <c r="H198" s="133"/>
      <c r="I198" s="133"/>
      <c r="J198" s="145"/>
      <c r="K198" s="148"/>
      <c r="L198" s="151"/>
      <c r="M198" s="154"/>
      <c r="N198" s="14"/>
      <c r="O198" s="15"/>
      <c r="P198" s="15"/>
      <c r="Q198" s="16"/>
      <c r="R198" s="17" t="str">
        <f ca="1">IF(Q198=0," ",IFERROR(IF(DATEDIF(TODAY(),Q198,"M")&lt;=5,"ROJO",IF(DATEDIF(TODAY(),Q198,"M")&gt;=12,"VERDE",IF(AND(DATEDIF(TODAY(),Q198,"M")&gt;=6,DATEDIF(TODAY(),Q198,"M")&lt;=11),"AMARILLO"))),S198))</f>
        <v xml:space="preserve"> </v>
      </c>
      <c r="S198" s="25" t="str">
        <f>IF(Q198=0," ",IF(Q198&lt;=$N$4,"VENCIDO","NO VENCIDO"))</f>
        <v xml:space="preserve"> </v>
      </c>
      <c r="T198" s="18"/>
      <c r="U198" s="19"/>
      <c r="V198" s="19"/>
      <c r="W198" s="20"/>
      <c r="X198" s="20"/>
      <c r="Y198" s="164"/>
      <c r="Z198" s="21"/>
      <c r="AA198" s="4"/>
      <c r="AB198" s="166"/>
      <c r="AC198" s="166"/>
      <c r="AD198" s="170"/>
      <c r="AE198" s="166"/>
      <c r="AF198" s="166"/>
      <c r="AG198" s="166"/>
      <c r="AH198" s="166"/>
      <c r="AI198" s="166"/>
      <c r="AJ198" s="166"/>
      <c r="AK198" s="166"/>
      <c r="AL198" s="166"/>
      <c r="AM198" s="166"/>
      <c r="AN198" s="166"/>
      <c r="AO198" s="184"/>
      <c r="AP198" s="24"/>
      <c r="AQ198" s="8"/>
    </row>
    <row r="199" spans="1:43" ht="14.65" customHeight="1">
      <c r="A199" s="101"/>
      <c r="B199" s="193"/>
      <c r="C199" s="193"/>
      <c r="D199" s="118"/>
      <c r="E199" s="127"/>
      <c r="F199" s="133"/>
      <c r="G199" s="133"/>
      <c r="H199" s="133"/>
      <c r="I199" s="133"/>
      <c r="J199" s="145"/>
      <c r="K199" s="148"/>
      <c r="L199" s="151"/>
      <c r="M199" s="154"/>
      <c r="N199" s="14"/>
      <c r="O199" s="15"/>
      <c r="P199" s="15"/>
      <c r="Q199" s="16"/>
      <c r="R199" s="17" t="str">
        <f ca="1">IF(Q199=0," ",IFERROR(IF(DATEDIF(TODAY(),Q199,"M")&lt;=5,"ROJO",IF(DATEDIF(TODAY(),Q199,"M")&gt;=12,"VERDE",IF(AND(DATEDIF(TODAY(),Q199,"M")&gt;=6,DATEDIF(TODAY(),Q199,"M")&lt;=11),"AMARILLO"))),S199))</f>
        <v xml:space="preserve"> </v>
      </c>
      <c r="S199" s="25" t="str">
        <f>IF(Q199=0," ",IF(Q199&lt;=$N$4,"VENCIDO","NO VENCIDO"))</f>
        <v xml:space="preserve"> </v>
      </c>
      <c r="T199" s="18"/>
      <c r="U199" s="19"/>
      <c r="V199" s="19"/>
      <c r="W199" s="20"/>
      <c r="X199" s="20"/>
      <c r="Y199" s="164"/>
      <c r="Z199" s="21"/>
      <c r="AA199" s="4"/>
      <c r="AB199" s="166"/>
      <c r="AC199" s="166"/>
      <c r="AD199" s="170"/>
      <c r="AE199" s="166"/>
      <c r="AF199" s="166"/>
      <c r="AG199" s="166"/>
      <c r="AH199" s="166"/>
      <c r="AI199" s="166"/>
      <c r="AJ199" s="166"/>
      <c r="AK199" s="166"/>
      <c r="AL199" s="166"/>
      <c r="AM199" s="166"/>
      <c r="AN199" s="166"/>
      <c r="AO199" s="184"/>
      <c r="AP199" s="24"/>
      <c r="AQ199" s="8"/>
    </row>
    <row r="200" spans="1:43" ht="14.65" customHeight="1">
      <c r="A200" s="101"/>
      <c r="B200" s="193"/>
      <c r="C200" s="193"/>
      <c r="D200" s="118"/>
      <c r="E200" s="127"/>
      <c r="F200" s="133"/>
      <c r="G200" s="133"/>
      <c r="H200" s="133"/>
      <c r="I200" s="133"/>
      <c r="J200" s="145"/>
      <c r="K200" s="148"/>
      <c r="L200" s="151"/>
      <c r="M200" s="154"/>
      <c r="N200" s="14"/>
      <c r="O200" s="15"/>
      <c r="P200" s="15"/>
      <c r="Q200" s="16"/>
      <c r="R200" s="17" t="str">
        <f ca="1">IF(Q200=0," ",IFERROR(IF(DATEDIF(TODAY(),Q200,"M")&lt;=5,"ROJO",IF(DATEDIF(TODAY(),Q200,"M")&gt;=12,"VERDE",IF(AND(DATEDIF(TODAY(),Q200,"M")&gt;=6,DATEDIF(TODAY(),Q200,"M")&lt;=11),"AMARILLO"))),S200))</f>
        <v xml:space="preserve"> </v>
      </c>
      <c r="S200" s="25" t="str">
        <f>IF(Q200=0," ",IF(Q200&lt;=$N$4,"VENCIDO","NO VENCIDO"))</f>
        <v xml:space="preserve"> </v>
      </c>
      <c r="T200" s="18"/>
      <c r="U200" s="19"/>
      <c r="V200" s="19"/>
      <c r="W200" s="20"/>
      <c r="X200" s="20"/>
      <c r="Y200" s="164"/>
      <c r="Z200" s="21"/>
      <c r="AA200" s="4"/>
      <c r="AB200" s="166"/>
      <c r="AC200" s="166"/>
      <c r="AD200" s="170"/>
      <c r="AE200" s="166"/>
      <c r="AF200" s="166"/>
      <c r="AG200" s="166"/>
      <c r="AH200" s="166"/>
      <c r="AI200" s="166"/>
      <c r="AJ200" s="166"/>
      <c r="AK200" s="166"/>
      <c r="AL200" s="166"/>
      <c r="AM200" s="166"/>
      <c r="AN200" s="166"/>
      <c r="AO200" s="184"/>
      <c r="AP200" s="24"/>
      <c r="AQ200" s="8"/>
    </row>
    <row r="201" spans="1:43" ht="14.65" customHeight="1">
      <c r="A201" s="101"/>
      <c r="B201" s="193"/>
      <c r="C201" s="193"/>
      <c r="D201" s="118"/>
      <c r="E201" s="127"/>
      <c r="F201" s="133"/>
      <c r="G201" s="133"/>
      <c r="H201" s="133"/>
      <c r="I201" s="133"/>
      <c r="J201" s="145"/>
      <c r="K201" s="148"/>
      <c r="L201" s="151"/>
      <c r="M201" s="155"/>
      <c r="N201" s="14"/>
      <c r="O201" s="15"/>
      <c r="P201" s="15"/>
      <c r="Q201" s="16"/>
      <c r="R201" s="17" t="str">
        <f ca="1">IF(Q201=0," ",IFERROR(IF(DATEDIF(TODAY(),Q201,"M")&lt;=5,"ROJO",IF(DATEDIF(TODAY(),Q201,"M")&gt;=12,"VERDE",IF(AND(DATEDIF(TODAY(),Q201,"M")&gt;=6,DATEDIF(TODAY(),Q201,"M")&lt;=11),"AMARILLO"))),S201))</f>
        <v xml:space="preserve"> </v>
      </c>
      <c r="S201" s="25" t="str">
        <f>IF(Q201=0," ",IF(Q201&lt;=$N$4,"VENCIDO","NO VENCIDO"))</f>
        <v xml:space="preserve"> </v>
      </c>
      <c r="T201" s="18"/>
      <c r="U201" s="19"/>
      <c r="V201" s="19"/>
      <c r="W201" s="20"/>
      <c r="X201" s="20"/>
      <c r="Y201" s="164"/>
      <c r="Z201" s="21"/>
      <c r="AA201" s="4"/>
      <c r="AB201" s="166"/>
      <c r="AC201" s="166"/>
      <c r="AD201" s="170"/>
      <c r="AE201" s="166"/>
      <c r="AF201" s="166"/>
      <c r="AG201" s="166"/>
      <c r="AH201" s="166"/>
      <c r="AI201" s="166"/>
      <c r="AJ201" s="166"/>
      <c r="AK201" s="166"/>
      <c r="AL201" s="166"/>
      <c r="AM201" s="166"/>
      <c r="AN201" s="166"/>
      <c r="AO201" s="185"/>
      <c r="AP201" s="24"/>
      <c r="AQ201" s="8"/>
    </row>
    <row r="202" spans="1:43" ht="16.5">
      <c r="A202" s="102"/>
      <c r="B202" s="193"/>
      <c r="C202" s="193"/>
      <c r="D202" s="119"/>
      <c r="E202" s="128"/>
      <c r="F202" s="134"/>
      <c r="G202" s="134"/>
      <c r="H202" s="134"/>
      <c r="I202" s="134"/>
      <c r="J202" s="146"/>
      <c r="K202" s="149"/>
      <c r="L202" s="152"/>
      <c r="M202" s="28" t="b">
        <f>M197=N202</f>
        <v>1</v>
      </c>
      <c r="N202" s="29">
        <f>SUM(N197:N201)</f>
        <v>3</v>
      </c>
      <c r="O202" s="30" t="s">
        <v>112</v>
      </c>
      <c r="P202" s="31"/>
      <c r="Q202" s="32"/>
      <c r="R202" s="32"/>
      <c r="S202" s="32"/>
      <c r="T202" s="33">
        <f>SUM(T197:T201)</f>
        <v>0</v>
      </c>
      <c r="U202" s="34"/>
      <c r="V202" s="34"/>
      <c r="W202" s="34"/>
      <c r="X202" s="35"/>
      <c r="Y202" s="165"/>
      <c r="Z202" s="36"/>
      <c r="AA202" s="4"/>
      <c r="AB202" s="37"/>
      <c r="AC202" s="37"/>
      <c r="AD202" s="38"/>
      <c r="AE202" s="37"/>
      <c r="AF202" s="37"/>
      <c r="AG202" s="37"/>
      <c r="AH202" s="37"/>
      <c r="AI202" s="37"/>
      <c r="AJ202" s="37"/>
      <c r="AK202" s="37"/>
      <c r="AL202" s="37"/>
      <c r="AM202" s="37"/>
      <c r="AN202" s="37"/>
      <c r="AO202" s="39"/>
      <c r="AP202" s="24"/>
      <c r="AQ202" s="8"/>
    </row>
    <row r="203" spans="1:43" ht="14.65" customHeight="1">
      <c r="A203" s="100">
        <f>A197+1</f>
        <v>34</v>
      </c>
      <c r="B203" s="193" t="s">
        <v>176</v>
      </c>
      <c r="C203" s="193"/>
      <c r="D203" s="117">
        <f>+Enero!M203</f>
        <v>0</v>
      </c>
      <c r="E203" s="126"/>
      <c r="F203" s="132"/>
      <c r="G203" s="132"/>
      <c r="H203" s="132"/>
      <c r="I203" s="132"/>
      <c r="J203" s="144">
        <f>+F203+G203</f>
        <v>0</v>
      </c>
      <c r="K203" s="147">
        <f>+AO203</f>
        <v>0</v>
      </c>
      <c r="L203" s="150">
        <f>+J203+K203</f>
        <v>0</v>
      </c>
      <c r="M203" s="153">
        <f>+(D203+E203)-(L203)+H203-I203</f>
        <v>0</v>
      </c>
      <c r="N203" s="14"/>
      <c r="O203" s="15"/>
      <c r="P203" s="15"/>
      <c r="Q203" s="16"/>
      <c r="R203" s="17" t="str">
        <f ca="1">IF(Q203=0," ",IFERROR(IF(DATEDIF(TODAY(),Q203,"M")&lt;=5,"ROJO",IF(DATEDIF(TODAY(),Q203,"M")&gt;=12,"VERDE",IF(AND(DATEDIF(TODAY(),Q203,"M")&gt;=6,DATEDIF(TODAY(),Q203,"M")&lt;=11),"AMARILLO"))),S203))</f>
        <v xml:space="preserve"> </v>
      </c>
      <c r="S203" s="17" t="str">
        <f>IF(Q203=0," ",IF(Q203&lt;=$N$4,"VENCIDO","NO VENCIDO"))</f>
        <v xml:space="preserve"> </v>
      </c>
      <c r="T203" s="18"/>
      <c r="U203" s="19"/>
      <c r="V203" s="19"/>
      <c r="W203" s="20"/>
      <c r="X203" s="20"/>
      <c r="Y203" s="163">
        <f>+AT203</f>
        <v>0</v>
      </c>
      <c r="Z203" s="21"/>
      <c r="AA203" s="4"/>
      <c r="AB203" s="166"/>
      <c r="AC203" s="166"/>
      <c r="AD203" s="170">
        <f>+AB203+AC203</f>
        <v>0</v>
      </c>
      <c r="AE203" s="166"/>
      <c r="AF203" s="166"/>
      <c r="AG203" s="166"/>
      <c r="AH203" s="166"/>
      <c r="AI203" s="166"/>
      <c r="AJ203" s="166"/>
      <c r="AK203" s="166"/>
      <c r="AL203" s="166"/>
      <c r="AM203" s="166"/>
      <c r="AN203" s="166"/>
      <c r="AO203" s="183">
        <f>SUM(AD203:AN207)</f>
        <v>0</v>
      </c>
      <c r="AP203" s="24"/>
      <c r="AQ203" s="8"/>
    </row>
    <row r="204" spans="1:43" ht="14.65" customHeight="1">
      <c r="A204" s="101"/>
      <c r="B204" s="193"/>
      <c r="C204" s="193"/>
      <c r="D204" s="118"/>
      <c r="E204" s="127"/>
      <c r="F204" s="133"/>
      <c r="G204" s="133"/>
      <c r="H204" s="133"/>
      <c r="I204" s="133"/>
      <c r="J204" s="145"/>
      <c r="K204" s="148"/>
      <c r="L204" s="151"/>
      <c r="M204" s="154"/>
      <c r="N204" s="14"/>
      <c r="O204" s="15"/>
      <c r="P204" s="15"/>
      <c r="Q204" s="16"/>
      <c r="R204" s="17" t="str">
        <f ca="1">IF(Q204=0," ",IFERROR(IF(DATEDIF(TODAY(),Q204,"M")&lt;=5,"ROJO",IF(DATEDIF(TODAY(),Q204,"M")&gt;=12,"VERDE",IF(AND(DATEDIF(TODAY(),Q204,"M")&gt;=6,DATEDIF(TODAY(),Q204,"M")&lt;=11),"AMARILLO"))),S204))</f>
        <v xml:space="preserve"> </v>
      </c>
      <c r="S204" s="25" t="str">
        <f>IF(Q204=0," ",IF(Q204&lt;=$N$4,"VENCIDO","NO VENCIDO"))</f>
        <v xml:space="preserve"> </v>
      </c>
      <c r="T204" s="18"/>
      <c r="U204" s="19"/>
      <c r="V204" s="19"/>
      <c r="W204" s="20"/>
      <c r="X204" s="20"/>
      <c r="Y204" s="164"/>
      <c r="Z204" s="21"/>
      <c r="AA204" s="4"/>
      <c r="AB204" s="166"/>
      <c r="AC204" s="166"/>
      <c r="AD204" s="170"/>
      <c r="AE204" s="166"/>
      <c r="AF204" s="166"/>
      <c r="AG204" s="166"/>
      <c r="AH204" s="166"/>
      <c r="AI204" s="166"/>
      <c r="AJ204" s="166"/>
      <c r="AK204" s="166"/>
      <c r="AL204" s="166"/>
      <c r="AM204" s="166"/>
      <c r="AN204" s="166"/>
      <c r="AO204" s="184"/>
      <c r="AP204" s="24"/>
      <c r="AQ204" s="8"/>
    </row>
    <row r="205" spans="1:43" ht="14.65" customHeight="1">
      <c r="A205" s="101"/>
      <c r="B205" s="193"/>
      <c r="C205" s="193"/>
      <c r="D205" s="118"/>
      <c r="E205" s="127"/>
      <c r="F205" s="133"/>
      <c r="G205" s="133"/>
      <c r="H205" s="133"/>
      <c r="I205" s="133"/>
      <c r="J205" s="145"/>
      <c r="K205" s="148"/>
      <c r="L205" s="151"/>
      <c r="M205" s="154"/>
      <c r="N205" s="14"/>
      <c r="O205" s="15"/>
      <c r="P205" s="15"/>
      <c r="Q205" s="16"/>
      <c r="R205" s="17" t="str">
        <f ca="1">IF(Q205=0," ",IFERROR(IF(DATEDIF(TODAY(),Q205,"M")&lt;=5,"ROJO",IF(DATEDIF(TODAY(),Q205,"M")&gt;=12,"VERDE",IF(AND(DATEDIF(TODAY(),Q205,"M")&gt;=6,DATEDIF(TODAY(),Q205,"M")&lt;=11),"AMARILLO"))),S205))</f>
        <v xml:space="preserve"> </v>
      </c>
      <c r="S205" s="25" t="str">
        <f>IF(Q205=0," ",IF(Q205&lt;=$N$4,"VENCIDO","NO VENCIDO"))</f>
        <v xml:space="preserve"> </v>
      </c>
      <c r="T205" s="18"/>
      <c r="U205" s="19"/>
      <c r="V205" s="19"/>
      <c r="W205" s="20"/>
      <c r="X205" s="20"/>
      <c r="Y205" s="164"/>
      <c r="Z205" s="21"/>
      <c r="AA205" s="4"/>
      <c r="AB205" s="166"/>
      <c r="AC205" s="166"/>
      <c r="AD205" s="170"/>
      <c r="AE205" s="166"/>
      <c r="AF205" s="166"/>
      <c r="AG205" s="166"/>
      <c r="AH205" s="166"/>
      <c r="AI205" s="166"/>
      <c r="AJ205" s="166"/>
      <c r="AK205" s="166"/>
      <c r="AL205" s="166"/>
      <c r="AM205" s="166"/>
      <c r="AN205" s="166"/>
      <c r="AO205" s="184"/>
      <c r="AP205" s="24"/>
      <c r="AQ205" s="8"/>
    </row>
    <row r="206" spans="1:43" ht="14.65" customHeight="1">
      <c r="A206" s="101"/>
      <c r="B206" s="193"/>
      <c r="C206" s="193"/>
      <c r="D206" s="118"/>
      <c r="E206" s="127"/>
      <c r="F206" s="133"/>
      <c r="G206" s="133"/>
      <c r="H206" s="133"/>
      <c r="I206" s="133"/>
      <c r="J206" s="145"/>
      <c r="K206" s="148"/>
      <c r="L206" s="151"/>
      <c r="M206" s="154"/>
      <c r="N206" s="14"/>
      <c r="O206" s="15"/>
      <c r="P206" s="15"/>
      <c r="Q206" s="16"/>
      <c r="R206" s="17" t="str">
        <f ca="1">IF(Q206=0," ",IFERROR(IF(DATEDIF(TODAY(),Q206,"M")&lt;=5,"ROJO",IF(DATEDIF(TODAY(),Q206,"M")&gt;=12,"VERDE",IF(AND(DATEDIF(TODAY(),Q206,"M")&gt;=6,DATEDIF(TODAY(),Q206,"M")&lt;=11),"AMARILLO"))),S206))</f>
        <v xml:space="preserve"> </v>
      </c>
      <c r="S206" s="25" t="str">
        <f>IF(Q206=0," ",IF(Q206&lt;=$N$4,"VENCIDO","NO VENCIDO"))</f>
        <v xml:space="preserve"> </v>
      </c>
      <c r="T206" s="18"/>
      <c r="U206" s="19"/>
      <c r="V206" s="19"/>
      <c r="W206" s="20"/>
      <c r="X206" s="20"/>
      <c r="Y206" s="164"/>
      <c r="Z206" s="21"/>
      <c r="AA206" s="4"/>
      <c r="AB206" s="166"/>
      <c r="AC206" s="166"/>
      <c r="AD206" s="170"/>
      <c r="AE206" s="166"/>
      <c r="AF206" s="166"/>
      <c r="AG206" s="166"/>
      <c r="AH206" s="166"/>
      <c r="AI206" s="166"/>
      <c r="AJ206" s="166"/>
      <c r="AK206" s="166"/>
      <c r="AL206" s="166"/>
      <c r="AM206" s="166"/>
      <c r="AN206" s="166"/>
      <c r="AO206" s="184"/>
      <c r="AP206" s="24"/>
      <c r="AQ206" s="8"/>
    </row>
    <row r="207" spans="1:43" ht="14.65" customHeight="1">
      <c r="A207" s="101"/>
      <c r="B207" s="193"/>
      <c r="C207" s="193"/>
      <c r="D207" s="118"/>
      <c r="E207" s="127"/>
      <c r="F207" s="133"/>
      <c r="G207" s="133"/>
      <c r="H207" s="133"/>
      <c r="I207" s="133"/>
      <c r="J207" s="145"/>
      <c r="K207" s="148"/>
      <c r="L207" s="151"/>
      <c r="M207" s="155"/>
      <c r="N207" s="14"/>
      <c r="O207" s="15"/>
      <c r="P207" s="15"/>
      <c r="Q207" s="16"/>
      <c r="R207" s="17" t="str">
        <f ca="1">IF(Q207=0," ",IFERROR(IF(DATEDIF(TODAY(),Q207,"M")&lt;=5,"ROJO",IF(DATEDIF(TODAY(),Q207,"M")&gt;=12,"VERDE",IF(AND(DATEDIF(TODAY(),Q207,"M")&gt;=6,DATEDIF(TODAY(),Q207,"M")&lt;=11),"AMARILLO"))),S207))</f>
        <v xml:space="preserve"> </v>
      </c>
      <c r="S207" s="25" t="str">
        <f>IF(Q207=0," ",IF(Q207&lt;=$N$4,"VENCIDO","NO VENCIDO"))</f>
        <v xml:space="preserve"> </v>
      </c>
      <c r="T207" s="18"/>
      <c r="U207" s="19"/>
      <c r="V207" s="19"/>
      <c r="W207" s="20"/>
      <c r="X207" s="20"/>
      <c r="Y207" s="164"/>
      <c r="Z207" s="21"/>
      <c r="AA207" s="4"/>
      <c r="AB207" s="166"/>
      <c r="AC207" s="166"/>
      <c r="AD207" s="170"/>
      <c r="AE207" s="166"/>
      <c r="AF207" s="166"/>
      <c r="AG207" s="166"/>
      <c r="AH207" s="166"/>
      <c r="AI207" s="166"/>
      <c r="AJ207" s="166"/>
      <c r="AK207" s="166"/>
      <c r="AL207" s="166"/>
      <c r="AM207" s="166"/>
      <c r="AN207" s="166"/>
      <c r="AO207" s="185"/>
      <c r="AP207" s="24"/>
      <c r="AQ207" s="8"/>
    </row>
    <row r="208" spans="1:43" ht="16.5">
      <c r="A208" s="102"/>
      <c r="B208" s="193"/>
      <c r="C208" s="193"/>
      <c r="D208" s="119"/>
      <c r="E208" s="128"/>
      <c r="F208" s="134"/>
      <c r="G208" s="134"/>
      <c r="H208" s="134"/>
      <c r="I208" s="134"/>
      <c r="J208" s="146"/>
      <c r="K208" s="149"/>
      <c r="L208" s="152"/>
      <c r="M208" s="28" t="b">
        <f>M203=N208</f>
        <v>1</v>
      </c>
      <c r="N208" s="29">
        <f>SUM(N203:N207)</f>
        <v>0</v>
      </c>
      <c r="O208" s="30" t="s">
        <v>112</v>
      </c>
      <c r="P208" s="31"/>
      <c r="Q208" s="32"/>
      <c r="R208" s="32"/>
      <c r="S208" s="32"/>
      <c r="T208" s="33">
        <f>SUM(T203:T207)</f>
        <v>0</v>
      </c>
      <c r="U208" s="34"/>
      <c r="V208" s="34"/>
      <c r="W208" s="34"/>
      <c r="X208" s="35"/>
      <c r="Y208" s="165"/>
      <c r="Z208" s="36"/>
      <c r="AA208" s="4"/>
      <c r="AB208" s="37"/>
      <c r="AC208" s="37"/>
      <c r="AD208" s="38"/>
      <c r="AE208" s="37"/>
      <c r="AF208" s="37"/>
      <c r="AG208" s="37"/>
      <c r="AH208" s="37"/>
      <c r="AI208" s="37"/>
      <c r="AJ208" s="37"/>
      <c r="AK208" s="37"/>
      <c r="AL208" s="37"/>
      <c r="AM208" s="37"/>
      <c r="AN208" s="37"/>
      <c r="AO208" s="39"/>
      <c r="AP208" s="24"/>
      <c r="AQ208" s="8"/>
    </row>
    <row r="209" spans="1:43" ht="14.65" customHeight="1">
      <c r="A209" s="100">
        <f>A203+1</f>
        <v>35</v>
      </c>
      <c r="B209" s="193" t="s">
        <v>177</v>
      </c>
      <c r="C209" s="193"/>
      <c r="D209" s="117">
        <f>+Enero!M209</f>
        <v>0</v>
      </c>
      <c r="E209" s="126"/>
      <c r="F209" s="132"/>
      <c r="G209" s="132"/>
      <c r="H209" s="132"/>
      <c r="I209" s="132"/>
      <c r="J209" s="144">
        <f>+F209+G209</f>
        <v>0</v>
      </c>
      <c r="K209" s="147">
        <f>+AO209</f>
        <v>0</v>
      </c>
      <c r="L209" s="150">
        <f>+J209+K209</f>
        <v>0</v>
      </c>
      <c r="M209" s="153">
        <f>+(D209+E209)-(L209)+H209-I209</f>
        <v>0</v>
      </c>
      <c r="N209" s="14"/>
      <c r="O209" s="15"/>
      <c r="P209" s="15"/>
      <c r="Q209" s="16"/>
      <c r="R209" s="17" t="str">
        <f ca="1">IF(Q209=0," ",IFERROR(IF(DATEDIF(TODAY(),Q209,"M")&lt;=5,"ROJO",IF(DATEDIF(TODAY(),Q209,"M")&gt;=12,"VERDE",IF(AND(DATEDIF(TODAY(),Q209,"M")&gt;=6,DATEDIF(TODAY(),Q209,"M")&lt;=11),"AMARILLO"))),S209))</f>
        <v xml:space="preserve"> </v>
      </c>
      <c r="S209" s="17" t="str">
        <f>IF(Q209=0," ",IF(Q209&lt;=$N$4,"VENCIDO","NO VENCIDO"))</f>
        <v xml:space="preserve"> </v>
      </c>
      <c r="T209" s="18"/>
      <c r="U209" s="19"/>
      <c r="V209" s="19"/>
      <c r="W209" s="20"/>
      <c r="X209" s="20"/>
      <c r="Y209" s="163">
        <f>+AT209</f>
        <v>0</v>
      </c>
      <c r="Z209" s="21"/>
      <c r="AA209" s="4"/>
      <c r="AB209" s="166"/>
      <c r="AC209" s="166"/>
      <c r="AD209" s="170">
        <f>+AB209+AC209</f>
        <v>0</v>
      </c>
      <c r="AE209" s="166"/>
      <c r="AF209" s="166"/>
      <c r="AG209" s="166"/>
      <c r="AH209" s="166"/>
      <c r="AI209" s="166"/>
      <c r="AJ209" s="166"/>
      <c r="AK209" s="166"/>
      <c r="AL209" s="166"/>
      <c r="AM209" s="166"/>
      <c r="AN209" s="166"/>
      <c r="AO209" s="183">
        <f>SUM(AD209:AN213)</f>
        <v>0</v>
      </c>
      <c r="AP209" s="24"/>
      <c r="AQ209" s="8"/>
    </row>
    <row r="210" spans="1:43" ht="14.65" customHeight="1">
      <c r="A210" s="101"/>
      <c r="B210" s="193"/>
      <c r="C210" s="193"/>
      <c r="D210" s="118"/>
      <c r="E210" s="127"/>
      <c r="F210" s="133"/>
      <c r="G210" s="133"/>
      <c r="H210" s="133"/>
      <c r="I210" s="133"/>
      <c r="J210" s="145"/>
      <c r="K210" s="148"/>
      <c r="L210" s="151"/>
      <c r="M210" s="154"/>
      <c r="N210" s="14"/>
      <c r="O210" s="15"/>
      <c r="P210" s="15"/>
      <c r="Q210" s="16"/>
      <c r="R210" s="17" t="str">
        <f ca="1">IF(Q210=0," ",IFERROR(IF(DATEDIF(TODAY(),Q210,"M")&lt;=5,"ROJO",IF(DATEDIF(TODAY(),Q210,"M")&gt;=12,"VERDE",IF(AND(DATEDIF(TODAY(),Q210,"M")&gt;=6,DATEDIF(TODAY(),Q210,"M")&lt;=11),"AMARILLO"))),S210))</f>
        <v xml:space="preserve"> </v>
      </c>
      <c r="S210" s="25" t="str">
        <f>IF(Q210=0," ",IF(Q210&lt;=$N$4,"VENCIDO","NO VENCIDO"))</f>
        <v xml:space="preserve"> </v>
      </c>
      <c r="T210" s="18"/>
      <c r="U210" s="19"/>
      <c r="V210" s="19"/>
      <c r="W210" s="20"/>
      <c r="X210" s="20"/>
      <c r="Y210" s="164"/>
      <c r="Z210" s="21"/>
      <c r="AA210" s="4"/>
      <c r="AB210" s="166"/>
      <c r="AC210" s="166"/>
      <c r="AD210" s="170"/>
      <c r="AE210" s="166"/>
      <c r="AF210" s="166"/>
      <c r="AG210" s="166"/>
      <c r="AH210" s="166"/>
      <c r="AI210" s="166"/>
      <c r="AJ210" s="166"/>
      <c r="AK210" s="166"/>
      <c r="AL210" s="166"/>
      <c r="AM210" s="166"/>
      <c r="AN210" s="166"/>
      <c r="AO210" s="184"/>
      <c r="AP210" s="24"/>
      <c r="AQ210" s="8"/>
    </row>
    <row r="211" spans="1:43" ht="14.65" customHeight="1">
      <c r="A211" s="101"/>
      <c r="B211" s="193"/>
      <c r="C211" s="193"/>
      <c r="D211" s="118"/>
      <c r="E211" s="127"/>
      <c r="F211" s="133"/>
      <c r="G211" s="133"/>
      <c r="H211" s="133"/>
      <c r="I211" s="133"/>
      <c r="J211" s="145"/>
      <c r="K211" s="148"/>
      <c r="L211" s="151"/>
      <c r="M211" s="154"/>
      <c r="N211" s="14"/>
      <c r="O211" s="15"/>
      <c r="P211" s="15"/>
      <c r="Q211" s="16"/>
      <c r="R211" s="17" t="str">
        <f ca="1">IF(Q211=0," ",IFERROR(IF(DATEDIF(TODAY(),Q211,"M")&lt;=5,"ROJO",IF(DATEDIF(TODAY(),Q211,"M")&gt;=12,"VERDE",IF(AND(DATEDIF(TODAY(),Q211,"M")&gt;=6,DATEDIF(TODAY(),Q211,"M")&lt;=11),"AMARILLO"))),S211))</f>
        <v xml:space="preserve"> </v>
      </c>
      <c r="S211" s="25" t="str">
        <f>IF(Q211=0," ",IF(Q211&lt;=$N$4,"VENCIDO","NO VENCIDO"))</f>
        <v xml:space="preserve"> </v>
      </c>
      <c r="T211" s="18"/>
      <c r="U211" s="19"/>
      <c r="V211" s="19"/>
      <c r="W211" s="20"/>
      <c r="X211" s="20"/>
      <c r="Y211" s="164"/>
      <c r="Z211" s="21"/>
      <c r="AA211" s="4"/>
      <c r="AB211" s="166"/>
      <c r="AC211" s="166"/>
      <c r="AD211" s="170"/>
      <c r="AE211" s="166"/>
      <c r="AF211" s="166"/>
      <c r="AG211" s="166"/>
      <c r="AH211" s="166"/>
      <c r="AI211" s="166"/>
      <c r="AJ211" s="166"/>
      <c r="AK211" s="166"/>
      <c r="AL211" s="166"/>
      <c r="AM211" s="166"/>
      <c r="AN211" s="166"/>
      <c r="AO211" s="184"/>
      <c r="AP211" s="24"/>
      <c r="AQ211" s="8"/>
    </row>
    <row r="212" spans="1:43" ht="14.65" customHeight="1">
      <c r="A212" s="101"/>
      <c r="B212" s="193"/>
      <c r="C212" s="193"/>
      <c r="D212" s="118"/>
      <c r="E212" s="127"/>
      <c r="F212" s="133"/>
      <c r="G212" s="133"/>
      <c r="H212" s="133"/>
      <c r="I212" s="133"/>
      <c r="J212" s="145"/>
      <c r="K212" s="148"/>
      <c r="L212" s="151"/>
      <c r="M212" s="154"/>
      <c r="N212" s="14"/>
      <c r="O212" s="15"/>
      <c r="P212" s="15"/>
      <c r="Q212" s="16"/>
      <c r="R212" s="17" t="str">
        <f ca="1">IF(Q212=0," ",IFERROR(IF(DATEDIF(TODAY(),Q212,"M")&lt;=5,"ROJO",IF(DATEDIF(TODAY(),Q212,"M")&gt;=12,"VERDE",IF(AND(DATEDIF(TODAY(),Q212,"M")&gt;=6,DATEDIF(TODAY(),Q212,"M")&lt;=11),"AMARILLO"))),S212))</f>
        <v xml:space="preserve"> </v>
      </c>
      <c r="S212" s="25" t="str">
        <f>IF(Q212=0," ",IF(Q212&lt;=$N$4,"VENCIDO","NO VENCIDO"))</f>
        <v xml:space="preserve"> </v>
      </c>
      <c r="T212" s="18"/>
      <c r="U212" s="19"/>
      <c r="V212" s="19"/>
      <c r="W212" s="20"/>
      <c r="X212" s="20"/>
      <c r="Y212" s="164"/>
      <c r="Z212" s="21"/>
      <c r="AA212" s="4"/>
      <c r="AB212" s="166"/>
      <c r="AC212" s="166"/>
      <c r="AD212" s="170"/>
      <c r="AE212" s="166"/>
      <c r="AF212" s="166"/>
      <c r="AG212" s="166"/>
      <c r="AH212" s="166"/>
      <c r="AI212" s="166"/>
      <c r="AJ212" s="166"/>
      <c r="AK212" s="166"/>
      <c r="AL212" s="166"/>
      <c r="AM212" s="166"/>
      <c r="AN212" s="166"/>
      <c r="AO212" s="184"/>
      <c r="AP212" s="24"/>
      <c r="AQ212" s="8"/>
    </row>
    <row r="213" spans="1:43" ht="14.65" customHeight="1">
      <c r="A213" s="101"/>
      <c r="B213" s="193"/>
      <c r="C213" s="193"/>
      <c r="D213" s="118"/>
      <c r="E213" s="127"/>
      <c r="F213" s="133"/>
      <c r="G213" s="133"/>
      <c r="H213" s="133"/>
      <c r="I213" s="133"/>
      <c r="J213" s="145"/>
      <c r="K213" s="148"/>
      <c r="L213" s="151"/>
      <c r="M213" s="155"/>
      <c r="N213" s="14"/>
      <c r="O213" s="15"/>
      <c r="P213" s="15"/>
      <c r="Q213" s="16"/>
      <c r="R213" s="17" t="str">
        <f ca="1">IF(Q213=0," ",IFERROR(IF(DATEDIF(TODAY(),Q213,"M")&lt;=5,"ROJO",IF(DATEDIF(TODAY(),Q213,"M")&gt;=12,"VERDE",IF(AND(DATEDIF(TODAY(),Q213,"M")&gt;=6,DATEDIF(TODAY(),Q213,"M")&lt;=11),"AMARILLO"))),S213))</f>
        <v xml:space="preserve"> </v>
      </c>
      <c r="S213" s="25" t="str">
        <f>IF(Q213=0," ",IF(Q213&lt;=$N$4,"VENCIDO","NO VENCIDO"))</f>
        <v xml:space="preserve"> </v>
      </c>
      <c r="T213" s="18"/>
      <c r="U213" s="19"/>
      <c r="V213" s="19"/>
      <c r="W213" s="20"/>
      <c r="X213" s="20"/>
      <c r="Y213" s="164"/>
      <c r="Z213" s="21"/>
      <c r="AA213" s="4"/>
      <c r="AB213" s="166"/>
      <c r="AC213" s="166"/>
      <c r="AD213" s="170"/>
      <c r="AE213" s="166"/>
      <c r="AF213" s="166"/>
      <c r="AG213" s="166"/>
      <c r="AH213" s="166"/>
      <c r="AI213" s="166"/>
      <c r="AJ213" s="166"/>
      <c r="AK213" s="166"/>
      <c r="AL213" s="166"/>
      <c r="AM213" s="166"/>
      <c r="AN213" s="166"/>
      <c r="AO213" s="185"/>
      <c r="AP213" s="24"/>
      <c r="AQ213" s="8"/>
    </row>
    <row r="214" spans="1:43" ht="16.5">
      <c r="A214" s="102"/>
      <c r="B214" s="193"/>
      <c r="C214" s="193"/>
      <c r="D214" s="119"/>
      <c r="E214" s="128"/>
      <c r="F214" s="134"/>
      <c r="G214" s="134"/>
      <c r="H214" s="134"/>
      <c r="I214" s="134"/>
      <c r="J214" s="146"/>
      <c r="K214" s="149"/>
      <c r="L214" s="152"/>
      <c r="M214" s="28" t="b">
        <f>M209=N214</f>
        <v>1</v>
      </c>
      <c r="N214" s="29">
        <f>SUM(N209:N213)</f>
        <v>0</v>
      </c>
      <c r="O214" s="30" t="s">
        <v>112</v>
      </c>
      <c r="P214" s="31"/>
      <c r="Q214" s="32"/>
      <c r="R214" s="32"/>
      <c r="S214" s="32"/>
      <c r="T214" s="33">
        <f>SUM(T209:T213)</f>
        <v>0</v>
      </c>
      <c r="U214" s="34"/>
      <c r="V214" s="34"/>
      <c r="W214" s="34"/>
      <c r="X214" s="35"/>
      <c r="Y214" s="165"/>
      <c r="Z214" s="36"/>
      <c r="AA214" s="4"/>
      <c r="AB214" s="37"/>
      <c r="AC214" s="37"/>
      <c r="AD214" s="38"/>
      <c r="AE214" s="37"/>
      <c r="AF214" s="37"/>
      <c r="AG214" s="37"/>
      <c r="AH214" s="37"/>
      <c r="AI214" s="37"/>
      <c r="AJ214" s="37"/>
      <c r="AK214" s="37"/>
      <c r="AL214" s="37"/>
      <c r="AM214" s="37"/>
      <c r="AN214" s="37"/>
      <c r="AO214" s="39"/>
      <c r="AP214" s="24"/>
      <c r="AQ214" s="8"/>
    </row>
    <row r="215" spans="1:43" ht="14.65" customHeight="1">
      <c r="A215" s="100">
        <f>A209+1</f>
        <v>36</v>
      </c>
      <c r="B215" s="193" t="s">
        <v>178</v>
      </c>
      <c r="C215" s="193"/>
      <c r="D215" s="117">
        <f>+Enero!M215</f>
        <v>0</v>
      </c>
      <c r="E215" s="126"/>
      <c r="F215" s="132"/>
      <c r="G215" s="132"/>
      <c r="H215" s="132"/>
      <c r="I215" s="132"/>
      <c r="J215" s="144">
        <f>+F215+G215</f>
        <v>0</v>
      </c>
      <c r="K215" s="147">
        <f>+AO215</f>
        <v>0</v>
      </c>
      <c r="L215" s="150">
        <f>+J215+K215</f>
        <v>0</v>
      </c>
      <c r="M215" s="153">
        <f>+(D215+E215)-(L215)+H215-I215</f>
        <v>0</v>
      </c>
      <c r="N215" s="14"/>
      <c r="O215" s="15"/>
      <c r="P215" s="15"/>
      <c r="Q215" s="16"/>
      <c r="R215" s="17" t="str">
        <f ca="1">IF(Q215=0," ",IFERROR(IF(DATEDIF(TODAY(),Q215,"M")&lt;=5,"ROJO",IF(DATEDIF(TODAY(),Q215,"M")&gt;=12,"VERDE",IF(AND(DATEDIF(TODAY(),Q215,"M")&gt;=6,DATEDIF(TODAY(),Q215,"M")&lt;=11),"AMARILLO"))),S215))</f>
        <v xml:space="preserve"> </v>
      </c>
      <c r="S215" s="17" t="str">
        <f>IF(Q215=0," ",IF(Q215&lt;=$N$4,"VENCIDO","NO VENCIDO"))</f>
        <v xml:space="preserve"> </v>
      </c>
      <c r="T215" s="18"/>
      <c r="U215" s="19"/>
      <c r="V215" s="19"/>
      <c r="W215" s="20"/>
      <c r="X215" s="20"/>
      <c r="Y215" s="163">
        <f>+AT215</f>
        <v>0</v>
      </c>
      <c r="Z215" s="21"/>
      <c r="AA215" s="4"/>
      <c r="AB215" s="166"/>
      <c r="AC215" s="166"/>
      <c r="AD215" s="170">
        <f>+AB215+AC215</f>
        <v>0</v>
      </c>
      <c r="AE215" s="166"/>
      <c r="AF215" s="166"/>
      <c r="AG215" s="166"/>
      <c r="AH215" s="166"/>
      <c r="AI215" s="166"/>
      <c r="AJ215" s="166"/>
      <c r="AK215" s="166"/>
      <c r="AL215" s="166"/>
      <c r="AM215" s="166"/>
      <c r="AN215" s="166"/>
      <c r="AO215" s="183">
        <f>SUM(AD215:AN219)</f>
        <v>0</v>
      </c>
      <c r="AP215" s="24"/>
      <c r="AQ215" s="8"/>
    </row>
    <row r="216" spans="1:43" ht="14.65" customHeight="1">
      <c r="A216" s="101"/>
      <c r="B216" s="193"/>
      <c r="C216" s="193"/>
      <c r="D216" s="118"/>
      <c r="E216" s="127"/>
      <c r="F216" s="133"/>
      <c r="G216" s="133"/>
      <c r="H216" s="133"/>
      <c r="I216" s="133"/>
      <c r="J216" s="145"/>
      <c r="K216" s="148"/>
      <c r="L216" s="151"/>
      <c r="M216" s="154"/>
      <c r="N216" s="14"/>
      <c r="O216" s="15"/>
      <c r="P216" s="15"/>
      <c r="Q216" s="16"/>
      <c r="R216" s="17" t="str">
        <f ca="1">IF(Q216=0," ",IFERROR(IF(DATEDIF(TODAY(),Q216,"M")&lt;=5,"ROJO",IF(DATEDIF(TODAY(),Q216,"M")&gt;=12,"VERDE",IF(AND(DATEDIF(TODAY(),Q216,"M")&gt;=6,DATEDIF(TODAY(),Q216,"M")&lt;=11),"AMARILLO"))),S216))</f>
        <v xml:space="preserve"> </v>
      </c>
      <c r="S216" s="25" t="str">
        <f>IF(Q216=0," ",IF(Q216&lt;=$N$4,"VENCIDO","NO VENCIDO"))</f>
        <v xml:space="preserve"> </v>
      </c>
      <c r="T216" s="18"/>
      <c r="U216" s="19"/>
      <c r="V216" s="19"/>
      <c r="W216" s="20"/>
      <c r="X216" s="20"/>
      <c r="Y216" s="164"/>
      <c r="Z216" s="21"/>
      <c r="AA216" s="4"/>
      <c r="AB216" s="166"/>
      <c r="AC216" s="166"/>
      <c r="AD216" s="170"/>
      <c r="AE216" s="166"/>
      <c r="AF216" s="166"/>
      <c r="AG216" s="166"/>
      <c r="AH216" s="166"/>
      <c r="AI216" s="166"/>
      <c r="AJ216" s="166"/>
      <c r="AK216" s="166"/>
      <c r="AL216" s="166"/>
      <c r="AM216" s="166"/>
      <c r="AN216" s="166"/>
      <c r="AO216" s="184"/>
      <c r="AP216" s="24"/>
      <c r="AQ216" s="8"/>
    </row>
    <row r="217" spans="1:43" ht="14.65" customHeight="1">
      <c r="A217" s="101"/>
      <c r="B217" s="193"/>
      <c r="C217" s="193"/>
      <c r="D217" s="118"/>
      <c r="E217" s="127"/>
      <c r="F217" s="133"/>
      <c r="G217" s="133"/>
      <c r="H217" s="133"/>
      <c r="I217" s="133"/>
      <c r="J217" s="145"/>
      <c r="K217" s="148"/>
      <c r="L217" s="151"/>
      <c r="M217" s="154"/>
      <c r="N217" s="14"/>
      <c r="O217" s="15"/>
      <c r="P217" s="15"/>
      <c r="Q217" s="16"/>
      <c r="R217" s="17" t="str">
        <f ca="1">IF(Q217=0," ",IFERROR(IF(DATEDIF(TODAY(),Q217,"M")&lt;=5,"ROJO",IF(DATEDIF(TODAY(),Q217,"M")&gt;=12,"VERDE",IF(AND(DATEDIF(TODAY(),Q217,"M")&gt;=6,DATEDIF(TODAY(),Q217,"M")&lt;=11),"AMARILLO"))),S217))</f>
        <v xml:space="preserve"> </v>
      </c>
      <c r="S217" s="25" t="str">
        <f>IF(Q217=0," ",IF(Q217&lt;=$N$4,"VENCIDO","NO VENCIDO"))</f>
        <v xml:space="preserve"> </v>
      </c>
      <c r="T217" s="18"/>
      <c r="U217" s="19"/>
      <c r="V217" s="19"/>
      <c r="W217" s="20"/>
      <c r="X217" s="20"/>
      <c r="Y217" s="164"/>
      <c r="Z217" s="21"/>
      <c r="AA217" s="4"/>
      <c r="AB217" s="166"/>
      <c r="AC217" s="166"/>
      <c r="AD217" s="170"/>
      <c r="AE217" s="166"/>
      <c r="AF217" s="166"/>
      <c r="AG217" s="166"/>
      <c r="AH217" s="166"/>
      <c r="AI217" s="166"/>
      <c r="AJ217" s="166"/>
      <c r="AK217" s="166"/>
      <c r="AL217" s="166"/>
      <c r="AM217" s="166"/>
      <c r="AN217" s="166"/>
      <c r="AO217" s="184"/>
      <c r="AP217" s="24"/>
      <c r="AQ217" s="8"/>
    </row>
    <row r="218" spans="1:43" ht="14.65" customHeight="1">
      <c r="A218" s="101"/>
      <c r="B218" s="193"/>
      <c r="C218" s="193"/>
      <c r="D218" s="118"/>
      <c r="E218" s="127"/>
      <c r="F218" s="133"/>
      <c r="G218" s="133"/>
      <c r="H218" s="133"/>
      <c r="I218" s="133"/>
      <c r="J218" s="145"/>
      <c r="K218" s="148"/>
      <c r="L218" s="151"/>
      <c r="M218" s="154"/>
      <c r="N218" s="14"/>
      <c r="O218" s="15"/>
      <c r="P218" s="15"/>
      <c r="Q218" s="16"/>
      <c r="R218" s="17" t="str">
        <f ca="1">IF(Q218=0," ",IFERROR(IF(DATEDIF(TODAY(),Q218,"M")&lt;=5,"ROJO",IF(DATEDIF(TODAY(),Q218,"M")&gt;=12,"VERDE",IF(AND(DATEDIF(TODAY(),Q218,"M")&gt;=6,DATEDIF(TODAY(),Q218,"M")&lt;=11),"AMARILLO"))),S218))</f>
        <v xml:space="preserve"> </v>
      </c>
      <c r="S218" s="25" t="str">
        <f>IF(Q218=0," ",IF(Q218&lt;=$N$4,"VENCIDO","NO VENCIDO"))</f>
        <v xml:space="preserve"> </v>
      </c>
      <c r="T218" s="18"/>
      <c r="U218" s="19"/>
      <c r="V218" s="19"/>
      <c r="W218" s="20"/>
      <c r="X218" s="20"/>
      <c r="Y218" s="164"/>
      <c r="Z218" s="21"/>
      <c r="AA218" s="4"/>
      <c r="AB218" s="166"/>
      <c r="AC218" s="166"/>
      <c r="AD218" s="170"/>
      <c r="AE218" s="166"/>
      <c r="AF218" s="166"/>
      <c r="AG218" s="166"/>
      <c r="AH218" s="166"/>
      <c r="AI218" s="166"/>
      <c r="AJ218" s="166"/>
      <c r="AK218" s="166"/>
      <c r="AL218" s="166"/>
      <c r="AM218" s="166"/>
      <c r="AN218" s="166"/>
      <c r="AO218" s="184"/>
      <c r="AP218" s="24"/>
      <c r="AQ218" s="8"/>
    </row>
    <row r="219" spans="1:43" ht="14.65" customHeight="1">
      <c r="A219" s="101"/>
      <c r="B219" s="193"/>
      <c r="C219" s="193"/>
      <c r="D219" s="118"/>
      <c r="E219" s="127"/>
      <c r="F219" s="133"/>
      <c r="G219" s="133"/>
      <c r="H219" s="133"/>
      <c r="I219" s="133"/>
      <c r="J219" s="145"/>
      <c r="K219" s="148"/>
      <c r="L219" s="151"/>
      <c r="M219" s="155"/>
      <c r="N219" s="14"/>
      <c r="O219" s="15"/>
      <c r="P219" s="15"/>
      <c r="Q219" s="16"/>
      <c r="R219" s="17" t="str">
        <f ca="1">IF(Q219=0," ",IFERROR(IF(DATEDIF(TODAY(),Q219,"M")&lt;=5,"ROJO",IF(DATEDIF(TODAY(),Q219,"M")&gt;=12,"VERDE",IF(AND(DATEDIF(TODAY(),Q219,"M")&gt;=6,DATEDIF(TODAY(),Q219,"M")&lt;=11),"AMARILLO"))),S219))</f>
        <v xml:space="preserve"> </v>
      </c>
      <c r="S219" s="25" t="str">
        <f>IF(Q219=0," ",IF(Q219&lt;=$N$4,"VENCIDO","NO VENCIDO"))</f>
        <v xml:space="preserve"> </v>
      </c>
      <c r="T219" s="18"/>
      <c r="U219" s="19"/>
      <c r="V219" s="19"/>
      <c r="W219" s="20"/>
      <c r="X219" s="20"/>
      <c r="Y219" s="164"/>
      <c r="Z219" s="21"/>
      <c r="AA219" s="4"/>
      <c r="AB219" s="166"/>
      <c r="AC219" s="166"/>
      <c r="AD219" s="170"/>
      <c r="AE219" s="166"/>
      <c r="AF219" s="166"/>
      <c r="AG219" s="166"/>
      <c r="AH219" s="166"/>
      <c r="AI219" s="166"/>
      <c r="AJ219" s="166"/>
      <c r="AK219" s="166"/>
      <c r="AL219" s="166"/>
      <c r="AM219" s="166"/>
      <c r="AN219" s="166"/>
      <c r="AO219" s="185"/>
      <c r="AP219" s="24"/>
      <c r="AQ219" s="8"/>
    </row>
    <row r="220" spans="1:43" ht="16.5">
      <c r="A220" s="102"/>
      <c r="B220" s="194"/>
      <c r="C220" s="194"/>
      <c r="D220" s="119"/>
      <c r="E220" s="128"/>
      <c r="F220" s="134"/>
      <c r="G220" s="134"/>
      <c r="H220" s="134"/>
      <c r="I220" s="134"/>
      <c r="J220" s="146"/>
      <c r="K220" s="149"/>
      <c r="L220" s="152"/>
      <c r="M220" s="28" t="b">
        <f>M215=N220</f>
        <v>1</v>
      </c>
      <c r="N220" s="29">
        <f>SUM(N215:N219)</f>
        <v>0</v>
      </c>
      <c r="O220" s="30" t="s">
        <v>112</v>
      </c>
      <c r="P220" s="31"/>
      <c r="Q220" s="32"/>
      <c r="R220" s="32"/>
      <c r="S220" s="32"/>
      <c r="T220" s="33">
        <f>SUM(T215:T219)</f>
        <v>0</v>
      </c>
      <c r="U220" s="34"/>
      <c r="V220" s="34"/>
      <c r="W220" s="34"/>
      <c r="X220" s="35"/>
      <c r="Y220" s="165"/>
      <c r="Z220" s="36"/>
      <c r="AA220" s="4"/>
      <c r="AB220" s="37"/>
      <c r="AC220" s="38"/>
      <c r="AD220" s="38"/>
      <c r="AE220" s="38"/>
      <c r="AF220" s="38"/>
      <c r="AG220" s="38"/>
      <c r="AH220" s="38"/>
      <c r="AI220" s="38"/>
      <c r="AJ220" s="38"/>
      <c r="AK220" s="38"/>
      <c r="AL220" s="38"/>
      <c r="AM220" s="38"/>
      <c r="AN220" s="38"/>
      <c r="AO220" s="39"/>
      <c r="AP220" s="24"/>
      <c r="AQ220" s="8"/>
    </row>
    <row r="221" spans="1:43" ht="16.5">
      <c r="A221" s="96" t="s">
        <v>179</v>
      </c>
      <c r="B221" s="97"/>
      <c r="C221" s="98"/>
      <c r="D221" s="48"/>
      <c r="E221" s="48"/>
      <c r="F221" s="48"/>
      <c r="G221" s="48"/>
      <c r="H221" s="48"/>
      <c r="I221" s="48"/>
      <c r="J221" s="48"/>
      <c r="K221" s="48"/>
      <c r="L221" s="48"/>
      <c r="M221" s="48"/>
      <c r="N221" s="48"/>
      <c r="O221" s="48"/>
      <c r="P221" s="48"/>
      <c r="Q221" s="48"/>
      <c r="R221" s="48"/>
      <c r="S221" s="48"/>
      <c r="T221" s="48"/>
      <c r="U221" s="48"/>
      <c r="V221" s="48"/>
      <c r="W221" s="48"/>
      <c r="X221" s="48"/>
      <c r="Y221" s="48"/>
      <c r="Z221" s="49"/>
      <c r="AA221" s="4"/>
      <c r="AB221" s="50"/>
      <c r="AC221" s="51"/>
      <c r="AD221" s="51"/>
      <c r="AE221" s="51"/>
      <c r="AF221" s="51"/>
      <c r="AG221" s="51"/>
      <c r="AH221" s="51"/>
      <c r="AI221" s="51"/>
      <c r="AJ221" s="51"/>
      <c r="AK221" s="51"/>
      <c r="AL221" s="51"/>
      <c r="AM221" s="51"/>
      <c r="AN221" s="51"/>
      <c r="AO221" s="51"/>
      <c r="AP221" s="52"/>
      <c r="AQ221" s="8"/>
    </row>
    <row r="222" spans="1:43" ht="14.65" customHeight="1">
      <c r="A222" s="103">
        <v>1</v>
      </c>
      <c r="B222" s="193" t="s">
        <v>180</v>
      </c>
      <c r="C222" s="193"/>
      <c r="D222" s="117">
        <f>+Enero!M222</f>
        <v>30</v>
      </c>
      <c r="E222" s="126"/>
      <c r="F222" s="132">
        <v>1</v>
      </c>
      <c r="G222" s="132"/>
      <c r="H222" s="132"/>
      <c r="I222" s="132"/>
      <c r="J222" s="144">
        <f>+F222+G222</f>
        <v>1</v>
      </c>
      <c r="K222" s="147">
        <f>+AO222</f>
        <v>9</v>
      </c>
      <c r="L222" s="150">
        <f>+J222+K222</f>
        <v>10</v>
      </c>
      <c r="M222" s="153">
        <f>+(D222+E222)-(L222)+H222-I222</f>
        <v>20</v>
      </c>
      <c r="N222" s="14">
        <v>20</v>
      </c>
      <c r="O222" s="71" t="s">
        <v>181</v>
      </c>
      <c r="P222" s="71" t="s">
        <v>115</v>
      </c>
      <c r="Q222" s="72">
        <v>46752</v>
      </c>
      <c r="R222" s="17" t="str">
        <f ca="1">IF(Q222=0," ",IFERROR(IF(DATEDIF(TODAY(),Q222,"M")&lt;=5,"ROJO",IF(DATEDIF(TODAY(),Q222,"M")&gt;=12,"VERDE",IF(AND(DATEDIF(TODAY(),Q222,"M")&gt;=6,DATEDIF(TODAY(),Q222,"M")&lt;=11),"AMARILLO"))),S222))</f>
        <v>VERDE</v>
      </c>
      <c r="S222" s="17" t="str">
        <f>IF(Q222=0," ",IF(Q222&lt;=$N$4,"VENCIDO","NO VENCIDO"))</f>
        <v>NO VENCIDO</v>
      </c>
      <c r="T222" s="18"/>
      <c r="U222" s="19"/>
      <c r="V222" s="19"/>
      <c r="W222" s="20"/>
      <c r="X222" s="20"/>
      <c r="Y222" s="163">
        <f>+AT222</f>
        <v>0</v>
      </c>
      <c r="Z222" s="21"/>
      <c r="AA222" s="4"/>
      <c r="AB222" s="166">
        <v>9</v>
      </c>
      <c r="AC222" s="166"/>
      <c r="AD222" s="170">
        <f>+AB222+AC222</f>
        <v>9</v>
      </c>
      <c r="AE222" s="167"/>
      <c r="AF222" s="167"/>
      <c r="AG222" s="167"/>
      <c r="AH222" s="167"/>
      <c r="AI222" s="167"/>
      <c r="AJ222" s="167"/>
      <c r="AK222" s="167"/>
      <c r="AL222" s="167"/>
      <c r="AM222" s="167"/>
      <c r="AN222" s="167"/>
      <c r="AO222" s="183">
        <f>SUM(AD222:AN226)</f>
        <v>9</v>
      </c>
      <c r="AP222" s="24"/>
      <c r="AQ222" s="8"/>
    </row>
    <row r="223" spans="1:43" ht="14.65" customHeight="1">
      <c r="A223" s="103"/>
      <c r="B223" s="193"/>
      <c r="C223" s="193"/>
      <c r="D223" s="118"/>
      <c r="E223" s="127"/>
      <c r="F223" s="133"/>
      <c r="G223" s="133"/>
      <c r="H223" s="133"/>
      <c r="I223" s="133"/>
      <c r="J223" s="145"/>
      <c r="K223" s="148"/>
      <c r="L223" s="151"/>
      <c r="M223" s="154"/>
      <c r="N223" s="14"/>
      <c r="O223" s="15"/>
      <c r="P223" s="15"/>
      <c r="Q223" s="16"/>
      <c r="R223" s="17" t="str">
        <f ca="1">IF(Q223=0," ",IFERROR(IF(DATEDIF(TODAY(),Q223,"M")&lt;=5,"ROJO",IF(DATEDIF(TODAY(),Q223,"M")&gt;=12,"VERDE",IF(AND(DATEDIF(TODAY(),Q223,"M")&gt;=6,DATEDIF(TODAY(),Q223,"M")&lt;=11),"AMARILLO"))),S223))</f>
        <v xml:space="preserve"> </v>
      </c>
      <c r="S223" s="25" t="str">
        <f>IF(Q223=0," ",IF(Q223&lt;=$N$4,"VENCIDO","NO VENCIDO"))</f>
        <v xml:space="preserve"> </v>
      </c>
      <c r="T223" s="18"/>
      <c r="U223" s="19"/>
      <c r="V223" s="19"/>
      <c r="W223" s="20"/>
      <c r="X223" s="20"/>
      <c r="Y223" s="164"/>
      <c r="Z223" s="21"/>
      <c r="AA223" s="4"/>
      <c r="AB223" s="166"/>
      <c r="AC223" s="166"/>
      <c r="AD223" s="170"/>
      <c r="AE223" s="168"/>
      <c r="AF223" s="168"/>
      <c r="AG223" s="168"/>
      <c r="AH223" s="168"/>
      <c r="AI223" s="168"/>
      <c r="AJ223" s="168"/>
      <c r="AK223" s="168"/>
      <c r="AL223" s="168"/>
      <c r="AM223" s="168"/>
      <c r="AN223" s="168"/>
      <c r="AO223" s="184"/>
      <c r="AP223" s="24"/>
      <c r="AQ223" s="8"/>
    </row>
    <row r="224" spans="1:43" ht="14.65" customHeight="1">
      <c r="A224" s="103"/>
      <c r="B224" s="193"/>
      <c r="C224" s="193"/>
      <c r="D224" s="118"/>
      <c r="E224" s="127"/>
      <c r="F224" s="133"/>
      <c r="G224" s="133"/>
      <c r="H224" s="133"/>
      <c r="I224" s="133"/>
      <c r="J224" s="145"/>
      <c r="K224" s="148"/>
      <c r="L224" s="151"/>
      <c r="M224" s="154"/>
      <c r="N224" s="14"/>
      <c r="O224" s="15"/>
      <c r="P224" s="15"/>
      <c r="Q224" s="16"/>
      <c r="R224" s="17" t="str">
        <f ca="1">IF(Q224=0," ",IFERROR(IF(DATEDIF(TODAY(),Q224,"M")&lt;=5,"ROJO",IF(DATEDIF(TODAY(),Q224,"M")&gt;=12,"VERDE",IF(AND(DATEDIF(TODAY(),Q224,"M")&gt;=6,DATEDIF(TODAY(),Q224,"M")&lt;=11),"AMARILLO"))),S224))</f>
        <v xml:space="preserve"> </v>
      </c>
      <c r="S224" s="25" t="str">
        <f>IF(Q224=0," ",IF(Q224&lt;=$N$4,"VENCIDO","NO VENCIDO"))</f>
        <v xml:space="preserve"> </v>
      </c>
      <c r="T224" s="18"/>
      <c r="U224" s="19"/>
      <c r="V224" s="19"/>
      <c r="W224" s="20"/>
      <c r="X224" s="20"/>
      <c r="Y224" s="164"/>
      <c r="Z224" s="21"/>
      <c r="AA224" s="4"/>
      <c r="AB224" s="166"/>
      <c r="AC224" s="166"/>
      <c r="AD224" s="170"/>
      <c r="AE224" s="168"/>
      <c r="AF224" s="168"/>
      <c r="AG224" s="168"/>
      <c r="AH224" s="168"/>
      <c r="AI224" s="168"/>
      <c r="AJ224" s="168"/>
      <c r="AK224" s="168"/>
      <c r="AL224" s="168"/>
      <c r="AM224" s="168"/>
      <c r="AN224" s="168"/>
      <c r="AO224" s="184"/>
      <c r="AP224" s="24"/>
      <c r="AQ224" s="8"/>
    </row>
    <row r="225" spans="1:43" ht="14.65" customHeight="1">
      <c r="A225" s="103"/>
      <c r="B225" s="193"/>
      <c r="C225" s="193"/>
      <c r="D225" s="118"/>
      <c r="E225" s="127"/>
      <c r="F225" s="133"/>
      <c r="G225" s="133"/>
      <c r="H225" s="133"/>
      <c r="I225" s="133"/>
      <c r="J225" s="145"/>
      <c r="K225" s="148"/>
      <c r="L225" s="151"/>
      <c r="M225" s="154"/>
      <c r="N225" s="14"/>
      <c r="O225" s="15"/>
      <c r="P225" s="15"/>
      <c r="Q225" s="16"/>
      <c r="R225" s="17" t="str">
        <f ca="1">IF(Q225=0," ",IFERROR(IF(DATEDIF(TODAY(),Q225,"M")&lt;=5,"ROJO",IF(DATEDIF(TODAY(),Q225,"M")&gt;=12,"VERDE",IF(AND(DATEDIF(TODAY(),Q225,"M")&gt;=6,DATEDIF(TODAY(),Q225,"M")&lt;=11),"AMARILLO"))),S225))</f>
        <v xml:space="preserve"> </v>
      </c>
      <c r="S225" s="25" t="str">
        <f>IF(Q225=0," ",IF(Q225&lt;=$N$4,"VENCIDO","NO VENCIDO"))</f>
        <v xml:space="preserve"> </v>
      </c>
      <c r="T225" s="18"/>
      <c r="U225" s="19"/>
      <c r="V225" s="19"/>
      <c r="W225" s="20"/>
      <c r="X225" s="20"/>
      <c r="Y225" s="164"/>
      <c r="Z225" s="21"/>
      <c r="AA225" s="4"/>
      <c r="AB225" s="166"/>
      <c r="AC225" s="166"/>
      <c r="AD225" s="170"/>
      <c r="AE225" s="168"/>
      <c r="AF225" s="168"/>
      <c r="AG225" s="168"/>
      <c r="AH225" s="168"/>
      <c r="AI225" s="168"/>
      <c r="AJ225" s="168"/>
      <c r="AK225" s="168"/>
      <c r="AL225" s="168"/>
      <c r="AM225" s="168"/>
      <c r="AN225" s="168"/>
      <c r="AO225" s="184"/>
      <c r="AP225" s="24"/>
      <c r="AQ225" s="8"/>
    </row>
    <row r="226" spans="1:43" ht="14.65" customHeight="1">
      <c r="A226" s="103"/>
      <c r="B226" s="193"/>
      <c r="C226" s="193"/>
      <c r="D226" s="118"/>
      <c r="E226" s="127"/>
      <c r="F226" s="133"/>
      <c r="G226" s="133"/>
      <c r="H226" s="133"/>
      <c r="I226" s="133"/>
      <c r="J226" s="145"/>
      <c r="K226" s="148"/>
      <c r="L226" s="151"/>
      <c r="M226" s="155"/>
      <c r="N226" s="14"/>
      <c r="O226" s="15"/>
      <c r="P226" s="15"/>
      <c r="Q226" s="16"/>
      <c r="R226" s="17" t="str">
        <f ca="1">IF(Q226=0," ",IFERROR(IF(DATEDIF(TODAY(),Q226,"M")&lt;=5,"ROJO",IF(DATEDIF(TODAY(),Q226,"M")&gt;=12,"VERDE",IF(AND(DATEDIF(TODAY(),Q226,"M")&gt;=6,DATEDIF(TODAY(),Q226,"M")&lt;=11),"AMARILLO"))),S226))</f>
        <v xml:space="preserve"> </v>
      </c>
      <c r="S226" s="25" t="str">
        <f>IF(Q226=0," ",IF(Q226&lt;=$N$4,"VENCIDO","NO VENCIDO"))</f>
        <v xml:space="preserve"> </v>
      </c>
      <c r="T226" s="18"/>
      <c r="U226" s="19"/>
      <c r="V226" s="19"/>
      <c r="W226" s="20"/>
      <c r="X226" s="20"/>
      <c r="Y226" s="164"/>
      <c r="Z226" s="21"/>
      <c r="AA226" s="4"/>
      <c r="AB226" s="166"/>
      <c r="AC226" s="166"/>
      <c r="AD226" s="170"/>
      <c r="AE226" s="169"/>
      <c r="AF226" s="169"/>
      <c r="AG226" s="169"/>
      <c r="AH226" s="169"/>
      <c r="AI226" s="169"/>
      <c r="AJ226" s="169"/>
      <c r="AK226" s="169"/>
      <c r="AL226" s="169"/>
      <c r="AM226" s="169"/>
      <c r="AN226" s="169"/>
      <c r="AO226" s="185"/>
      <c r="AP226" s="24"/>
      <c r="AQ226" s="8"/>
    </row>
    <row r="227" spans="1:43" ht="16.5">
      <c r="A227" s="103"/>
      <c r="B227" s="193"/>
      <c r="C227" s="193"/>
      <c r="D227" s="119"/>
      <c r="E227" s="128"/>
      <c r="F227" s="134"/>
      <c r="G227" s="134"/>
      <c r="H227" s="134"/>
      <c r="I227" s="134"/>
      <c r="J227" s="146"/>
      <c r="K227" s="149"/>
      <c r="L227" s="152"/>
      <c r="M227" s="28" t="b">
        <f>M222=N227</f>
        <v>1</v>
      </c>
      <c r="N227" s="29">
        <f>SUM(N222:N226)</f>
        <v>20</v>
      </c>
      <c r="O227" s="30" t="s">
        <v>112</v>
      </c>
      <c r="P227" s="31"/>
      <c r="Q227" s="32"/>
      <c r="R227" s="32"/>
      <c r="S227" s="32"/>
      <c r="T227" s="33">
        <f>SUM(T222:T226)</f>
        <v>0</v>
      </c>
      <c r="U227" s="34"/>
      <c r="V227" s="34"/>
      <c r="W227" s="35"/>
      <c r="X227" s="35"/>
      <c r="Y227" s="165"/>
      <c r="Z227" s="36"/>
      <c r="AA227" s="4"/>
      <c r="AB227" s="37"/>
      <c r="AC227" s="38"/>
      <c r="AD227" s="38"/>
      <c r="AE227" s="38"/>
      <c r="AF227" s="38"/>
      <c r="AG227" s="38"/>
      <c r="AH227" s="38"/>
      <c r="AI227" s="38"/>
      <c r="AJ227" s="38"/>
      <c r="AK227" s="38"/>
      <c r="AL227" s="38"/>
      <c r="AM227" s="38"/>
      <c r="AN227" s="38"/>
      <c r="AO227" s="39"/>
      <c r="AP227" s="24"/>
      <c r="AQ227" s="8"/>
    </row>
    <row r="228" spans="1:43" ht="14.65" customHeight="1">
      <c r="A228" s="103">
        <f>A222+1</f>
        <v>2</v>
      </c>
      <c r="B228" s="193" t="s">
        <v>182</v>
      </c>
      <c r="C228" s="193"/>
      <c r="D228" s="117">
        <f>+Enero!M228</f>
        <v>41</v>
      </c>
      <c r="E228" s="126"/>
      <c r="F228" s="132">
        <v>10</v>
      </c>
      <c r="G228" s="132"/>
      <c r="H228" s="132"/>
      <c r="I228" s="132"/>
      <c r="J228" s="144">
        <f>+F228+G228</f>
        <v>10</v>
      </c>
      <c r="K228" s="147">
        <f>+AO228</f>
        <v>0</v>
      </c>
      <c r="L228" s="150">
        <f>+J228+K228</f>
        <v>10</v>
      </c>
      <c r="M228" s="153">
        <f>+(D228+E228)-(L228)+H228-I228</f>
        <v>31</v>
      </c>
      <c r="N228" s="14">
        <v>31</v>
      </c>
      <c r="O228" s="71" t="s">
        <v>183</v>
      </c>
      <c r="P228" s="71" t="s">
        <v>115</v>
      </c>
      <c r="Q228" s="72">
        <v>46873</v>
      </c>
      <c r="R228" s="17" t="str">
        <f ca="1">IF(Q228=0," ",IFERROR(IF(DATEDIF(TODAY(),Q228,"M")&lt;=5,"ROJO",IF(DATEDIF(TODAY(),Q228,"M")&gt;=12,"VERDE",IF(AND(DATEDIF(TODAY(),Q228,"M")&gt;=6,DATEDIF(TODAY(),Q228,"M")&lt;=11),"AMARILLO"))),S228))</f>
        <v>VERDE</v>
      </c>
      <c r="S228" s="17" t="str">
        <f>IF(Q228=0," ",IF(Q228&lt;=$N$4,"VENCIDO","NO VENCIDO"))</f>
        <v>NO VENCIDO</v>
      </c>
      <c r="T228" s="18"/>
      <c r="U228" s="19"/>
      <c r="V228" s="19"/>
      <c r="W228" s="20"/>
      <c r="X228" s="20"/>
      <c r="Y228" s="163">
        <f>+AT228</f>
        <v>0</v>
      </c>
      <c r="Z228" s="21"/>
      <c r="AA228" s="4"/>
      <c r="AB228" s="166"/>
      <c r="AC228" s="166"/>
      <c r="AD228" s="170">
        <f>+AB228+AC228</f>
        <v>0</v>
      </c>
      <c r="AE228" s="167"/>
      <c r="AF228" s="166"/>
      <c r="AG228" s="166"/>
      <c r="AH228" s="166"/>
      <c r="AI228" s="166"/>
      <c r="AJ228" s="166"/>
      <c r="AK228" s="166"/>
      <c r="AL228" s="166"/>
      <c r="AM228" s="166"/>
      <c r="AN228" s="166"/>
      <c r="AO228" s="183">
        <f>SUM(AD228:AN232)</f>
        <v>0</v>
      </c>
      <c r="AP228" s="24"/>
      <c r="AQ228" s="8"/>
    </row>
    <row r="229" spans="1:43" ht="14.65" customHeight="1">
      <c r="A229" s="103"/>
      <c r="B229" s="193"/>
      <c r="C229" s="193"/>
      <c r="D229" s="118"/>
      <c r="E229" s="127"/>
      <c r="F229" s="133"/>
      <c r="G229" s="133"/>
      <c r="H229" s="133"/>
      <c r="I229" s="133"/>
      <c r="J229" s="145"/>
      <c r="K229" s="148"/>
      <c r="L229" s="151"/>
      <c r="M229" s="154"/>
      <c r="N229" s="14"/>
      <c r="O229" s="15"/>
      <c r="P229" s="15"/>
      <c r="Q229" s="16"/>
      <c r="R229" s="17" t="str">
        <f ca="1">IF(Q229=0," ",IFERROR(IF(DATEDIF(TODAY(),Q229,"M")&lt;=5,"ROJO",IF(DATEDIF(TODAY(),Q229,"M")&gt;=12,"VERDE",IF(AND(DATEDIF(TODAY(),Q229,"M")&gt;=6,DATEDIF(TODAY(),Q229,"M")&lt;=11),"AMARILLO"))),S229))</f>
        <v xml:space="preserve"> </v>
      </c>
      <c r="S229" s="25" t="str">
        <f>IF(Q229=0," ",IF(Q229&lt;=$N$4,"VENCIDO","NO VENCIDO"))</f>
        <v xml:space="preserve"> </v>
      </c>
      <c r="T229" s="18"/>
      <c r="U229" s="19"/>
      <c r="V229" s="19"/>
      <c r="W229" s="20"/>
      <c r="X229" s="20"/>
      <c r="Y229" s="164"/>
      <c r="Z229" s="21"/>
      <c r="AA229" s="4"/>
      <c r="AB229" s="166"/>
      <c r="AC229" s="166"/>
      <c r="AD229" s="170"/>
      <c r="AE229" s="168"/>
      <c r="AF229" s="166"/>
      <c r="AG229" s="166"/>
      <c r="AH229" s="166"/>
      <c r="AI229" s="166"/>
      <c r="AJ229" s="166"/>
      <c r="AK229" s="166"/>
      <c r="AL229" s="166"/>
      <c r="AM229" s="166"/>
      <c r="AN229" s="166"/>
      <c r="AO229" s="184"/>
      <c r="AP229" s="24"/>
      <c r="AQ229" s="8"/>
    </row>
    <row r="230" spans="1:43" ht="14.65" customHeight="1">
      <c r="A230" s="103"/>
      <c r="B230" s="193"/>
      <c r="C230" s="193"/>
      <c r="D230" s="118"/>
      <c r="E230" s="127"/>
      <c r="F230" s="133"/>
      <c r="G230" s="133"/>
      <c r="H230" s="133"/>
      <c r="I230" s="133"/>
      <c r="J230" s="145"/>
      <c r="K230" s="148"/>
      <c r="L230" s="151"/>
      <c r="M230" s="154"/>
      <c r="N230" s="14"/>
      <c r="O230" s="15"/>
      <c r="P230" s="15"/>
      <c r="Q230" s="16"/>
      <c r="R230" s="17" t="str">
        <f ca="1">IF(Q230=0," ",IFERROR(IF(DATEDIF(TODAY(),Q230,"M")&lt;=5,"ROJO",IF(DATEDIF(TODAY(),Q230,"M")&gt;=12,"VERDE",IF(AND(DATEDIF(TODAY(),Q230,"M")&gt;=6,DATEDIF(TODAY(),Q230,"M")&lt;=11),"AMARILLO"))),S230))</f>
        <v xml:space="preserve"> </v>
      </c>
      <c r="S230" s="25" t="str">
        <f>IF(Q230=0," ",IF(Q230&lt;=$N$4,"VENCIDO","NO VENCIDO"))</f>
        <v xml:space="preserve"> </v>
      </c>
      <c r="T230" s="18"/>
      <c r="U230" s="19"/>
      <c r="V230" s="19"/>
      <c r="W230" s="20"/>
      <c r="X230" s="20"/>
      <c r="Y230" s="164"/>
      <c r="Z230" s="21"/>
      <c r="AA230" s="4"/>
      <c r="AB230" s="166"/>
      <c r="AC230" s="166"/>
      <c r="AD230" s="170"/>
      <c r="AE230" s="168"/>
      <c r="AF230" s="166"/>
      <c r="AG230" s="166"/>
      <c r="AH230" s="166"/>
      <c r="AI230" s="166"/>
      <c r="AJ230" s="166"/>
      <c r="AK230" s="166"/>
      <c r="AL230" s="166"/>
      <c r="AM230" s="166"/>
      <c r="AN230" s="166"/>
      <c r="AO230" s="184"/>
      <c r="AP230" s="24"/>
      <c r="AQ230" s="8"/>
    </row>
    <row r="231" spans="1:43" ht="14.65" customHeight="1">
      <c r="A231" s="103"/>
      <c r="B231" s="193"/>
      <c r="C231" s="193"/>
      <c r="D231" s="118"/>
      <c r="E231" s="127"/>
      <c r="F231" s="133"/>
      <c r="G231" s="133"/>
      <c r="H231" s="133"/>
      <c r="I231" s="133"/>
      <c r="J231" s="145"/>
      <c r="K231" s="148"/>
      <c r="L231" s="151"/>
      <c r="M231" s="154"/>
      <c r="N231" s="14"/>
      <c r="O231" s="15"/>
      <c r="P231" s="15"/>
      <c r="Q231" s="16"/>
      <c r="R231" s="17" t="str">
        <f ca="1">IF(Q231=0," ",IFERROR(IF(DATEDIF(TODAY(),Q231,"M")&lt;=5,"ROJO",IF(DATEDIF(TODAY(),Q231,"M")&gt;=12,"VERDE",IF(AND(DATEDIF(TODAY(),Q231,"M")&gt;=6,DATEDIF(TODAY(),Q231,"M")&lt;=11),"AMARILLO"))),S231))</f>
        <v xml:space="preserve"> </v>
      </c>
      <c r="S231" s="25" t="str">
        <f>IF(Q231=0," ",IF(Q231&lt;=$N$4,"VENCIDO","NO VENCIDO"))</f>
        <v xml:space="preserve"> </v>
      </c>
      <c r="T231" s="18"/>
      <c r="U231" s="19"/>
      <c r="V231" s="19"/>
      <c r="W231" s="20"/>
      <c r="X231" s="20"/>
      <c r="Y231" s="164"/>
      <c r="Z231" s="21"/>
      <c r="AA231" s="4"/>
      <c r="AB231" s="166"/>
      <c r="AC231" s="166"/>
      <c r="AD231" s="170"/>
      <c r="AE231" s="168"/>
      <c r="AF231" s="166"/>
      <c r="AG231" s="166"/>
      <c r="AH231" s="166"/>
      <c r="AI231" s="166"/>
      <c r="AJ231" s="166"/>
      <c r="AK231" s="166"/>
      <c r="AL231" s="166"/>
      <c r="AM231" s="166"/>
      <c r="AN231" s="166"/>
      <c r="AO231" s="184"/>
      <c r="AP231" s="24"/>
      <c r="AQ231" s="8"/>
    </row>
    <row r="232" spans="1:43" ht="14.65" customHeight="1">
      <c r="A232" s="103"/>
      <c r="B232" s="193"/>
      <c r="C232" s="193"/>
      <c r="D232" s="118"/>
      <c r="E232" s="127"/>
      <c r="F232" s="133"/>
      <c r="G232" s="133"/>
      <c r="H232" s="133"/>
      <c r="I232" s="133"/>
      <c r="J232" s="145"/>
      <c r="K232" s="148"/>
      <c r="L232" s="151"/>
      <c r="M232" s="155"/>
      <c r="N232" s="14"/>
      <c r="O232" s="15"/>
      <c r="P232" s="15"/>
      <c r="Q232" s="16"/>
      <c r="R232" s="17" t="str">
        <f ca="1">IF(Q232=0," ",IFERROR(IF(DATEDIF(TODAY(),Q232,"M")&lt;=5,"ROJO",IF(DATEDIF(TODAY(),Q232,"M")&gt;=12,"VERDE",IF(AND(DATEDIF(TODAY(),Q232,"M")&gt;=6,DATEDIF(TODAY(),Q232,"M")&lt;=11),"AMARILLO"))),S232))</f>
        <v xml:space="preserve"> </v>
      </c>
      <c r="S232" s="25" t="str">
        <f>IF(Q232=0," ",IF(Q232&lt;=$N$4,"VENCIDO","NO VENCIDO"))</f>
        <v xml:space="preserve"> </v>
      </c>
      <c r="T232" s="18"/>
      <c r="U232" s="19"/>
      <c r="V232" s="19"/>
      <c r="W232" s="20"/>
      <c r="X232" s="20"/>
      <c r="Y232" s="164"/>
      <c r="Z232" s="21"/>
      <c r="AA232" s="4"/>
      <c r="AB232" s="166"/>
      <c r="AC232" s="166"/>
      <c r="AD232" s="170"/>
      <c r="AE232" s="169"/>
      <c r="AF232" s="166"/>
      <c r="AG232" s="166"/>
      <c r="AH232" s="166"/>
      <c r="AI232" s="166"/>
      <c r="AJ232" s="166"/>
      <c r="AK232" s="166"/>
      <c r="AL232" s="166"/>
      <c r="AM232" s="166"/>
      <c r="AN232" s="166"/>
      <c r="AO232" s="185"/>
      <c r="AP232" s="24"/>
      <c r="AQ232" s="8"/>
    </row>
    <row r="233" spans="1:43" ht="16.5">
      <c r="A233" s="103"/>
      <c r="B233" s="193"/>
      <c r="C233" s="193"/>
      <c r="D233" s="119"/>
      <c r="E233" s="128"/>
      <c r="F233" s="134"/>
      <c r="G233" s="134"/>
      <c r="H233" s="134"/>
      <c r="I233" s="134"/>
      <c r="J233" s="146"/>
      <c r="K233" s="149"/>
      <c r="L233" s="152"/>
      <c r="M233" s="28" t="b">
        <f>M228=N233</f>
        <v>1</v>
      </c>
      <c r="N233" s="29">
        <f>SUM(N228:N232)</f>
        <v>31</v>
      </c>
      <c r="O233" s="30" t="s">
        <v>112</v>
      </c>
      <c r="P233" s="31"/>
      <c r="Q233" s="32"/>
      <c r="R233" s="32"/>
      <c r="S233" s="32"/>
      <c r="T233" s="33">
        <f>SUM(T228:T232)</f>
        <v>0</v>
      </c>
      <c r="U233" s="34"/>
      <c r="V233" s="34"/>
      <c r="W233" s="35"/>
      <c r="X233" s="35"/>
      <c r="Y233" s="165"/>
      <c r="Z233" s="36"/>
      <c r="AA233" s="4"/>
      <c r="AB233" s="37"/>
      <c r="AC233" s="38"/>
      <c r="AD233" s="38"/>
      <c r="AE233" s="38"/>
      <c r="AF233" s="38"/>
      <c r="AG233" s="38"/>
      <c r="AH233" s="38"/>
      <c r="AI233" s="38"/>
      <c r="AJ233" s="38"/>
      <c r="AK233" s="38"/>
      <c r="AL233" s="38"/>
      <c r="AM233" s="38"/>
      <c r="AN233" s="38"/>
      <c r="AO233" s="39"/>
      <c r="AP233" s="24"/>
      <c r="AQ233" s="8"/>
    </row>
    <row r="234" spans="1:43" ht="14.65" customHeight="1">
      <c r="A234" s="103">
        <f>A228+1</f>
        <v>3</v>
      </c>
      <c r="B234" s="193" t="s">
        <v>184</v>
      </c>
      <c r="C234" s="193"/>
      <c r="D234" s="117">
        <f>+Enero!M234</f>
        <v>0</v>
      </c>
      <c r="E234" s="126"/>
      <c r="F234" s="132"/>
      <c r="G234" s="132"/>
      <c r="H234" s="132"/>
      <c r="I234" s="132"/>
      <c r="J234" s="144">
        <f>+F234+G234</f>
        <v>0</v>
      </c>
      <c r="K234" s="147">
        <f>+AO234</f>
        <v>0</v>
      </c>
      <c r="L234" s="150">
        <f>+J234+K234</f>
        <v>0</v>
      </c>
      <c r="M234" s="153">
        <f>+(D234+E234)-(L234)+H234-I234</f>
        <v>0</v>
      </c>
      <c r="N234" s="14"/>
      <c r="O234" s="15"/>
      <c r="P234" s="15"/>
      <c r="Q234" s="16"/>
      <c r="R234" s="17" t="str">
        <f ca="1">IF(Q234=0," ",IFERROR(IF(DATEDIF(TODAY(),Q234,"M")&lt;=5,"ROJO",IF(DATEDIF(TODAY(),Q234,"M")&gt;=12,"VERDE",IF(AND(DATEDIF(TODAY(),Q234,"M")&gt;=6,DATEDIF(TODAY(),Q234,"M")&lt;=11),"AMARILLO"))),S234))</f>
        <v xml:space="preserve"> </v>
      </c>
      <c r="S234" s="17" t="str">
        <f>IF(Q234=0," ",IF(Q234&lt;=$N$4,"VENCIDO","NO VENCIDO"))</f>
        <v xml:space="preserve"> </v>
      </c>
      <c r="T234" s="18"/>
      <c r="U234" s="19"/>
      <c r="V234" s="19"/>
      <c r="W234" s="20"/>
      <c r="X234" s="20"/>
      <c r="Y234" s="163">
        <f>+AT234</f>
        <v>0</v>
      </c>
      <c r="Z234" s="21"/>
      <c r="AA234" s="4"/>
      <c r="AB234" s="166"/>
      <c r="AC234" s="166"/>
      <c r="AD234" s="170">
        <f>+AB234+AC234</f>
        <v>0</v>
      </c>
      <c r="AE234" s="166"/>
      <c r="AF234" s="166"/>
      <c r="AG234" s="166"/>
      <c r="AH234" s="166"/>
      <c r="AI234" s="166"/>
      <c r="AJ234" s="166"/>
      <c r="AK234" s="166"/>
      <c r="AL234" s="166"/>
      <c r="AM234" s="166"/>
      <c r="AN234" s="166"/>
      <c r="AO234" s="183">
        <f>SUM(AD234:AN238)</f>
        <v>0</v>
      </c>
      <c r="AP234" s="24"/>
      <c r="AQ234" s="8"/>
    </row>
    <row r="235" spans="1:43" ht="14.65" customHeight="1">
      <c r="A235" s="103"/>
      <c r="B235" s="193"/>
      <c r="C235" s="193"/>
      <c r="D235" s="118"/>
      <c r="E235" s="127"/>
      <c r="F235" s="133"/>
      <c r="G235" s="133"/>
      <c r="H235" s="133"/>
      <c r="I235" s="133"/>
      <c r="J235" s="145"/>
      <c r="K235" s="148"/>
      <c r="L235" s="151"/>
      <c r="M235" s="154"/>
      <c r="N235" s="14"/>
      <c r="O235" s="15"/>
      <c r="P235" s="15"/>
      <c r="Q235" s="16"/>
      <c r="R235" s="17" t="str">
        <f ca="1">IF(Q235=0," ",IFERROR(IF(DATEDIF(TODAY(),Q235,"M")&lt;=5,"ROJO",IF(DATEDIF(TODAY(),Q235,"M")&gt;=12,"VERDE",IF(AND(DATEDIF(TODAY(),Q235,"M")&gt;=6,DATEDIF(TODAY(),Q235,"M")&lt;=11),"AMARILLO"))),S235))</f>
        <v xml:space="preserve"> </v>
      </c>
      <c r="S235" s="25" t="str">
        <f>IF(Q235=0," ",IF(Q235&lt;=$N$4,"VENCIDO","NO VENCIDO"))</f>
        <v xml:space="preserve"> </v>
      </c>
      <c r="T235" s="18"/>
      <c r="U235" s="19"/>
      <c r="V235" s="19"/>
      <c r="W235" s="20"/>
      <c r="X235" s="20"/>
      <c r="Y235" s="164"/>
      <c r="Z235" s="21"/>
      <c r="AA235" s="4"/>
      <c r="AB235" s="166"/>
      <c r="AC235" s="166"/>
      <c r="AD235" s="170"/>
      <c r="AE235" s="166"/>
      <c r="AF235" s="166"/>
      <c r="AG235" s="166"/>
      <c r="AH235" s="166"/>
      <c r="AI235" s="166"/>
      <c r="AJ235" s="166"/>
      <c r="AK235" s="166"/>
      <c r="AL235" s="166"/>
      <c r="AM235" s="166"/>
      <c r="AN235" s="166"/>
      <c r="AO235" s="184"/>
      <c r="AP235" s="24"/>
      <c r="AQ235" s="8"/>
    </row>
    <row r="236" spans="1:43" ht="14.65" customHeight="1">
      <c r="A236" s="103"/>
      <c r="B236" s="193"/>
      <c r="C236" s="193"/>
      <c r="D236" s="118"/>
      <c r="E236" s="127"/>
      <c r="F236" s="133"/>
      <c r="G236" s="133"/>
      <c r="H236" s="133"/>
      <c r="I236" s="133"/>
      <c r="J236" s="145"/>
      <c r="K236" s="148"/>
      <c r="L236" s="151"/>
      <c r="M236" s="154"/>
      <c r="N236" s="14"/>
      <c r="O236" s="15"/>
      <c r="P236" s="15"/>
      <c r="Q236" s="16"/>
      <c r="R236" s="17" t="str">
        <f ca="1">IF(Q236=0," ",IFERROR(IF(DATEDIF(TODAY(),Q236,"M")&lt;=5,"ROJO",IF(DATEDIF(TODAY(),Q236,"M")&gt;=12,"VERDE",IF(AND(DATEDIF(TODAY(),Q236,"M")&gt;=6,DATEDIF(TODAY(),Q236,"M")&lt;=11),"AMARILLO"))),S236))</f>
        <v xml:space="preserve"> </v>
      </c>
      <c r="S236" s="25" t="str">
        <f>IF(Q236=0," ",IF(Q236&lt;=$N$4,"VENCIDO","NO VENCIDO"))</f>
        <v xml:space="preserve"> </v>
      </c>
      <c r="T236" s="18"/>
      <c r="U236" s="19"/>
      <c r="V236" s="19"/>
      <c r="W236" s="20"/>
      <c r="X236" s="20"/>
      <c r="Y236" s="164"/>
      <c r="Z236" s="21"/>
      <c r="AA236" s="4"/>
      <c r="AB236" s="166"/>
      <c r="AC236" s="166"/>
      <c r="AD236" s="170"/>
      <c r="AE236" s="166"/>
      <c r="AF236" s="166"/>
      <c r="AG236" s="166"/>
      <c r="AH236" s="166"/>
      <c r="AI236" s="166"/>
      <c r="AJ236" s="166"/>
      <c r="AK236" s="166"/>
      <c r="AL236" s="166"/>
      <c r="AM236" s="166"/>
      <c r="AN236" s="166"/>
      <c r="AO236" s="184"/>
      <c r="AP236" s="24"/>
      <c r="AQ236" s="8"/>
    </row>
    <row r="237" spans="1:43" ht="14.65" customHeight="1">
      <c r="A237" s="103"/>
      <c r="B237" s="193"/>
      <c r="C237" s="193"/>
      <c r="D237" s="118"/>
      <c r="E237" s="127"/>
      <c r="F237" s="133"/>
      <c r="G237" s="133"/>
      <c r="H237" s="133"/>
      <c r="I237" s="133"/>
      <c r="J237" s="145"/>
      <c r="K237" s="148"/>
      <c r="L237" s="151"/>
      <c r="M237" s="154"/>
      <c r="N237" s="14"/>
      <c r="O237" s="15"/>
      <c r="P237" s="15"/>
      <c r="Q237" s="16"/>
      <c r="R237" s="17" t="str">
        <f ca="1">IF(Q237=0," ",IFERROR(IF(DATEDIF(TODAY(),Q237,"M")&lt;=5,"ROJO",IF(DATEDIF(TODAY(),Q237,"M")&gt;=12,"VERDE",IF(AND(DATEDIF(TODAY(),Q237,"M")&gt;=6,DATEDIF(TODAY(),Q237,"M")&lt;=11),"AMARILLO"))),S237))</f>
        <v xml:space="preserve"> </v>
      </c>
      <c r="S237" s="25" t="str">
        <f>IF(Q237=0," ",IF(Q237&lt;=$N$4,"VENCIDO","NO VENCIDO"))</f>
        <v xml:space="preserve"> </v>
      </c>
      <c r="T237" s="18"/>
      <c r="U237" s="19"/>
      <c r="V237" s="19"/>
      <c r="W237" s="20"/>
      <c r="X237" s="20"/>
      <c r="Y237" s="164"/>
      <c r="Z237" s="21"/>
      <c r="AA237" s="4"/>
      <c r="AB237" s="166"/>
      <c r="AC237" s="166"/>
      <c r="AD237" s="170"/>
      <c r="AE237" s="166"/>
      <c r="AF237" s="166"/>
      <c r="AG237" s="166"/>
      <c r="AH237" s="166"/>
      <c r="AI237" s="166"/>
      <c r="AJ237" s="166"/>
      <c r="AK237" s="166"/>
      <c r="AL237" s="166"/>
      <c r="AM237" s="166"/>
      <c r="AN237" s="166"/>
      <c r="AO237" s="184"/>
      <c r="AP237" s="24"/>
      <c r="AQ237" s="8"/>
    </row>
    <row r="238" spans="1:43" ht="14.65" customHeight="1">
      <c r="A238" s="103"/>
      <c r="B238" s="193"/>
      <c r="C238" s="193"/>
      <c r="D238" s="118"/>
      <c r="E238" s="127"/>
      <c r="F238" s="133"/>
      <c r="G238" s="133"/>
      <c r="H238" s="133"/>
      <c r="I238" s="133"/>
      <c r="J238" s="145"/>
      <c r="K238" s="148"/>
      <c r="L238" s="151"/>
      <c r="M238" s="155"/>
      <c r="N238" s="14"/>
      <c r="O238" s="15"/>
      <c r="P238" s="15"/>
      <c r="Q238" s="16"/>
      <c r="R238" s="17" t="str">
        <f ca="1">IF(Q238=0," ",IFERROR(IF(DATEDIF(TODAY(),Q238,"M")&lt;=5,"ROJO",IF(DATEDIF(TODAY(),Q238,"M")&gt;=12,"VERDE",IF(AND(DATEDIF(TODAY(),Q238,"M")&gt;=6,DATEDIF(TODAY(),Q238,"M")&lt;=11),"AMARILLO"))),S238))</f>
        <v xml:space="preserve"> </v>
      </c>
      <c r="S238" s="25" t="str">
        <f>IF(Q238=0," ",IF(Q238&lt;=$N$4,"VENCIDO","NO VENCIDO"))</f>
        <v xml:space="preserve"> </v>
      </c>
      <c r="T238" s="18"/>
      <c r="U238" s="19"/>
      <c r="V238" s="19"/>
      <c r="W238" s="20"/>
      <c r="X238" s="20"/>
      <c r="Y238" s="164"/>
      <c r="Z238" s="21"/>
      <c r="AA238" s="4"/>
      <c r="AB238" s="166"/>
      <c r="AC238" s="166"/>
      <c r="AD238" s="170"/>
      <c r="AE238" s="166"/>
      <c r="AF238" s="166"/>
      <c r="AG238" s="166"/>
      <c r="AH238" s="166"/>
      <c r="AI238" s="166"/>
      <c r="AJ238" s="166"/>
      <c r="AK238" s="166"/>
      <c r="AL238" s="166"/>
      <c r="AM238" s="166"/>
      <c r="AN238" s="166"/>
      <c r="AO238" s="185"/>
      <c r="AP238" s="24"/>
      <c r="AQ238" s="8"/>
    </row>
    <row r="239" spans="1:43" ht="16.5">
      <c r="A239" s="103"/>
      <c r="B239" s="193"/>
      <c r="C239" s="193"/>
      <c r="D239" s="119"/>
      <c r="E239" s="128"/>
      <c r="F239" s="134"/>
      <c r="G239" s="134"/>
      <c r="H239" s="134"/>
      <c r="I239" s="134"/>
      <c r="J239" s="146"/>
      <c r="K239" s="149"/>
      <c r="L239" s="152"/>
      <c r="M239" s="28" t="b">
        <f>M234=N239</f>
        <v>1</v>
      </c>
      <c r="N239" s="29">
        <f>SUM(N234:N238)</f>
        <v>0</v>
      </c>
      <c r="O239" s="30" t="s">
        <v>112</v>
      </c>
      <c r="P239" s="31"/>
      <c r="Q239" s="32"/>
      <c r="R239" s="32"/>
      <c r="S239" s="32"/>
      <c r="T239" s="33">
        <f>SUM(T234:T238)</f>
        <v>0</v>
      </c>
      <c r="U239" s="34"/>
      <c r="V239" s="34"/>
      <c r="W239" s="35"/>
      <c r="X239" s="35"/>
      <c r="Y239" s="165"/>
      <c r="Z239" s="36"/>
      <c r="AA239" s="4"/>
      <c r="AB239" s="37"/>
      <c r="AC239" s="38"/>
      <c r="AD239" s="38"/>
      <c r="AE239" s="38"/>
      <c r="AF239" s="38"/>
      <c r="AG239" s="38"/>
      <c r="AH239" s="38"/>
      <c r="AI239" s="38"/>
      <c r="AJ239" s="38"/>
      <c r="AK239" s="38"/>
      <c r="AL239" s="38"/>
      <c r="AM239" s="38"/>
      <c r="AN239" s="38"/>
      <c r="AO239" s="39"/>
      <c r="AP239" s="24"/>
      <c r="AQ239" s="8"/>
    </row>
    <row r="240" spans="1:43" ht="14.65" customHeight="1">
      <c r="A240" s="103">
        <f>A234+1</f>
        <v>4</v>
      </c>
      <c r="B240" s="193" t="s">
        <v>185</v>
      </c>
      <c r="C240" s="193"/>
      <c r="D240" s="117">
        <f>+Enero!M240</f>
        <v>0</v>
      </c>
      <c r="E240" s="126"/>
      <c r="F240" s="132"/>
      <c r="G240" s="132"/>
      <c r="H240" s="132"/>
      <c r="I240" s="132"/>
      <c r="J240" s="144">
        <f>+F240+G240</f>
        <v>0</v>
      </c>
      <c r="K240" s="147">
        <f>+AO240</f>
        <v>0</v>
      </c>
      <c r="L240" s="150">
        <f>+J240+K240</f>
        <v>0</v>
      </c>
      <c r="M240" s="153">
        <f>+(D240+E240)-(L240)+H240-I240</f>
        <v>0</v>
      </c>
      <c r="N240" s="14"/>
      <c r="O240" s="15"/>
      <c r="P240" s="15"/>
      <c r="Q240" s="16"/>
      <c r="R240" s="17" t="str">
        <f ca="1">IF(Q240=0," ",IFERROR(IF(DATEDIF(TODAY(),Q240,"M")&lt;=5,"ROJO",IF(DATEDIF(TODAY(),Q240,"M")&gt;=12,"VERDE",IF(AND(DATEDIF(TODAY(),Q240,"M")&gt;=6,DATEDIF(TODAY(),Q240,"M")&lt;=11),"AMARILLO"))),S240))</f>
        <v xml:space="preserve"> </v>
      </c>
      <c r="S240" s="17" t="str">
        <f>IF(Q240=0," ",IF(Q240&lt;=$N$4,"VENCIDO","NO VENCIDO"))</f>
        <v xml:space="preserve"> </v>
      </c>
      <c r="T240" s="18"/>
      <c r="U240" s="19"/>
      <c r="V240" s="19"/>
      <c r="W240" s="20"/>
      <c r="X240" s="20"/>
      <c r="Y240" s="163">
        <f>+AT240</f>
        <v>0</v>
      </c>
      <c r="Z240" s="21"/>
      <c r="AA240" s="4"/>
      <c r="AB240" s="166"/>
      <c r="AC240" s="166"/>
      <c r="AD240" s="170">
        <f>+AB240+AC240</f>
        <v>0</v>
      </c>
      <c r="AE240" s="166"/>
      <c r="AF240" s="166"/>
      <c r="AG240" s="166"/>
      <c r="AH240" s="166"/>
      <c r="AI240" s="166"/>
      <c r="AJ240" s="166"/>
      <c r="AK240" s="166"/>
      <c r="AL240" s="166"/>
      <c r="AM240" s="166"/>
      <c r="AN240" s="166"/>
      <c r="AO240" s="183">
        <f>SUM(AD240:AN244)</f>
        <v>0</v>
      </c>
      <c r="AP240" s="24"/>
      <c r="AQ240" s="8"/>
    </row>
    <row r="241" spans="1:43" ht="14.65" customHeight="1">
      <c r="A241" s="103"/>
      <c r="B241" s="193"/>
      <c r="C241" s="193"/>
      <c r="D241" s="118"/>
      <c r="E241" s="127"/>
      <c r="F241" s="133"/>
      <c r="G241" s="133"/>
      <c r="H241" s="133"/>
      <c r="I241" s="133"/>
      <c r="J241" s="145"/>
      <c r="K241" s="148"/>
      <c r="L241" s="151"/>
      <c r="M241" s="154"/>
      <c r="N241" s="14"/>
      <c r="O241" s="15"/>
      <c r="P241" s="15"/>
      <c r="Q241" s="16"/>
      <c r="R241" s="17" t="str">
        <f ca="1">IF(Q241=0," ",IFERROR(IF(DATEDIF(TODAY(),Q241,"M")&lt;=5,"ROJO",IF(DATEDIF(TODAY(),Q241,"M")&gt;=12,"VERDE",IF(AND(DATEDIF(TODAY(),Q241,"M")&gt;=6,DATEDIF(TODAY(),Q241,"M")&lt;=11),"AMARILLO"))),S241))</f>
        <v xml:space="preserve"> </v>
      </c>
      <c r="S241" s="25" t="str">
        <f>IF(Q241=0," ",IF(Q241&lt;=$N$4,"VENCIDO","NO VENCIDO"))</f>
        <v xml:space="preserve"> </v>
      </c>
      <c r="T241" s="18"/>
      <c r="U241" s="19"/>
      <c r="V241" s="19"/>
      <c r="W241" s="20"/>
      <c r="X241" s="20"/>
      <c r="Y241" s="164"/>
      <c r="Z241" s="21"/>
      <c r="AA241" s="4"/>
      <c r="AB241" s="166"/>
      <c r="AC241" s="166"/>
      <c r="AD241" s="170"/>
      <c r="AE241" s="166"/>
      <c r="AF241" s="166"/>
      <c r="AG241" s="166"/>
      <c r="AH241" s="166"/>
      <c r="AI241" s="166"/>
      <c r="AJ241" s="166"/>
      <c r="AK241" s="166"/>
      <c r="AL241" s="166"/>
      <c r="AM241" s="166"/>
      <c r="AN241" s="166"/>
      <c r="AO241" s="184"/>
      <c r="AP241" s="24"/>
      <c r="AQ241" s="8"/>
    </row>
    <row r="242" spans="1:43" ht="14.65" customHeight="1">
      <c r="A242" s="103"/>
      <c r="B242" s="193"/>
      <c r="C242" s="193"/>
      <c r="D242" s="118"/>
      <c r="E242" s="127"/>
      <c r="F242" s="133"/>
      <c r="G242" s="133"/>
      <c r="H242" s="133"/>
      <c r="I242" s="133"/>
      <c r="J242" s="145"/>
      <c r="K242" s="148"/>
      <c r="L242" s="151"/>
      <c r="M242" s="154"/>
      <c r="N242" s="14"/>
      <c r="O242" s="15"/>
      <c r="P242" s="15"/>
      <c r="Q242" s="16"/>
      <c r="R242" s="17" t="str">
        <f ca="1">IF(Q242=0," ",IFERROR(IF(DATEDIF(TODAY(),Q242,"M")&lt;=5,"ROJO",IF(DATEDIF(TODAY(),Q242,"M")&gt;=12,"VERDE",IF(AND(DATEDIF(TODAY(),Q242,"M")&gt;=6,DATEDIF(TODAY(),Q242,"M")&lt;=11),"AMARILLO"))),S242))</f>
        <v xml:space="preserve"> </v>
      </c>
      <c r="S242" s="25" t="str">
        <f>IF(Q242=0," ",IF(Q242&lt;=$N$4,"VENCIDO","NO VENCIDO"))</f>
        <v xml:space="preserve"> </v>
      </c>
      <c r="T242" s="18"/>
      <c r="U242" s="19"/>
      <c r="V242" s="19"/>
      <c r="W242" s="20"/>
      <c r="X242" s="20"/>
      <c r="Y242" s="164"/>
      <c r="Z242" s="21"/>
      <c r="AA242" s="4"/>
      <c r="AB242" s="166"/>
      <c r="AC242" s="166"/>
      <c r="AD242" s="170"/>
      <c r="AE242" s="166"/>
      <c r="AF242" s="166"/>
      <c r="AG242" s="166"/>
      <c r="AH242" s="166"/>
      <c r="AI242" s="166"/>
      <c r="AJ242" s="166"/>
      <c r="AK242" s="166"/>
      <c r="AL242" s="166"/>
      <c r="AM242" s="166"/>
      <c r="AN242" s="166"/>
      <c r="AO242" s="184"/>
      <c r="AP242" s="24"/>
      <c r="AQ242" s="8"/>
    </row>
    <row r="243" spans="1:43" ht="14.65" customHeight="1">
      <c r="A243" s="103"/>
      <c r="B243" s="193"/>
      <c r="C243" s="193"/>
      <c r="D243" s="118"/>
      <c r="E243" s="127"/>
      <c r="F243" s="133"/>
      <c r="G243" s="133"/>
      <c r="H243" s="133"/>
      <c r="I243" s="133"/>
      <c r="J243" s="145"/>
      <c r="K243" s="148"/>
      <c r="L243" s="151"/>
      <c r="M243" s="154"/>
      <c r="N243" s="14"/>
      <c r="O243" s="15"/>
      <c r="P243" s="15"/>
      <c r="Q243" s="16"/>
      <c r="R243" s="17" t="str">
        <f ca="1">IF(Q243=0," ",IFERROR(IF(DATEDIF(TODAY(),Q243,"M")&lt;=5,"ROJO",IF(DATEDIF(TODAY(),Q243,"M")&gt;=12,"VERDE",IF(AND(DATEDIF(TODAY(),Q243,"M")&gt;=6,DATEDIF(TODAY(),Q243,"M")&lt;=11),"AMARILLO"))),S243))</f>
        <v xml:space="preserve"> </v>
      </c>
      <c r="S243" s="25" t="str">
        <f>IF(Q243=0," ",IF(Q243&lt;=$N$4,"VENCIDO","NO VENCIDO"))</f>
        <v xml:space="preserve"> </v>
      </c>
      <c r="T243" s="18"/>
      <c r="U243" s="19"/>
      <c r="V243" s="19"/>
      <c r="W243" s="20"/>
      <c r="X243" s="20"/>
      <c r="Y243" s="164"/>
      <c r="Z243" s="21"/>
      <c r="AA243" s="4"/>
      <c r="AB243" s="166"/>
      <c r="AC243" s="166"/>
      <c r="AD243" s="170"/>
      <c r="AE243" s="166"/>
      <c r="AF243" s="166"/>
      <c r="AG243" s="166"/>
      <c r="AH243" s="166"/>
      <c r="AI243" s="166"/>
      <c r="AJ243" s="166"/>
      <c r="AK243" s="166"/>
      <c r="AL243" s="166"/>
      <c r="AM243" s="166"/>
      <c r="AN243" s="166"/>
      <c r="AO243" s="184"/>
      <c r="AP243" s="24"/>
      <c r="AQ243" s="8"/>
    </row>
    <row r="244" spans="1:43" ht="14.65" customHeight="1">
      <c r="A244" s="103"/>
      <c r="B244" s="193"/>
      <c r="C244" s="193"/>
      <c r="D244" s="118"/>
      <c r="E244" s="127"/>
      <c r="F244" s="133"/>
      <c r="G244" s="133"/>
      <c r="H244" s="133"/>
      <c r="I244" s="133"/>
      <c r="J244" s="145"/>
      <c r="K244" s="148"/>
      <c r="L244" s="151"/>
      <c r="M244" s="155"/>
      <c r="N244" s="14"/>
      <c r="O244" s="15"/>
      <c r="P244" s="15"/>
      <c r="Q244" s="16"/>
      <c r="R244" s="17" t="str">
        <f ca="1">IF(Q244=0," ",IFERROR(IF(DATEDIF(TODAY(),Q244,"M")&lt;=5,"ROJO",IF(DATEDIF(TODAY(),Q244,"M")&gt;=12,"VERDE",IF(AND(DATEDIF(TODAY(),Q244,"M")&gt;=6,DATEDIF(TODAY(),Q244,"M")&lt;=11),"AMARILLO"))),S244))</f>
        <v xml:space="preserve"> </v>
      </c>
      <c r="S244" s="25" t="str">
        <f>IF(Q244=0," ",IF(Q244&lt;=$N$4,"VENCIDO","NO VENCIDO"))</f>
        <v xml:space="preserve"> </v>
      </c>
      <c r="T244" s="18"/>
      <c r="U244" s="19"/>
      <c r="V244" s="19"/>
      <c r="W244" s="20"/>
      <c r="X244" s="20"/>
      <c r="Y244" s="164"/>
      <c r="Z244" s="21"/>
      <c r="AA244" s="4"/>
      <c r="AB244" s="166"/>
      <c r="AC244" s="166"/>
      <c r="AD244" s="170"/>
      <c r="AE244" s="166"/>
      <c r="AF244" s="166"/>
      <c r="AG244" s="166"/>
      <c r="AH244" s="166"/>
      <c r="AI244" s="166"/>
      <c r="AJ244" s="166"/>
      <c r="AK244" s="166"/>
      <c r="AL244" s="166"/>
      <c r="AM244" s="166"/>
      <c r="AN244" s="166"/>
      <c r="AO244" s="185"/>
      <c r="AP244" s="24"/>
      <c r="AQ244" s="8"/>
    </row>
    <row r="245" spans="1:43" ht="16.5">
      <c r="A245" s="103"/>
      <c r="B245" s="193"/>
      <c r="C245" s="193"/>
      <c r="D245" s="119"/>
      <c r="E245" s="128"/>
      <c r="F245" s="134"/>
      <c r="G245" s="134"/>
      <c r="H245" s="134"/>
      <c r="I245" s="134"/>
      <c r="J245" s="146"/>
      <c r="K245" s="149"/>
      <c r="L245" s="152"/>
      <c r="M245" s="28" t="b">
        <f>M240=N245</f>
        <v>1</v>
      </c>
      <c r="N245" s="29">
        <f>SUM(N240:N244)</f>
        <v>0</v>
      </c>
      <c r="O245" s="30" t="s">
        <v>112</v>
      </c>
      <c r="P245" s="31"/>
      <c r="Q245" s="32"/>
      <c r="R245" s="32"/>
      <c r="S245" s="32"/>
      <c r="T245" s="33">
        <f>SUM(T240:T244)</f>
        <v>0</v>
      </c>
      <c r="U245" s="34"/>
      <c r="V245" s="34"/>
      <c r="W245" s="35"/>
      <c r="X245" s="35"/>
      <c r="Y245" s="165"/>
      <c r="Z245" s="36"/>
      <c r="AA245" s="4"/>
      <c r="AB245" s="37"/>
      <c r="AC245" s="38"/>
      <c r="AD245" s="38"/>
      <c r="AE245" s="38"/>
      <c r="AF245" s="38"/>
      <c r="AG245" s="38"/>
      <c r="AH245" s="38"/>
      <c r="AI245" s="38"/>
      <c r="AJ245" s="38"/>
      <c r="AK245" s="38"/>
      <c r="AL245" s="38"/>
      <c r="AM245" s="38"/>
      <c r="AN245" s="38"/>
      <c r="AO245" s="39"/>
      <c r="AP245" s="24"/>
      <c r="AQ245" s="8"/>
    </row>
    <row r="246" spans="1:43" ht="14.65" customHeight="1">
      <c r="A246" s="103">
        <f>A240+1</f>
        <v>5</v>
      </c>
      <c r="B246" s="193" t="s">
        <v>186</v>
      </c>
      <c r="C246" s="193"/>
      <c r="D246" s="117">
        <f>+Enero!M246</f>
        <v>22</v>
      </c>
      <c r="E246" s="126">
        <v>20</v>
      </c>
      <c r="F246" s="132">
        <v>32</v>
      </c>
      <c r="G246" s="132"/>
      <c r="H246" s="132"/>
      <c r="I246" s="132"/>
      <c r="J246" s="144">
        <f>+F246+G246</f>
        <v>32</v>
      </c>
      <c r="K246" s="147">
        <f>+AO246</f>
        <v>0</v>
      </c>
      <c r="L246" s="150">
        <f>+J246+K246</f>
        <v>32</v>
      </c>
      <c r="M246" s="153">
        <f>+(D246+E246)-(L246)+H246-I246</f>
        <v>10</v>
      </c>
      <c r="N246" s="14">
        <v>22</v>
      </c>
      <c r="O246" s="71" t="s">
        <v>240</v>
      </c>
      <c r="P246" s="71" t="s">
        <v>115</v>
      </c>
      <c r="Q246" s="72">
        <v>46996</v>
      </c>
      <c r="R246" s="17" t="str">
        <f ca="1">IF(Q246=0," ",IFERROR(IF(DATEDIF(TODAY(),Q246,"M")&lt;=5,"ROJO",IF(DATEDIF(TODAY(),Q246,"M")&gt;=12,"VERDE",IF(AND(DATEDIF(TODAY(),Q246,"M")&gt;=6,DATEDIF(TODAY(),Q246,"M")&lt;=11),"AMARILLO"))),S246))</f>
        <v>VERDE</v>
      </c>
      <c r="S246" s="17" t="str">
        <f>IF(Q246=0," ",IF(Q246&lt;=$N$4,"VENCIDO","NO VENCIDO"))</f>
        <v>NO VENCIDO</v>
      </c>
      <c r="T246" s="18"/>
      <c r="U246" s="19"/>
      <c r="V246" s="19"/>
      <c r="W246" s="20"/>
      <c r="X246" s="20"/>
      <c r="Y246" s="163">
        <f>+AT246</f>
        <v>0</v>
      </c>
      <c r="Z246" s="21"/>
      <c r="AA246" s="4"/>
      <c r="AB246" s="166"/>
      <c r="AC246" s="166"/>
      <c r="AD246" s="170">
        <f>+AB246+AC246</f>
        <v>0</v>
      </c>
      <c r="AE246" s="166"/>
      <c r="AF246" s="166"/>
      <c r="AG246" s="166"/>
      <c r="AH246" s="166"/>
      <c r="AI246" s="166"/>
      <c r="AJ246" s="166"/>
      <c r="AK246" s="166"/>
      <c r="AL246" s="166"/>
      <c r="AM246" s="166"/>
      <c r="AN246" s="166"/>
      <c r="AO246" s="183">
        <f>SUM(AD246:AN250)</f>
        <v>0</v>
      </c>
      <c r="AP246" s="24"/>
      <c r="AQ246" s="8"/>
    </row>
    <row r="247" spans="1:43" ht="14.65" customHeight="1">
      <c r="A247" s="103"/>
      <c r="B247" s="193"/>
      <c r="C247" s="193"/>
      <c r="D247" s="118"/>
      <c r="E247" s="127"/>
      <c r="F247" s="133"/>
      <c r="G247" s="133"/>
      <c r="H247" s="133"/>
      <c r="I247" s="133"/>
      <c r="J247" s="145"/>
      <c r="K247" s="148"/>
      <c r="L247" s="151"/>
      <c r="M247" s="154"/>
      <c r="N247" s="14"/>
      <c r="O247" s="15"/>
      <c r="P247" s="15"/>
      <c r="Q247" s="16"/>
      <c r="R247" s="17" t="str">
        <f ca="1">IF(Q247=0," ",IFERROR(IF(DATEDIF(TODAY(),Q247,"M")&lt;=5,"ROJO",IF(DATEDIF(TODAY(),Q247,"M")&gt;=12,"VERDE",IF(AND(DATEDIF(TODAY(),Q247,"M")&gt;=6,DATEDIF(TODAY(),Q247,"M")&lt;=11),"AMARILLO"))),S247))</f>
        <v xml:space="preserve"> </v>
      </c>
      <c r="S247" s="25" t="str">
        <f>IF(Q247=0," ",IF(Q247&lt;=$N$4,"VENCIDO","NO VENCIDO"))</f>
        <v xml:space="preserve"> </v>
      </c>
      <c r="T247" s="18"/>
      <c r="U247" s="19"/>
      <c r="V247" s="19"/>
      <c r="W247" s="20"/>
      <c r="X247" s="20"/>
      <c r="Y247" s="164"/>
      <c r="Z247" s="21"/>
      <c r="AA247" s="4"/>
      <c r="AB247" s="166"/>
      <c r="AC247" s="166"/>
      <c r="AD247" s="170"/>
      <c r="AE247" s="166"/>
      <c r="AF247" s="166"/>
      <c r="AG247" s="166"/>
      <c r="AH247" s="166"/>
      <c r="AI247" s="166"/>
      <c r="AJ247" s="166"/>
      <c r="AK247" s="166"/>
      <c r="AL247" s="166"/>
      <c r="AM247" s="166"/>
      <c r="AN247" s="166"/>
      <c r="AO247" s="184"/>
      <c r="AP247" s="24"/>
      <c r="AQ247" s="8"/>
    </row>
    <row r="248" spans="1:43" ht="14.65" customHeight="1">
      <c r="A248" s="103"/>
      <c r="B248" s="193"/>
      <c r="C248" s="193"/>
      <c r="D248" s="118"/>
      <c r="E248" s="127"/>
      <c r="F248" s="133"/>
      <c r="G248" s="133"/>
      <c r="H248" s="133"/>
      <c r="I248" s="133"/>
      <c r="J248" s="145"/>
      <c r="K248" s="148"/>
      <c r="L248" s="151"/>
      <c r="M248" s="154"/>
      <c r="N248" s="14"/>
      <c r="O248" s="15"/>
      <c r="P248" s="15"/>
      <c r="Q248" s="16"/>
      <c r="R248" s="17" t="str">
        <f ca="1">IF(Q248=0," ",IFERROR(IF(DATEDIF(TODAY(),Q248,"M")&lt;=5,"ROJO",IF(DATEDIF(TODAY(),Q248,"M")&gt;=12,"VERDE",IF(AND(DATEDIF(TODAY(),Q248,"M")&gt;=6,DATEDIF(TODAY(),Q248,"M")&lt;=11),"AMARILLO"))),S248))</f>
        <v xml:space="preserve"> </v>
      </c>
      <c r="S248" s="25" t="str">
        <f>IF(Q248=0," ",IF(Q248&lt;=$N$4,"VENCIDO","NO VENCIDO"))</f>
        <v xml:space="preserve"> </v>
      </c>
      <c r="T248" s="18"/>
      <c r="U248" s="19"/>
      <c r="V248" s="19"/>
      <c r="W248" s="20"/>
      <c r="X248" s="20"/>
      <c r="Y248" s="164"/>
      <c r="Z248" s="21"/>
      <c r="AA248" s="4"/>
      <c r="AB248" s="166"/>
      <c r="AC248" s="166"/>
      <c r="AD248" s="170"/>
      <c r="AE248" s="166"/>
      <c r="AF248" s="166"/>
      <c r="AG248" s="166"/>
      <c r="AH248" s="166"/>
      <c r="AI248" s="166"/>
      <c r="AJ248" s="166"/>
      <c r="AK248" s="166"/>
      <c r="AL248" s="166"/>
      <c r="AM248" s="166"/>
      <c r="AN248" s="166"/>
      <c r="AO248" s="184"/>
      <c r="AP248" s="24"/>
      <c r="AQ248" s="8"/>
    </row>
    <row r="249" spans="1:43" ht="14.65" customHeight="1">
      <c r="A249" s="103"/>
      <c r="B249" s="193"/>
      <c r="C249" s="193"/>
      <c r="D249" s="118"/>
      <c r="E249" s="127"/>
      <c r="F249" s="133"/>
      <c r="G249" s="133"/>
      <c r="H249" s="133"/>
      <c r="I249" s="133"/>
      <c r="J249" s="145"/>
      <c r="K249" s="148"/>
      <c r="L249" s="151"/>
      <c r="M249" s="154"/>
      <c r="N249" s="14"/>
      <c r="O249" s="15"/>
      <c r="P249" s="15"/>
      <c r="Q249" s="16"/>
      <c r="R249" s="17" t="str">
        <f ca="1">IF(Q249=0," ",IFERROR(IF(DATEDIF(TODAY(),Q249,"M")&lt;=5,"ROJO",IF(DATEDIF(TODAY(),Q249,"M")&gt;=12,"VERDE",IF(AND(DATEDIF(TODAY(),Q249,"M")&gt;=6,DATEDIF(TODAY(),Q249,"M")&lt;=11),"AMARILLO"))),S249))</f>
        <v xml:space="preserve"> </v>
      </c>
      <c r="S249" s="25" t="str">
        <f>IF(Q249=0," ",IF(Q249&lt;=$N$4,"VENCIDO","NO VENCIDO"))</f>
        <v xml:space="preserve"> </v>
      </c>
      <c r="T249" s="18"/>
      <c r="U249" s="19"/>
      <c r="V249" s="19"/>
      <c r="W249" s="20"/>
      <c r="X249" s="20"/>
      <c r="Y249" s="164"/>
      <c r="Z249" s="21"/>
      <c r="AA249" s="4"/>
      <c r="AB249" s="166"/>
      <c r="AC249" s="166"/>
      <c r="AD249" s="170"/>
      <c r="AE249" s="166"/>
      <c r="AF249" s="166"/>
      <c r="AG249" s="166"/>
      <c r="AH249" s="166"/>
      <c r="AI249" s="166"/>
      <c r="AJ249" s="166"/>
      <c r="AK249" s="166"/>
      <c r="AL249" s="166"/>
      <c r="AM249" s="166"/>
      <c r="AN249" s="166"/>
      <c r="AO249" s="184"/>
      <c r="AP249" s="24"/>
      <c r="AQ249" s="8"/>
    </row>
    <row r="250" spans="1:43" ht="14.65" customHeight="1">
      <c r="A250" s="103"/>
      <c r="B250" s="193"/>
      <c r="C250" s="193"/>
      <c r="D250" s="118"/>
      <c r="E250" s="127"/>
      <c r="F250" s="133"/>
      <c r="G250" s="133"/>
      <c r="H250" s="133"/>
      <c r="I250" s="133"/>
      <c r="J250" s="145"/>
      <c r="K250" s="148"/>
      <c r="L250" s="151"/>
      <c r="M250" s="155"/>
      <c r="N250" s="14"/>
      <c r="O250" s="15"/>
      <c r="P250" s="15"/>
      <c r="Q250" s="16"/>
      <c r="R250" s="17" t="str">
        <f ca="1">IF(Q250=0," ",IFERROR(IF(DATEDIF(TODAY(),Q250,"M")&lt;=5,"ROJO",IF(DATEDIF(TODAY(),Q250,"M")&gt;=12,"VERDE",IF(AND(DATEDIF(TODAY(),Q250,"M")&gt;=6,DATEDIF(TODAY(),Q250,"M")&lt;=11),"AMARILLO"))),S250))</f>
        <v xml:space="preserve"> </v>
      </c>
      <c r="S250" s="25" t="str">
        <f>IF(Q250=0," ",IF(Q250&lt;=$N$4,"VENCIDO","NO VENCIDO"))</f>
        <v xml:space="preserve"> </v>
      </c>
      <c r="T250" s="18"/>
      <c r="U250" s="19"/>
      <c r="V250" s="19"/>
      <c r="W250" s="20"/>
      <c r="X250" s="20"/>
      <c r="Y250" s="164"/>
      <c r="Z250" s="21"/>
      <c r="AA250" s="4"/>
      <c r="AB250" s="166"/>
      <c r="AC250" s="166"/>
      <c r="AD250" s="170"/>
      <c r="AE250" s="166"/>
      <c r="AF250" s="166"/>
      <c r="AG250" s="166"/>
      <c r="AH250" s="166"/>
      <c r="AI250" s="166"/>
      <c r="AJ250" s="166"/>
      <c r="AK250" s="166"/>
      <c r="AL250" s="166"/>
      <c r="AM250" s="166"/>
      <c r="AN250" s="166"/>
      <c r="AO250" s="185"/>
      <c r="AP250" s="24"/>
      <c r="AQ250" s="8"/>
    </row>
    <row r="251" spans="1:43" ht="16.5">
      <c r="A251" s="103"/>
      <c r="B251" s="193"/>
      <c r="C251" s="193"/>
      <c r="D251" s="119"/>
      <c r="E251" s="128"/>
      <c r="F251" s="134"/>
      <c r="G251" s="134"/>
      <c r="H251" s="134"/>
      <c r="I251" s="134"/>
      <c r="J251" s="146"/>
      <c r="K251" s="149"/>
      <c r="L251" s="152"/>
      <c r="M251" s="28" t="b">
        <f>M246=N251</f>
        <v>0</v>
      </c>
      <c r="N251" s="29">
        <f>SUM(N246:N250)</f>
        <v>22</v>
      </c>
      <c r="O251" s="30" t="s">
        <v>112</v>
      </c>
      <c r="P251" s="31"/>
      <c r="Q251" s="32"/>
      <c r="R251" s="32"/>
      <c r="S251" s="32"/>
      <c r="T251" s="33">
        <f>SUM(T246:T250)</f>
        <v>0</v>
      </c>
      <c r="U251" s="34"/>
      <c r="V251" s="34"/>
      <c r="W251" s="35"/>
      <c r="X251" s="35"/>
      <c r="Y251" s="165"/>
      <c r="Z251" s="36"/>
      <c r="AA251" s="4"/>
      <c r="AB251" s="37"/>
      <c r="AC251" s="38"/>
      <c r="AD251" s="38"/>
      <c r="AE251" s="38"/>
      <c r="AF251" s="38"/>
      <c r="AG251" s="38"/>
      <c r="AH251" s="38"/>
      <c r="AI251" s="38"/>
      <c r="AJ251" s="38"/>
      <c r="AK251" s="38"/>
      <c r="AL251" s="38"/>
      <c r="AM251" s="38"/>
      <c r="AN251" s="38"/>
      <c r="AO251" s="39"/>
      <c r="AP251" s="24"/>
      <c r="AQ251" s="8"/>
    </row>
    <row r="252" spans="1:43" ht="14.65" customHeight="1">
      <c r="A252" s="103">
        <f>A246+1</f>
        <v>6</v>
      </c>
      <c r="B252" s="193" t="s">
        <v>188</v>
      </c>
      <c r="C252" s="193"/>
      <c r="D252" s="117">
        <f>+Enero!M252</f>
        <v>0</v>
      </c>
      <c r="E252" s="126"/>
      <c r="F252" s="132"/>
      <c r="G252" s="132"/>
      <c r="H252" s="132"/>
      <c r="I252" s="132"/>
      <c r="J252" s="144">
        <f>+F252+G252</f>
        <v>0</v>
      </c>
      <c r="K252" s="147">
        <f>+AO252</f>
        <v>0</v>
      </c>
      <c r="L252" s="150">
        <f>+J252+K252</f>
        <v>0</v>
      </c>
      <c r="M252" s="153">
        <f>+(D252+E252)-(L252)+H252-I252</f>
        <v>0</v>
      </c>
      <c r="N252" s="14"/>
      <c r="O252" s="15"/>
      <c r="P252" s="15"/>
      <c r="Q252" s="16"/>
      <c r="R252" s="17" t="str">
        <f ca="1">IF(Q252=0," ",IFERROR(IF(DATEDIF(TODAY(),Q252,"M")&lt;=5,"ROJO",IF(DATEDIF(TODAY(),Q252,"M")&gt;=12,"VERDE",IF(AND(DATEDIF(TODAY(),Q252,"M")&gt;=6,DATEDIF(TODAY(),Q252,"M")&lt;=11),"AMARILLO"))),S252))</f>
        <v xml:space="preserve"> </v>
      </c>
      <c r="S252" s="17" t="str">
        <f>IF(Q252=0," ",IF(Q252&lt;=$N$4,"VENCIDO","NO VENCIDO"))</f>
        <v xml:space="preserve"> </v>
      </c>
      <c r="T252" s="18"/>
      <c r="U252" s="19"/>
      <c r="V252" s="19"/>
      <c r="W252" s="20"/>
      <c r="X252" s="20"/>
      <c r="Y252" s="163">
        <f>+AT252</f>
        <v>0</v>
      </c>
      <c r="Z252" s="21"/>
      <c r="AA252" s="4"/>
      <c r="AB252" s="166"/>
      <c r="AC252" s="166"/>
      <c r="AD252" s="170">
        <f>+AB252+AC252</f>
        <v>0</v>
      </c>
      <c r="AE252" s="166"/>
      <c r="AF252" s="166"/>
      <c r="AG252" s="166"/>
      <c r="AH252" s="166"/>
      <c r="AI252" s="166"/>
      <c r="AJ252" s="166"/>
      <c r="AK252" s="166"/>
      <c r="AL252" s="166"/>
      <c r="AM252" s="166"/>
      <c r="AN252" s="166"/>
      <c r="AO252" s="183">
        <f>SUM(AD252:AN256)</f>
        <v>0</v>
      </c>
      <c r="AP252" s="24"/>
      <c r="AQ252" s="8"/>
    </row>
    <row r="253" spans="1:43" ht="14.65" customHeight="1">
      <c r="A253" s="103"/>
      <c r="B253" s="193"/>
      <c r="C253" s="193"/>
      <c r="D253" s="118"/>
      <c r="E253" s="127"/>
      <c r="F253" s="133"/>
      <c r="G253" s="133"/>
      <c r="H253" s="133"/>
      <c r="I253" s="133"/>
      <c r="J253" s="145"/>
      <c r="K253" s="148"/>
      <c r="L253" s="151"/>
      <c r="M253" s="154"/>
      <c r="N253" s="14"/>
      <c r="O253" s="15"/>
      <c r="P253" s="15"/>
      <c r="Q253" s="16"/>
      <c r="R253" s="17" t="str">
        <f ca="1">IF(Q253=0," ",IFERROR(IF(DATEDIF(TODAY(),Q253,"M")&lt;=5,"ROJO",IF(DATEDIF(TODAY(),Q253,"M")&gt;=12,"VERDE",IF(AND(DATEDIF(TODAY(),Q253,"M")&gt;=6,DATEDIF(TODAY(),Q253,"M")&lt;=11),"AMARILLO"))),S253))</f>
        <v xml:space="preserve"> </v>
      </c>
      <c r="S253" s="25" t="str">
        <f>IF(Q253=0," ",IF(Q253&lt;=$N$4,"VENCIDO","NO VENCIDO"))</f>
        <v xml:space="preserve"> </v>
      </c>
      <c r="T253" s="18"/>
      <c r="U253" s="19"/>
      <c r="V253" s="19"/>
      <c r="W253" s="20"/>
      <c r="X253" s="20"/>
      <c r="Y253" s="164"/>
      <c r="Z253" s="21"/>
      <c r="AA253" s="4"/>
      <c r="AB253" s="166"/>
      <c r="AC253" s="166"/>
      <c r="AD253" s="170"/>
      <c r="AE253" s="166"/>
      <c r="AF253" s="166"/>
      <c r="AG253" s="166"/>
      <c r="AH253" s="166"/>
      <c r="AI253" s="166"/>
      <c r="AJ253" s="166"/>
      <c r="AK253" s="166"/>
      <c r="AL253" s="166"/>
      <c r="AM253" s="166"/>
      <c r="AN253" s="166"/>
      <c r="AO253" s="184"/>
      <c r="AP253" s="24"/>
      <c r="AQ253" s="8"/>
    </row>
    <row r="254" spans="1:43" ht="14.65" customHeight="1">
      <c r="A254" s="103"/>
      <c r="B254" s="193"/>
      <c r="C254" s="193"/>
      <c r="D254" s="118"/>
      <c r="E254" s="127"/>
      <c r="F254" s="133"/>
      <c r="G254" s="133"/>
      <c r="H254" s="133"/>
      <c r="I254" s="133"/>
      <c r="J254" s="145"/>
      <c r="K254" s="148"/>
      <c r="L254" s="151"/>
      <c r="M254" s="154"/>
      <c r="N254" s="14"/>
      <c r="O254" s="15"/>
      <c r="P254" s="15"/>
      <c r="Q254" s="16"/>
      <c r="R254" s="17" t="str">
        <f ca="1">IF(Q254=0," ",IFERROR(IF(DATEDIF(TODAY(),Q254,"M")&lt;=5,"ROJO",IF(DATEDIF(TODAY(),Q254,"M")&gt;=12,"VERDE",IF(AND(DATEDIF(TODAY(),Q254,"M")&gt;=6,DATEDIF(TODAY(),Q254,"M")&lt;=11),"AMARILLO"))),S254))</f>
        <v xml:space="preserve"> </v>
      </c>
      <c r="S254" s="25" t="str">
        <f>IF(Q254=0," ",IF(Q254&lt;=$N$4,"VENCIDO","NO VENCIDO"))</f>
        <v xml:space="preserve"> </v>
      </c>
      <c r="T254" s="18"/>
      <c r="U254" s="19"/>
      <c r="V254" s="19"/>
      <c r="W254" s="20"/>
      <c r="X254" s="20"/>
      <c r="Y254" s="164"/>
      <c r="Z254" s="21"/>
      <c r="AA254" s="4"/>
      <c r="AB254" s="166"/>
      <c r="AC254" s="166"/>
      <c r="AD254" s="170"/>
      <c r="AE254" s="166"/>
      <c r="AF254" s="166"/>
      <c r="AG254" s="166"/>
      <c r="AH254" s="166"/>
      <c r="AI254" s="166"/>
      <c r="AJ254" s="166"/>
      <c r="AK254" s="166"/>
      <c r="AL254" s="166"/>
      <c r="AM254" s="166"/>
      <c r="AN254" s="166"/>
      <c r="AO254" s="184"/>
      <c r="AP254" s="24"/>
      <c r="AQ254" s="8"/>
    </row>
    <row r="255" spans="1:43" ht="14.65" customHeight="1">
      <c r="A255" s="103"/>
      <c r="B255" s="193"/>
      <c r="C255" s="193"/>
      <c r="D255" s="118"/>
      <c r="E255" s="127"/>
      <c r="F255" s="133"/>
      <c r="G255" s="133"/>
      <c r="H255" s="133"/>
      <c r="I255" s="133"/>
      <c r="J255" s="145"/>
      <c r="K255" s="148"/>
      <c r="L255" s="151"/>
      <c r="M255" s="154"/>
      <c r="N255" s="14"/>
      <c r="O255" s="15"/>
      <c r="P255" s="15"/>
      <c r="Q255" s="16"/>
      <c r="R255" s="17" t="str">
        <f ca="1">IF(Q255=0," ",IFERROR(IF(DATEDIF(TODAY(),Q255,"M")&lt;=5,"ROJO",IF(DATEDIF(TODAY(),Q255,"M")&gt;=12,"VERDE",IF(AND(DATEDIF(TODAY(),Q255,"M")&gt;=6,DATEDIF(TODAY(),Q255,"M")&lt;=11),"AMARILLO"))),S255))</f>
        <v xml:space="preserve"> </v>
      </c>
      <c r="S255" s="25" t="str">
        <f>IF(Q255=0," ",IF(Q255&lt;=$N$4,"VENCIDO","NO VENCIDO"))</f>
        <v xml:space="preserve"> </v>
      </c>
      <c r="T255" s="18"/>
      <c r="U255" s="19"/>
      <c r="V255" s="19"/>
      <c r="W255" s="20"/>
      <c r="X255" s="20"/>
      <c r="Y255" s="164"/>
      <c r="Z255" s="21"/>
      <c r="AA255" s="4"/>
      <c r="AB255" s="166"/>
      <c r="AC255" s="166"/>
      <c r="AD255" s="170"/>
      <c r="AE255" s="166"/>
      <c r="AF255" s="166"/>
      <c r="AG255" s="166"/>
      <c r="AH255" s="166"/>
      <c r="AI255" s="166"/>
      <c r="AJ255" s="166"/>
      <c r="AK255" s="166"/>
      <c r="AL255" s="166"/>
      <c r="AM255" s="166"/>
      <c r="AN255" s="166"/>
      <c r="AO255" s="184"/>
      <c r="AP255" s="24"/>
      <c r="AQ255" s="8"/>
    </row>
    <row r="256" spans="1:43" ht="14.65" customHeight="1">
      <c r="A256" s="103"/>
      <c r="B256" s="193"/>
      <c r="C256" s="193"/>
      <c r="D256" s="118"/>
      <c r="E256" s="127"/>
      <c r="F256" s="133"/>
      <c r="G256" s="133"/>
      <c r="H256" s="133"/>
      <c r="I256" s="133"/>
      <c r="J256" s="145"/>
      <c r="K256" s="148"/>
      <c r="L256" s="151"/>
      <c r="M256" s="155"/>
      <c r="N256" s="14"/>
      <c r="O256" s="15"/>
      <c r="P256" s="15"/>
      <c r="Q256" s="16"/>
      <c r="R256" s="17" t="str">
        <f ca="1">IF(Q256=0," ",IFERROR(IF(DATEDIF(TODAY(),Q256,"M")&lt;=5,"ROJO",IF(DATEDIF(TODAY(),Q256,"M")&gt;=12,"VERDE",IF(AND(DATEDIF(TODAY(),Q256,"M")&gt;=6,DATEDIF(TODAY(),Q256,"M")&lt;=11),"AMARILLO"))),S256))</f>
        <v xml:space="preserve"> </v>
      </c>
      <c r="S256" s="25" t="str">
        <f>IF(Q256=0," ",IF(Q256&lt;=$N$4,"VENCIDO","NO VENCIDO"))</f>
        <v xml:space="preserve"> </v>
      </c>
      <c r="T256" s="18"/>
      <c r="U256" s="19"/>
      <c r="V256" s="19"/>
      <c r="W256" s="20"/>
      <c r="X256" s="20"/>
      <c r="Y256" s="164"/>
      <c r="Z256" s="21"/>
      <c r="AA256" s="4"/>
      <c r="AB256" s="166"/>
      <c r="AC256" s="166"/>
      <c r="AD256" s="170"/>
      <c r="AE256" s="166"/>
      <c r="AF256" s="166"/>
      <c r="AG256" s="166"/>
      <c r="AH256" s="166"/>
      <c r="AI256" s="166"/>
      <c r="AJ256" s="166"/>
      <c r="AK256" s="166"/>
      <c r="AL256" s="166"/>
      <c r="AM256" s="166"/>
      <c r="AN256" s="166"/>
      <c r="AO256" s="185"/>
      <c r="AP256" s="24"/>
      <c r="AQ256" s="8"/>
    </row>
    <row r="257" spans="1:43" ht="16.5">
      <c r="A257" s="103"/>
      <c r="B257" s="193"/>
      <c r="C257" s="193"/>
      <c r="D257" s="119"/>
      <c r="E257" s="128"/>
      <c r="F257" s="134"/>
      <c r="G257" s="134"/>
      <c r="H257" s="134"/>
      <c r="I257" s="134"/>
      <c r="J257" s="146"/>
      <c r="K257" s="149"/>
      <c r="L257" s="152"/>
      <c r="M257" s="28" t="b">
        <f>M252=N257</f>
        <v>1</v>
      </c>
      <c r="N257" s="29">
        <f>SUM(N252:N256)</f>
        <v>0</v>
      </c>
      <c r="O257" s="30" t="s">
        <v>112</v>
      </c>
      <c r="P257" s="31"/>
      <c r="Q257" s="32"/>
      <c r="R257" s="32"/>
      <c r="S257" s="32"/>
      <c r="T257" s="33">
        <f>SUM(T252:T256)</f>
        <v>0</v>
      </c>
      <c r="U257" s="34"/>
      <c r="V257" s="34"/>
      <c r="W257" s="35"/>
      <c r="X257" s="35"/>
      <c r="Y257" s="165"/>
      <c r="Z257" s="36"/>
      <c r="AA257" s="4"/>
      <c r="AB257" s="37"/>
      <c r="AC257" s="38"/>
      <c r="AD257" s="38"/>
      <c r="AE257" s="38"/>
      <c r="AF257" s="38"/>
      <c r="AG257" s="38"/>
      <c r="AH257" s="38"/>
      <c r="AI257" s="38"/>
      <c r="AJ257" s="38"/>
      <c r="AK257" s="38"/>
      <c r="AL257" s="38"/>
      <c r="AM257" s="38"/>
      <c r="AN257" s="38"/>
      <c r="AO257" s="39"/>
      <c r="AP257" s="24"/>
      <c r="AQ257" s="8"/>
    </row>
    <row r="258" spans="1:43" ht="14.65" customHeight="1">
      <c r="A258" s="103">
        <f>A252+1</f>
        <v>7</v>
      </c>
      <c r="B258" s="193" t="s">
        <v>189</v>
      </c>
      <c r="C258" s="193"/>
      <c r="D258" s="117">
        <f>+Enero!M258</f>
        <v>0</v>
      </c>
      <c r="E258" s="126"/>
      <c r="F258" s="132"/>
      <c r="G258" s="132"/>
      <c r="H258" s="132"/>
      <c r="I258" s="132"/>
      <c r="J258" s="144">
        <f>+F258+G258</f>
        <v>0</v>
      </c>
      <c r="K258" s="147">
        <f>+AO258</f>
        <v>0</v>
      </c>
      <c r="L258" s="150">
        <f>+J258+K258</f>
        <v>0</v>
      </c>
      <c r="M258" s="153">
        <f>+(D258+E258)-(L258)+H258-I258</f>
        <v>0</v>
      </c>
      <c r="N258" s="14"/>
      <c r="O258" s="15"/>
      <c r="P258" s="15"/>
      <c r="Q258" s="16"/>
      <c r="R258" s="17" t="str">
        <f ca="1">IF(Q258=0," ",IFERROR(IF(DATEDIF(TODAY(),Q258,"M")&lt;=5,"ROJO",IF(DATEDIF(TODAY(),Q258,"M")&gt;=12,"VERDE",IF(AND(DATEDIF(TODAY(),Q258,"M")&gt;=6,DATEDIF(TODAY(),Q258,"M")&lt;=11),"AMARILLO"))),S258))</f>
        <v xml:space="preserve"> </v>
      </c>
      <c r="S258" s="17" t="str">
        <f>IF(Q258=0," ",IF(Q258&lt;=$N$4,"VENCIDO","NO VENCIDO"))</f>
        <v xml:space="preserve"> </v>
      </c>
      <c r="T258" s="18"/>
      <c r="U258" s="19"/>
      <c r="V258" s="19"/>
      <c r="W258" s="20"/>
      <c r="X258" s="20"/>
      <c r="Y258" s="163">
        <f>+AT258</f>
        <v>0</v>
      </c>
      <c r="Z258" s="21"/>
      <c r="AA258" s="4"/>
      <c r="AB258" s="166"/>
      <c r="AC258" s="166"/>
      <c r="AD258" s="170">
        <f>+AB258+AC258</f>
        <v>0</v>
      </c>
      <c r="AE258" s="166"/>
      <c r="AF258" s="166"/>
      <c r="AG258" s="166"/>
      <c r="AH258" s="166"/>
      <c r="AI258" s="166"/>
      <c r="AJ258" s="166"/>
      <c r="AK258" s="166"/>
      <c r="AL258" s="166"/>
      <c r="AM258" s="166"/>
      <c r="AN258" s="166"/>
      <c r="AO258" s="183">
        <f>SUM(AD258:AN262)</f>
        <v>0</v>
      </c>
      <c r="AP258" s="24"/>
      <c r="AQ258" s="8"/>
    </row>
    <row r="259" spans="1:43" ht="14.65" customHeight="1">
      <c r="A259" s="103"/>
      <c r="B259" s="193"/>
      <c r="C259" s="193"/>
      <c r="D259" s="118"/>
      <c r="E259" s="127"/>
      <c r="F259" s="133"/>
      <c r="G259" s="133"/>
      <c r="H259" s="133"/>
      <c r="I259" s="133"/>
      <c r="J259" s="145"/>
      <c r="K259" s="148"/>
      <c r="L259" s="151"/>
      <c r="M259" s="154"/>
      <c r="N259" s="14"/>
      <c r="O259" s="15"/>
      <c r="P259" s="15"/>
      <c r="Q259" s="16"/>
      <c r="R259" s="17" t="str">
        <f ca="1">IF(Q259=0," ",IFERROR(IF(DATEDIF(TODAY(),Q259,"M")&lt;=5,"ROJO",IF(DATEDIF(TODAY(),Q259,"M")&gt;=12,"VERDE",IF(AND(DATEDIF(TODAY(),Q259,"M")&gt;=6,DATEDIF(TODAY(),Q259,"M")&lt;=11),"AMARILLO"))),S259))</f>
        <v xml:space="preserve"> </v>
      </c>
      <c r="S259" s="25" t="str">
        <f>IF(Q259=0," ",IF(Q259&lt;=$N$4,"VENCIDO","NO VENCIDO"))</f>
        <v xml:space="preserve"> </v>
      </c>
      <c r="T259" s="18"/>
      <c r="U259" s="19"/>
      <c r="V259" s="19"/>
      <c r="W259" s="20"/>
      <c r="X259" s="20"/>
      <c r="Y259" s="164"/>
      <c r="Z259" s="21"/>
      <c r="AA259" s="4"/>
      <c r="AB259" s="166"/>
      <c r="AC259" s="166"/>
      <c r="AD259" s="170"/>
      <c r="AE259" s="166"/>
      <c r="AF259" s="166"/>
      <c r="AG259" s="166"/>
      <c r="AH259" s="166"/>
      <c r="AI259" s="166"/>
      <c r="AJ259" s="166"/>
      <c r="AK259" s="166"/>
      <c r="AL259" s="166"/>
      <c r="AM259" s="166"/>
      <c r="AN259" s="166"/>
      <c r="AO259" s="184"/>
      <c r="AP259" s="24"/>
      <c r="AQ259" s="8"/>
    </row>
    <row r="260" spans="1:43" ht="14.65" customHeight="1">
      <c r="A260" s="103"/>
      <c r="B260" s="193"/>
      <c r="C260" s="193"/>
      <c r="D260" s="118"/>
      <c r="E260" s="127"/>
      <c r="F260" s="133"/>
      <c r="G260" s="133"/>
      <c r="H260" s="133"/>
      <c r="I260" s="133"/>
      <c r="J260" s="145"/>
      <c r="K260" s="148"/>
      <c r="L260" s="151"/>
      <c r="M260" s="154"/>
      <c r="N260" s="14"/>
      <c r="O260" s="15"/>
      <c r="P260" s="15"/>
      <c r="Q260" s="16"/>
      <c r="R260" s="17" t="str">
        <f ca="1">IF(Q260=0," ",IFERROR(IF(DATEDIF(TODAY(),Q260,"M")&lt;=5,"ROJO",IF(DATEDIF(TODAY(),Q260,"M")&gt;=12,"VERDE",IF(AND(DATEDIF(TODAY(),Q260,"M")&gt;=6,DATEDIF(TODAY(),Q260,"M")&lt;=11),"AMARILLO"))),S260))</f>
        <v xml:space="preserve"> </v>
      </c>
      <c r="S260" s="25" t="str">
        <f>IF(Q260=0," ",IF(Q260&lt;=$N$4,"VENCIDO","NO VENCIDO"))</f>
        <v xml:space="preserve"> </v>
      </c>
      <c r="T260" s="18"/>
      <c r="U260" s="19"/>
      <c r="V260" s="19"/>
      <c r="W260" s="20"/>
      <c r="X260" s="20"/>
      <c r="Y260" s="164"/>
      <c r="Z260" s="21"/>
      <c r="AA260" s="4"/>
      <c r="AB260" s="166"/>
      <c r="AC260" s="166"/>
      <c r="AD260" s="170"/>
      <c r="AE260" s="166"/>
      <c r="AF260" s="166"/>
      <c r="AG260" s="166"/>
      <c r="AH260" s="166"/>
      <c r="AI260" s="166"/>
      <c r="AJ260" s="166"/>
      <c r="AK260" s="166"/>
      <c r="AL260" s="166"/>
      <c r="AM260" s="166"/>
      <c r="AN260" s="166"/>
      <c r="AO260" s="184"/>
      <c r="AP260" s="24"/>
      <c r="AQ260" s="8"/>
    </row>
    <row r="261" spans="1:43" ht="14.65" customHeight="1">
      <c r="A261" s="103"/>
      <c r="B261" s="193"/>
      <c r="C261" s="193"/>
      <c r="D261" s="118"/>
      <c r="E261" s="127"/>
      <c r="F261" s="133"/>
      <c r="G261" s="133"/>
      <c r="H261" s="133"/>
      <c r="I261" s="133"/>
      <c r="J261" s="145"/>
      <c r="K261" s="148"/>
      <c r="L261" s="151"/>
      <c r="M261" s="154"/>
      <c r="N261" s="14"/>
      <c r="O261" s="15"/>
      <c r="P261" s="15"/>
      <c r="Q261" s="16"/>
      <c r="R261" s="17" t="str">
        <f ca="1">IF(Q261=0," ",IFERROR(IF(DATEDIF(TODAY(),Q261,"M")&lt;=5,"ROJO",IF(DATEDIF(TODAY(),Q261,"M")&gt;=12,"VERDE",IF(AND(DATEDIF(TODAY(),Q261,"M")&gt;=6,DATEDIF(TODAY(),Q261,"M")&lt;=11),"AMARILLO"))),S261))</f>
        <v xml:space="preserve"> </v>
      </c>
      <c r="S261" s="25" t="str">
        <f>IF(Q261=0," ",IF(Q261&lt;=$N$4,"VENCIDO","NO VENCIDO"))</f>
        <v xml:space="preserve"> </v>
      </c>
      <c r="T261" s="18"/>
      <c r="U261" s="19"/>
      <c r="V261" s="19"/>
      <c r="W261" s="20"/>
      <c r="X261" s="20"/>
      <c r="Y261" s="164"/>
      <c r="Z261" s="21"/>
      <c r="AA261" s="4"/>
      <c r="AB261" s="166"/>
      <c r="AC261" s="166"/>
      <c r="AD261" s="170"/>
      <c r="AE261" s="166"/>
      <c r="AF261" s="166"/>
      <c r="AG261" s="166"/>
      <c r="AH261" s="166"/>
      <c r="AI261" s="166"/>
      <c r="AJ261" s="166"/>
      <c r="AK261" s="166"/>
      <c r="AL261" s="166"/>
      <c r="AM261" s="166"/>
      <c r="AN261" s="166"/>
      <c r="AO261" s="184"/>
      <c r="AP261" s="24"/>
      <c r="AQ261" s="8"/>
    </row>
    <row r="262" spans="1:43" ht="14.65" customHeight="1">
      <c r="A262" s="103"/>
      <c r="B262" s="193"/>
      <c r="C262" s="193"/>
      <c r="D262" s="118"/>
      <c r="E262" s="127"/>
      <c r="F262" s="133"/>
      <c r="G262" s="133"/>
      <c r="H262" s="133"/>
      <c r="I262" s="133"/>
      <c r="J262" s="145"/>
      <c r="K262" s="148"/>
      <c r="L262" s="151"/>
      <c r="M262" s="155"/>
      <c r="N262" s="14"/>
      <c r="O262" s="15"/>
      <c r="P262" s="15"/>
      <c r="Q262" s="16"/>
      <c r="R262" s="17" t="str">
        <f ca="1">IF(Q262=0," ",IFERROR(IF(DATEDIF(TODAY(),Q262,"M")&lt;=5,"ROJO",IF(DATEDIF(TODAY(),Q262,"M")&gt;=12,"VERDE",IF(AND(DATEDIF(TODAY(),Q262,"M")&gt;=6,DATEDIF(TODAY(),Q262,"M")&lt;=11),"AMARILLO"))),S262))</f>
        <v xml:space="preserve"> </v>
      </c>
      <c r="S262" s="25" t="str">
        <f>IF(Q262=0," ",IF(Q262&lt;=$N$4,"VENCIDO","NO VENCIDO"))</f>
        <v xml:space="preserve"> </v>
      </c>
      <c r="T262" s="18"/>
      <c r="U262" s="19"/>
      <c r="V262" s="19"/>
      <c r="W262" s="20"/>
      <c r="X262" s="20"/>
      <c r="Y262" s="164"/>
      <c r="Z262" s="21"/>
      <c r="AA262" s="4"/>
      <c r="AB262" s="166"/>
      <c r="AC262" s="166"/>
      <c r="AD262" s="170"/>
      <c r="AE262" s="166"/>
      <c r="AF262" s="166"/>
      <c r="AG262" s="166"/>
      <c r="AH262" s="166"/>
      <c r="AI262" s="166"/>
      <c r="AJ262" s="166"/>
      <c r="AK262" s="166"/>
      <c r="AL262" s="166"/>
      <c r="AM262" s="166"/>
      <c r="AN262" s="166"/>
      <c r="AO262" s="185"/>
      <c r="AP262" s="24"/>
      <c r="AQ262" s="8"/>
    </row>
    <row r="263" spans="1:43" ht="16.5">
      <c r="A263" s="103"/>
      <c r="B263" s="193"/>
      <c r="C263" s="193"/>
      <c r="D263" s="119"/>
      <c r="E263" s="128"/>
      <c r="F263" s="134"/>
      <c r="G263" s="134"/>
      <c r="H263" s="134"/>
      <c r="I263" s="134"/>
      <c r="J263" s="146"/>
      <c r="K263" s="149"/>
      <c r="L263" s="152"/>
      <c r="M263" s="28" t="b">
        <f>M258=N263</f>
        <v>1</v>
      </c>
      <c r="N263" s="29">
        <f>SUM(N258:N262)</f>
        <v>0</v>
      </c>
      <c r="O263" s="30" t="s">
        <v>112</v>
      </c>
      <c r="P263" s="31"/>
      <c r="Q263" s="32"/>
      <c r="R263" s="32"/>
      <c r="S263" s="32"/>
      <c r="T263" s="33">
        <f>SUM(T258:T262)</f>
        <v>0</v>
      </c>
      <c r="U263" s="34"/>
      <c r="V263" s="34"/>
      <c r="W263" s="35"/>
      <c r="X263" s="35"/>
      <c r="Y263" s="165"/>
      <c r="Z263" s="36"/>
      <c r="AA263" s="4"/>
      <c r="AB263" s="37"/>
      <c r="AC263" s="38"/>
      <c r="AD263" s="38"/>
      <c r="AE263" s="38"/>
      <c r="AF263" s="38"/>
      <c r="AG263" s="38"/>
      <c r="AH263" s="38"/>
      <c r="AI263" s="38"/>
      <c r="AJ263" s="38"/>
      <c r="AK263" s="38"/>
      <c r="AL263" s="38"/>
      <c r="AM263" s="38"/>
      <c r="AN263" s="38"/>
      <c r="AO263" s="39"/>
      <c r="AP263" s="24"/>
      <c r="AQ263" s="8"/>
    </row>
    <row r="264" spans="1:43" ht="14.65" customHeight="1">
      <c r="A264" s="103">
        <f>A258+1</f>
        <v>8</v>
      </c>
      <c r="B264" s="193" t="s">
        <v>190</v>
      </c>
      <c r="C264" s="193"/>
      <c r="D264" s="117">
        <f>+Enero!M264</f>
        <v>130</v>
      </c>
      <c r="E264" s="126">
        <v>100</v>
      </c>
      <c r="F264" s="132">
        <v>26</v>
      </c>
      <c r="G264" s="132"/>
      <c r="H264" s="132"/>
      <c r="I264" s="132"/>
      <c r="J264" s="144">
        <f>+F264+G264</f>
        <v>26</v>
      </c>
      <c r="K264" s="147">
        <f>+AO264</f>
        <v>34</v>
      </c>
      <c r="L264" s="150">
        <f>+J264+K264</f>
        <v>60</v>
      </c>
      <c r="M264" s="153">
        <f>+(D264+E264)-(L264)+H264-I264</f>
        <v>170</v>
      </c>
      <c r="N264" s="14">
        <v>170</v>
      </c>
      <c r="O264" s="71" t="s">
        <v>191</v>
      </c>
      <c r="P264" s="71" t="s">
        <v>125</v>
      </c>
      <c r="Q264" s="72">
        <v>46568</v>
      </c>
      <c r="R264" s="17" t="str">
        <f ca="1">IF(Q264=0," ",IFERROR(IF(DATEDIF(TODAY(),Q264,"M")&lt;=5,"ROJO",IF(DATEDIF(TODAY(),Q264,"M")&gt;=12,"VERDE",IF(AND(DATEDIF(TODAY(),Q264,"M")&gt;=6,DATEDIF(TODAY(),Q264,"M")&lt;=11),"AMARILLO"))),S264))</f>
        <v>AMARILLO</v>
      </c>
      <c r="S264" s="17" t="str">
        <f>IF(Q264=0," ",IF(Q264&lt;=$N$4,"VENCIDO","NO VENCIDO"))</f>
        <v>NO VENCIDO</v>
      </c>
      <c r="T264" s="18"/>
      <c r="U264" s="19"/>
      <c r="V264" s="19"/>
      <c r="W264" s="20"/>
      <c r="X264" s="20"/>
      <c r="Y264" s="163">
        <f>+AT264</f>
        <v>0</v>
      </c>
      <c r="Z264" s="21"/>
      <c r="AA264" s="4"/>
      <c r="AB264" s="166">
        <v>34</v>
      </c>
      <c r="AC264" s="166"/>
      <c r="AD264" s="170">
        <f>+AB264+AC264</f>
        <v>34</v>
      </c>
      <c r="AE264" s="166"/>
      <c r="AF264" s="166"/>
      <c r="AG264" s="166"/>
      <c r="AH264" s="166"/>
      <c r="AI264" s="166"/>
      <c r="AJ264" s="166"/>
      <c r="AK264" s="166"/>
      <c r="AL264" s="166"/>
      <c r="AM264" s="166"/>
      <c r="AN264" s="166"/>
      <c r="AO264" s="183">
        <f>SUM(AD264:AN268)</f>
        <v>34</v>
      </c>
      <c r="AP264" s="24"/>
      <c r="AQ264" s="8"/>
    </row>
    <row r="265" spans="1:43" ht="14.65" customHeight="1">
      <c r="A265" s="103"/>
      <c r="B265" s="193"/>
      <c r="C265" s="193"/>
      <c r="D265" s="118"/>
      <c r="E265" s="127"/>
      <c r="F265" s="133"/>
      <c r="G265" s="133"/>
      <c r="H265" s="133"/>
      <c r="I265" s="133"/>
      <c r="J265" s="145"/>
      <c r="K265" s="148"/>
      <c r="L265" s="151"/>
      <c r="M265" s="154"/>
      <c r="N265" s="14"/>
      <c r="O265" s="15"/>
      <c r="P265" s="15"/>
      <c r="Q265" s="16"/>
      <c r="R265" s="17" t="str">
        <f ca="1">IF(Q265=0," ",IFERROR(IF(DATEDIF(TODAY(),Q265,"M")&lt;=5,"ROJO",IF(DATEDIF(TODAY(),Q265,"M")&gt;=12,"VERDE",IF(AND(DATEDIF(TODAY(),Q265,"M")&gt;=6,DATEDIF(TODAY(),Q265,"M")&lt;=11),"AMARILLO"))),S265))</f>
        <v xml:space="preserve"> </v>
      </c>
      <c r="S265" s="25" t="str">
        <f>IF(Q265=0," ",IF(Q265&lt;=$N$4,"VENCIDO","NO VENCIDO"))</f>
        <v xml:space="preserve"> </v>
      </c>
      <c r="T265" s="18"/>
      <c r="U265" s="19"/>
      <c r="V265" s="19"/>
      <c r="W265" s="20"/>
      <c r="X265" s="20"/>
      <c r="Y265" s="164"/>
      <c r="Z265" s="21"/>
      <c r="AA265" s="4"/>
      <c r="AB265" s="166"/>
      <c r="AC265" s="166"/>
      <c r="AD265" s="170"/>
      <c r="AE265" s="166"/>
      <c r="AF265" s="166"/>
      <c r="AG265" s="166"/>
      <c r="AH265" s="166"/>
      <c r="AI265" s="166"/>
      <c r="AJ265" s="166"/>
      <c r="AK265" s="166"/>
      <c r="AL265" s="166"/>
      <c r="AM265" s="166"/>
      <c r="AN265" s="166"/>
      <c r="AO265" s="184"/>
      <c r="AP265" s="24"/>
      <c r="AQ265" s="8"/>
    </row>
    <row r="266" spans="1:43" ht="14.65" customHeight="1">
      <c r="A266" s="103"/>
      <c r="B266" s="193"/>
      <c r="C266" s="193"/>
      <c r="D266" s="118"/>
      <c r="E266" s="127"/>
      <c r="F266" s="133"/>
      <c r="G266" s="133"/>
      <c r="H266" s="133"/>
      <c r="I266" s="133"/>
      <c r="J266" s="145"/>
      <c r="K266" s="148"/>
      <c r="L266" s="151"/>
      <c r="M266" s="154"/>
      <c r="N266" s="14"/>
      <c r="O266" s="15"/>
      <c r="P266" s="15"/>
      <c r="Q266" s="16"/>
      <c r="R266" s="17" t="str">
        <f ca="1">IF(Q266=0," ",IFERROR(IF(DATEDIF(TODAY(),Q266,"M")&lt;=5,"ROJO",IF(DATEDIF(TODAY(),Q266,"M")&gt;=12,"VERDE",IF(AND(DATEDIF(TODAY(),Q266,"M")&gt;=6,DATEDIF(TODAY(),Q266,"M")&lt;=11),"AMARILLO"))),S266))</f>
        <v xml:space="preserve"> </v>
      </c>
      <c r="S266" s="25" t="str">
        <f>IF(Q266=0," ",IF(Q266&lt;=$N$4,"VENCIDO","NO VENCIDO"))</f>
        <v xml:space="preserve"> </v>
      </c>
      <c r="T266" s="18"/>
      <c r="U266" s="19"/>
      <c r="V266" s="19"/>
      <c r="W266" s="20"/>
      <c r="X266" s="20"/>
      <c r="Y266" s="164"/>
      <c r="Z266" s="21"/>
      <c r="AA266" s="4"/>
      <c r="AB266" s="166"/>
      <c r="AC266" s="166"/>
      <c r="AD266" s="170"/>
      <c r="AE266" s="166"/>
      <c r="AF266" s="166"/>
      <c r="AG266" s="166"/>
      <c r="AH266" s="166"/>
      <c r="AI266" s="166"/>
      <c r="AJ266" s="166"/>
      <c r="AK266" s="166"/>
      <c r="AL266" s="166"/>
      <c r="AM266" s="166"/>
      <c r="AN266" s="166"/>
      <c r="AO266" s="184"/>
      <c r="AP266" s="24"/>
      <c r="AQ266" s="8"/>
    </row>
    <row r="267" spans="1:43" ht="14.65" customHeight="1">
      <c r="A267" s="103"/>
      <c r="B267" s="193"/>
      <c r="C267" s="193"/>
      <c r="D267" s="118"/>
      <c r="E267" s="127"/>
      <c r="F267" s="133"/>
      <c r="G267" s="133"/>
      <c r="H267" s="133"/>
      <c r="I267" s="133"/>
      <c r="J267" s="145"/>
      <c r="K267" s="148"/>
      <c r="L267" s="151"/>
      <c r="M267" s="154"/>
      <c r="N267" s="14"/>
      <c r="O267" s="15"/>
      <c r="P267" s="15"/>
      <c r="Q267" s="16"/>
      <c r="R267" s="17" t="str">
        <f ca="1">IF(Q267=0," ",IFERROR(IF(DATEDIF(TODAY(),Q267,"M")&lt;=5,"ROJO",IF(DATEDIF(TODAY(),Q267,"M")&gt;=12,"VERDE",IF(AND(DATEDIF(TODAY(),Q267,"M")&gt;=6,DATEDIF(TODAY(),Q267,"M")&lt;=11),"AMARILLO"))),S267))</f>
        <v xml:space="preserve"> </v>
      </c>
      <c r="S267" s="25" t="str">
        <f>IF(Q267=0," ",IF(Q267&lt;=$N$4,"VENCIDO","NO VENCIDO"))</f>
        <v xml:space="preserve"> </v>
      </c>
      <c r="T267" s="18"/>
      <c r="U267" s="19"/>
      <c r="V267" s="19"/>
      <c r="W267" s="20"/>
      <c r="X267" s="20"/>
      <c r="Y267" s="164"/>
      <c r="Z267" s="21"/>
      <c r="AA267" s="4"/>
      <c r="AB267" s="166"/>
      <c r="AC267" s="166"/>
      <c r="AD267" s="170"/>
      <c r="AE267" s="166"/>
      <c r="AF267" s="166"/>
      <c r="AG267" s="166"/>
      <c r="AH267" s="166"/>
      <c r="AI267" s="166"/>
      <c r="AJ267" s="166"/>
      <c r="AK267" s="166"/>
      <c r="AL267" s="166"/>
      <c r="AM267" s="166"/>
      <c r="AN267" s="166"/>
      <c r="AO267" s="184"/>
      <c r="AP267" s="24"/>
      <c r="AQ267" s="8"/>
    </row>
    <row r="268" spans="1:43" ht="14.65" customHeight="1">
      <c r="A268" s="103"/>
      <c r="B268" s="193"/>
      <c r="C268" s="193"/>
      <c r="D268" s="118"/>
      <c r="E268" s="127"/>
      <c r="F268" s="133"/>
      <c r="G268" s="133"/>
      <c r="H268" s="133"/>
      <c r="I268" s="133"/>
      <c r="J268" s="145"/>
      <c r="K268" s="148"/>
      <c r="L268" s="151"/>
      <c r="M268" s="155"/>
      <c r="N268" s="14"/>
      <c r="O268" s="15"/>
      <c r="P268" s="15"/>
      <c r="Q268" s="16"/>
      <c r="R268" s="17" t="str">
        <f ca="1">IF(Q268=0," ",IFERROR(IF(DATEDIF(TODAY(),Q268,"M")&lt;=5,"ROJO",IF(DATEDIF(TODAY(),Q268,"M")&gt;=12,"VERDE",IF(AND(DATEDIF(TODAY(),Q268,"M")&gt;=6,DATEDIF(TODAY(),Q268,"M")&lt;=11),"AMARILLO"))),S268))</f>
        <v xml:space="preserve"> </v>
      </c>
      <c r="S268" s="25" t="str">
        <f>IF(Q268=0," ",IF(Q268&lt;=$N$4,"VENCIDO","NO VENCIDO"))</f>
        <v xml:space="preserve"> </v>
      </c>
      <c r="T268" s="18"/>
      <c r="U268" s="19"/>
      <c r="V268" s="19"/>
      <c r="W268" s="20"/>
      <c r="X268" s="20"/>
      <c r="Y268" s="164"/>
      <c r="Z268" s="21"/>
      <c r="AA268" s="4"/>
      <c r="AB268" s="166"/>
      <c r="AC268" s="166"/>
      <c r="AD268" s="170"/>
      <c r="AE268" s="166"/>
      <c r="AF268" s="166"/>
      <c r="AG268" s="166"/>
      <c r="AH268" s="166"/>
      <c r="AI268" s="166"/>
      <c r="AJ268" s="166"/>
      <c r="AK268" s="166"/>
      <c r="AL268" s="166"/>
      <c r="AM268" s="166"/>
      <c r="AN268" s="166"/>
      <c r="AO268" s="185"/>
      <c r="AP268" s="24"/>
      <c r="AQ268" s="8"/>
    </row>
    <row r="269" spans="1:43" ht="16.5">
      <c r="A269" s="103"/>
      <c r="B269" s="193"/>
      <c r="C269" s="193"/>
      <c r="D269" s="119"/>
      <c r="E269" s="128"/>
      <c r="F269" s="134"/>
      <c r="G269" s="134"/>
      <c r="H269" s="134"/>
      <c r="I269" s="134"/>
      <c r="J269" s="146"/>
      <c r="K269" s="149"/>
      <c r="L269" s="152"/>
      <c r="M269" s="28" t="b">
        <f>M264=N269</f>
        <v>1</v>
      </c>
      <c r="N269" s="29">
        <f>SUM(N264:N268)</f>
        <v>170</v>
      </c>
      <c r="O269" s="30" t="s">
        <v>112</v>
      </c>
      <c r="P269" s="31"/>
      <c r="Q269" s="32"/>
      <c r="R269" s="32"/>
      <c r="S269" s="32"/>
      <c r="T269" s="33">
        <f>SUM(T264:T268)</f>
        <v>0</v>
      </c>
      <c r="U269" s="34"/>
      <c r="V269" s="34"/>
      <c r="W269" s="35"/>
      <c r="X269" s="35"/>
      <c r="Y269" s="165"/>
      <c r="Z269" s="36"/>
      <c r="AA269" s="4"/>
      <c r="AB269" s="37"/>
      <c r="AC269" s="37"/>
      <c r="AD269" s="38"/>
      <c r="AE269" s="37"/>
      <c r="AF269" s="37"/>
      <c r="AG269" s="37"/>
      <c r="AH269" s="37"/>
      <c r="AI269" s="37"/>
      <c r="AJ269" s="37"/>
      <c r="AK269" s="37"/>
      <c r="AL269" s="37"/>
      <c r="AM269" s="37"/>
      <c r="AN269" s="37"/>
      <c r="AO269" s="39"/>
      <c r="AP269" s="24"/>
      <c r="AQ269" s="8"/>
    </row>
    <row r="270" spans="1:43" ht="14.65" customHeight="1">
      <c r="A270" s="103">
        <f>A264+1</f>
        <v>9</v>
      </c>
      <c r="B270" s="193" t="s">
        <v>192</v>
      </c>
      <c r="C270" s="193"/>
      <c r="D270" s="117">
        <f>+Enero!M270</f>
        <v>50</v>
      </c>
      <c r="E270" s="126"/>
      <c r="F270" s="132">
        <v>13</v>
      </c>
      <c r="G270" s="132"/>
      <c r="H270" s="132"/>
      <c r="I270" s="132"/>
      <c r="J270" s="144">
        <f>+F270+G270</f>
        <v>13</v>
      </c>
      <c r="K270" s="147">
        <f>+AO270</f>
        <v>0</v>
      </c>
      <c r="L270" s="150">
        <f>+J270+K270</f>
        <v>13</v>
      </c>
      <c r="M270" s="153">
        <f>+(D270+E270)-(L270)+H270-I270</f>
        <v>37</v>
      </c>
      <c r="N270" s="14">
        <v>37</v>
      </c>
      <c r="O270" s="71" t="s">
        <v>193</v>
      </c>
      <c r="P270" s="71" t="s">
        <v>150</v>
      </c>
      <c r="Q270" s="72">
        <v>47274</v>
      </c>
      <c r="R270" s="17" t="str">
        <f ca="1">IF(Q270=0," ",IFERROR(IF(DATEDIF(TODAY(),Q270,"M")&lt;=5,"ROJO",IF(DATEDIF(TODAY(),Q270,"M")&gt;=12,"VERDE",IF(AND(DATEDIF(TODAY(),Q270,"M")&gt;=6,DATEDIF(TODAY(),Q270,"M")&lt;=11),"AMARILLO"))),S270))</f>
        <v>VERDE</v>
      </c>
      <c r="S270" s="17" t="str">
        <f>IF(Q270=0," ",IF(Q270&lt;=$N$4,"VENCIDO","NO VENCIDO"))</f>
        <v>NO VENCIDO</v>
      </c>
      <c r="T270" s="18"/>
      <c r="U270" s="19"/>
      <c r="V270" s="19"/>
      <c r="W270" s="20"/>
      <c r="X270" s="20"/>
      <c r="Y270" s="163">
        <f>+AT270</f>
        <v>0</v>
      </c>
      <c r="Z270" s="21"/>
      <c r="AA270" s="4"/>
      <c r="AB270" s="166"/>
      <c r="AC270" s="166"/>
      <c r="AD270" s="170">
        <f>+AB270+AC270</f>
        <v>0</v>
      </c>
      <c r="AE270" s="166"/>
      <c r="AF270" s="166"/>
      <c r="AG270" s="166"/>
      <c r="AH270" s="166"/>
      <c r="AI270" s="166"/>
      <c r="AJ270" s="166"/>
      <c r="AK270" s="166"/>
      <c r="AL270" s="166"/>
      <c r="AM270" s="166"/>
      <c r="AN270" s="166"/>
      <c r="AO270" s="183">
        <f>SUM(AD270:AN274)</f>
        <v>0</v>
      </c>
      <c r="AP270" s="24"/>
      <c r="AQ270" s="8"/>
    </row>
    <row r="271" spans="1:43" ht="14.65" customHeight="1">
      <c r="A271" s="103"/>
      <c r="B271" s="193"/>
      <c r="C271" s="193"/>
      <c r="D271" s="118"/>
      <c r="E271" s="127"/>
      <c r="F271" s="133"/>
      <c r="G271" s="133"/>
      <c r="H271" s="133"/>
      <c r="I271" s="133"/>
      <c r="J271" s="145"/>
      <c r="K271" s="148"/>
      <c r="L271" s="151"/>
      <c r="M271" s="154"/>
      <c r="N271" s="14"/>
      <c r="O271" s="15"/>
      <c r="P271" s="15"/>
      <c r="Q271" s="16"/>
      <c r="R271" s="17" t="str">
        <f ca="1">IF(Q271=0," ",IFERROR(IF(DATEDIF(TODAY(),Q271,"M")&lt;=5,"ROJO",IF(DATEDIF(TODAY(),Q271,"M")&gt;=12,"VERDE",IF(AND(DATEDIF(TODAY(),Q271,"M")&gt;=6,DATEDIF(TODAY(),Q271,"M")&lt;=11),"AMARILLO"))),S271))</f>
        <v xml:space="preserve"> </v>
      </c>
      <c r="S271" s="25" t="str">
        <f>IF(Q271=0," ",IF(Q271&lt;=$N$4,"VENCIDO","NO VENCIDO"))</f>
        <v xml:space="preserve"> </v>
      </c>
      <c r="T271" s="18"/>
      <c r="U271" s="19"/>
      <c r="V271" s="19"/>
      <c r="W271" s="20"/>
      <c r="X271" s="20"/>
      <c r="Y271" s="164"/>
      <c r="Z271" s="21"/>
      <c r="AA271" s="4"/>
      <c r="AB271" s="166"/>
      <c r="AC271" s="166"/>
      <c r="AD271" s="170"/>
      <c r="AE271" s="166"/>
      <c r="AF271" s="166"/>
      <c r="AG271" s="166"/>
      <c r="AH271" s="166"/>
      <c r="AI271" s="166"/>
      <c r="AJ271" s="166"/>
      <c r="AK271" s="166"/>
      <c r="AL271" s="166"/>
      <c r="AM271" s="166"/>
      <c r="AN271" s="166"/>
      <c r="AO271" s="184"/>
      <c r="AP271" s="24"/>
      <c r="AQ271" s="8"/>
    </row>
    <row r="272" spans="1:43" ht="14.65" customHeight="1">
      <c r="A272" s="103"/>
      <c r="B272" s="193"/>
      <c r="C272" s="193"/>
      <c r="D272" s="118"/>
      <c r="E272" s="127"/>
      <c r="F272" s="133"/>
      <c r="G272" s="133"/>
      <c r="H272" s="133"/>
      <c r="I272" s="133"/>
      <c r="J272" s="145"/>
      <c r="K272" s="148"/>
      <c r="L272" s="151"/>
      <c r="M272" s="154"/>
      <c r="N272" s="14"/>
      <c r="O272" s="15"/>
      <c r="P272" s="15"/>
      <c r="Q272" s="16"/>
      <c r="R272" s="17" t="str">
        <f ca="1">IF(Q272=0," ",IFERROR(IF(DATEDIF(TODAY(),Q272,"M")&lt;=5,"ROJO",IF(DATEDIF(TODAY(),Q272,"M")&gt;=12,"VERDE",IF(AND(DATEDIF(TODAY(),Q272,"M")&gt;=6,DATEDIF(TODAY(),Q272,"M")&lt;=11),"AMARILLO"))),S272))</f>
        <v xml:space="preserve"> </v>
      </c>
      <c r="S272" s="25" t="str">
        <f>IF(Q272=0," ",IF(Q272&lt;=$N$4,"VENCIDO","NO VENCIDO"))</f>
        <v xml:space="preserve"> </v>
      </c>
      <c r="T272" s="18"/>
      <c r="U272" s="19"/>
      <c r="V272" s="19"/>
      <c r="W272" s="20"/>
      <c r="X272" s="20"/>
      <c r="Y272" s="164"/>
      <c r="Z272" s="21"/>
      <c r="AA272" s="4"/>
      <c r="AB272" s="166"/>
      <c r="AC272" s="166"/>
      <c r="AD272" s="170"/>
      <c r="AE272" s="166"/>
      <c r="AF272" s="166"/>
      <c r="AG272" s="166"/>
      <c r="AH272" s="166"/>
      <c r="AI272" s="166"/>
      <c r="AJ272" s="166"/>
      <c r="AK272" s="166"/>
      <c r="AL272" s="166"/>
      <c r="AM272" s="166"/>
      <c r="AN272" s="166"/>
      <c r="AO272" s="184"/>
      <c r="AP272" s="24"/>
      <c r="AQ272" s="8"/>
    </row>
    <row r="273" spans="1:43" ht="14.65" customHeight="1">
      <c r="A273" s="103"/>
      <c r="B273" s="193"/>
      <c r="C273" s="193"/>
      <c r="D273" s="118"/>
      <c r="E273" s="127"/>
      <c r="F273" s="133"/>
      <c r="G273" s="133"/>
      <c r="H273" s="133"/>
      <c r="I273" s="133"/>
      <c r="J273" s="145"/>
      <c r="K273" s="148"/>
      <c r="L273" s="151"/>
      <c r="M273" s="154"/>
      <c r="N273" s="14"/>
      <c r="O273" s="15"/>
      <c r="P273" s="15"/>
      <c r="Q273" s="16"/>
      <c r="R273" s="17" t="str">
        <f ca="1">IF(Q273=0," ",IFERROR(IF(DATEDIF(TODAY(),Q273,"M")&lt;=5,"ROJO",IF(DATEDIF(TODAY(),Q273,"M")&gt;=12,"VERDE",IF(AND(DATEDIF(TODAY(),Q273,"M")&gt;=6,DATEDIF(TODAY(),Q273,"M")&lt;=11),"AMARILLO"))),S273))</f>
        <v xml:space="preserve"> </v>
      </c>
      <c r="S273" s="25" t="str">
        <f>IF(Q273=0," ",IF(Q273&lt;=$N$4,"VENCIDO","NO VENCIDO"))</f>
        <v xml:space="preserve"> </v>
      </c>
      <c r="T273" s="18"/>
      <c r="U273" s="19"/>
      <c r="V273" s="19"/>
      <c r="W273" s="20"/>
      <c r="X273" s="20"/>
      <c r="Y273" s="164"/>
      <c r="Z273" s="21"/>
      <c r="AA273" s="4"/>
      <c r="AB273" s="166"/>
      <c r="AC273" s="166"/>
      <c r="AD273" s="170"/>
      <c r="AE273" s="166"/>
      <c r="AF273" s="166"/>
      <c r="AG273" s="166"/>
      <c r="AH273" s="166"/>
      <c r="AI273" s="166"/>
      <c r="AJ273" s="166"/>
      <c r="AK273" s="166"/>
      <c r="AL273" s="166"/>
      <c r="AM273" s="166"/>
      <c r="AN273" s="166"/>
      <c r="AO273" s="184"/>
      <c r="AP273" s="24"/>
      <c r="AQ273" s="8"/>
    </row>
    <row r="274" spans="1:43" ht="14.65" customHeight="1">
      <c r="A274" s="103"/>
      <c r="B274" s="193"/>
      <c r="C274" s="193"/>
      <c r="D274" s="118"/>
      <c r="E274" s="127"/>
      <c r="F274" s="133"/>
      <c r="G274" s="133"/>
      <c r="H274" s="133"/>
      <c r="I274" s="133"/>
      <c r="J274" s="145"/>
      <c r="K274" s="148"/>
      <c r="L274" s="151"/>
      <c r="M274" s="155"/>
      <c r="N274" s="14"/>
      <c r="O274" s="15"/>
      <c r="P274" s="15"/>
      <c r="Q274" s="16"/>
      <c r="R274" s="17" t="str">
        <f ca="1">IF(Q274=0," ",IFERROR(IF(DATEDIF(TODAY(),Q274,"M")&lt;=5,"ROJO",IF(DATEDIF(TODAY(),Q274,"M")&gt;=12,"VERDE",IF(AND(DATEDIF(TODAY(),Q274,"M")&gt;=6,DATEDIF(TODAY(),Q274,"M")&lt;=11),"AMARILLO"))),S274))</f>
        <v xml:space="preserve"> </v>
      </c>
      <c r="S274" s="25" t="str">
        <f>IF(Q274=0," ",IF(Q274&lt;=$N$4,"VENCIDO","NO VENCIDO"))</f>
        <v xml:space="preserve"> </v>
      </c>
      <c r="T274" s="18"/>
      <c r="U274" s="19"/>
      <c r="V274" s="19"/>
      <c r="W274" s="20"/>
      <c r="X274" s="20"/>
      <c r="Y274" s="164"/>
      <c r="Z274" s="21"/>
      <c r="AA274" s="4"/>
      <c r="AB274" s="166"/>
      <c r="AC274" s="166"/>
      <c r="AD274" s="170"/>
      <c r="AE274" s="166"/>
      <c r="AF274" s="166"/>
      <c r="AG274" s="166"/>
      <c r="AH274" s="166"/>
      <c r="AI274" s="166"/>
      <c r="AJ274" s="166"/>
      <c r="AK274" s="166"/>
      <c r="AL274" s="166"/>
      <c r="AM274" s="166"/>
      <c r="AN274" s="166"/>
      <c r="AO274" s="185"/>
      <c r="AP274" s="24"/>
      <c r="AQ274" s="8"/>
    </row>
    <row r="275" spans="1:43" ht="16.5">
      <c r="A275" s="103"/>
      <c r="B275" s="193"/>
      <c r="C275" s="193"/>
      <c r="D275" s="119"/>
      <c r="E275" s="128"/>
      <c r="F275" s="134"/>
      <c r="G275" s="134"/>
      <c r="H275" s="134"/>
      <c r="I275" s="134"/>
      <c r="J275" s="146"/>
      <c r="K275" s="149"/>
      <c r="L275" s="152"/>
      <c r="M275" s="28" t="b">
        <f>M270=N275</f>
        <v>1</v>
      </c>
      <c r="N275" s="29">
        <f>SUM(N270:N274)</f>
        <v>37</v>
      </c>
      <c r="O275" s="30" t="s">
        <v>112</v>
      </c>
      <c r="P275" s="31"/>
      <c r="Q275" s="32"/>
      <c r="R275" s="32"/>
      <c r="S275" s="32"/>
      <c r="T275" s="33">
        <f>SUM(T270:T274)</f>
        <v>0</v>
      </c>
      <c r="U275" s="34"/>
      <c r="V275" s="34"/>
      <c r="W275" s="35"/>
      <c r="X275" s="35"/>
      <c r="Y275" s="165"/>
      <c r="Z275" s="36"/>
      <c r="AA275" s="4"/>
      <c r="AB275" s="37"/>
      <c r="AC275" s="37"/>
      <c r="AD275" s="38"/>
      <c r="AE275" s="37"/>
      <c r="AF275" s="37"/>
      <c r="AG275" s="37"/>
      <c r="AH275" s="37"/>
      <c r="AI275" s="37"/>
      <c r="AJ275" s="37"/>
      <c r="AK275" s="37"/>
      <c r="AL275" s="37"/>
      <c r="AM275" s="37"/>
      <c r="AN275" s="37"/>
      <c r="AO275" s="39"/>
      <c r="AP275" s="24"/>
      <c r="AQ275" s="8"/>
    </row>
    <row r="276" spans="1:43" ht="14.65" customHeight="1">
      <c r="A276" s="103">
        <f>A270+1</f>
        <v>10</v>
      </c>
      <c r="B276" s="193" t="s">
        <v>194</v>
      </c>
      <c r="C276" s="193"/>
      <c r="D276" s="117">
        <f>+Enero!M276</f>
        <v>0</v>
      </c>
      <c r="E276" s="126"/>
      <c r="F276" s="132"/>
      <c r="G276" s="132"/>
      <c r="H276" s="132"/>
      <c r="I276" s="132"/>
      <c r="J276" s="144">
        <f>+F276+G276</f>
        <v>0</v>
      </c>
      <c r="K276" s="147">
        <f>+AO276</f>
        <v>0</v>
      </c>
      <c r="L276" s="150">
        <f>+J276+K276</f>
        <v>0</v>
      </c>
      <c r="M276" s="153">
        <f>+(D276+E276)-(L276)+H276-I276</f>
        <v>0</v>
      </c>
      <c r="N276" s="14"/>
      <c r="O276" s="15"/>
      <c r="P276" s="15"/>
      <c r="Q276" s="16"/>
      <c r="R276" s="17" t="str">
        <f ca="1">IF(Q276=0," ",IFERROR(IF(DATEDIF(TODAY(),Q276,"M")&lt;=5,"ROJO",IF(DATEDIF(TODAY(),Q276,"M")&gt;=12,"VERDE",IF(AND(DATEDIF(TODAY(),Q276,"M")&gt;=6,DATEDIF(TODAY(),Q276,"M")&lt;=11),"AMARILLO"))),S276))</f>
        <v xml:space="preserve"> </v>
      </c>
      <c r="S276" s="17" t="str">
        <f>IF(Q276=0," ",IF(Q276&lt;=$N$4,"VENCIDO","NO VENCIDO"))</f>
        <v xml:space="preserve"> </v>
      </c>
      <c r="T276" s="18"/>
      <c r="U276" s="19"/>
      <c r="V276" s="19"/>
      <c r="W276" s="20"/>
      <c r="X276" s="20"/>
      <c r="Y276" s="163">
        <f>+AT276</f>
        <v>0</v>
      </c>
      <c r="Z276" s="21"/>
      <c r="AA276" s="4"/>
      <c r="AB276" s="166"/>
      <c r="AC276" s="166"/>
      <c r="AD276" s="170">
        <f>+AB276+AC276</f>
        <v>0</v>
      </c>
      <c r="AE276" s="166"/>
      <c r="AF276" s="166"/>
      <c r="AG276" s="166"/>
      <c r="AH276" s="166"/>
      <c r="AI276" s="166"/>
      <c r="AJ276" s="166"/>
      <c r="AK276" s="166"/>
      <c r="AL276" s="166"/>
      <c r="AM276" s="166"/>
      <c r="AN276" s="166"/>
      <c r="AO276" s="183">
        <f>SUM(AD276:AN280)</f>
        <v>0</v>
      </c>
      <c r="AP276" s="24"/>
      <c r="AQ276" s="8"/>
    </row>
    <row r="277" spans="1:43" ht="14.65" customHeight="1">
      <c r="A277" s="103"/>
      <c r="B277" s="193"/>
      <c r="C277" s="193"/>
      <c r="D277" s="118"/>
      <c r="E277" s="127"/>
      <c r="F277" s="133"/>
      <c r="G277" s="133"/>
      <c r="H277" s="133"/>
      <c r="I277" s="133"/>
      <c r="J277" s="145"/>
      <c r="K277" s="148"/>
      <c r="L277" s="151"/>
      <c r="M277" s="154"/>
      <c r="N277" s="14"/>
      <c r="O277" s="15"/>
      <c r="P277" s="15"/>
      <c r="Q277" s="16"/>
      <c r="R277" s="17" t="str">
        <f ca="1">IF(Q277=0," ",IFERROR(IF(DATEDIF(TODAY(),Q277,"M")&lt;=5,"ROJO",IF(DATEDIF(TODAY(),Q277,"M")&gt;=12,"VERDE",IF(AND(DATEDIF(TODAY(),Q277,"M")&gt;=6,DATEDIF(TODAY(),Q277,"M")&lt;=11),"AMARILLO"))),S277))</f>
        <v xml:space="preserve"> </v>
      </c>
      <c r="S277" s="25" t="str">
        <f>IF(Q277=0," ",IF(Q277&lt;=$N$4,"VENCIDO","NO VENCIDO"))</f>
        <v xml:space="preserve"> </v>
      </c>
      <c r="T277" s="18"/>
      <c r="U277" s="19"/>
      <c r="V277" s="19"/>
      <c r="W277" s="20"/>
      <c r="X277" s="20"/>
      <c r="Y277" s="164"/>
      <c r="Z277" s="21"/>
      <c r="AA277" s="4"/>
      <c r="AB277" s="166"/>
      <c r="AC277" s="166"/>
      <c r="AD277" s="170"/>
      <c r="AE277" s="166"/>
      <c r="AF277" s="166"/>
      <c r="AG277" s="166"/>
      <c r="AH277" s="166"/>
      <c r="AI277" s="166"/>
      <c r="AJ277" s="166"/>
      <c r="AK277" s="166"/>
      <c r="AL277" s="166"/>
      <c r="AM277" s="166"/>
      <c r="AN277" s="166"/>
      <c r="AO277" s="184"/>
      <c r="AP277" s="24"/>
      <c r="AQ277" s="8"/>
    </row>
    <row r="278" spans="1:43" ht="14.65" customHeight="1">
      <c r="A278" s="103"/>
      <c r="B278" s="193"/>
      <c r="C278" s="193"/>
      <c r="D278" s="118"/>
      <c r="E278" s="127"/>
      <c r="F278" s="133"/>
      <c r="G278" s="133"/>
      <c r="H278" s="133"/>
      <c r="I278" s="133"/>
      <c r="J278" s="145"/>
      <c r="K278" s="148"/>
      <c r="L278" s="151"/>
      <c r="M278" s="154"/>
      <c r="N278" s="14"/>
      <c r="O278" s="15"/>
      <c r="P278" s="15"/>
      <c r="Q278" s="16"/>
      <c r="R278" s="17" t="str">
        <f ca="1">IF(Q278=0," ",IFERROR(IF(DATEDIF(TODAY(),Q278,"M")&lt;=5,"ROJO",IF(DATEDIF(TODAY(),Q278,"M")&gt;=12,"VERDE",IF(AND(DATEDIF(TODAY(),Q278,"M")&gt;=6,DATEDIF(TODAY(),Q278,"M")&lt;=11),"AMARILLO"))),S278))</f>
        <v xml:space="preserve"> </v>
      </c>
      <c r="S278" s="25" t="str">
        <f>IF(Q278=0," ",IF(Q278&lt;=$N$4,"VENCIDO","NO VENCIDO"))</f>
        <v xml:space="preserve"> </v>
      </c>
      <c r="T278" s="18"/>
      <c r="U278" s="19"/>
      <c r="V278" s="19"/>
      <c r="W278" s="20"/>
      <c r="X278" s="20"/>
      <c r="Y278" s="164"/>
      <c r="Z278" s="21"/>
      <c r="AA278" s="4"/>
      <c r="AB278" s="166"/>
      <c r="AC278" s="166"/>
      <c r="AD278" s="170"/>
      <c r="AE278" s="166"/>
      <c r="AF278" s="166"/>
      <c r="AG278" s="166"/>
      <c r="AH278" s="166"/>
      <c r="AI278" s="166"/>
      <c r="AJ278" s="166"/>
      <c r="AK278" s="166"/>
      <c r="AL278" s="166"/>
      <c r="AM278" s="166"/>
      <c r="AN278" s="166"/>
      <c r="AO278" s="184"/>
      <c r="AP278" s="24"/>
      <c r="AQ278" s="8"/>
    </row>
    <row r="279" spans="1:43" ht="14.65" customHeight="1">
      <c r="A279" s="103"/>
      <c r="B279" s="193"/>
      <c r="C279" s="193"/>
      <c r="D279" s="118"/>
      <c r="E279" s="127"/>
      <c r="F279" s="133"/>
      <c r="G279" s="133"/>
      <c r="H279" s="133"/>
      <c r="I279" s="133"/>
      <c r="J279" s="145"/>
      <c r="K279" s="148"/>
      <c r="L279" s="151"/>
      <c r="M279" s="154"/>
      <c r="N279" s="14"/>
      <c r="O279" s="15"/>
      <c r="P279" s="15"/>
      <c r="Q279" s="16"/>
      <c r="R279" s="17" t="str">
        <f ca="1">IF(Q279=0," ",IFERROR(IF(DATEDIF(TODAY(),Q279,"M")&lt;=5,"ROJO",IF(DATEDIF(TODAY(),Q279,"M")&gt;=12,"VERDE",IF(AND(DATEDIF(TODAY(),Q279,"M")&gt;=6,DATEDIF(TODAY(),Q279,"M")&lt;=11),"AMARILLO"))),S279))</f>
        <v xml:space="preserve"> </v>
      </c>
      <c r="S279" s="25" t="str">
        <f>IF(Q279=0," ",IF(Q279&lt;=$N$4,"VENCIDO","NO VENCIDO"))</f>
        <v xml:space="preserve"> </v>
      </c>
      <c r="T279" s="18"/>
      <c r="U279" s="19"/>
      <c r="V279" s="19"/>
      <c r="W279" s="20"/>
      <c r="X279" s="20"/>
      <c r="Y279" s="164"/>
      <c r="Z279" s="21"/>
      <c r="AA279" s="4"/>
      <c r="AB279" s="166"/>
      <c r="AC279" s="166"/>
      <c r="AD279" s="170"/>
      <c r="AE279" s="166"/>
      <c r="AF279" s="166"/>
      <c r="AG279" s="166"/>
      <c r="AH279" s="166"/>
      <c r="AI279" s="166"/>
      <c r="AJ279" s="166"/>
      <c r="AK279" s="166"/>
      <c r="AL279" s="166"/>
      <c r="AM279" s="166"/>
      <c r="AN279" s="166"/>
      <c r="AO279" s="184"/>
      <c r="AP279" s="24"/>
      <c r="AQ279" s="8"/>
    </row>
    <row r="280" spans="1:43" ht="14.65" customHeight="1">
      <c r="A280" s="103"/>
      <c r="B280" s="193"/>
      <c r="C280" s="193"/>
      <c r="D280" s="118"/>
      <c r="E280" s="127"/>
      <c r="F280" s="133"/>
      <c r="G280" s="133"/>
      <c r="H280" s="133"/>
      <c r="I280" s="133"/>
      <c r="J280" s="145"/>
      <c r="K280" s="148"/>
      <c r="L280" s="151"/>
      <c r="M280" s="155"/>
      <c r="N280" s="14"/>
      <c r="O280" s="15"/>
      <c r="P280" s="15"/>
      <c r="Q280" s="16"/>
      <c r="R280" s="17" t="str">
        <f ca="1">IF(Q280=0," ",IFERROR(IF(DATEDIF(TODAY(),Q280,"M")&lt;=5,"ROJO",IF(DATEDIF(TODAY(),Q280,"M")&gt;=12,"VERDE",IF(AND(DATEDIF(TODAY(),Q280,"M")&gt;=6,DATEDIF(TODAY(),Q280,"M")&lt;=11),"AMARILLO"))),S280))</f>
        <v xml:space="preserve"> </v>
      </c>
      <c r="S280" s="25" t="str">
        <f>IF(Q280=0," ",IF(Q280&lt;=$N$4,"VENCIDO","NO VENCIDO"))</f>
        <v xml:space="preserve"> </v>
      </c>
      <c r="T280" s="18"/>
      <c r="U280" s="19"/>
      <c r="V280" s="19"/>
      <c r="W280" s="20"/>
      <c r="X280" s="20"/>
      <c r="Y280" s="164"/>
      <c r="Z280" s="21"/>
      <c r="AA280" s="4"/>
      <c r="AB280" s="166"/>
      <c r="AC280" s="166"/>
      <c r="AD280" s="170"/>
      <c r="AE280" s="166"/>
      <c r="AF280" s="166"/>
      <c r="AG280" s="166"/>
      <c r="AH280" s="166"/>
      <c r="AI280" s="166"/>
      <c r="AJ280" s="166"/>
      <c r="AK280" s="166"/>
      <c r="AL280" s="166"/>
      <c r="AM280" s="166"/>
      <c r="AN280" s="166"/>
      <c r="AO280" s="185"/>
      <c r="AP280" s="24"/>
      <c r="AQ280" s="8"/>
    </row>
    <row r="281" spans="1:43" ht="16.5">
      <c r="A281" s="103"/>
      <c r="B281" s="193"/>
      <c r="C281" s="193"/>
      <c r="D281" s="119"/>
      <c r="E281" s="128"/>
      <c r="F281" s="134"/>
      <c r="G281" s="134"/>
      <c r="H281" s="134"/>
      <c r="I281" s="134"/>
      <c r="J281" s="146"/>
      <c r="K281" s="149"/>
      <c r="L281" s="152"/>
      <c r="M281" s="28" t="b">
        <f>M276=N281</f>
        <v>1</v>
      </c>
      <c r="N281" s="29">
        <f>SUM(N276:N280)</f>
        <v>0</v>
      </c>
      <c r="O281" s="30" t="s">
        <v>112</v>
      </c>
      <c r="P281" s="31"/>
      <c r="Q281" s="32"/>
      <c r="R281" s="32"/>
      <c r="S281" s="32"/>
      <c r="T281" s="33">
        <f>SUM(T276:T280)</f>
        <v>0</v>
      </c>
      <c r="U281" s="34"/>
      <c r="V281" s="34"/>
      <c r="W281" s="35"/>
      <c r="X281" s="35"/>
      <c r="Y281" s="165"/>
      <c r="Z281" s="36"/>
      <c r="AA281" s="4"/>
      <c r="AB281" s="37"/>
      <c r="AC281" s="37"/>
      <c r="AD281" s="38"/>
      <c r="AE281" s="37"/>
      <c r="AF281" s="37"/>
      <c r="AG281" s="37"/>
      <c r="AH281" s="37"/>
      <c r="AI281" s="37"/>
      <c r="AJ281" s="37"/>
      <c r="AK281" s="37"/>
      <c r="AL281" s="37"/>
      <c r="AM281" s="37"/>
      <c r="AN281" s="37"/>
      <c r="AO281" s="39"/>
      <c r="AP281" s="24"/>
      <c r="AQ281" s="8"/>
    </row>
    <row r="282" spans="1:43" ht="14.65" customHeight="1">
      <c r="A282" s="103">
        <f>A276+1</f>
        <v>11</v>
      </c>
      <c r="B282" s="193" t="s">
        <v>195</v>
      </c>
      <c r="C282" s="193"/>
      <c r="D282" s="117">
        <f>+Enero!M282</f>
        <v>0</v>
      </c>
      <c r="E282" s="126"/>
      <c r="F282" s="132"/>
      <c r="G282" s="132"/>
      <c r="H282" s="132"/>
      <c r="I282" s="132"/>
      <c r="J282" s="144">
        <f>+F282+G282</f>
        <v>0</v>
      </c>
      <c r="K282" s="147">
        <f>+AO282</f>
        <v>0</v>
      </c>
      <c r="L282" s="150">
        <f>+J282+K282</f>
        <v>0</v>
      </c>
      <c r="M282" s="153">
        <f>+(D282+E282)-(L282)+H282-I282</f>
        <v>0</v>
      </c>
      <c r="N282" s="14"/>
      <c r="O282" s="15"/>
      <c r="P282" s="15"/>
      <c r="Q282" s="16"/>
      <c r="R282" s="17" t="str">
        <f ca="1">IF(Q282=0," ",IFERROR(IF(DATEDIF(TODAY(),Q282,"M")&lt;=5,"ROJO",IF(DATEDIF(TODAY(),Q282,"M")&gt;=12,"VERDE",IF(AND(DATEDIF(TODAY(),Q282,"M")&gt;=6,DATEDIF(TODAY(),Q282,"M")&lt;=11),"AMARILLO"))),S282))</f>
        <v xml:space="preserve"> </v>
      </c>
      <c r="S282" s="17" t="str">
        <f>IF(Q282=0," ",IF(Q282&lt;=$N$4,"VENCIDO","NO VENCIDO"))</f>
        <v xml:space="preserve"> </v>
      </c>
      <c r="T282" s="18"/>
      <c r="U282" s="19"/>
      <c r="V282" s="19"/>
      <c r="W282" s="20"/>
      <c r="X282" s="20"/>
      <c r="Y282" s="163">
        <f>+AT282</f>
        <v>0</v>
      </c>
      <c r="Z282" s="21"/>
      <c r="AA282" s="4"/>
      <c r="AB282" s="166"/>
      <c r="AC282" s="166"/>
      <c r="AD282" s="170">
        <f>+AB282+AC282</f>
        <v>0</v>
      </c>
      <c r="AE282" s="166"/>
      <c r="AF282" s="166"/>
      <c r="AG282" s="166"/>
      <c r="AH282" s="166"/>
      <c r="AI282" s="166"/>
      <c r="AJ282" s="166"/>
      <c r="AK282" s="166"/>
      <c r="AL282" s="166"/>
      <c r="AM282" s="166"/>
      <c r="AN282" s="166"/>
      <c r="AO282" s="183">
        <f>SUM(AD282:AN286)</f>
        <v>0</v>
      </c>
      <c r="AP282" s="24"/>
      <c r="AQ282" s="8"/>
    </row>
    <row r="283" spans="1:43" ht="14.65" customHeight="1">
      <c r="A283" s="103"/>
      <c r="B283" s="193"/>
      <c r="C283" s="193"/>
      <c r="D283" s="118"/>
      <c r="E283" s="127"/>
      <c r="F283" s="133"/>
      <c r="G283" s="133"/>
      <c r="H283" s="133"/>
      <c r="I283" s="133"/>
      <c r="J283" s="145"/>
      <c r="K283" s="148"/>
      <c r="L283" s="151"/>
      <c r="M283" s="154"/>
      <c r="N283" s="14"/>
      <c r="O283" s="15"/>
      <c r="P283" s="15"/>
      <c r="Q283" s="16"/>
      <c r="R283" s="17" t="str">
        <f ca="1">IF(Q283=0," ",IFERROR(IF(DATEDIF(TODAY(),Q283,"M")&lt;=5,"ROJO",IF(DATEDIF(TODAY(),Q283,"M")&gt;=12,"VERDE",IF(AND(DATEDIF(TODAY(),Q283,"M")&gt;=6,DATEDIF(TODAY(),Q283,"M")&lt;=11),"AMARILLO"))),S283))</f>
        <v xml:space="preserve"> </v>
      </c>
      <c r="S283" s="25" t="str">
        <f>IF(Q283=0," ",IF(Q283&lt;=$N$4,"VENCIDO","NO VENCIDO"))</f>
        <v xml:space="preserve"> </v>
      </c>
      <c r="T283" s="18"/>
      <c r="U283" s="19"/>
      <c r="V283" s="19"/>
      <c r="W283" s="20"/>
      <c r="X283" s="20"/>
      <c r="Y283" s="164"/>
      <c r="Z283" s="21"/>
      <c r="AA283" s="4"/>
      <c r="AB283" s="166"/>
      <c r="AC283" s="166"/>
      <c r="AD283" s="170"/>
      <c r="AE283" s="166"/>
      <c r="AF283" s="166"/>
      <c r="AG283" s="166"/>
      <c r="AH283" s="166"/>
      <c r="AI283" s="166"/>
      <c r="AJ283" s="166"/>
      <c r="AK283" s="166"/>
      <c r="AL283" s="166"/>
      <c r="AM283" s="166"/>
      <c r="AN283" s="166"/>
      <c r="AO283" s="184"/>
      <c r="AP283" s="24"/>
      <c r="AQ283" s="8"/>
    </row>
    <row r="284" spans="1:43" ht="14.65" customHeight="1">
      <c r="A284" s="103"/>
      <c r="B284" s="193"/>
      <c r="C284" s="193"/>
      <c r="D284" s="118"/>
      <c r="E284" s="127"/>
      <c r="F284" s="133"/>
      <c r="G284" s="133"/>
      <c r="H284" s="133"/>
      <c r="I284" s="133"/>
      <c r="J284" s="145"/>
      <c r="K284" s="148"/>
      <c r="L284" s="151"/>
      <c r="M284" s="154"/>
      <c r="N284" s="14"/>
      <c r="O284" s="15"/>
      <c r="P284" s="15"/>
      <c r="Q284" s="16"/>
      <c r="R284" s="17" t="str">
        <f ca="1">IF(Q284=0," ",IFERROR(IF(DATEDIF(TODAY(),Q284,"M")&lt;=5,"ROJO",IF(DATEDIF(TODAY(),Q284,"M")&gt;=12,"VERDE",IF(AND(DATEDIF(TODAY(),Q284,"M")&gt;=6,DATEDIF(TODAY(),Q284,"M")&lt;=11),"AMARILLO"))),S284))</f>
        <v xml:space="preserve"> </v>
      </c>
      <c r="S284" s="25" t="str">
        <f>IF(Q284=0," ",IF(Q284&lt;=$N$4,"VENCIDO","NO VENCIDO"))</f>
        <v xml:space="preserve"> </v>
      </c>
      <c r="T284" s="18"/>
      <c r="U284" s="19"/>
      <c r="V284" s="19"/>
      <c r="W284" s="20"/>
      <c r="X284" s="20"/>
      <c r="Y284" s="164"/>
      <c r="Z284" s="21"/>
      <c r="AA284" s="4"/>
      <c r="AB284" s="166"/>
      <c r="AC284" s="166"/>
      <c r="AD284" s="170"/>
      <c r="AE284" s="166"/>
      <c r="AF284" s="166"/>
      <c r="AG284" s="166"/>
      <c r="AH284" s="166"/>
      <c r="AI284" s="166"/>
      <c r="AJ284" s="166"/>
      <c r="AK284" s="166"/>
      <c r="AL284" s="166"/>
      <c r="AM284" s="166"/>
      <c r="AN284" s="166"/>
      <c r="AO284" s="184"/>
      <c r="AP284" s="24"/>
      <c r="AQ284" s="8"/>
    </row>
    <row r="285" spans="1:43" ht="14.65" customHeight="1">
      <c r="A285" s="103"/>
      <c r="B285" s="193"/>
      <c r="C285" s="193"/>
      <c r="D285" s="118"/>
      <c r="E285" s="127"/>
      <c r="F285" s="133"/>
      <c r="G285" s="133"/>
      <c r="H285" s="133"/>
      <c r="I285" s="133"/>
      <c r="J285" s="145"/>
      <c r="K285" s="148"/>
      <c r="L285" s="151"/>
      <c r="M285" s="154"/>
      <c r="N285" s="14"/>
      <c r="O285" s="15"/>
      <c r="P285" s="15"/>
      <c r="Q285" s="16"/>
      <c r="R285" s="17" t="str">
        <f ca="1">IF(Q285=0," ",IFERROR(IF(DATEDIF(TODAY(),Q285,"M")&lt;=5,"ROJO",IF(DATEDIF(TODAY(),Q285,"M")&gt;=12,"VERDE",IF(AND(DATEDIF(TODAY(),Q285,"M")&gt;=6,DATEDIF(TODAY(),Q285,"M")&lt;=11),"AMARILLO"))),S285))</f>
        <v xml:space="preserve"> </v>
      </c>
      <c r="S285" s="25" t="str">
        <f>IF(Q285=0," ",IF(Q285&lt;=$N$4,"VENCIDO","NO VENCIDO"))</f>
        <v xml:space="preserve"> </v>
      </c>
      <c r="T285" s="18"/>
      <c r="U285" s="19"/>
      <c r="V285" s="19"/>
      <c r="W285" s="20"/>
      <c r="X285" s="20"/>
      <c r="Y285" s="164"/>
      <c r="Z285" s="21"/>
      <c r="AA285" s="4"/>
      <c r="AB285" s="166"/>
      <c r="AC285" s="166"/>
      <c r="AD285" s="170"/>
      <c r="AE285" s="166"/>
      <c r="AF285" s="166"/>
      <c r="AG285" s="166"/>
      <c r="AH285" s="166"/>
      <c r="AI285" s="166"/>
      <c r="AJ285" s="166"/>
      <c r="AK285" s="166"/>
      <c r="AL285" s="166"/>
      <c r="AM285" s="166"/>
      <c r="AN285" s="166"/>
      <c r="AO285" s="184"/>
      <c r="AP285" s="24"/>
      <c r="AQ285" s="8"/>
    </row>
    <row r="286" spans="1:43" ht="14.65" customHeight="1">
      <c r="A286" s="103"/>
      <c r="B286" s="193"/>
      <c r="C286" s="193"/>
      <c r="D286" s="118"/>
      <c r="E286" s="127"/>
      <c r="F286" s="133"/>
      <c r="G286" s="133"/>
      <c r="H286" s="133"/>
      <c r="I286" s="133"/>
      <c r="J286" s="145"/>
      <c r="K286" s="148"/>
      <c r="L286" s="151"/>
      <c r="M286" s="155"/>
      <c r="N286" s="14"/>
      <c r="O286" s="15"/>
      <c r="P286" s="15"/>
      <c r="Q286" s="16"/>
      <c r="R286" s="17" t="str">
        <f ca="1">IF(Q286=0," ",IFERROR(IF(DATEDIF(TODAY(),Q286,"M")&lt;=5,"ROJO",IF(DATEDIF(TODAY(),Q286,"M")&gt;=12,"VERDE",IF(AND(DATEDIF(TODAY(),Q286,"M")&gt;=6,DATEDIF(TODAY(),Q286,"M")&lt;=11),"AMARILLO"))),S286))</f>
        <v xml:space="preserve"> </v>
      </c>
      <c r="S286" s="25" t="str">
        <f>IF(Q286=0," ",IF(Q286&lt;=$N$4,"VENCIDO","NO VENCIDO"))</f>
        <v xml:space="preserve"> </v>
      </c>
      <c r="T286" s="18"/>
      <c r="U286" s="19"/>
      <c r="V286" s="19"/>
      <c r="W286" s="20"/>
      <c r="X286" s="20"/>
      <c r="Y286" s="164"/>
      <c r="Z286" s="21"/>
      <c r="AA286" s="4"/>
      <c r="AB286" s="166"/>
      <c r="AC286" s="166"/>
      <c r="AD286" s="170"/>
      <c r="AE286" s="166"/>
      <c r="AF286" s="166"/>
      <c r="AG286" s="166"/>
      <c r="AH286" s="166"/>
      <c r="AI286" s="166"/>
      <c r="AJ286" s="166"/>
      <c r="AK286" s="166"/>
      <c r="AL286" s="166"/>
      <c r="AM286" s="166"/>
      <c r="AN286" s="166"/>
      <c r="AO286" s="185"/>
      <c r="AP286" s="24"/>
      <c r="AQ286" s="8"/>
    </row>
    <row r="287" spans="1:43" ht="16.5">
      <c r="A287" s="103"/>
      <c r="B287" s="193"/>
      <c r="C287" s="193"/>
      <c r="D287" s="119"/>
      <c r="E287" s="128"/>
      <c r="F287" s="134"/>
      <c r="G287" s="134"/>
      <c r="H287" s="134"/>
      <c r="I287" s="134"/>
      <c r="J287" s="146"/>
      <c r="K287" s="149"/>
      <c r="L287" s="152"/>
      <c r="M287" s="28" t="b">
        <f>M282=N287</f>
        <v>1</v>
      </c>
      <c r="N287" s="29">
        <f>SUM(N282:N286)</f>
        <v>0</v>
      </c>
      <c r="O287" s="30" t="s">
        <v>112</v>
      </c>
      <c r="P287" s="31"/>
      <c r="Q287" s="32"/>
      <c r="R287" s="32"/>
      <c r="S287" s="32"/>
      <c r="T287" s="33">
        <f>SUM(T282:T286)</f>
        <v>0</v>
      </c>
      <c r="U287" s="34"/>
      <c r="V287" s="34"/>
      <c r="W287" s="35"/>
      <c r="X287" s="35"/>
      <c r="Y287" s="165"/>
      <c r="Z287" s="36"/>
      <c r="AA287" s="4"/>
      <c r="AB287" s="37"/>
      <c r="AC287" s="37"/>
      <c r="AD287" s="38"/>
      <c r="AE287" s="37"/>
      <c r="AF287" s="37"/>
      <c r="AG287" s="37"/>
      <c r="AH287" s="37"/>
      <c r="AI287" s="37"/>
      <c r="AJ287" s="37"/>
      <c r="AK287" s="37"/>
      <c r="AL287" s="37"/>
      <c r="AM287" s="37"/>
      <c r="AN287" s="37"/>
      <c r="AO287" s="39"/>
      <c r="AP287" s="24"/>
      <c r="AQ287" s="8"/>
    </row>
    <row r="288" spans="1:43" ht="14.65" customHeight="1">
      <c r="A288" s="103">
        <f>A282+1</f>
        <v>12</v>
      </c>
      <c r="B288" s="193" t="s">
        <v>196</v>
      </c>
      <c r="C288" s="193"/>
      <c r="D288" s="117">
        <f>+Enero!M288</f>
        <v>0</v>
      </c>
      <c r="E288" s="126"/>
      <c r="F288" s="132"/>
      <c r="G288" s="132"/>
      <c r="H288" s="132"/>
      <c r="I288" s="132"/>
      <c r="J288" s="144">
        <f>+F288+G288</f>
        <v>0</v>
      </c>
      <c r="K288" s="147">
        <f>+AO288</f>
        <v>0</v>
      </c>
      <c r="L288" s="150">
        <f>+J288+K288</f>
        <v>0</v>
      </c>
      <c r="M288" s="153">
        <f>+(D288+E288)-(L288)+H288-I288</f>
        <v>0</v>
      </c>
      <c r="N288" s="14"/>
      <c r="O288" s="15"/>
      <c r="P288" s="15"/>
      <c r="Q288" s="16"/>
      <c r="R288" s="17" t="str">
        <f ca="1">IF(Q288=0," ",IFERROR(IF(DATEDIF(TODAY(),Q288,"M")&lt;=5,"ROJO",IF(DATEDIF(TODAY(),Q288,"M")&gt;=12,"VERDE",IF(AND(DATEDIF(TODAY(),Q288,"M")&gt;=6,DATEDIF(TODAY(),Q288,"M")&lt;=11),"AMARILLO"))),S288))</f>
        <v xml:space="preserve"> </v>
      </c>
      <c r="S288" s="17" t="str">
        <f>IF(Q288=0," ",IF(Q288&lt;=$N$4,"VENCIDO","NO VENCIDO"))</f>
        <v xml:space="preserve"> </v>
      </c>
      <c r="T288" s="18"/>
      <c r="U288" s="19"/>
      <c r="V288" s="19"/>
      <c r="W288" s="20"/>
      <c r="X288" s="20"/>
      <c r="Y288" s="163">
        <f>+AT288</f>
        <v>0</v>
      </c>
      <c r="Z288" s="21"/>
      <c r="AA288" s="4"/>
      <c r="AB288" s="166"/>
      <c r="AC288" s="166"/>
      <c r="AD288" s="170">
        <f>+AB288+AC288</f>
        <v>0</v>
      </c>
      <c r="AE288" s="166"/>
      <c r="AF288" s="166"/>
      <c r="AG288" s="166"/>
      <c r="AH288" s="166"/>
      <c r="AI288" s="166"/>
      <c r="AJ288" s="166"/>
      <c r="AK288" s="166"/>
      <c r="AL288" s="166"/>
      <c r="AM288" s="166"/>
      <c r="AN288" s="166"/>
      <c r="AO288" s="183">
        <f>SUM(AD288:AN292)</f>
        <v>0</v>
      </c>
      <c r="AP288" s="24"/>
      <c r="AQ288" s="8"/>
    </row>
    <row r="289" spans="1:43" ht="14.65" customHeight="1">
      <c r="A289" s="103"/>
      <c r="B289" s="193"/>
      <c r="C289" s="193"/>
      <c r="D289" s="118"/>
      <c r="E289" s="127"/>
      <c r="F289" s="133"/>
      <c r="G289" s="133"/>
      <c r="H289" s="133"/>
      <c r="I289" s="133"/>
      <c r="J289" s="145"/>
      <c r="K289" s="148"/>
      <c r="L289" s="151"/>
      <c r="M289" s="154"/>
      <c r="N289" s="14"/>
      <c r="O289" s="15"/>
      <c r="P289" s="15"/>
      <c r="Q289" s="16"/>
      <c r="R289" s="17" t="str">
        <f ca="1">IF(Q289=0," ",IFERROR(IF(DATEDIF(TODAY(),Q289,"M")&lt;=5,"ROJO",IF(DATEDIF(TODAY(),Q289,"M")&gt;=12,"VERDE",IF(AND(DATEDIF(TODAY(),Q289,"M")&gt;=6,DATEDIF(TODAY(),Q289,"M")&lt;=11),"AMARILLO"))),S289))</f>
        <v xml:space="preserve"> </v>
      </c>
      <c r="S289" s="25" t="str">
        <f>IF(Q289=0," ",IF(Q289&lt;=$N$4,"VENCIDO","NO VENCIDO"))</f>
        <v xml:space="preserve"> </v>
      </c>
      <c r="T289" s="18"/>
      <c r="U289" s="19"/>
      <c r="V289" s="19"/>
      <c r="W289" s="20"/>
      <c r="X289" s="20"/>
      <c r="Y289" s="164"/>
      <c r="Z289" s="21"/>
      <c r="AA289" s="4"/>
      <c r="AB289" s="166"/>
      <c r="AC289" s="166"/>
      <c r="AD289" s="170"/>
      <c r="AE289" s="166"/>
      <c r="AF289" s="166"/>
      <c r="AG289" s="166"/>
      <c r="AH289" s="166"/>
      <c r="AI289" s="166"/>
      <c r="AJ289" s="166"/>
      <c r="AK289" s="166"/>
      <c r="AL289" s="166"/>
      <c r="AM289" s="166"/>
      <c r="AN289" s="166"/>
      <c r="AO289" s="184"/>
      <c r="AP289" s="24"/>
      <c r="AQ289" s="8"/>
    </row>
    <row r="290" spans="1:43" ht="14.65" customHeight="1">
      <c r="A290" s="103"/>
      <c r="B290" s="193"/>
      <c r="C290" s="193"/>
      <c r="D290" s="118"/>
      <c r="E290" s="127"/>
      <c r="F290" s="133"/>
      <c r="G290" s="133"/>
      <c r="H290" s="133"/>
      <c r="I290" s="133"/>
      <c r="J290" s="145"/>
      <c r="K290" s="148"/>
      <c r="L290" s="151"/>
      <c r="M290" s="154"/>
      <c r="N290" s="14"/>
      <c r="O290" s="15"/>
      <c r="P290" s="15"/>
      <c r="Q290" s="16"/>
      <c r="R290" s="17" t="str">
        <f ca="1">IF(Q290=0," ",IFERROR(IF(DATEDIF(TODAY(),Q290,"M")&lt;=5,"ROJO",IF(DATEDIF(TODAY(),Q290,"M")&gt;=12,"VERDE",IF(AND(DATEDIF(TODAY(),Q290,"M")&gt;=6,DATEDIF(TODAY(),Q290,"M")&lt;=11),"AMARILLO"))),S290))</f>
        <v xml:space="preserve"> </v>
      </c>
      <c r="S290" s="25" t="str">
        <f>IF(Q290=0," ",IF(Q290&lt;=$N$4,"VENCIDO","NO VENCIDO"))</f>
        <v xml:space="preserve"> </v>
      </c>
      <c r="T290" s="18"/>
      <c r="U290" s="19"/>
      <c r="V290" s="19"/>
      <c r="W290" s="20"/>
      <c r="X290" s="20"/>
      <c r="Y290" s="164"/>
      <c r="Z290" s="21"/>
      <c r="AA290" s="4"/>
      <c r="AB290" s="166"/>
      <c r="AC290" s="166"/>
      <c r="AD290" s="170"/>
      <c r="AE290" s="166"/>
      <c r="AF290" s="166"/>
      <c r="AG290" s="166"/>
      <c r="AH290" s="166"/>
      <c r="AI290" s="166"/>
      <c r="AJ290" s="166"/>
      <c r="AK290" s="166"/>
      <c r="AL290" s="166"/>
      <c r="AM290" s="166"/>
      <c r="AN290" s="166"/>
      <c r="AO290" s="184"/>
      <c r="AP290" s="24"/>
      <c r="AQ290" s="8"/>
    </row>
    <row r="291" spans="1:43" ht="14.65" customHeight="1">
      <c r="A291" s="103"/>
      <c r="B291" s="193"/>
      <c r="C291" s="193"/>
      <c r="D291" s="118"/>
      <c r="E291" s="127"/>
      <c r="F291" s="133"/>
      <c r="G291" s="133"/>
      <c r="H291" s="133"/>
      <c r="I291" s="133"/>
      <c r="J291" s="145"/>
      <c r="K291" s="148"/>
      <c r="L291" s="151"/>
      <c r="M291" s="154"/>
      <c r="N291" s="14"/>
      <c r="O291" s="15"/>
      <c r="P291" s="15"/>
      <c r="Q291" s="16"/>
      <c r="R291" s="17" t="str">
        <f ca="1">IF(Q291=0," ",IFERROR(IF(DATEDIF(TODAY(),Q291,"M")&lt;=5,"ROJO",IF(DATEDIF(TODAY(),Q291,"M")&gt;=12,"VERDE",IF(AND(DATEDIF(TODAY(),Q291,"M")&gt;=6,DATEDIF(TODAY(),Q291,"M")&lt;=11),"AMARILLO"))),S291))</f>
        <v xml:space="preserve"> </v>
      </c>
      <c r="S291" s="25" t="str">
        <f>IF(Q291=0," ",IF(Q291&lt;=$N$4,"VENCIDO","NO VENCIDO"))</f>
        <v xml:space="preserve"> </v>
      </c>
      <c r="T291" s="18"/>
      <c r="U291" s="19"/>
      <c r="V291" s="19"/>
      <c r="W291" s="20"/>
      <c r="X291" s="20"/>
      <c r="Y291" s="164"/>
      <c r="Z291" s="21"/>
      <c r="AA291" s="4"/>
      <c r="AB291" s="166"/>
      <c r="AC291" s="166"/>
      <c r="AD291" s="170"/>
      <c r="AE291" s="166"/>
      <c r="AF291" s="166"/>
      <c r="AG291" s="166"/>
      <c r="AH291" s="166"/>
      <c r="AI291" s="166"/>
      <c r="AJ291" s="166"/>
      <c r="AK291" s="166"/>
      <c r="AL291" s="166"/>
      <c r="AM291" s="166"/>
      <c r="AN291" s="166"/>
      <c r="AO291" s="184"/>
      <c r="AP291" s="24"/>
      <c r="AQ291" s="8"/>
    </row>
    <row r="292" spans="1:43" ht="14.65" customHeight="1">
      <c r="A292" s="103"/>
      <c r="B292" s="193"/>
      <c r="C292" s="193"/>
      <c r="D292" s="118"/>
      <c r="E292" s="127"/>
      <c r="F292" s="133"/>
      <c r="G292" s="133"/>
      <c r="H292" s="133"/>
      <c r="I292" s="133"/>
      <c r="J292" s="145"/>
      <c r="K292" s="148"/>
      <c r="L292" s="151"/>
      <c r="M292" s="155"/>
      <c r="N292" s="14"/>
      <c r="O292" s="15"/>
      <c r="P292" s="15"/>
      <c r="Q292" s="16"/>
      <c r="R292" s="17" t="str">
        <f ca="1">IF(Q292=0," ",IFERROR(IF(DATEDIF(TODAY(),Q292,"M")&lt;=5,"ROJO",IF(DATEDIF(TODAY(),Q292,"M")&gt;=12,"VERDE",IF(AND(DATEDIF(TODAY(),Q292,"M")&gt;=6,DATEDIF(TODAY(),Q292,"M")&lt;=11),"AMARILLO"))),S292))</f>
        <v xml:space="preserve"> </v>
      </c>
      <c r="S292" s="25" t="str">
        <f>IF(Q292=0," ",IF(Q292&lt;=$N$4,"VENCIDO","NO VENCIDO"))</f>
        <v xml:space="preserve"> </v>
      </c>
      <c r="T292" s="18"/>
      <c r="U292" s="19"/>
      <c r="V292" s="19"/>
      <c r="W292" s="20"/>
      <c r="X292" s="20"/>
      <c r="Y292" s="164"/>
      <c r="Z292" s="21"/>
      <c r="AA292" s="4"/>
      <c r="AB292" s="166"/>
      <c r="AC292" s="166"/>
      <c r="AD292" s="170"/>
      <c r="AE292" s="166"/>
      <c r="AF292" s="166"/>
      <c r="AG292" s="166"/>
      <c r="AH292" s="166"/>
      <c r="AI292" s="166"/>
      <c r="AJ292" s="166"/>
      <c r="AK292" s="166"/>
      <c r="AL292" s="166"/>
      <c r="AM292" s="166"/>
      <c r="AN292" s="166"/>
      <c r="AO292" s="185"/>
      <c r="AP292" s="24"/>
      <c r="AQ292" s="8"/>
    </row>
    <row r="293" spans="1:43" ht="16.5">
      <c r="A293" s="103"/>
      <c r="B293" s="193"/>
      <c r="C293" s="193"/>
      <c r="D293" s="119"/>
      <c r="E293" s="128"/>
      <c r="F293" s="134"/>
      <c r="G293" s="134"/>
      <c r="H293" s="134"/>
      <c r="I293" s="134"/>
      <c r="J293" s="146"/>
      <c r="K293" s="149"/>
      <c r="L293" s="152"/>
      <c r="M293" s="28" t="b">
        <f>M288=N293</f>
        <v>1</v>
      </c>
      <c r="N293" s="29">
        <f>SUM(N288:N292)</f>
        <v>0</v>
      </c>
      <c r="O293" s="30" t="s">
        <v>112</v>
      </c>
      <c r="P293" s="31"/>
      <c r="Q293" s="32"/>
      <c r="R293" s="32"/>
      <c r="S293" s="32"/>
      <c r="T293" s="33">
        <f>SUM(T288:T292)</f>
        <v>0</v>
      </c>
      <c r="U293" s="34"/>
      <c r="V293" s="34"/>
      <c r="W293" s="35"/>
      <c r="X293" s="35"/>
      <c r="Y293" s="165"/>
      <c r="Z293" s="36"/>
      <c r="AA293" s="4"/>
      <c r="AB293" s="37"/>
      <c r="AC293" s="38"/>
      <c r="AD293" s="38"/>
      <c r="AE293" s="38"/>
      <c r="AF293" s="38"/>
      <c r="AG293" s="38"/>
      <c r="AH293" s="38"/>
      <c r="AI293" s="38"/>
      <c r="AJ293" s="38"/>
      <c r="AK293" s="38"/>
      <c r="AL293" s="38"/>
      <c r="AM293" s="38"/>
      <c r="AN293" s="38"/>
      <c r="AO293" s="39"/>
      <c r="AP293" s="24"/>
      <c r="AQ293" s="8"/>
    </row>
    <row r="294" spans="1:43" ht="16.5">
      <c r="A294" s="91" t="s">
        <v>197</v>
      </c>
      <c r="B294" s="91"/>
      <c r="C294" s="91"/>
      <c r="D294" s="48"/>
      <c r="E294" s="48"/>
      <c r="F294" s="48"/>
      <c r="G294" s="48"/>
      <c r="H294" s="48"/>
      <c r="I294" s="48"/>
      <c r="J294" s="48"/>
      <c r="K294" s="48"/>
      <c r="L294" s="48"/>
      <c r="M294" s="48"/>
      <c r="N294" s="48"/>
      <c r="O294" s="48"/>
      <c r="P294" s="48"/>
      <c r="Q294" s="48"/>
      <c r="R294" s="48"/>
      <c r="S294" s="48"/>
      <c r="T294" s="48"/>
      <c r="U294" s="48"/>
      <c r="V294" s="48"/>
      <c r="W294" s="48"/>
      <c r="X294" s="48"/>
      <c r="Y294" s="48"/>
      <c r="Z294" s="49"/>
      <c r="AA294" s="4"/>
      <c r="AB294" s="50"/>
      <c r="AC294" s="51"/>
      <c r="AD294" s="51"/>
      <c r="AE294" s="51"/>
      <c r="AF294" s="51"/>
      <c r="AG294" s="51"/>
      <c r="AH294" s="51"/>
      <c r="AI294" s="51"/>
      <c r="AJ294" s="51"/>
      <c r="AK294" s="51"/>
      <c r="AL294" s="51"/>
      <c r="AM294" s="51"/>
      <c r="AN294" s="51"/>
      <c r="AO294" s="51"/>
      <c r="AP294" s="52"/>
      <c r="AQ294" s="8"/>
    </row>
    <row r="295" spans="1:43" ht="14.65" customHeight="1">
      <c r="A295" s="103">
        <v>1</v>
      </c>
      <c r="B295" s="193" t="s">
        <v>198</v>
      </c>
      <c r="C295" s="193"/>
      <c r="D295" s="117">
        <f>+Enero!M295</f>
        <v>121</v>
      </c>
      <c r="E295" s="126">
        <v>20</v>
      </c>
      <c r="F295" s="132">
        <v>22</v>
      </c>
      <c r="G295" s="132"/>
      <c r="H295" s="132"/>
      <c r="I295" s="132"/>
      <c r="J295" s="144">
        <f>+F295+G295</f>
        <v>22</v>
      </c>
      <c r="K295" s="147">
        <f>+AO295</f>
        <v>0</v>
      </c>
      <c r="L295" s="150">
        <f>+J295+K295</f>
        <v>22</v>
      </c>
      <c r="M295" s="153">
        <f>+(D295+E295)-L295+H295-I295</f>
        <v>119</v>
      </c>
      <c r="N295" s="14">
        <v>119</v>
      </c>
      <c r="O295" s="71" t="s">
        <v>199</v>
      </c>
      <c r="P295" s="71" t="s">
        <v>200</v>
      </c>
      <c r="Q295" s="72">
        <v>46172</v>
      </c>
      <c r="R295" s="17" t="str">
        <f ca="1">IF(Q295=0," ",IFERROR(IF(DATEDIF(TODAY(),Q295,"M")&lt;=5,"ROJO",IF(DATEDIF(TODAY(),Q295,"M")&gt;=12,"VERDE",IF(AND(DATEDIF(TODAY(),Q295,"M")&gt;=6,DATEDIF(TODAY(),Q295,"M")&lt;=11),"AMARILLO"))),S295))</f>
        <v>NO VENCIDO</v>
      </c>
      <c r="S295" s="17" t="str">
        <f t="shared" ref="S295:S300" si="0">IF(Q295=0," ",IF(Q295&lt;=$N$4,"VENCIDO","NO VENCIDO"))</f>
        <v>NO VENCIDO</v>
      </c>
      <c r="T295" s="18"/>
      <c r="U295" s="19"/>
      <c r="V295" s="19"/>
      <c r="W295" s="20"/>
      <c r="X295" s="20"/>
      <c r="Y295" s="163">
        <f>+AT295</f>
        <v>0</v>
      </c>
      <c r="Z295" s="21"/>
      <c r="AA295" s="4"/>
      <c r="AB295" s="167"/>
      <c r="AC295" s="167"/>
      <c r="AD295" s="171">
        <f>+AB295+AC295</f>
        <v>0</v>
      </c>
      <c r="AE295" s="167"/>
      <c r="AF295" s="167"/>
      <c r="AG295" s="167"/>
      <c r="AH295" s="167"/>
      <c r="AI295" s="167"/>
      <c r="AJ295" s="167"/>
      <c r="AK295" s="167"/>
      <c r="AL295" s="167"/>
      <c r="AM295" s="167"/>
      <c r="AN295" s="167"/>
      <c r="AO295" s="183">
        <f>SUM(AD295:AN300)</f>
        <v>0</v>
      </c>
      <c r="AP295" s="24"/>
      <c r="AQ295" s="8"/>
    </row>
    <row r="296" spans="1:43" ht="14.65" customHeight="1">
      <c r="A296" s="103"/>
      <c r="B296" s="193"/>
      <c r="C296" s="193"/>
      <c r="D296" s="118"/>
      <c r="E296" s="127"/>
      <c r="F296" s="133"/>
      <c r="G296" s="133"/>
      <c r="H296" s="133"/>
      <c r="I296" s="133"/>
      <c r="J296" s="145"/>
      <c r="K296" s="148"/>
      <c r="L296" s="151"/>
      <c r="M296" s="154"/>
      <c r="N296" s="14"/>
      <c r="O296" s="15"/>
      <c r="P296" s="15"/>
      <c r="Q296" s="16"/>
      <c r="R296" s="17" t="str">
        <f ca="1">IF(Q296=0," ",IFERROR(IF(DATEDIF(TODAY(),Q296,"M")&lt;=5,"ROJO",IF(DATEDIF(TODAY(),Q296,"M")&gt;=12,"VERDE",IF(AND(DATEDIF(TODAY(),Q296,"M")&gt;=6,DATEDIF(TODAY(),Q296,"M")&lt;=11),"AMARILLO"))),S296))</f>
        <v xml:space="preserve"> </v>
      </c>
      <c r="S296" s="25" t="str">
        <f t="shared" si="0"/>
        <v xml:space="preserve"> </v>
      </c>
      <c r="T296" s="18"/>
      <c r="U296" s="19"/>
      <c r="V296" s="19"/>
      <c r="W296" s="20"/>
      <c r="X296" s="20"/>
      <c r="Y296" s="164"/>
      <c r="Z296" s="21"/>
      <c r="AA296" s="4"/>
      <c r="AB296" s="168"/>
      <c r="AC296" s="168"/>
      <c r="AD296" s="172"/>
      <c r="AE296" s="168"/>
      <c r="AF296" s="168"/>
      <c r="AG296" s="168"/>
      <c r="AH296" s="168"/>
      <c r="AI296" s="168"/>
      <c r="AJ296" s="168"/>
      <c r="AK296" s="168"/>
      <c r="AL296" s="168"/>
      <c r="AM296" s="168"/>
      <c r="AN296" s="168"/>
      <c r="AO296" s="184"/>
      <c r="AP296" s="24"/>
      <c r="AQ296" s="8"/>
    </row>
    <row r="297" spans="1:43" ht="14.65" customHeight="1">
      <c r="A297" s="103"/>
      <c r="B297" s="193"/>
      <c r="C297" s="193"/>
      <c r="D297" s="118"/>
      <c r="E297" s="127"/>
      <c r="F297" s="133"/>
      <c r="G297" s="133"/>
      <c r="H297" s="133"/>
      <c r="I297" s="133"/>
      <c r="J297" s="145"/>
      <c r="K297" s="148"/>
      <c r="L297" s="151"/>
      <c r="M297" s="154"/>
      <c r="N297" s="14"/>
      <c r="O297" s="15"/>
      <c r="P297" s="15"/>
      <c r="Q297" s="16"/>
      <c r="R297" s="17" t="str">
        <f ca="1">IF(Q297=0," ",IFERROR(IF(DATEDIF(TODAY(),Q297,"M")&lt;=5,"ROJO",IF(DATEDIF(TODAY(),Q297,"M")&gt;=12,"VERDE",IF(AND(DATEDIF(TODAY(),Q297,"M")&gt;=6,DATEDIF(TODAY(),Q297,"M")&lt;=11),"AMARILLO"))),S297))</f>
        <v xml:space="preserve"> </v>
      </c>
      <c r="S297" s="25" t="str">
        <f t="shared" si="0"/>
        <v xml:space="preserve"> </v>
      </c>
      <c r="T297" s="18"/>
      <c r="U297" s="19"/>
      <c r="V297" s="19"/>
      <c r="W297" s="20"/>
      <c r="X297" s="20"/>
      <c r="Y297" s="164"/>
      <c r="Z297" s="21"/>
      <c r="AA297" s="4"/>
      <c r="AB297" s="168"/>
      <c r="AC297" s="168"/>
      <c r="AD297" s="172"/>
      <c r="AE297" s="168"/>
      <c r="AF297" s="168"/>
      <c r="AG297" s="168"/>
      <c r="AH297" s="168"/>
      <c r="AI297" s="168"/>
      <c r="AJ297" s="168"/>
      <c r="AK297" s="168"/>
      <c r="AL297" s="168"/>
      <c r="AM297" s="168"/>
      <c r="AN297" s="168"/>
      <c r="AO297" s="184"/>
      <c r="AP297" s="24"/>
      <c r="AQ297" s="8"/>
    </row>
    <row r="298" spans="1:43" ht="14.65" customHeight="1">
      <c r="A298" s="103"/>
      <c r="B298" s="193"/>
      <c r="C298" s="193"/>
      <c r="D298" s="118"/>
      <c r="E298" s="127"/>
      <c r="F298" s="133"/>
      <c r="G298" s="133"/>
      <c r="H298" s="133"/>
      <c r="I298" s="133"/>
      <c r="J298" s="145"/>
      <c r="K298" s="148"/>
      <c r="L298" s="151"/>
      <c r="M298" s="154"/>
      <c r="N298" s="14"/>
      <c r="O298" s="15"/>
      <c r="P298" s="15"/>
      <c r="Q298" s="16"/>
      <c r="R298" s="40"/>
      <c r="S298" s="41"/>
      <c r="T298" s="18"/>
      <c r="U298" s="19"/>
      <c r="V298" s="19"/>
      <c r="W298" s="20"/>
      <c r="X298" s="20"/>
      <c r="Y298" s="164"/>
      <c r="Z298" s="21"/>
      <c r="AA298" s="4"/>
      <c r="AB298" s="168"/>
      <c r="AC298" s="168"/>
      <c r="AD298" s="172"/>
      <c r="AE298" s="168"/>
      <c r="AF298" s="168"/>
      <c r="AG298" s="168"/>
      <c r="AH298" s="168"/>
      <c r="AI298" s="168"/>
      <c r="AJ298" s="168"/>
      <c r="AK298" s="168"/>
      <c r="AL298" s="168"/>
      <c r="AM298" s="168"/>
      <c r="AN298" s="168"/>
      <c r="AO298" s="184"/>
      <c r="AP298" s="24"/>
      <c r="AQ298" s="8"/>
    </row>
    <row r="299" spans="1:43" ht="14.65" customHeight="1">
      <c r="A299" s="103"/>
      <c r="B299" s="193"/>
      <c r="C299" s="193"/>
      <c r="D299" s="118"/>
      <c r="E299" s="127"/>
      <c r="F299" s="133"/>
      <c r="G299" s="133"/>
      <c r="H299" s="133"/>
      <c r="I299" s="133"/>
      <c r="J299" s="145"/>
      <c r="K299" s="148"/>
      <c r="L299" s="151"/>
      <c r="M299" s="154"/>
      <c r="N299" s="14"/>
      <c r="O299" s="15"/>
      <c r="P299" s="15"/>
      <c r="Q299" s="16"/>
      <c r="R299" s="17" t="str">
        <f ca="1">IF(Q299=0," ",IFERROR(IF(DATEDIF(TODAY(),Q299,"M")&lt;=5,"ROJO",IF(DATEDIF(TODAY(),Q299,"M")&gt;=12,"VERDE",IF(AND(DATEDIF(TODAY(),Q299,"M")&gt;=6,DATEDIF(TODAY(),Q299,"M")&lt;=11),"AMARILLO"))),S299))</f>
        <v xml:space="preserve"> </v>
      </c>
      <c r="S299" s="25" t="str">
        <f t="shared" si="0"/>
        <v xml:space="preserve"> </v>
      </c>
      <c r="T299" s="18"/>
      <c r="U299" s="19"/>
      <c r="V299" s="19"/>
      <c r="W299" s="20"/>
      <c r="X299" s="20"/>
      <c r="Y299" s="164"/>
      <c r="Z299" s="21"/>
      <c r="AA299" s="4"/>
      <c r="AB299" s="168"/>
      <c r="AC299" s="168"/>
      <c r="AD299" s="172"/>
      <c r="AE299" s="168"/>
      <c r="AF299" s="168"/>
      <c r="AG299" s="168"/>
      <c r="AH299" s="168"/>
      <c r="AI299" s="168"/>
      <c r="AJ299" s="168"/>
      <c r="AK299" s="168"/>
      <c r="AL299" s="168"/>
      <c r="AM299" s="168"/>
      <c r="AN299" s="168"/>
      <c r="AO299" s="184"/>
      <c r="AP299" s="24"/>
      <c r="AQ299" s="8"/>
    </row>
    <row r="300" spans="1:43" ht="14.65" customHeight="1">
      <c r="A300" s="103"/>
      <c r="B300" s="193"/>
      <c r="C300" s="193"/>
      <c r="D300" s="118"/>
      <c r="E300" s="127"/>
      <c r="F300" s="133"/>
      <c r="G300" s="133"/>
      <c r="H300" s="133"/>
      <c r="I300" s="133"/>
      <c r="J300" s="145"/>
      <c r="K300" s="148"/>
      <c r="L300" s="151"/>
      <c r="M300" s="155"/>
      <c r="N300" s="14"/>
      <c r="O300" s="15"/>
      <c r="P300" s="15"/>
      <c r="Q300" s="16"/>
      <c r="R300" s="17" t="str">
        <f ca="1">IF(Q300=0," ",IFERROR(IF(DATEDIF(TODAY(),Q300,"M")&lt;=5,"ROJO",IF(DATEDIF(TODAY(),Q300,"M")&gt;=12,"VERDE",IF(AND(DATEDIF(TODAY(),Q300,"M")&gt;=6,DATEDIF(TODAY(),Q300,"M")&lt;=11),"AMARILLO"))),S300))</f>
        <v xml:space="preserve"> </v>
      </c>
      <c r="S300" s="25" t="str">
        <f t="shared" si="0"/>
        <v xml:space="preserve"> </v>
      </c>
      <c r="T300" s="18"/>
      <c r="U300" s="19"/>
      <c r="V300" s="19"/>
      <c r="W300" s="20"/>
      <c r="X300" s="20"/>
      <c r="Y300" s="164"/>
      <c r="Z300" s="21"/>
      <c r="AA300" s="4"/>
      <c r="AB300" s="169"/>
      <c r="AC300" s="169"/>
      <c r="AD300" s="173"/>
      <c r="AE300" s="169"/>
      <c r="AF300" s="169"/>
      <c r="AG300" s="169"/>
      <c r="AH300" s="169"/>
      <c r="AI300" s="169"/>
      <c r="AJ300" s="169"/>
      <c r="AK300" s="169"/>
      <c r="AL300" s="169"/>
      <c r="AM300" s="169"/>
      <c r="AN300" s="169"/>
      <c r="AO300" s="185"/>
      <c r="AP300" s="24"/>
      <c r="AQ300" s="8"/>
    </row>
    <row r="301" spans="1:43" ht="16.5">
      <c r="A301" s="103"/>
      <c r="B301" s="193"/>
      <c r="C301" s="193"/>
      <c r="D301" s="119"/>
      <c r="E301" s="128"/>
      <c r="F301" s="134"/>
      <c r="G301" s="134"/>
      <c r="H301" s="134"/>
      <c r="I301" s="134"/>
      <c r="J301" s="146"/>
      <c r="K301" s="149"/>
      <c r="L301" s="152"/>
      <c r="M301" s="28" t="b">
        <f>M295=N301</f>
        <v>1</v>
      </c>
      <c r="N301" s="29">
        <f>SUM(N295:N300)</f>
        <v>119</v>
      </c>
      <c r="O301" s="30" t="s">
        <v>112</v>
      </c>
      <c r="P301" s="31"/>
      <c r="Q301" s="32"/>
      <c r="R301" s="32"/>
      <c r="S301" s="32"/>
      <c r="T301" s="33">
        <f>SUM(T295:T300)</f>
        <v>0</v>
      </c>
      <c r="U301" s="34"/>
      <c r="V301" s="34"/>
      <c r="W301" s="35"/>
      <c r="X301" s="35"/>
      <c r="Y301" s="165"/>
      <c r="Z301" s="36"/>
      <c r="AA301" s="4"/>
      <c r="AB301" s="37"/>
      <c r="AC301" s="38"/>
      <c r="AD301" s="53"/>
      <c r="AE301" s="38"/>
      <c r="AF301" s="38"/>
      <c r="AG301" s="38"/>
      <c r="AH301" s="38"/>
      <c r="AI301" s="38"/>
      <c r="AJ301" s="38"/>
      <c r="AK301" s="38"/>
      <c r="AL301" s="38"/>
      <c r="AM301" s="38"/>
      <c r="AN301" s="38"/>
      <c r="AO301" s="39"/>
      <c r="AP301" s="24"/>
      <c r="AQ301" s="8"/>
    </row>
    <row r="302" spans="1:43" ht="14.65" customHeight="1">
      <c r="A302" s="103">
        <f>+A295+1</f>
        <v>2</v>
      </c>
      <c r="B302" s="193" t="s">
        <v>201</v>
      </c>
      <c r="C302" s="193"/>
      <c r="D302" s="117">
        <f>+Enero!M302</f>
        <v>0</v>
      </c>
      <c r="E302" s="126"/>
      <c r="F302" s="132"/>
      <c r="G302" s="132"/>
      <c r="H302" s="132"/>
      <c r="I302" s="132"/>
      <c r="J302" s="144">
        <f>+F302+G302</f>
        <v>0</v>
      </c>
      <c r="K302" s="147">
        <f>+AO302</f>
        <v>0</v>
      </c>
      <c r="L302" s="150">
        <f>+J302+K302</f>
        <v>0</v>
      </c>
      <c r="M302" s="153">
        <f>+(D302+E302)-L302+H302-I302</f>
        <v>0</v>
      </c>
      <c r="N302" s="14"/>
      <c r="O302" s="15"/>
      <c r="P302" s="15"/>
      <c r="Q302" s="16"/>
      <c r="R302" s="17" t="str">
        <f ca="1">IF(Q302=0," ",IFERROR(IF(DATEDIF(TODAY(),Q302,"M")&lt;=5,"ROJO",IF(DATEDIF(TODAY(),Q302,"M")&gt;=12,"VERDE",IF(AND(DATEDIF(TODAY(),Q302,"M")&gt;=6,DATEDIF(TODAY(),Q302,"M")&lt;=11),"AMARILLO"))),S302))</f>
        <v xml:space="preserve"> </v>
      </c>
      <c r="S302" s="17" t="str">
        <f t="shared" ref="S302:S307" si="1">IF(Q302=0," ",IF(Q302&lt;=$N$4,"VENCIDO","NO VENCIDO"))</f>
        <v xml:space="preserve"> </v>
      </c>
      <c r="T302" s="18"/>
      <c r="U302" s="19"/>
      <c r="V302" s="19"/>
      <c r="W302" s="20"/>
      <c r="X302" s="20"/>
      <c r="Y302" s="163">
        <f>+AT302</f>
        <v>0</v>
      </c>
      <c r="Z302" s="21"/>
      <c r="AA302" s="4"/>
      <c r="AB302" s="167"/>
      <c r="AC302" s="167"/>
      <c r="AD302" s="171">
        <f>+AB302+AC302</f>
        <v>0</v>
      </c>
      <c r="AE302" s="167"/>
      <c r="AF302" s="167"/>
      <c r="AG302" s="167"/>
      <c r="AH302" s="167"/>
      <c r="AI302" s="167"/>
      <c r="AJ302" s="167"/>
      <c r="AK302" s="167"/>
      <c r="AL302" s="167"/>
      <c r="AM302" s="167"/>
      <c r="AN302" s="167"/>
      <c r="AO302" s="183">
        <f>SUM(AD302:AN307)</f>
        <v>0</v>
      </c>
      <c r="AP302" s="24"/>
      <c r="AQ302" s="8"/>
    </row>
    <row r="303" spans="1:43" ht="14.65" customHeight="1">
      <c r="A303" s="103"/>
      <c r="B303" s="193"/>
      <c r="C303" s="193"/>
      <c r="D303" s="118"/>
      <c r="E303" s="127"/>
      <c r="F303" s="133"/>
      <c r="G303" s="133"/>
      <c r="H303" s="133"/>
      <c r="I303" s="133"/>
      <c r="J303" s="145"/>
      <c r="K303" s="148"/>
      <c r="L303" s="151"/>
      <c r="M303" s="154"/>
      <c r="N303" s="14"/>
      <c r="O303" s="15"/>
      <c r="P303" s="15"/>
      <c r="Q303" s="16"/>
      <c r="R303" s="17" t="str">
        <f ca="1">IF(Q303=0," ",IFERROR(IF(DATEDIF(TODAY(),Q303,"M")&lt;=5,"ROJO",IF(DATEDIF(TODAY(),Q303,"M")&gt;=12,"VERDE",IF(AND(DATEDIF(TODAY(),Q303,"M")&gt;=6,DATEDIF(TODAY(),Q303,"M")&lt;=11),"AMARILLO"))),S303))</f>
        <v xml:space="preserve"> </v>
      </c>
      <c r="S303" s="25" t="str">
        <f t="shared" si="1"/>
        <v xml:space="preserve"> </v>
      </c>
      <c r="T303" s="18"/>
      <c r="U303" s="19"/>
      <c r="V303" s="19"/>
      <c r="W303" s="20"/>
      <c r="X303" s="20"/>
      <c r="Y303" s="164"/>
      <c r="Z303" s="21"/>
      <c r="AA303" s="4"/>
      <c r="AB303" s="168"/>
      <c r="AC303" s="168"/>
      <c r="AD303" s="172"/>
      <c r="AE303" s="168"/>
      <c r="AF303" s="168"/>
      <c r="AG303" s="168"/>
      <c r="AH303" s="168"/>
      <c r="AI303" s="168"/>
      <c r="AJ303" s="168"/>
      <c r="AK303" s="168"/>
      <c r="AL303" s="168"/>
      <c r="AM303" s="168"/>
      <c r="AN303" s="168"/>
      <c r="AO303" s="184"/>
      <c r="AP303" s="24"/>
      <c r="AQ303" s="8"/>
    </row>
    <row r="304" spans="1:43" ht="14.65" customHeight="1">
      <c r="A304" s="103"/>
      <c r="B304" s="193"/>
      <c r="C304" s="193"/>
      <c r="D304" s="118"/>
      <c r="E304" s="127"/>
      <c r="F304" s="133"/>
      <c r="G304" s="133"/>
      <c r="H304" s="133"/>
      <c r="I304" s="133"/>
      <c r="J304" s="145"/>
      <c r="K304" s="148"/>
      <c r="L304" s="151"/>
      <c r="M304" s="154"/>
      <c r="N304" s="14"/>
      <c r="O304" s="15"/>
      <c r="P304" s="15"/>
      <c r="Q304" s="16"/>
      <c r="R304" s="17" t="str">
        <f ca="1">IF(Q304=0," ",IFERROR(IF(DATEDIF(TODAY(),Q304,"M")&lt;=5,"ROJO",IF(DATEDIF(TODAY(),Q304,"M")&gt;=12,"VERDE",IF(AND(DATEDIF(TODAY(),Q304,"M")&gt;=6,DATEDIF(TODAY(),Q304,"M")&lt;=11),"AMARILLO"))),S304))</f>
        <v xml:space="preserve"> </v>
      </c>
      <c r="S304" s="25" t="str">
        <f t="shared" si="1"/>
        <v xml:space="preserve"> </v>
      </c>
      <c r="T304" s="18"/>
      <c r="U304" s="19"/>
      <c r="V304" s="19"/>
      <c r="W304" s="20"/>
      <c r="X304" s="20"/>
      <c r="Y304" s="164"/>
      <c r="Z304" s="21"/>
      <c r="AA304" s="4"/>
      <c r="AB304" s="168"/>
      <c r="AC304" s="168"/>
      <c r="AD304" s="172"/>
      <c r="AE304" s="168"/>
      <c r="AF304" s="168"/>
      <c r="AG304" s="168"/>
      <c r="AH304" s="168"/>
      <c r="AI304" s="168"/>
      <c r="AJ304" s="168"/>
      <c r="AK304" s="168"/>
      <c r="AL304" s="168"/>
      <c r="AM304" s="168"/>
      <c r="AN304" s="168"/>
      <c r="AO304" s="184"/>
      <c r="AP304" s="24"/>
      <c r="AQ304" s="8"/>
    </row>
    <row r="305" spans="1:43" ht="14.65" customHeight="1">
      <c r="A305" s="103"/>
      <c r="B305" s="193"/>
      <c r="C305" s="193"/>
      <c r="D305" s="118"/>
      <c r="E305" s="127"/>
      <c r="F305" s="133"/>
      <c r="G305" s="133"/>
      <c r="H305" s="133"/>
      <c r="I305" s="133"/>
      <c r="J305" s="145"/>
      <c r="K305" s="148"/>
      <c r="L305" s="151"/>
      <c r="M305" s="154"/>
      <c r="N305" s="14"/>
      <c r="O305" s="15"/>
      <c r="P305" s="15"/>
      <c r="Q305" s="16"/>
      <c r="R305" s="40"/>
      <c r="S305" s="41"/>
      <c r="T305" s="18"/>
      <c r="U305" s="19"/>
      <c r="V305" s="19"/>
      <c r="W305" s="20"/>
      <c r="X305" s="20"/>
      <c r="Y305" s="164"/>
      <c r="Z305" s="21"/>
      <c r="AA305" s="4"/>
      <c r="AB305" s="168"/>
      <c r="AC305" s="168"/>
      <c r="AD305" s="172"/>
      <c r="AE305" s="168"/>
      <c r="AF305" s="168"/>
      <c r="AG305" s="168"/>
      <c r="AH305" s="168"/>
      <c r="AI305" s="168"/>
      <c r="AJ305" s="168"/>
      <c r="AK305" s="168"/>
      <c r="AL305" s="168"/>
      <c r="AM305" s="168"/>
      <c r="AN305" s="168"/>
      <c r="AO305" s="184"/>
      <c r="AP305" s="24"/>
      <c r="AQ305" s="8"/>
    </row>
    <row r="306" spans="1:43" ht="14.65" customHeight="1">
      <c r="A306" s="103"/>
      <c r="B306" s="193"/>
      <c r="C306" s="193"/>
      <c r="D306" s="118"/>
      <c r="E306" s="127"/>
      <c r="F306" s="133"/>
      <c r="G306" s="133"/>
      <c r="H306" s="133"/>
      <c r="I306" s="133"/>
      <c r="J306" s="145"/>
      <c r="K306" s="148"/>
      <c r="L306" s="151"/>
      <c r="M306" s="154"/>
      <c r="N306" s="14"/>
      <c r="O306" s="15"/>
      <c r="P306" s="15"/>
      <c r="Q306" s="16"/>
      <c r="R306" s="17" t="str">
        <f ca="1">IF(Q306=0," ",IFERROR(IF(DATEDIF(TODAY(),Q306,"M")&lt;=5,"ROJO",IF(DATEDIF(TODAY(),Q306,"M")&gt;=12,"VERDE",IF(AND(DATEDIF(TODAY(),Q306,"M")&gt;=6,DATEDIF(TODAY(),Q306,"M")&lt;=11),"AMARILLO"))),S306))</f>
        <v xml:space="preserve"> </v>
      </c>
      <c r="S306" s="25" t="str">
        <f t="shared" si="1"/>
        <v xml:space="preserve"> </v>
      </c>
      <c r="T306" s="18"/>
      <c r="U306" s="19"/>
      <c r="V306" s="19"/>
      <c r="W306" s="20"/>
      <c r="X306" s="20"/>
      <c r="Y306" s="164"/>
      <c r="Z306" s="21"/>
      <c r="AA306" s="4"/>
      <c r="AB306" s="168"/>
      <c r="AC306" s="168"/>
      <c r="AD306" s="172"/>
      <c r="AE306" s="168"/>
      <c r="AF306" s="168"/>
      <c r="AG306" s="168"/>
      <c r="AH306" s="168"/>
      <c r="AI306" s="168"/>
      <c r="AJ306" s="168"/>
      <c r="AK306" s="168"/>
      <c r="AL306" s="168"/>
      <c r="AM306" s="168"/>
      <c r="AN306" s="168"/>
      <c r="AO306" s="184"/>
      <c r="AP306" s="24"/>
      <c r="AQ306" s="8"/>
    </row>
    <row r="307" spans="1:43" ht="14.65" customHeight="1">
      <c r="A307" s="103"/>
      <c r="B307" s="193"/>
      <c r="C307" s="193"/>
      <c r="D307" s="118"/>
      <c r="E307" s="127"/>
      <c r="F307" s="133"/>
      <c r="G307" s="133"/>
      <c r="H307" s="133"/>
      <c r="I307" s="133"/>
      <c r="J307" s="145"/>
      <c r="K307" s="148"/>
      <c r="L307" s="151"/>
      <c r="M307" s="155"/>
      <c r="N307" s="14"/>
      <c r="O307" s="15"/>
      <c r="P307" s="15"/>
      <c r="Q307" s="16"/>
      <c r="R307" s="17" t="str">
        <f ca="1">IF(Q307=0," ",IFERROR(IF(DATEDIF(TODAY(),Q307,"M")&lt;=5,"ROJO",IF(DATEDIF(TODAY(),Q307,"M")&gt;=12,"VERDE",IF(AND(DATEDIF(TODAY(),Q307,"M")&gt;=6,DATEDIF(TODAY(),Q307,"M")&lt;=11),"AMARILLO"))),S307))</f>
        <v xml:space="preserve"> </v>
      </c>
      <c r="S307" s="25" t="str">
        <f t="shared" si="1"/>
        <v xml:space="preserve"> </v>
      </c>
      <c r="T307" s="18"/>
      <c r="U307" s="19"/>
      <c r="V307" s="19"/>
      <c r="W307" s="20"/>
      <c r="X307" s="20"/>
      <c r="Y307" s="164"/>
      <c r="Z307" s="21"/>
      <c r="AA307" s="4"/>
      <c r="AB307" s="169"/>
      <c r="AC307" s="169"/>
      <c r="AD307" s="173"/>
      <c r="AE307" s="169"/>
      <c r="AF307" s="169"/>
      <c r="AG307" s="169"/>
      <c r="AH307" s="169"/>
      <c r="AI307" s="169"/>
      <c r="AJ307" s="169"/>
      <c r="AK307" s="169"/>
      <c r="AL307" s="169"/>
      <c r="AM307" s="169"/>
      <c r="AN307" s="169"/>
      <c r="AO307" s="185"/>
      <c r="AP307" s="24"/>
      <c r="AQ307" s="8"/>
    </row>
    <row r="308" spans="1:43" ht="16.5">
      <c r="A308" s="103"/>
      <c r="B308" s="193"/>
      <c r="C308" s="193"/>
      <c r="D308" s="119"/>
      <c r="E308" s="128"/>
      <c r="F308" s="134"/>
      <c r="G308" s="134"/>
      <c r="H308" s="134"/>
      <c r="I308" s="134"/>
      <c r="J308" s="146"/>
      <c r="K308" s="149"/>
      <c r="L308" s="152"/>
      <c r="M308" s="28" t="b">
        <f>M302=N308</f>
        <v>1</v>
      </c>
      <c r="N308" s="29">
        <f>SUM(N302:N307)</f>
        <v>0</v>
      </c>
      <c r="O308" s="30" t="s">
        <v>112</v>
      </c>
      <c r="P308" s="31"/>
      <c r="Q308" s="32"/>
      <c r="R308" s="32"/>
      <c r="S308" s="32"/>
      <c r="T308" s="33">
        <f>SUM(T302:T307)</f>
        <v>0</v>
      </c>
      <c r="U308" s="34"/>
      <c r="V308" s="34"/>
      <c r="W308" s="35"/>
      <c r="X308" s="35"/>
      <c r="Y308" s="165"/>
      <c r="Z308" s="36"/>
      <c r="AA308" s="4"/>
      <c r="AB308" s="37"/>
      <c r="AC308" s="38"/>
      <c r="AD308" s="53"/>
      <c r="AE308" s="38"/>
      <c r="AF308" s="38"/>
      <c r="AG308" s="38"/>
      <c r="AH308" s="38"/>
      <c r="AI308" s="38"/>
      <c r="AJ308" s="38"/>
      <c r="AK308" s="38"/>
      <c r="AL308" s="38"/>
      <c r="AM308" s="38"/>
      <c r="AN308" s="38"/>
      <c r="AO308" s="39"/>
      <c r="AP308" s="24"/>
      <c r="AQ308" s="8"/>
    </row>
    <row r="309" spans="1:43" ht="14.65" customHeight="1">
      <c r="A309" s="103">
        <f>+A302+1</f>
        <v>3</v>
      </c>
      <c r="B309" s="193" t="s">
        <v>202</v>
      </c>
      <c r="C309" s="193"/>
      <c r="D309" s="117">
        <f>+Enero!M309</f>
        <v>0</v>
      </c>
      <c r="E309" s="126"/>
      <c r="F309" s="132"/>
      <c r="G309" s="132"/>
      <c r="H309" s="132"/>
      <c r="I309" s="132"/>
      <c r="J309" s="144">
        <f>+F309+G309</f>
        <v>0</v>
      </c>
      <c r="K309" s="147">
        <f>+AO309</f>
        <v>0</v>
      </c>
      <c r="L309" s="150">
        <f>+J309+K309</f>
        <v>0</v>
      </c>
      <c r="M309" s="153">
        <f>+(D309+E309)-L309+H309-I309</f>
        <v>0</v>
      </c>
      <c r="N309" s="14"/>
      <c r="O309" s="15"/>
      <c r="P309" s="15"/>
      <c r="Q309" s="16"/>
      <c r="R309" s="17" t="str">
        <f ca="1">IF(Q309=0," ",IFERROR(IF(DATEDIF(TODAY(),Q309,"M")&lt;=5,"ROJO",IF(DATEDIF(TODAY(),Q309,"M")&gt;=12,"VERDE",IF(AND(DATEDIF(TODAY(),Q309,"M")&gt;=6,DATEDIF(TODAY(),Q309,"M")&lt;=11),"AMARILLO"))),S309))</f>
        <v xml:space="preserve"> </v>
      </c>
      <c r="S309" s="17" t="str">
        <f t="shared" ref="S309:S314" si="2">IF(Q309=0," ",IF(Q309&lt;=$N$4,"VENCIDO","NO VENCIDO"))</f>
        <v xml:space="preserve"> </v>
      </c>
      <c r="T309" s="18"/>
      <c r="U309" s="19"/>
      <c r="V309" s="19"/>
      <c r="W309" s="20"/>
      <c r="X309" s="20"/>
      <c r="Y309" s="163">
        <f>+AT309</f>
        <v>0</v>
      </c>
      <c r="Z309" s="21"/>
      <c r="AA309" s="4"/>
      <c r="AB309" s="167"/>
      <c r="AC309" s="167"/>
      <c r="AD309" s="171">
        <f>+AB309+AC309</f>
        <v>0</v>
      </c>
      <c r="AE309" s="167"/>
      <c r="AF309" s="167"/>
      <c r="AG309" s="167"/>
      <c r="AH309" s="167"/>
      <c r="AI309" s="167"/>
      <c r="AJ309" s="167"/>
      <c r="AK309" s="167"/>
      <c r="AL309" s="167"/>
      <c r="AM309" s="167"/>
      <c r="AN309" s="167"/>
      <c r="AO309" s="183">
        <f>SUM(AD309:AN314)</f>
        <v>0</v>
      </c>
      <c r="AP309" s="24"/>
      <c r="AQ309" s="8"/>
    </row>
    <row r="310" spans="1:43" ht="14.65" customHeight="1">
      <c r="A310" s="103"/>
      <c r="B310" s="193"/>
      <c r="C310" s="193"/>
      <c r="D310" s="118"/>
      <c r="E310" s="127"/>
      <c r="F310" s="133"/>
      <c r="G310" s="133"/>
      <c r="H310" s="133"/>
      <c r="I310" s="133"/>
      <c r="J310" s="145"/>
      <c r="K310" s="148"/>
      <c r="L310" s="151"/>
      <c r="M310" s="154"/>
      <c r="N310" s="14"/>
      <c r="O310" s="15"/>
      <c r="P310" s="15"/>
      <c r="Q310" s="16"/>
      <c r="R310" s="17" t="str">
        <f ca="1">IF(Q310=0," ",IFERROR(IF(DATEDIF(TODAY(),Q310,"M")&lt;=5,"ROJO",IF(DATEDIF(TODAY(),Q310,"M")&gt;=12,"VERDE",IF(AND(DATEDIF(TODAY(),Q310,"M")&gt;=6,DATEDIF(TODAY(),Q310,"M")&lt;=11),"AMARILLO"))),S310))</f>
        <v xml:space="preserve"> </v>
      </c>
      <c r="S310" s="25" t="str">
        <f t="shared" si="2"/>
        <v xml:space="preserve"> </v>
      </c>
      <c r="T310" s="18"/>
      <c r="U310" s="19"/>
      <c r="V310" s="19"/>
      <c r="W310" s="20"/>
      <c r="X310" s="20"/>
      <c r="Y310" s="164"/>
      <c r="Z310" s="21"/>
      <c r="AA310" s="4"/>
      <c r="AB310" s="168"/>
      <c r="AC310" s="168"/>
      <c r="AD310" s="172"/>
      <c r="AE310" s="168"/>
      <c r="AF310" s="168"/>
      <c r="AG310" s="168"/>
      <c r="AH310" s="168"/>
      <c r="AI310" s="168"/>
      <c r="AJ310" s="168"/>
      <c r="AK310" s="168"/>
      <c r="AL310" s="168"/>
      <c r="AM310" s="168"/>
      <c r="AN310" s="168"/>
      <c r="AO310" s="184"/>
      <c r="AP310" s="24"/>
      <c r="AQ310" s="8"/>
    </row>
    <row r="311" spans="1:43" ht="14.65" customHeight="1">
      <c r="A311" s="103"/>
      <c r="B311" s="193"/>
      <c r="C311" s="193"/>
      <c r="D311" s="118"/>
      <c r="E311" s="127"/>
      <c r="F311" s="133"/>
      <c r="G311" s="133"/>
      <c r="H311" s="133"/>
      <c r="I311" s="133"/>
      <c r="J311" s="145"/>
      <c r="K311" s="148"/>
      <c r="L311" s="151"/>
      <c r="M311" s="154"/>
      <c r="N311" s="14"/>
      <c r="O311" s="15"/>
      <c r="P311" s="15"/>
      <c r="Q311" s="16"/>
      <c r="R311" s="40"/>
      <c r="S311" s="41"/>
      <c r="T311" s="18"/>
      <c r="U311" s="19"/>
      <c r="V311" s="19"/>
      <c r="W311" s="20"/>
      <c r="X311" s="20"/>
      <c r="Y311" s="164"/>
      <c r="Z311" s="21"/>
      <c r="AA311" s="4"/>
      <c r="AB311" s="168"/>
      <c r="AC311" s="168"/>
      <c r="AD311" s="172"/>
      <c r="AE311" s="168"/>
      <c r="AF311" s="168"/>
      <c r="AG311" s="168"/>
      <c r="AH311" s="168"/>
      <c r="AI311" s="168"/>
      <c r="AJ311" s="168"/>
      <c r="AK311" s="168"/>
      <c r="AL311" s="168"/>
      <c r="AM311" s="168"/>
      <c r="AN311" s="168"/>
      <c r="AO311" s="184"/>
      <c r="AP311" s="24"/>
      <c r="AQ311" s="8"/>
    </row>
    <row r="312" spans="1:43" ht="14.65" customHeight="1">
      <c r="A312" s="103"/>
      <c r="B312" s="193"/>
      <c r="C312" s="193"/>
      <c r="D312" s="118"/>
      <c r="E312" s="127"/>
      <c r="F312" s="133"/>
      <c r="G312" s="133"/>
      <c r="H312" s="133"/>
      <c r="I312" s="133"/>
      <c r="J312" s="145"/>
      <c r="K312" s="148"/>
      <c r="L312" s="151"/>
      <c r="M312" s="154"/>
      <c r="N312" s="14"/>
      <c r="O312" s="15"/>
      <c r="P312" s="15"/>
      <c r="Q312" s="16"/>
      <c r="R312" s="17" t="str">
        <f ca="1">IF(Q312=0," ",IFERROR(IF(DATEDIF(TODAY(),Q312,"M")&lt;=5,"ROJO",IF(DATEDIF(TODAY(),Q312,"M")&gt;=12,"VERDE",IF(AND(DATEDIF(TODAY(),Q312,"M")&gt;=6,DATEDIF(TODAY(),Q312,"M")&lt;=11),"AMARILLO"))),S312))</f>
        <v xml:space="preserve"> </v>
      </c>
      <c r="S312" s="25" t="str">
        <f t="shared" si="2"/>
        <v xml:space="preserve"> </v>
      </c>
      <c r="T312" s="18"/>
      <c r="U312" s="19"/>
      <c r="V312" s="19"/>
      <c r="W312" s="20"/>
      <c r="X312" s="20"/>
      <c r="Y312" s="164"/>
      <c r="Z312" s="21"/>
      <c r="AA312" s="4"/>
      <c r="AB312" s="168"/>
      <c r="AC312" s="168"/>
      <c r="AD312" s="172"/>
      <c r="AE312" s="168"/>
      <c r="AF312" s="168"/>
      <c r="AG312" s="168"/>
      <c r="AH312" s="168"/>
      <c r="AI312" s="168"/>
      <c r="AJ312" s="168"/>
      <c r="AK312" s="168"/>
      <c r="AL312" s="168"/>
      <c r="AM312" s="168"/>
      <c r="AN312" s="168"/>
      <c r="AO312" s="184"/>
      <c r="AP312" s="24"/>
      <c r="AQ312" s="8"/>
    </row>
    <row r="313" spans="1:43" ht="14.65" customHeight="1">
      <c r="A313" s="103"/>
      <c r="B313" s="193"/>
      <c r="C313" s="193"/>
      <c r="D313" s="118"/>
      <c r="E313" s="127"/>
      <c r="F313" s="133"/>
      <c r="G313" s="133"/>
      <c r="H313" s="133"/>
      <c r="I313" s="133"/>
      <c r="J313" s="145"/>
      <c r="K313" s="148"/>
      <c r="L313" s="151"/>
      <c r="M313" s="154"/>
      <c r="N313" s="14"/>
      <c r="O313" s="15"/>
      <c r="P313" s="15"/>
      <c r="Q313" s="16"/>
      <c r="R313" s="17" t="str">
        <f ca="1">IF(Q313=0," ",IFERROR(IF(DATEDIF(TODAY(),Q313,"M")&lt;=5,"ROJO",IF(DATEDIF(TODAY(),Q313,"M")&gt;=12,"VERDE",IF(AND(DATEDIF(TODAY(),Q313,"M")&gt;=6,DATEDIF(TODAY(),Q313,"M")&lt;=11),"AMARILLO"))),S313))</f>
        <v xml:space="preserve"> </v>
      </c>
      <c r="S313" s="25" t="str">
        <f t="shared" si="2"/>
        <v xml:space="preserve"> </v>
      </c>
      <c r="T313" s="18"/>
      <c r="U313" s="19"/>
      <c r="V313" s="19"/>
      <c r="W313" s="20"/>
      <c r="X313" s="20"/>
      <c r="Y313" s="164"/>
      <c r="Z313" s="21"/>
      <c r="AA313" s="4"/>
      <c r="AB313" s="168"/>
      <c r="AC313" s="168"/>
      <c r="AD313" s="172"/>
      <c r="AE313" s="168"/>
      <c r="AF313" s="168"/>
      <c r="AG313" s="168"/>
      <c r="AH313" s="168"/>
      <c r="AI313" s="168"/>
      <c r="AJ313" s="168"/>
      <c r="AK313" s="168"/>
      <c r="AL313" s="168"/>
      <c r="AM313" s="168"/>
      <c r="AN313" s="168"/>
      <c r="AO313" s="184"/>
      <c r="AP313" s="24"/>
      <c r="AQ313" s="8"/>
    </row>
    <row r="314" spans="1:43" ht="14.65" customHeight="1">
      <c r="A314" s="103"/>
      <c r="B314" s="193"/>
      <c r="C314" s="193"/>
      <c r="D314" s="118"/>
      <c r="E314" s="127"/>
      <c r="F314" s="133"/>
      <c r="G314" s="133"/>
      <c r="H314" s="133"/>
      <c r="I314" s="133"/>
      <c r="J314" s="145"/>
      <c r="K314" s="148"/>
      <c r="L314" s="151"/>
      <c r="M314" s="155"/>
      <c r="N314" s="14"/>
      <c r="O314" s="15"/>
      <c r="P314" s="15"/>
      <c r="Q314" s="16"/>
      <c r="R314" s="17" t="str">
        <f ca="1">IF(Q314=0," ",IFERROR(IF(DATEDIF(TODAY(),Q314,"M")&lt;=5,"ROJO",IF(DATEDIF(TODAY(),Q314,"M")&gt;=12,"VERDE",IF(AND(DATEDIF(TODAY(),Q314,"M")&gt;=6,DATEDIF(TODAY(),Q314,"M")&lt;=11),"AMARILLO"))),S314))</f>
        <v xml:space="preserve"> </v>
      </c>
      <c r="S314" s="25" t="str">
        <f t="shared" si="2"/>
        <v xml:space="preserve"> </v>
      </c>
      <c r="T314" s="18"/>
      <c r="U314" s="19"/>
      <c r="V314" s="19"/>
      <c r="W314" s="20"/>
      <c r="X314" s="20"/>
      <c r="Y314" s="164"/>
      <c r="Z314" s="21"/>
      <c r="AA314" s="4"/>
      <c r="AB314" s="169"/>
      <c r="AC314" s="169"/>
      <c r="AD314" s="173"/>
      <c r="AE314" s="169"/>
      <c r="AF314" s="169"/>
      <c r="AG314" s="169"/>
      <c r="AH314" s="169"/>
      <c r="AI314" s="169"/>
      <c r="AJ314" s="169"/>
      <c r="AK314" s="169"/>
      <c r="AL314" s="169"/>
      <c r="AM314" s="169"/>
      <c r="AN314" s="169"/>
      <c r="AO314" s="185"/>
      <c r="AP314" s="24"/>
      <c r="AQ314" s="8"/>
    </row>
    <row r="315" spans="1:43" ht="16.5">
      <c r="A315" s="103"/>
      <c r="B315" s="193"/>
      <c r="C315" s="193"/>
      <c r="D315" s="119"/>
      <c r="E315" s="128"/>
      <c r="F315" s="134"/>
      <c r="G315" s="134"/>
      <c r="H315" s="134"/>
      <c r="I315" s="134"/>
      <c r="J315" s="146"/>
      <c r="K315" s="149"/>
      <c r="L315" s="152"/>
      <c r="M315" s="28" t="b">
        <f>M309=N315</f>
        <v>1</v>
      </c>
      <c r="N315" s="29">
        <f>SUM(N309:N314)</f>
        <v>0</v>
      </c>
      <c r="O315" s="30" t="s">
        <v>112</v>
      </c>
      <c r="P315" s="31"/>
      <c r="Q315" s="32"/>
      <c r="R315" s="32"/>
      <c r="S315" s="32"/>
      <c r="T315" s="33">
        <f>SUM(T309:T314)</f>
        <v>0</v>
      </c>
      <c r="U315" s="34"/>
      <c r="V315" s="34"/>
      <c r="W315" s="35"/>
      <c r="X315" s="35"/>
      <c r="Y315" s="165"/>
      <c r="Z315" s="36"/>
      <c r="AA315" s="4"/>
      <c r="AB315" s="37"/>
      <c r="AC315" s="38"/>
      <c r="AD315" s="53"/>
      <c r="AE315" s="38"/>
      <c r="AF315" s="38"/>
      <c r="AG315" s="38"/>
      <c r="AH315" s="38"/>
      <c r="AI315" s="38"/>
      <c r="AJ315" s="38"/>
      <c r="AK315" s="38"/>
      <c r="AL315" s="38"/>
      <c r="AM315" s="38"/>
      <c r="AN315" s="38"/>
      <c r="AO315" s="39"/>
      <c r="AP315" s="24"/>
      <c r="AQ315" s="8"/>
    </row>
    <row r="316" spans="1:43" ht="14.65" customHeight="1">
      <c r="A316" s="103">
        <f>+A309+1</f>
        <v>4</v>
      </c>
      <c r="B316" s="193" t="s">
        <v>203</v>
      </c>
      <c r="C316" s="193"/>
      <c r="D316" s="117">
        <f>+Enero!M316</f>
        <v>0</v>
      </c>
      <c r="E316" s="126"/>
      <c r="F316" s="132"/>
      <c r="G316" s="132"/>
      <c r="H316" s="132"/>
      <c r="I316" s="132"/>
      <c r="J316" s="144">
        <f>+F316+G316</f>
        <v>0</v>
      </c>
      <c r="K316" s="147">
        <f>+AO316</f>
        <v>0</v>
      </c>
      <c r="L316" s="150">
        <f>+J316+K316</f>
        <v>0</v>
      </c>
      <c r="M316" s="153">
        <f>+(D316+E316)-L316+H316-I316</f>
        <v>0</v>
      </c>
      <c r="N316" s="14"/>
      <c r="O316" s="15"/>
      <c r="P316" s="15"/>
      <c r="Q316" s="16"/>
      <c r="R316" s="17" t="str">
        <f ca="1">IF(Q316=0," ",IFERROR(IF(DATEDIF(TODAY(),Q316,"M")&lt;=5,"ROJO",IF(DATEDIF(TODAY(),Q316,"M")&gt;=12,"VERDE",IF(AND(DATEDIF(TODAY(),Q316,"M")&gt;=6,DATEDIF(TODAY(),Q316,"M")&lt;=11),"AMARILLO"))),S316))</f>
        <v xml:space="preserve"> </v>
      </c>
      <c r="S316" s="17" t="str">
        <f>IF(Q316=0," ",IF(Q316&lt;=$N$4,"VENCIDO","NO VENCIDO"))</f>
        <v xml:space="preserve"> </v>
      </c>
      <c r="T316" s="18"/>
      <c r="U316" s="19"/>
      <c r="V316" s="19"/>
      <c r="W316" s="20"/>
      <c r="X316" s="20"/>
      <c r="Y316" s="163">
        <f>+AT316</f>
        <v>0</v>
      </c>
      <c r="Z316" s="21"/>
      <c r="AA316" s="4"/>
      <c r="AB316" s="167"/>
      <c r="AC316" s="167"/>
      <c r="AD316" s="171">
        <f>+AB316+AC316</f>
        <v>0</v>
      </c>
      <c r="AE316" s="167"/>
      <c r="AF316" s="167"/>
      <c r="AG316" s="167"/>
      <c r="AH316" s="167"/>
      <c r="AI316" s="167"/>
      <c r="AJ316" s="167"/>
      <c r="AK316" s="167"/>
      <c r="AL316" s="167"/>
      <c r="AM316" s="167"/>
      <c r="AN316" s="167"/>
      <c r="AO316" s="183">
        <f>SUM(AD316:AN321)</f>
        <v>0</v>
      </c>
      <c r="AP316" s="24"/>
      <c r="AQ316" s="8"/>
    </row>
    <row r="317" spans="1:43" ht="14.65" customHeight="1">
      <c r="A317" s="103"/>
      <c r="B317" s="193"/>
      <c r="C317" s="193"/>
      <c r="D317" s="118"/>
      <c r="E317" s="127"/>
      <c r="F317" s="133"/>
      <c r="G317" s="133"/>
      <c r="H317" s="133"/>
      <c r="I317" s="133"/>
      <c r="J317" s="145"/>
      <c r="K317" s="148"/>
      <c r="L317" s="151"/>
      <c r="M317" s="154"/>
      <c r="N317" s="14"/>
      <c r="O317" s="15"/>
      <c r="P317" s="15"/>
      <c r="Q317" s="16"/>
      <c r="R317" s="17" t="str">
        <f ca="1">IF(Q317=0," ",IFERROR(IF(DATEDIF(TODAY(),Q317,"M")&lt;=5,"ROJO",IF(DATEDIF(TODAY(),Q317,"M")&gt;=12,"VERDE",IF(AND(DATEDIF(TODAY(),Q317,"M")&gt;=6,DATEDIF(TODAY(),Q317,"M")&lt;=11),"AMARILLO"))),S317))</f>
        <v xml:space="preserve"> </v>
      </c>
      <c r="S317" s="25" t="str">
        <f>IF(Q317=0," ",IF(Q317&lt;=$N$4,"VENCIDO","NO VENCIDO"))</f>
        <v xml:space="preserve"> </v>
      </c>
      <c r="T317" s="18"/>
      <c r="U317" s="19"/>
      <c r="V317" s="19"/>
      <c r="W317" s="20"/>
      <c r="X317" s="20"/>
      <c r="Y317" s="164"/>
      <c r="Z317" s="21"/>
      <c r="AA317" s="4"/>
      <c r="AB317" s="168"/>
      <c r="AC317" s="168"/>
      <c r="AD317" s="172"/>
      <c r="AE317" s="168"/>
      <c r="AF317" s="168"/>
      <c r="AG317" s="168"/>
      <c r="AH317" s="168"/>
      <c r="AI317" s="168"/>
      <c r="AJ317" s="168"/>
      <c r="AK317" s="168"/>
      <c r="AL317" s="168"/>
      <c r="AM317" s="168"/>
      <c r="AN317" s="168"/>
      <c r="AO317" s="184"/>
      <c r="AP317" s="24"/>
      <c r="AQ317" s="8"/>
    </row>
    <row r="318" spans="1:43" ht="14.65" customHeight="1">
      <c r="A318" s="103"/>
      <c r="B318" s="193"/>
      <c r="C318" s="193"/>
      <c r="D318" s="118"/>
      <c r="E318" s="127"/>
      <c r="F318" s="133"/>
      <c r="G318" s="133"/>
      <c r="H318" s="133"/>
      <c r="I318" s="133"/>
      <c r="J318" s="145"/>
      <c r="K318" s="148"/>
      <c r="L318" s="151"/>
      <c r="M318" s="154"/>
      <c r="N318" s="14"/>
      <c r="O318" s="15"/>
      <c r="P318" s="15"/>
      <c r="Q318" s="16"/>
      <c r="R318" s="40"/>
      <c r="S318" s="41"/>
      <c r="T318" s="18"/>
      <c r="U318" s="19"/>
      <c r="V318" s="19"/>
      <c r="W318" s="20"/>
      <c r="X318" s="20"/>
      <c r="Y318" s="164"/>
      <c r="Z318" s="21"/>
      <c r="AA318" s="4"/>
      <c r="AB318" s="168"/>
      <c r="AC318" s="168"/>
      <c r="AD318" s="172"/>
      <c r="AE318" s="168"/>
      <c r="AF318" s="168"/>
      <c r="AG318" s="168"/>
      <c r="AH318" s="168"/>
      <c r="AI318" s="168"/>
      <c r="AJ318" s="168"/>
      <c r="AK318" s="168"/>
      <c r="AL318" s="168"/>
      <c r="AM318" s="168"/>
      <c r="AN318" s="168"/>
      <c r="AO318" s="184"/>
      <c r="AP318" s="24"/>
      <c r="AQ318" s="8"/>
    </row>
    <row r="319" spans="1:43" ht="14.65" customHeight="1">
      <c r="A319" s="103"/>
      <c r="B319" s="193"/>
      <c r="C319" s="193"/>
      <c r="D319" s="118"/>
      <c r="E319" s="127"/>
      <c r="F319" s="133"/>
      <c r="G319" s="133"/>
      <c r="H319" s="133"/>
      <c r="I319" s="133"/>
      <c r="J319" s="145"/>
      <c r="K319" s="148"/>
      <c r="L319" s="151"/>
      <c r="M319" s="154"/>
      <c r="N319" s="14"/>
      <c r="O319" s="15"/>
      <c r="P319" s="15"/>
      <c r="Q319" s="16"/>
      <c r="R319" s="17" t="str">
        <f ca="1">IF(Q319=0," ",IFERROR(IF(DATEDIF(TODAY(),Q319,"M")&lt;=5,"ROJO",IF(DATEDIF(TODAY(),Q319,"M")&gt;=12,"VERDE",IF(AND(DATEDIF(TODAY(),Q319,"M")&gt;=6,DATEDIF(TODAY(),Q319,"M")&lt;=11),"AMARILLO"))),S319))</f>
        <v xml:space="preserve"> </v>
      </c>
      <c r="S319" s="25" t="str">
        <f>IF(Q319=0," ",IF(Q319&lt;=$N$4,"VENCIDO","NO VENCIDO"))</f>
        <v xml:space="preserve"> </v>
      </c>
      <c r="T319" s="18"/>
      <c r="U319" s="19"/>
      <c r="V319" s="19"/>
      <c r="W319" s="20"/>
      <c r="X319" s="20"/>
      <c r="Y319" s="164"/>
      <c r="Z319" s="21"/>
      <c r="AA319" s="4"/>
      <c r="AB319" s="168"/>
      <c r="AC319" s="168"/>
      <c r="AD319" s="172"/>
      <c r="AE319" s="168"/>
      <c r="AF319" s="168"/>
      <c r="AG319" s="168"/>
      <c r="AH319" s="168"/>
      <c r="AI319" s="168"/>
      <c r="AJ319" s="168"/>
      <c r="AK319" s="168"/>
      <c r="AL319" s="168"/>
      <c r="AM319" s="168"/>
      <c r="AN319" s="168"/>
      <c r="AO319" s="184"/>
      <c r="AP319" s="24"/>
      <c r="AQ319" s="8"/>
    </row>
    <row r="320" spans="1:43" ht="14.65" customHeight="1">
      <c r="A320" s="103"/>
      <c r="B320" s="193"/>
      <c r="C320" s="193"/>
      <c r="D320" s="118"/>
      <c r="E320" s="127"/>
      <c r="F320" s="133"/>
      <c r="G320" s="133"/>
      <c r="H320" s="133"/>
      <c r="I320" s="133"/>
      <c r="J320" s="145"/>
      <c r="K320" s="148"/>
      <c r="L320" s="151"/>
      <c r="M320" s="154"/>
      <c r="N320" s="14"/>
      <c r="O320" s="15"/>
      <c r="P320" s="15"/>
      <c r="Q320" s="16"/>
      <c r="R320" s="17" t="str">
        <f ca="1">IF(Q320=0," ",IFERROR(IF(DATEDIF(TODAY(),Q320,"M")&lt;=5,"ROJO",IF(DATEDIF(TODAY(),Q320,"M")&gt;=12,"VERDE",IF(AND(DATEDIF(TODAY(),Q320,"M")&gt;=6,DATEDIF(TODAY(),Q320,"M")&lt;=11),"AMARILLO"))),S320))</f>
        <v xml:space="preserve"> </v>
      </c>
      <c r="S320" s="25" t="str">
        <f>IF(Q320=0," ",IF(Q320&lt;=$N$4,"VENCIDO","NO VENCIDO"))</f>
        <v xml:space="preserve"> </v>
      </c>
      <c r="T320" s="18"/>
      <c r="U320" s="19"/>
      <c r="V320" s="19"/>
      <c r="W320" s="20"/>
      <c r="X320" s="20"/>
      <c r="Y320" s="164"/>
      <c r="Z320" s="21"/>
      <c r="AA320" s="4"/>
      <c r="AB320" s="168"/>
      <c r="AC320" s="168"/>
      <c r="AD320" s="172"/>
      <c r="AE320" s="168"/>
      <c r="AF320" s="168"/>
      <c r="AG320" s="168"/>
      <c r="AH320" s="168"/>
      <c r="AI320" s="168"/>
      <c r="AJ320" s="168"/>
      <c r="AK320" s="168"/>
      <c r="AL320" s="168"/>
      <c r="AM320" s="168"/>
      <c r="AN320" s="168"/>
      <c r="AO320" s="184"/>
      <c r="AP320" s="24"/>
      <c r="AQ320" s="8"/>
    </row>
    <row r="321" spans="1:43" ht="14.65" customHeight="1">
      <c r="A321" s="103"/>
      <c r="B321" s="193"/>
      <c r="C321" s="193"/>
      <c r="D321" s="118"/>
      <c r="E321" s="127"/>
      <c r="F321" s="133"/>
      <c r="G321" s="133"/>
      <c r="H321" s="133"/>
      <c r="I321" s="133"/>
      <c r="J321" s="145"/>
      <c r="K321" s="148"/>
      <c r="L321" s="151"/>
      <c r="M321" s="155"/>
      <c r="N321" s="14"/>
      <c r="O321" s="15"/>
      <c r="P321" s="15"/>
      <c r="Q321" s="16"/>
      <c r="R321" s="17" t="str">
        <f ca="1">IF(Q321=0," ",IFERROR(IF(DATEDIF(TODAY(),Q321,"M")&lt;=5,"ROJO",IF(DATEDIF(TODAY(),Q321,"M")&gt;=12,"VERDE",IF(AND(DATEDIF(TODAY(),Q321,"M")&gt;=6,DATEDIF(TODAY(),Q321,"M")&lt;=11),"AMARILLO"))),S321))</f>
        <v xml:space="preserve"> </v>
      </c>
      <c r="S321" s="25" t="str">
        <f>IF(Q321=0," ",IF(Q321&lt;=$N$4,"VENCIDO","NO VENCIDO"))</f>
        <v xml:space="preserve"> </v>
      </c>
      <c r="T321" s="18"/>
      <c r="U321" s="19"/>
      <c r="V321" s="19"/>
      <c r="W321" s="20"/>
      <c r="X321" s="20"/>
      <c r="Y321" s="164"/>
      <c r="Z321" s="21"/>
      <c r="AA321" s="4"/>
      <c r="AB321" s="169"/>
      <c r="AC321" s="169"/>
      <c r="AD321" s="173"/>
      <c r="AE321" s="169"/>
      <c r="AF321" s="169"/>
      <c r="AG321" s="169"/>
      <c r="AH321" s="169"/>
      <c r="AI321" s="169"/>
      <c r="AJ321" s="169"/>
      <c r="AK321" s="169"/>
      <c r="AL321" s="169"/>
      <c r="AM321" s="169"/>
      <c r="AN321" s="169"/>
      <c r="AO321" s="185"/>
      <c r="AP321" s="24"/>
      <c r="AQ321" s="8"/>
    </row>
    <row r="322" spans="1:43" ht="16.5">
      <c r="A322" s="103"/>
      <c r="B322" s="193"/>
      <c r="C322" s="193"/>
      <c r="D322" s="119"/>
      <c r="E322" s="128"/>
      <c r="F322" s="134"/>
      <c r="G322" s="134"/>
      <c r="H322" s="134"/>
      <c r="I322" s="134"/>
      <c r="J322" s="146"/>
      <c r="K322" s="149"/>
      <c r="L322" s="152"/>
      <c r="M322" s="28" t="b">
        <f>M316=N322</f>
        <v>1</v>
      </c>
      <c r="N322" s="29">
        <f>SUM(N316:N321)</f>
        <v>0</v>
      </c>
      <c r="O322" s="30" t="s">
        <v>112</v>
      </c>
      <c r="P322" s="31"/>
      <c r="Q322" s="32"/>
      <c r="R322" s="32"/>
      <c r="S322" s="32"/>
      <c r="T322" s="33">
        <f>SUM(T316:T321)</f>
        <v>0</v>
      </c>
      <c r="U322" s="34"/>
      <c r="V322" s="34"/>
      <c r="W322" s="35"/>
      <c r="X322" s="35"/>
      <c r="Y322" s="165"/>
      <c r="Z322" s="36"/>
      <c r="AA322" s="4"/>
      <c r="AB322" s="37"/>
      <c r="AC322" s="38"/>
      <c r="AD322" s="53"/>
      <c r="AE322" s="38"/>
      <c r="AF322" s="38"/>
      <c r="AG322" s="38"/>
      <c r="AH322" s="38"/>
      <c r="AI322" s="38"/>
      <c r="AJ322" s="38"/>
      <c r="AK322" s="38"/>
      <c r="AL322" s="38"/>
      <c r="AM322" s="38"/>
      <c r="AN322" s="38"/>
      <c r="AO322" s="39"/>
      <c r="AP322" s="24"/>
      <c r="AQ322" s="8"/>
    </row>
    <row r="323" spans="1:43" ht="14.65" customHeight="1">
      <c r="A323" s="103">
        <f>+A316+1</f>
        <v>5</v>
      </c>
      <c r="B323" s="193" t="s">
        <v>204</v>
      </c>
      <c r="C323" s="193"/>
      <c r="D323" s="117">
        <f>+Enero!M323</f>
        <v>0</v>
      </c>
      <c r="E323" s="126"/>
      <c r="F323" s="132"/>
      <c r="G323" s="132"/>
      <c r="H323" s="132"/>
      <c r="I323" s="132"/>
      <c r="J323" s="144">
        <f>+F323+G323</f>
        <v>0</v>
      </c>
      <c r="K323" s="147">
        <f>+AO323</f>
        <v>0</v>
      </c>
      <c r="L323" s="150">
        <f>+J323+K323</f>
        <v>0</v>
      </c>
      <c r="M323" s="153">
        <f>+(D323+E323)-L323+H323-I323</f>
        <v>0</v>
      </c>
      <c r="N323" s="14"/>
      <c r="O323" s="15"/>
      <c r="P323" s="15"/>
      <c r="Q323" s="16"/>
      <c r="R323" s="17" t="str">
        <f ca="1">IF(Q323=0," ",IFERROR(IF(DATEDIF(TODAY(),Q323,"M")&lt;=5,"ROJO",IF(DATEDIF(TODAY(),Q323,"M")&gt;=12,"VERDE",IF(AND(DATEDIF(TODAY(),Q323,"M")&gt;=6,DATEDIF(TODAY(),Q323,"M")&lt;=11),"AMARILLO"))),S323))</f>
        <v xml:space="preserve"> </v>
      </c>
      <c r="S323" s="17" t="str">
        <f>IF(Q323=0," ",IF(Q323&lt;=$N$4,"VENCIDO","NO VENCIDO"))</f>
        <v xml:space="preserve"> </v>
      </c>
      <c r="T323" s="18"/>
      <c r="U323" s="19"/>
      <c r="V323" s="19"/>
      <c r="W323" s="20"/>
      <c r="X323" s="20"/>
      <c r="Y323" s="163">
        <f>+AT323</f>
        <v>0</v>
      </c>
      <c r="Z323" s="21"/>
      <c r="AA323" s="4"/>
      <c r="AB323" s="167"/>
      <c r="AC323" s="167"/>
      <c r="AD323" s="171">
        <f>+AB323+AC323</f>
        <v>0</v>
      </c>
      <c r="AE323" s="167"/>
      <c r="AF323" s="167"/>
      <c r="AG323" s="167"/>
      <c r="AH323" s="167"/>
      <c r="AI323" s="167"/>
      <c r="AJ323" s="167"/>
      <c r="AK323" s="167"/>
      <c r="AL323" s="167"/>
      <c r="AM323" s="167"/>
      <c r="AN323" s="167"/>
      <c r="AO323" s="183">
        <f>SUM(AD323:AN328)</f>
        <v>0</v>
      </c>
      <c r="AP323" s="24"/>
      <c r="AQ323" s="8"/>
    </row>
    <row r="324" spans="1:43" ht="14.65" customHeight="1">
      <c r="A324" s="103"/>
      <c r="B324" s="193"/>
      <c r="C324" s="193"/>
      <c r="D324" s="118"/>
      <c r="E324" s="127"/>
      <c r="F324" s="133"/>
      <c r="G324" s="133"/>
      <c r="H324" s="133"/>
      <c r="I324" s="133"/>
      <c r="J324" s="145"/>
      <c r="K324" s="148"/>
      <c r="L324" s="151"/>
      <c r="M324" s="154"/>
      <c r="N324" s="14"/>
      <c r="O324" s="15"/>
      <c r="P324" s="15"/>
      <c r="Q324" s="16"/>
      <c r="R324" s="17" t="str">
        <f ca="1">IF(Q324=0," ",IFERROR(IF(DATEDIF(TODAY(),Q324,"M")&lt;=5,"ROJO",IF(DATEDIF(TODAY(),Q324,"M")&gt;=12,"VERDE",IF(AND(DATEDIF(TODAY(),Q324,"M")&gt;=6,DATEDIF(TODAY(),Q324,"M")&lt;=11),"AMARILLO"))),S324))</f>
        <v xml:space="preserve"> </v>
      </c>
      <c r="S324" s="25" t="str">
        <f>IF(Q324=0," ",IF(Q324&lt;=$N$4,"VENCIDO","NO VENCIDO"))</f>
        <v xml:space="preserve"> </v>
      </c>
      <c r="T324" s="18"/>
      <c r="U324" s="19"/>
      <c r="V324" s="19"/>
      <c r="W324" s="20"/>
      <c r="X324" s="20"/>
      <c r="Y324" s="164"/>
      <c r="Z324" s="21"/>
      <c r="AA324" s="4"/>
      <c r="AB324" s="168"/>
      <c r="AC324" s="168"/>
      <c r="AD324" s="172"/>
      <c r="AE324" s="168"/>
      <c r="AF324" s="168"/>
      <c r="AG324" s="168"/>
      <c r="AH324" s="168"/>
      <c r="AI324" s="168"/>
      <c r="AJ324" s="168"/>
      <c r="AK324" s="168"/>
      <c r="AL324" s="168"/>
      <c r="AM324" s="168"/>
      <c r="AN324" s="168"/>
      <c r="AO324" s="184"/>
      <c r="AP324" s="24"/>
      <c r="AQ324" s="8"/>
    </row>
    <row r="325" spans="1:43" ht="14.65" customHeight="1">
      <c r="A325" s="103"/>
      <c r="B325" s="193"/>
      <c r="C325" s="193"/>
      <c r="D325" s="118"/>
      <c r="E325" s="127"/>
      <c r="F325" s="133"/>
      <c r="G325" s="133"/>
      <c r="H325" s="133"/>
      <c r="I325" s="133"/>
      <c r="J325" s="145"/>
      <c r="K325" s="148"/>
      <c r="L325" s="151"/>
      <c r="M325" s="154"/>
      <c r="N325" s="14"/>
      <c r="O325" s="15"/>
      <c r="P325" s="15"/>
      <c r="Q325" s="16"/>
      <c r="R325" s="40"/>
      <c r="S325" s="41"/>
      <c r="T325" s="18"/>
      <c r="U325" s="19"/>
      <c r="V325" s="19"/>
      <c r="W325" s="20"/>
      <c r="X325" s="20"/>
      <c r="Y325" s="164"/>
      <c r="Z325" s="21"/>
      <c r="AA325" s="4"/>
      <c r="AB325" s="168"/>
      <c r="AC325" s="168"/>
      <c r="AD325" s="172"/>
      <c r="AE325" s="168"/>
      <c r="AF325" s="168"/>
      <c r="AG325" s="168"/>
      <c r="AH325" s="168"/>
      <c r="AI325" s="168"/>
      <c r="AJ325" s="168"/>
      <c r="AK325" s="168"/>
      <c r="AL325" s="168"/>
      <c r="AM325" s="168"/>
      <c r="AN325" s="168"/>
      <c r="AO325" s="184"/>
      <c r="AP325" s="24"/>
      <c r="AQ325" s="8"/>
    </row>
    <row r="326" spans="1:43" ht="14.65" customHeight="1">
      <c r="A326" s="103"/>
      <c r="B326" s="193"/>
      <c r="C326" s="193"/>
      <c r="D326" s="118"/>
      <c r="E326" s="127"/>
      <c r="F326" s="133"/>
      <c r="G326" s="133"/>
      <c r="H326" s="133"/>
      <c r="I326" s="133"/>
      <c r="J326" s="145"/>
      <c r="K326" s="148"/>
      <c r="L326" s="151"/>
      <c r="M326" s="154"/>
      <c r="N326" s="14"/>
      <c r="O326" s="15"/>
      <c r="P326" s="15"/>
      <c r="Q326" s="16"/>
      <c r="R326" s="17" t="str">
        <f ca="1">IF(Q326=0," ",IFERROR(IF(DATEDIF(TODAY(),Q326,"M")&lt;=5,"ROJO",IF(DATEDIF(TODAY(),Q326,"M")&gt;=12,"VERDE",IF(AND(DATEDIF(TODAY(),Q326,"M")&gt;=6,DATEDIF(TODAY(),Q326,"M")&lt;=11),"AMARILLO"))),S326))</f>
        <v xml:space="preserve"> </v>
      </c>
      <c r="S326" s="25" t="str">
        <f>IF(Q326=0," ",IF(Q326&lt;=$N$4,"VENCIDO","NO VENCIDO"))</f>
        <v xml:space="preserve"> </v>
      </c>
      <c r="T326" s="18"/>
      <c r="U326" s="19"/>
      <c r="V326" s="19"/>
      <c r="W326" s="20"/>
      <c r="X326" s="20"/>
      <c r="Y326" s="164"/>
      <c r="Z326" s="21"/>
      <c r="AA326" s="4"/>
      <c r="AB326" s="168"/>
      <c r="AC326" s="168"/>
      <c r="AD326" s="172"/>
      <c r="AE326" s="168"/>
      <c r="AF326" s="168"/>
      <c r="AG326" s="168"/>
      <c r="AH326" s="168"/>
      <c r="AI326" s="168"/>
      <c r="AJ326" s="168"/>
      <c r="AK326" s="168"/>
      <c r="AL326" s="168"/>
      <c r="AM326" s="168"/>
      <c r="AN326" s="168"/>
      <c r="AO326" s="184"/>
      <c r="AP326" s="24"/>
      <c r="AQ326" s="8"/>
    </row>
    <row r="327" spans="1:43" ht="14.65" customHeight="1">
      <c r="A327" s="103"/>
      <c r="B327" s="193"/>
      <c r="C327" s="193"/>
      <c r="D327" s="118"/>
      <c r="E327" s="127"/>
      <c r="F327" s="133"/>
      <c r="G327" s="133"/>
      <c r="H327" s="133"/>
      <c r="I327" s="133"/>
      <c r="J327" s="145"/>
      <c r="K327" s="148"/>
      <c r="L327" s="151"/>
      <c r="M327" s="154"/>
      <c r="N327" s="14"/>
      <c r="O327" s="15"/>
      <c r="P327" s="15"/>
      <c r="Q327" s="16"/>
      <c r="R327" s="17" t="str">
        <f ca="1">IF(Q327=0," ",IFERROR(IF(DATEDIF(TODAY(),Q327,"M")&lt;=5,"ROJO",IF(DATEDIF(TODAY(),Q327,"M")&gt;=12,"VERDE",IF(AND(DATEDIF(TODAY(),Q327,"M")&gt;=6,DATEDIF(TODAY(),Q327,"M")&lt;=11),"AMARILLO"))),S327))</f>
        <v xml:space="preserve"> </v>
      </c>
      <c r="S327" s="25" t="str">
        <f>IF(Q327=0," ",IF(Q327&lt;=$N$4,"VENCIDO","NO VENCIDO"))</f>
        <v xml:space="preserve"> </v>
      </c>
      <c r="T327" s="18"/>
      <c r="U327" s="19"/>
      <c r="V327" s="19"/>
      <c r="W327" s="20"/>
      <c r="X327" s="20"/>
      <c r="Y327" s="164"/>
      <c r="Z327" s="21"/>
      <c r="AA327" s="4"/>
      <c r="AB327" s="168"/>
      <c r="AC327" s="168"/>
      <c r="AD327" s="172"/>
      <c r="AE327" s="168"/>
      <c r="AF327" s="168"/>
      <c r="AG327" s="168"/>
      <c r="AH327" s="168"/>
      <c r="AI327" s="168"/>
      <c r="AJ327" s="168"/>
      <c r="AK327" s="168"/>
      <c r="AL327" s="168"/>
      <c r="AM327" s="168"/>
      <c r="AN327" s="168"/>
      <c r="AO327" s="184"/>
      <c r="AP327" s="24"/>
      <c r="AQ327" s="8"/>
    </row>
    <row r="328" spans="1:43" ht="14.65" customHeight="1">
      <c r="A328" s="103"/>
      <c r="B328" s="193"/>
      <c r="C328" s="193"/>
      <c r="D328" s="118"/>
      <c r="E328" s="127"/>
      <c r="F328" s="133"/>
      <c r="G328" s="133"/>
      <c r="H328" s="133"/>
      <c r="I328" s="133"/>
      <c r="J328" s="145"/>
      <c r="K328" s="148"/>
      <c r="L328" s="151"/>
      <c r="M328" s="155"/>
      <c r="N328" s="14"/>
      <c r="O328" s="15"/>
      <c r="P328" s="15"/>
      <c r="Q328" s="16"/>
      <c r="R328" s="17" t="str">
        <f ca="1">IF(Q328=0," ",IFERROR(IF(DATEDIF(TODAY(),Q328,"M")&lt;=5,"ROJO",IF(DATEDIF(TODAY(),Q328,"M")&gt;=12,"VERDE",IF(AND(DATEDIF(TODAY(),Q328,"M")&gt;=6,DATEDIF(TODAY(),Q328,"M")&lt;=11),"AMARILLO"))),S328))</f>
        <v xml:space="preserve"> </v>
      </c>
      <c r="S328" s="25" t="str">
        <f>IF(Q328=0," ",IF(Q328&lt;=$N$4,"VENCIDO","NO VENCIDO"))</f>
        <v xml:space="preserve"> </v>
      </c>
      <c r="T328" s="18"/>
      <c r="U328" s="19"/>
      <c r="V328" s="19"/>
      <c r="W328" s="20"/>
      <c r="X328" s="20"/>
      <c r="Y328" s="164"/>
      <c r="Z328" s="21"/>
      <c r="AA328" s="4"/>
      <c r="AB328" s="169"/>
      <c r="AC328" s="169"/>
      <c r="AD328" s="173"/>
      <c r="AE328" s="169"/>
      <c r="AF328" s="169"/>
      <c r="AG328" s="169"/>
      <c r="AH328" s="169"/>
      <c r="AI328" s="169"/>
      <c r="AJ328" s="169"/>
      <c r="AK328" s="169"/>
      <c r="AL328" s="169"/>
      <c r="AM328" s="169"/>
      <c r="AN328" s="169"/>
      <c r="AO328" s="185"/>
      <c r="AP328" s="24"/>
      <c r="AQ328" s="8"/>
    </row>
    <row r="329" spans="1:43" ht="16.5">
      <c r="A329" s="103"/>
      <c r="B329" s="193"/>
      <c r="C329" s="193"/>
      <c r="D329" s="119"/>
      <c r="E329" s="128"/>
      <c r="F329" s="134"/>
      <c r="G329" s="134"/>
      <c r="H329" s="134"/>
      <c r="I329" s="134"/>
      <c r="J329" s="146"/>
      <c r="K329" s="149"/>
      <c r="L329" s="152"/>
      <c r="M329" s="28" t="b">
        <f>M323=N329</f>
        <v>1</v>
      </c>
      <c r="N329" s="29">
        <f>SUM(N323:N328)</f>
        <v>0</v>
      </c>
      <c r="O329" s="30" t="s">
        <v>112</v>
      </c>
      <c r="P329" s="31"/>
      <c r="Q329" s="32"/>
      <c r="R329" s="32"/>
      <c r="S329" s="32"/>
      <c r="T329" s="33">
        <f>SUM(T323:T328)</f>
        <v>0</v>
      </c>
      <c r="U329" s="34"/>
      <c r="V329" s="34"/>
      <c r="W329" s="35"/>
      <c r="X329" s="35"/>
      <c r="Y329" s="165"/>
      <c r="Z329" s="36"/>
      <c r="AA329" s="4"/>
      <c r="AB329" s="37"/>
      <c r="AC329" s="38"/>
      <c r="AD329" s="53"/>
      <c r="AE329" s="38"/>
      <c r="AF329" s="38"/>
      <c r="AG329" s="38"/>
      <c r="AH329" s="38"/>
      <c r="AI329" s="38"/>
      <c r="AJ329" s="38"/>
      <c r="AK329" s="38"/>
      <c r="AL329" s="38"/>
      <c r="AM329" s="38"/>
      <c r="AN329" s="38"/>
      <c r="AO329" s="39"/>
      <c r="AP329" s="24"/>
      <c r="AQ329" s="8"/>
    </row>
    <row r="330" spans="1:43" ht="14.65" customHeight="1">
      <c r="A330" s="103">
        <f>+A323+1</f>
        <v>6</v>
      </c>
      <c r="B330" s="193" t="s">
        <v>205</v>
      </c>
      <c r="C330" s="193"/>
      <c r="D330" s="117">
        <f>+Enero!M330</f>
        <v>293</v>
      </c>
      <c r="E330" s="126">
        <v>60</v>
      </c>
      <c r="F330" s="132">
        <v>73</v>
      </c>
      <c r="G330" s="132"/>
      <c r="H330" s="132"/>
      <c r="I330" s="132"/>
      <c r="J330" s="144">
        <f>+F330+G330</f>
        <v>73</v>
      </c>
      <c r="K330" s="147">
        <f>+AO330</f>
        <v>0</v>
      </c>
      <c r="L330" s="150">
        <f>+J330+K330</f>
        <v>73</v>
      </c>
      <c r="M330" s="153">
        <f>+(D330+E330)-L330+H330-I330</f>
        <v>280</v>
      </c>
      <c r="N330" s="14">
        <v>60</v>
      </c>
      <c r="O330" s="15" t="s">
        <v>241</v>
      </c>
      <c r="P330" s="15"/>
      <c r="Q330" s="16">
        <v>46477</v>
      </c>
      <c r="R330" s="17" t="str">
        <f ca="1">IF(Q330=0," ",IFERROR(IF(DATEDIF(TODAY(),Q330,"M")&lt;=5,"ROJO",IF(DATEDIF(TODAY(),Q330,"M")&gt;=12,"VERDE",IF(AND(DATEDIF(TODAY(),Q330,"M")&gt;=6,DATEDIF(TODAY(),Q330,"M")&lt;=11),"AMARILLO"))),S330))</f>
        <v>ROJO</v>
      </c>
      <c r="S330" s="17" t="str">
        <f>IF(Q330=0," ",IF(Q330&lt;=$N$4,"VENCIDO","NO VENCIDO"))</f>
        <v>NO VENCIDO</v>
      </c>
      <c r="T330" s="18"/>
      <c r="U330" s="19"/>
      <c r="V330" s="19"/>
      <c r="W330" s="20"/>
      <c r="X330" s="20"/>
      <c r="Y330" s="163">
        <f>+AT330</f>
        <v>0</v>
      </c>
      <c r="Z330" s="21"/>
      <c r="AA330" s="4"/>
      <c r="AB330" s="167"/>
      <c r="AC330" s="167"/>
      <c r="AD330" s="171">
        <f>+AB330+AC330</f>
        <v>0</v>
      </c>
      <c r="AE330" s="167"/>
      <c r="AF330" s="167"/>
      <c r="AG330" s="167"/>
      <c r="AH330" s="167"/>
      <c r="AI330" s="167"/>
      <c r="AJ330" s="167"/>
      <c r="AK330" s="167"/>
      <c r="AL330" s="167"/>
      <c r="AM330" s="167"/>
      <c r="AN330" s="167"/>
      <c r="AO330" s="183">
        <f>SUM(AD330:AN335)</f>
        <v>0</v>
      </c>
      <c r="AP330" s="24"/>
      <c r="AQ330" s="8"/>
    </row>
    <row r="331" spans="1:43" ht="14.65" customHeight="1">
      <c r="A331" s="103"/>
      <c r="B331" s="193"/>
      <c r="C331" s="193"/>
      <c r="D331" s="118"/>
      <c r="E331" s="127"/>
      <c r="F331" s="133"/>
      <c r="G331" s="133"/>
      <c r="H331" s="133"/>
      <c r="I331" s="133"/>
      <c r="J331" s="145"/>
      <c r="K331" s="148"/>
      <c r="L331" s="151"/>
      <c r="M331" s="154"/>
      <c r="N331" s="14">
        <v>220</v>
      </c>
      <c r="O331" s="71" t="s">
        <v>206</v>
      </c>
      <c r="P331" s="71" t="s">
        <v>207</v>
      </c>
      <c r="Q331" s="72">
        <v>46388</v>
      </c>
      <c r="R331" s="17" t="str">
        <f ca="1">IF(Q331=0," ",IFERROR(IF(DATEDIF(TODAY(),Q331,"M")&lt;=5,"ROJO",IF(DATEDIF(TODAY(),Q331,"M")&gt;=12,"VERDE",IF(AND(DATEDIF(TODAY(),Q331,"M")&gt;=6,DATEDIF(TODAY(),Q331,"M")&lt;=11),"AMARILLO"))),S331))</f>
        <v>ROJO</v>
      </c>
      <c r="S331" s="25" t="str">
        <f>IF(Q331=0," ",IF(Q331&lt;=$N$4,"VENCIDO","NO VENCIDO"))</f>
        <v>NO VENCIDO</v>
      </c>
      <c r="T331" s="18"/>
      <c r="U331" s="19"/>
      <c r="V331" s="19"/>
      <c r="W331" s="20"/>
      <c r="X331" s="20"/>
      <c r="Y331" s="164"/>
      <c r="Z331" s="21"/>
      <c r="AA331" s="4"/>
      <c r="AB331" s="168"/>
      <c r="AC331" s="168"/>
      <c r="AD331" s="172"/>
      <c r="AE331" s="168"/>
      <c r="AF331" s="168"/>
      <c r="AG331" s="168"/>
      <c r="AH331" s="168"/>
      <c r="AI331" s="168"/>
      <c r="AJ331" s="168"/>
      <c r="AK331" s="168"/>
      <c r="AL331" s="168"/>
      <c r="AM331" s="168"/>
      <c r="AN331" s="168"/>
      <c r="AO331" s="184"/>
      <c r="AP331" s="24"/>
      <c r="AQ331" s="8"/>
    </row>
    <row r="332" spans="1:43" ht="14.65" customHeight="1">
      <c r="A332" s="103"/>
      <c r="B332" s="193"/>
      <c r="C332" s="193"/>
      <c r="D332" s="118"/>
      <c r="E332" s="127"/>
      <c r="F332" s="133"/>
      <c r="G332" s="133"/>
      <c r="H332" s="133"/>
      <c r="I332" s="133"/>
      <c r="J332" s="145"/>
      <c r="K332" s="148"/>
      <c r="L332" s="151"/>
      <c r="M332" s="154"/>
      <c r="N332" s="14"/>
      <c r="O332" s="15"/>
      <c r="P332" s="15"/>
      <c r="Q332" s="16"/>
      <c r="R332" s="40"/>
      <c r="S332" s="41"/>
      <c r="T332" s="18"/>
      <c r="U332" s="19"/>
      <c r="V332" s="19"/>
      <c r="W332" s="20"/>
      <c r="X332" s="20"/>
      <c r="Y332" s="164"/>
      <c r="Z332" s="21"/>
      <c r="AA332" s="4"/>
      <c r="AB332" s="168"/>
      <c r="AC332" s="168"/>
      <c r="AD332" s="172"/>
      <c r="AE332" s="168"/>
      <c r="AF332" s="168"/>
      <c r="AG332" s="168"/>
      <c r="AH332" s="168"/>
      <c r="AI332" s="168"/>
      <c r="AJ332" s="168"/>
      <c r="AK332" s="168"/>
      <c r="AL332" s="168"/>
      <c r="AM332" s="168"/>
      <c r="AN332" s="168"/>
      <c r="AO332" s="184"/>
      <c r="AP332" s="24"/>
      <c r="AQ332" s="8"/>
    </row>
    <row r="333" spans="1:43" ht="14.65" customHeight="1">
      <c r="A333" s="103"/>
      <c r="B333" s="193"/>
      <c r="C333" s="193"/>
      <c r="D333" s="118"/>
      <c r="E333" s="127"/>
      <c r="F333" s="133"/>
      <c r="G333" s="133"/>
      <c r="H333" s="133"/>
      <c r="I333" s="133"/>
      <c r="J333" s="145"/>
      <c r="K333" s="148"/>
      <c r="L333" s="151"/>
      <c r="M333" s="154"/>
      <c r="N333" s="14"/>
      <c r="O333" s="15"/>
      <c r="P333" s="15"/>
      <c r="Q333" s="16"/>
      <c r="R333" s="17" t="str">
        <f ca="1">IF(Q333=0," ",IFERROR(IF(DATEDIF(TODAY(),Q333,"M")&lt;=5,"ROJO",IF(DATEDIF(TODAY(),Q333,"M")&gt;=12,"VERDE",IF(AND(DATEDIF(TODAY(),Q333,"M")&gt;=6,DATEDIF(TODAY(),Q333,"M")&lt;=11),"AMARILLO"))),S333))</f>
        <v xml:space="preserve"> </v>
      </c>
      <c r="S333" s="25" t="str">
        <f>IF(Q333=0," ",IF(Q333&lt;=$N$4,"VENCIDO","NO VENCIDO"))</f>
        <v xml:space="preserve"> </v>
      </c>
      <c r="T333" s="18"/>
      <c r="U333" s="19"/>
      <c r="V333" s="19"/>
      <c r="W333" s="20"/>
      <c r="X333" s="20"/>
      <c r="Y333" s="164"/>
      <c r="Z333" s="21"/>
      <c r="AA333" s="4"/>
      <c r="AB333" s="168"/>
      <c r="AC333" s="168"/>
      <c r="AD333" s="172"/>
      <c r="AE333" s="168"/>
      <c r="AF333" s="168"/>
      <c r="AG333" s="168"/>
      <c r="AH333" s="168"/>
      <c r="AI333" s="168"/>
      <c r="AJ333" s="168"/>
      <c r="AK333" s="168"/>
      <c r="AL333" s="168"/>
      <c r="AM333" s="168"/>
      <c r="AN333" s="168"/>
      <c r="AO333" s="184"/>
      <c r="AP333" s="24"/>
      <c r="AQ333" s="8"/>
    </row>
    <row r="334" spans="1:43" ht="14.65" customHeight="1">
      <c r="A334" s="103"/>
      <c r="B334" s="193"/>
      <c r="C334" s="193"/>
      <c r="D334" s="118"/>
      <c r="E334" s="127"/>
      <c r="F334" s="133"/>
      <c r="G334" s="133"/>
      <c r="H334" s="133"/>
      <c r="I334" s="133"/>
      <c r="J334" s="145"/>
      <c r="K334" s="148"/>
      <c r="L334" s="151"/>
      <c r="M334" s="154"/>
      <c r="N334" s="14"/>
      <c r="O334" s="15"/>
      <c r="P334" s="15"/>
      <c r="Q334" s="16"/>
      <c r="R334" s="17" t="str">
        <f ca="1">IF(Q334=0," ",IFERROR(IF(DATEDIF(TODAY(),Q334,"M")&lt;=5,"ROJO",IF(DATEDIF(TODAY(),Q334,"M")&gt;=12,"VERDE",IF(AND(DATEDIF(TODAY(),Q334,"M")&gt;=6,DATEDIF(TODAY(),Q334,"M")&lt;=11),"AMARILLO"))),S334))</f>
        <v xml:space="preserve"> </v>
      </c>
      <c r="S334" s="25" t="str">
        <f>IF(Q334=0," ",IF(Q334&lt;=$N$4,"VENCIDO","NO VENCIDO"))</f>
        <v xml:space="preserve"> </v>
      </c>
      <c r="T334" s="18"/>
      <c r="U334" s="19"/>
      <c r="V334" s="19"/>
      <c r="W334" s="20"/>
      <c r="X334" s="20"/>
      <c r="Y334" s="164"/>
      <c r="Z334" s="21"/>
      <c r="AA334" s="4"/>
      <c r="AB334" s="168"/>
      <c r="AC334" s="168"/>
      <c r="AD334" s="172"/>
      <c r="AE334" s="168"/>
      <c r="AF334" s="168"/>
      <c r="AG334" s="168"/>
      <c r="AH334" s="168"/>
      <c r="AI334" s="168"/>
      <c r="AJ334" s="168"/>
      <c r="AK334" s="168"/>
      <c r="AL334" s="168"/>
      <c r="AM334" s="168"/>
      <c r="AN334" s="168"/>
      <c r="AO334" s="184"/>
      <c r="AP334" s="24"/>
      <c r="AQ334" s="8"/>
    </row>
    <row r="335" spans="1:43" ht="14.65" customHeight="1">
      <c r="A335" s="103"/>
      <c r="B335" s="193"/>
      <c r="C335" s="193"/>
      <c r="D335" s="118"/>
      <c r="E335" s="127"/>
      <c r="F335" s="133"/>
      <c r="G335" s="133"/>
      <c r="H335" s="133"/>
      <c r="I335" s="133"/>
      <c r="J335" s="145"/>
      <c r="K335" s="148"/>
      <c r="L335" s="151"/>
      <c r="M335" s="155"/>
      <c r="N335" s="14"/>
      <c r="O335" s="15"/>
      <c r="P335" s="15"/>
      <c r="Q335" s="16"/>
      <c r="R335" s="17" t="str">
        <f ca="1">IF(Q335=0," ",IFERROR(IF(DATEDIF(TODAY(),Q335,"M")&lt;=5,"ROJO",IF(DATEDIF(TODAY(),Q335,"M")&gt;=12,"VERDE",IF(AND(DATEDIF(TODAY(),Q335,"M")&gt;=6,DATEDIF(TODAY(),Q335,"M")&lt;=11),"AMARILLO"))),S335))</f>
        <v xml:space="preserve"> </v>
      </c>
      <c r="S335" s="25" t="str">
        <f>IF(Q335=0," ",IF(Q335&lt;=$N$4,"VENCIDO","NO VENCIDO"))</f>
        <v xml:space="preserve"> </v>
      </c>
      <c r="T335" s="18"/>
      <c r="U335" s="19"/>
      <c r="V335" s="19"/>
      <c r="W335" s="20"/>
      <c r="X335" s="20"/>
      <c r="Y335" s="164"/>
      <c r="Z335" s="21"/>
      <c r="AA335" s="4"/>
      <c r="AB335" s="169"/>
      <c r="AC335" s="169"/>
      <c r="AD335" s="173"/>
      <c r="AE335" s="169"/>
      <c r="AF335" s="169"/>
      <c r="AG335" s="169"/>
      <c r="AH335" s="169"/>
      <c r="AI335" s="169"/>
      <c r="AJ335" s="169"/>
      <c r="AK335" s="169"/>
      <c r="AL335" s="169"/>
      <c r="AM335" s="169"/>
      <c r="AN335" s="169"/>
      <c r="AO335" s="185"/>
      <c r="AP335" s="24"/>
      <c r="AQ335" s="8"/>
    </row>
    <row r="336" spans="1:43" ht="16.5">
      <c r="A336" s="103"/>
      <c r="B336" s="193"/>
      <c r="C336" s="193"/>
      <c r="D336" s="119"/>
      <c r="E336" s="128"/>
      <c r="F336" s="134"/>
      <c r="G336" s="134"/>
      <c r="H336" s="134"/>
      <c r="I336" s="134"/>
      <c r="J336" s="146"/>
      <c r="K336" s="149"/>
      <c r="L336" s="152"/>
      <c r="M336" s="28" t="b">
        <f>M330=N336</f>
        <v>1</v>
      </c>
      <c r="N336" s="29">
        <f>SUM(N330:N335)</f>
        <v>280</v>
      </c>
      <c r="O336" s="30" t="s">
        <v>112</v>
      </c>
      <c r="P336" s="31"/>
      <c r="Q336" s="32"/>
      <c r="R336" s="32"/>
      <c r="S336" s="32"/>
      <c r="T336" s="33">
        <f>SUM(T330:T335)</f>
        <v>0</v>
      </c>
      <c r="U336" s="34"/>
      <c r="V336" s="34"/>
      <c r="W336" s="35"/>
      <c r="X336" s="35"/>
      <c r="Y336" s="165"/>
      <c r="Z336" s="36"/>
      <c r="AA336" s="4"/>
      <c r="AB336" s="37"/>
      <c r="AC336" s="38"/>
      <c r="AD336" s="53"/>
      <c r="AE336" s="38"/>
      <c r="AF336" s="38"/>
      <c r="AG336" s="38"/>
      <c r="AH336" s="38"/>
      <c r="AI336" s="38"/>
      <c r="AJ336" s="38"/>
      <c r="AK336" s="38"/>
      <c r="AL336" s="38"/>
      <c r="AM336" s="38"/>
      <c r="AN336" s="38"/>
      <c r="AO336" s="39"/>
      <c r="AP336" s="24"/>
      <c r="AQ336" s="8"/>
    </row>
    <row r="337" spans="1:43" ht="14.65" customHeight="1">
      <c r="A337" s="103">
        <f>+A330+1</f>
        <v>7</v>
      </c>
      <c r="B337" s="193" t="s">
        <v>208</v>
      </c>
      <c r="C337" s="193"/>
      <c r="D337" s="117">
        <f>+Enero!M337</f>
        <v>0</v>
      </c>
      <c r="E337" s="126"/>
      <c r="F337" s="132"/>
      <c r="G337" s="132"/>
      <c r="H337" s="132"/>
      <c r="I337" s="132"/>
      <c r="J337" s="144">
        <f>+F337+G337</f>
        <v>0</v>
      </c>
      <c r="K337" s="147">
        <f>+AO337</f>
        <v>0</v>
      </c>
      <c r="L337" s="150">
        <f>+J337+K337</f>
        <v>0</v>
      </c>
      <c r="M337" s="153">
        <f>+(D337+E337)-L337+H337-I337</f>
        <v>0</v>
      </c>
      <c r="N337" s="14"/>
      <c r="O337" s="15"/>
      <c r="P337" s="15"/>
      <c r="Q337" s="16"/>
      <c r="R337" s="17" t="str">
        <f ca="1">IF(Q337=0," ",IFERROR(IF(DATEDIF(TODAY(),Q337,"M")&lt;=5,"ROJO",IF(DATEDIF(TODAY(),Q337,"M")&gt;=12,"VERDE",IF(AND(DATEDIF(TODAY(),Q337,"M")&gt;=6,DATEDIF(TODAY(),Q337,"M")&lt;=11),"AMARILLO"))),S337))</f>
        <v xml:space="preserve"> </v>
      </c>
      <c r="S337" s="17" t="str">
        <f>IF(Q337=0," ",IF(Q337&lt;=$N$4,"VENCIDO","NO VENCIDO"))</f>
        <v xml:space="preserve"> </v>
      </c>
      <c r="T337" s="18"/>
      <c r="U337" s="19"/>
      <c r="V337" s="19"/>
      <c r="W337" s="20"/>
      <c r="X337" s="20"/>
      <c r="Y337" s="163">
        <f>+AT337</f>
        <v>0</v>
      </c>
      <c r="Z337" s="21"/>
      <c r="AA337" s="4"/>
      <c r="AB337" s="167"/>
      <c r="AC337" s="167"/>
      <c r="AD337" s="171">
        <f>+AB337+AC337</f>
        <v>0</v>
      </c>
      <c r="AE337" s="167"/>
      <c r="AF337" s="167"/>
      <c r="AG337" s="167"/>
      <c r="AH337" s="167"/>
      <c r="AI337" s="167"/>
      <c r="AJ337" s="167"/>
      <c r="AK337" s="167"/>
      <c r="AL337" s="167"/>
      <c r="AM337" s="167"/>
      <c r="AN337" s="167"/>
      <c r="AO337" s="183">
        <f>SUM(AD337:AN342)</f>
        <v>0</v>
      </c>
      <c r="AP337" s="24"/>
      <c r="AQ337" s="8"/>
    </row>
    <row r="338" spans="1:43" ht="14.65" customHeight="1">
      <c r="A338" s="103"/>
      <c r="B338" s="193"/>
      <c r="C338" s="193"/>
      <c r="D338" s="118"/>
      <c r="E338" s="127"/>
      <c r="F338" s="133"/>
      <c r="G338" s="133"/>
      <c r="H338" s="133"/>
      <c r="I338" s="133"/>
      <c r="J338" s="145"/>
      <c r="K338" s="148"/>
      <c r="L338" s="151"/>
      <c r="M338" s="154"/>
      <c r="N338" s="14"/>
      <c r="O338" s="15"/>
      <c r="P338" s="15"/>
      <c r="Q338" s="16"/>
      <c r="R338" s="17" t="str">
        <f ca="1">IF(Q338=0," ",IFERROR(IF(DATEDIF(TODAY(),Q338,"M")&lt;=5,"ROJO",IF(DATEDIF(TODAY(),Q338,"M")&gt;=12,"VERDE",IF(AND(DATEDIF(TODAY(),Q338,"M")&gt;=6,DATEDIF(TODAY(),Q338,"M")&lt;=11),"AMARILLO"))),S338))</f>
        <v xml:space="preserve"> </v>
      </c>
      <c r="S338" s="25" t="str">
        <f>IF(Q338=0," ",IF(Q338&lt;=$N$4,"VENCIDO","NO VENCIDO"))</f>
        <v xml:space="preserve"> </v>
      </c>
      <c r="T338" s="18"/>
      <c r="U338" s="19"/>
      <c r="V338" s="19"/>
      <c r="W338" s="20"/>
      <c r="X338" s="20"/>
      <c r="Y338" s="164"/>
      <c r="Z338" s="21"/>
      <c r="AA338" s="4"/>
      <c r="AB338" s="168"/>
      <c r="AC338" s="168"/>
      <c r="AD338" s="172"/>
      <c r="AE338" s="168"/>
      <c r="AF338" s="168"/>
      <c r="AG338" s="168"/>
      <c r="AH338" s="168"/>
      <c r="AI338" s="168"/>
      <c r="AJ338" s="168"/>
      <c r="AK338" s="168"/>
      <c r="AL338" s="168"/>
      <c r="AM338" s="168"/>
      <c r="AN338" s="168"/>
      <c r="AO338" s="184"/>
      <c r="AP338" s="24"/>
      <c r="AQ338" s="8"/>
    </row>
    <row r="339" spans="1:43" ht="14.65" customHeight="1">
      <c r="A339" s="103"/>
      <c r="B339" s="193"/>
      <c r="C339" s="193"/>
      <c r="D339" s="118"/>
      <c r="E339" s="127"/>
      <c r="F339" s="133"/>
      <c r="G339" s="133"/>
      <c r="H339" s="133"/>
      <c r="I339" s="133"/>
      <c r="J339" s="145"/>
      <c r="K339" s="148"/>
      <c r="L339" s="151"/>
      <c r="M339" s="154"/>
      <c r="N339" s="14"/>
      <c r="O339" s="15"/>
      <c r="P339" s="15"/>
      <c r="Q339" s="16"/>
      <c r="R339" s="40"/>
      <c r="S339" s="41"/>
      <c r="T339" s="18"/>
      <c r="U339" s="19"/>
      <c r="V339" s="19"/>
      <c r="W339" s="20"/>
      <c r="X339" s="20"/>
      <c r="Y339" s="164"/>
      <c r="Z339" s="21"/>
      <c r="AA339" s="4"/>
      <c r="AB339" s="168"/>
      <c r="AC339" s="168"/>
      <c r="AD339" s="172"/>
      <c r="AE339" s="168"/>
      <c r="AF339" s="168"/>
      <c r="AG339" s="168"/>
      <c r="AH339" s="168"/>
      <c r="AI339" s="168"/>
      <c r="AJ339" s="168"/>
      <c r="AK339" s="168"/>
      <c r="AL339" s="168"/>
      <c r="AM339" s="168"/>
      <c r="AN339" s="168"/>
      <c r="AO339" s="184"/>
      <c r="AP339" s="24"/>
      <c r="AQ339" s="8"/>
    </row>
    <row r="340" spans="1:43" ht="14.65" customHeight="1">
      <c r="A340" s="103"/>
      <c r="B340" s="193"/>
      <c r="C340" s="193"/>
      <c r="D340" s="118"/>
      <c r="E340" s="127"/>
      <c r="F340" s="133"/>
      <c r="G340" s="133"/>
      <c r="H340" s="133"/>
      <c r="I340" s="133"/>
      <c r="J340" s="145"/>
      <c r="K340" s="148"/>
      <c r="L340" s="151"/>
      <c r="M340" s="154"/>
      <c r="N340" s="14"/>
      <c r="O340" s="15"/>
      <c r="P340" s="15"/>
      <c r="Q340" s="16"/>
      <c r="R340" s="17" t="str">
        <f ca="1">IF(Q340=0," ",IFERROR(IF(DATEDIF(TODAY(),Q340,"M")&lt;=5,"ROJO",IF(DATEDIF(TODAY(),Q340,"M")&gt;=12,"VERDE",IF(AND(DATEDIF(TODAY(),Q340,"M")&gt;=6,DATEDIF(TODAY(),Q340,"M")&lt;=11),"AMARILLO"))),S340))</f>
        <v xml:space="preserve"> </v>
      </c>
      <c r="S340" s="25" t="str">
        <f>IF(Q340=0," ",IF(Q340&lt;=$N$4,"VENCIDO","NO VENCIDO"))</f>
        <v xml:space="preserve"> </v>
      </c>
      <c r="T340" s="18"/>
      <c r="U340" s="19"/>
      <c r="V340" s="19"/>
      <c r="W340" s="20"/>
      <c r="X340" s="20"/>
      <c r="Y340" s="164"/>
      <c r="Z340" s="21"/>
      <c r="AA340" s="4"/>
      <c r="AB340" s="168"/>
      <c r="AC340" s="168"/>
      <c r="AD340" s="172"/>
      <c r="AE340" s="168"/>
      <c r="AF340" s="168"/>
      <c r="AG340" s="168"/>
      <c r="AH340" s="168"/>
      <c r="AI340" s="168"/>
      <c r="AJ340" s="168"/>
      <c r="AK340" s="168"/>
      <c r="AL340" s="168"/>
      <c r="AM340" s="168"/>
      <c r="AN340" s="168"/>
      <c r="AO340" s="184"/>
      <c r="AP340" s="24"/>
      <c r="AQ340" s="8"/>
    </row>
    <row r="341" spans="1:43" ht="14.65" customHeight="1">
      <c r="A341" s="103"/>
      <c r="B341" s="193"/>
      <c r="C341" s="193"/>
      <c r="D341" s="118"/>
      <c r="E341" s="127"/>
      <c r="F341" s="133"/>
      <c r="G341" s="133"/>
      <c r="H341" s="133"/>
      <c r="I341" s="133"/>
      <c r="J341" s="145"/>
      <c r="K341" s="148"/>
      <c r="L341" s="151"/>
      <c r="M341" s="154"/>
      <c r="N341" s="14"/>
      <c r="O341" s="15"/>
      <c r="P341" s="15"/>
      <c r="Q341" s="16"/>
      <c r="R341" s="17" t="str">
        <f ca="1">IF(Q341=0," ",IFERROR(IF(DATEDIF(TODAY(),Q341,"M")&lt;=5,"ROJO",IF(DATEDIF(TODAY(),Q341,"M")&gt;=12,"VERDE",IF(AND(DATEDIF(TODAY(),Q341,"M")&gt;=6,DATEDIF(TODAY(),Q341,"M")&lt;=11),"AMARILLO"))),S341))</f>
        <v xml:space="preserve"> </v>
      </c>
      <c r="S341" s="25" t="str">
        <f>IF(Q341=0," ",IF(Q341&lt;=$N$4,"VENCIDO","NO VENCIDO"))</f>
        <v xml:space="preserve"> </v>
      </c>
      <c r="T341" s="18"/>
      <c r="U341" s="19"/>
      <c r="V341" s="19"/>
      <c r="W341" s="20"/>
      <c r="X341" s="20"/>
      <c r="Y341" s="164"/>
      <c r="Z341" s="21"/>
      <c r="AA341" s="4"/>
      <c r="AB341" s="168"/>
      <c r="AC341" s="168"/>
      <c r="AD341" s="172"/>
      <c r="AE341" s="168"/>
      <c r="AF341" s="168"/>
      <c r="AG341" s="168"/>
      <c r="AH341" s="168"/>
      <c r="AI341" s="168"/>
      <c r="AJ341" s="168"/>
      <c r="AK341" s="168"/>
      <c r="AL341" s="168"/>
      <c r="AM341" s="168"/>
      <c r="AN341" s="168"/>
      <c r="AO341" s="184"/>
      <c r="AP341" s="24"/>
      <c r="AQ341" s="8"/>
    </row>
    <row r="342" spans="1:43" ht="14.65" customHeight="1">
      <c r="A342" s="103"/>
      <c r="B342" s="193"/>
      <c r="C342" s="193"/>
      <c r="D342" s="118"/>
      <c r="E342" s="127"/>
      <c r="F342" s="133"/>
      <c r="G342" s="133"/>
      <c r="H342" s="133"/>
      <c r="I342" s="133"/>
      <c r="J342" s="145"/>
      <c r="K342" s="148"/>
      <c r="L342" s="151"/>
      <c r="M342" s="155"/>
      <c r="N342" s="14"/>
      <c r="O342" s="15"/>
      <c r="P342" s="15"/>
      <c r="Q342" s="16"/>
      <c r="R342" s="17" t="str">
        <f ca="1">IF(Q342=0," ",IFERROR(IF(DATEDIF(TODAY(),Q342,"M")&lt;=5,"ROJO",IF(DATEDIF(TODAY(),Q342,"M")&gt;=12,"VERDE",IF(AND(DATEDIF(TODAY(),Q342,"M")&gt;=6,DATEDIF(TODAY(),Q342,"M")&lt;=11),"AMARILLO"))),S342))</f>
        <v xml:space="preserve"> </v>
      </c>
      <c r="S342" s="25" t="str">
        <f>IF(Q342=0," ",IF(Q342&lt;=$N$4,"VENCIDO","NO VENCIDO"))</f>
        <v xml:space="preserve"> </v>
      </c>
      <c r="T342" s="18"/>
      <c r="U342" s="19"/>
      <c r="V342" s="19"/>
      <c r="W342" s="20"/>
      <c r="X342" s="20"/>
      <c r="Y342" s="164"/>
      <c r="Z342" s="21"/>
      <c r="AA342" s="4"/>
      <c r="AB342" s="169"/>
      <c r="AC342" s="169"/>
      <c r="AD342" s="173"/>
      <c r="AE342" s="169"/>
      <c r="AF342" s="169"/>
      <c r="AG342" s="169"/>
      <c r="AH342" s="169"/>
      <c r="AI342" s="169"/>
      <c r="AJ342" s="169"/>
      <c r="AK342" s="169"/>
      <c r="AL342" s="169"/>
      <c r="AM342" s="169"/>
      <c r="AN342" s="169"/>
      <c r="AO342" s="185"/>
      <c r="AP342" s="24"/>
      <c r="AQ342" s="8"/>
    </row>
    <row r="343" spans="1:43" ht="16.5">
      <c r="A343" s="103"/>
      <c r="B343" s="193"/>
      <c r="C343" s="193"/>
      <c r="D343" s="119"/>
      <c r="E343" s="128"/>
      <c r="F343" s="134"/>
      <c r="G343" s="134"/>
      <c r="H343" s="134"/>
      <c r="I343" s="134"/>
      <c r="J343" s="146"/>
      <c r="K343" s="149"/>
      <c r="L343" s="152"/>
      <c r="M343" s="28" t="b">
        <f>M337=N343</f>
        <v>1</v>
      </c>
      <c r="N343" s="29">
        <f>SUM(N337:N342)</f>
        <v>0</v>
      </c>
      <c r="O343" s="30" t="s">
        <v>112</v>
      </c>
      <c r="P343" s="31"/>
      <c r="Q343" s="32"/>
      <c r="R343" s="32"/>
      <c r="S343" s="32"/>
      <c r="T343" s="33">
        <f>SUM(T337:T342)</f>
        <v>0</v>
      </c>
      <c r="U343" s="34"/>
      <c r="V343" s="34"/>
      <c r="W343" s="35"/>
      <c r="X343" s="35"/>
      <c r="Y343" s="165"/>
      <c r="Z343" s="36"/>
      <c r="AA343" s="4"/>
      <c r="AB343" s="37"/>
      <c r="AC343" s="38"/>
      <c r="AD343" s="53"/>
      <c r="AE343" s="38"/>
      <c r="AF343" s="38"/>
      <c r="AG343" s="38"/>
      <c r="AH343" s="38"/>
      <c r="AI343" s="38"/>
      <c r="AJ343" s="38"/>
      <c r="AK343" s="38"/>
      <c r="AL343" s="38"/>
      <c r="AM343" s="38"/>
      <c r="AN343" s="38"/>
      <c r="AO343" s="39"/>
      <c r="AP343" s="24"/>
      <c r="AQ343" s="8"/>
    </row>
    <row r="344" spans="1:43" ht="14.65" customHeight="1">
      <c r="A344" s="103">
        <f>+A337+1</f>
        <v>8</v>
      </c>
      <c r="B344" s="193" t="s">
        <v>209</v>
      </c>
      <c r="C344" s="193"/>
      <c r="D344" s="117">
        <f>+Enero!M344</f>
        <v>168</v>
      </c>
      <c r="E344" s="126">
        <v>100</v>
      </c>
      <c r="F344" s="132">
        <v>83</v>
      </c>
      <c r="G344" s="132"/>
      <c r="H344" s="132"/>
      <c r="I344" s="132"/>
      <c r="J344" s="144">
        <f>+F344+G344</f>
        <v>83</v>
      </c>
      <c r="K344" s="147">
        <f>+AO344</f>
        <v>0</v>
      </c>
      <c r="L344" s="150">
        <f>+J344+K344</f>
        <v>83</v>
      </c>
      <c r="M344" s="153">
        <f>+(D344+E344)-L344+H344-I344</f>
        <v>185</v>
      </c>
      <c r="N344" s="14">
        <v>100</v>
      </c>
      <c r="O344" s="15" t="s">
        <v>242</v>
      </c>
      <c r="P344" s="15"/>
      <c r="Q344" s="16">
        <v>47734</v>
      </c>
      <c r="R344" s="17" t="str">
        <f ca="1">IF(Q344=0," ",IFERROR(IF(DATEDIF(TODAY(),Q344,"M")&lt;=5,"ROJO",IF(DATEDIF(TODAY(),Q344,"M")&gt;=12,"VERDE",IF(AND(DATEDIF(TODAY(),Q344,"M")&gt;=6,DATEDIF(TODAY(),Q344,"M")&lt;=11),"AMARILLO"))),S344))</f>
        <v>VERDE</v>
      </c>
      <c r="S344" s="17" t="str">
        <f>IF(Q344=0," ",IF(Q344&lt;=$N$4,"VENCIDO","NO VENCIDO"))</f>
        <v>NO VENCIDO</v>
      </c>
      <c r="T344" s="18"/>
      <c r="U344" s="19"/>
      <c r="V344" s="19"/>
      <c r="W344" s="20"/>
      <c r="X344" s="20"/>
      <c r="Y344" s="163">
        <f>+AT344</f>
        <v>0</v>
      </c>
      <c r="Z344" s="21"/>
      <c r="AA344" s="4"/>
      <c r="AB344" s="167"/>
      <c r="AC344" s="167"/>
      <c r="AD344" s="171">
        <f>+AB344+AC344</f>
        <v>0</v>
      </c>
      <c r="AE344" s="167"/>
      <c r="AF344" s="167"/>
      <c r="AG344" s="167"/>
      <c r="AH344" s="167"/>
      <c r="AI344" s="167"/>
      <c r="AJ344" s="167"/>
      <c r="AK344" s="167"/>
      <c r="AL344" s="167"/>
      <c r="AM344" s="167"/>
      <c r="AN344" s="167"/>
      <c r="AO344" s="183">
        <f>SUM(AD344:AN349)</f>
        <v>0</v>
      </c>
      <c r="AP344" s="24"/>
      <c r="AQ344" s="8"/>
    </row>
    <row r="345" spans="1:43" ht="14.65" customHeight="1">
      <c r="A345" s="103"/>
      <c r="B345" s="193"/>
      <c r="C345" s="193"/>
      <c r="D345" s="118"/>
      <c r="E345" s="127"/>
      <c r="F345" s="133"/>
      <c r="G345" s="133"/>
      <c r="H345" s="133"/>
      <c r="I345" s="133"/>
      <c r="J345" s="145"/>
      <c r="K345" s="148"/>
      <c r="L345" s="151"/>
      <c r="M345" s="154"/>
      <c r="N345" s="14">
        <v>85</v>
      </c>
      <c r="O345" s="71" t="s">
        <v>210</v>
      </c>
      <c r="P345" s="71" t="s">
        <v>200</v>
      </c>
      <c r="Q345" s="72">
        <v>46568</v>
      </c>
      <c r="R345" s="17" t="str">
        <f ca="1">IF(Q345=0," ",IFERROR(IF(DATEDIF(TODAY(),Q345,"M")&lt;=5,"ROJO",IF(DATEDIF(TODAY(),Q345,"M")&gt;=12,"VERDE",IF(AND(DATEDIF(TODAY(),Q345,"M")&gt;=6,DATEDIF(TODAY(),Q345,"M")&lt;=11),"AMARILLO"))),S345))</f>
        <v>AMARILLO</v>
      </c>
      <c r="S345" s="25" t="str">
        <f>IF(Q345=0," ",IF(Q345&lt;=$N$4,"VENCIDO","NO VENCIDO"))</f>
        <v>NO VENCIDO</v>
      </c>
      <c r="T345" s="18"/>
      <c r="U345" s="19"/>
      <c r="V345" s="19"/>
      <c r="W345" s="20"/>
      <c r="X345" s="20"/>
      <c r="Y345" s="164"/>
      <c r="Z345" s="21"/>
      <c r="AA345" s="4"/>
      <c r="AB345" s="168"/>
      <c r="AC345" s="168"/>
      <c r="AD345" s="172"/>
      <c r="AE345" s="168"/>
      <c r="AF345" s="168"/>
      <c r="AG345" s="168"/>
      <c r="AH345" s="168"/>
      <c r="AI345" s="168"/>
      <c r="AJ345" s="168"/>
      <c r="AK345" s="168"/>
      <c r="AL345" s="168"/>
      <c r="AM345" s="168"/>
      <c r="AN345" s="168"/>
      <c r="AO345" s="184"/>
      <c r="AP345" s="24"/>
      <c r="AQ345" s="8"/>
    </row>
    <row r="346" spans="1:43" ht="14.65" customHeight="1">
      <c r="A346" s="103"/>
      <c r="B346" s="193"/>
      <c r="C346" s="193"/>
      <c r="D346" s="118"/>
      <c r="E346" s="127"/>
      <c r="F346" s="133"/>
      <c r="G346" s="133"/>
      <c r="H346" s="133"/>
      <c r="I346" s="133"/>
      <c r="J346" s="145"/>
      <c r="K346" s="148"/>
      <c r="L346" s="151"/>
      <c r="M346" s="154"/>
      <c r="N346" s="14"/>
      <c r="O346" s="15"/>
      <c r="P346" s="15"/>
      <c r="Q346" s="16"/>
      <c r="R346" s="40"/>
      <c r="S346" s="41"/>
      <c r="T346" s="18"/>
      <c r="U346" s="19"/>
      <c r="V346" s="19"/>
      <c r="W346" s="20"/>
      <c r="X346" s="20"/>
      <c r="Y346" s="164"/>
      <c r="Z346" s="21"/>
      <c r="AA346" s="4"/>
      <c r="AB346" s="168"/>
      <c r="AC346" s="168"/>
      <c r="AD346" s="172"/>
      <c r="AE346" s="168"/>
      <c r="AF346" s="168"/>
      <c r="AG346" s="168"/>
      <c r="AH346" s="168"/>
      <c r="AI346" s="168"/>
      <c r="AJ346" s="168"/>
      <c r="AK346" s="168"/>
      <c r="AL346" s="168"/>
      <c r="AM346" s="168"/>
      <c r="AN346" s="168"/>
      <c r="AO346" s="184"/>
      <c r="AP346" s="24"/>
      <c r="AQ346" s="8"/>
    </row>
    <row r="347" spans="1:43" ht="14.65" customHeight="1">
      <c r="A347" s="103"/>
      <c r="B347" s="193"/>
      <c r="C347" s="193"/>
      <c r="D347" s="118"/>
      <c r="E347" s="127"/>
      <c r="F347" s="133"/>
      <c r="G347" s="133"/>
      <c r="H347" s="133"/>
      <c r="I347" s="133"/>
      <c r="J347" s="145"/>
      <c r="K347" s="148"/>
      <c r="L347" s="151"/>
      <c r="M347" s="154"/>
      <c r="N347" s="14"/>
      <c r="O347" s="15"/>
      <c r="P347" s="15"/>
      <c r="Q347" s="16"/>
      <c r="R347" s="17" t="str">
        <f ca="1">IF(Q347=0," ",IFERROR(IF(DATEDIF(TODAY(),Q347,"M")&lt;=5,"ROJO",IF(DATEDIF(TODAY(),Q347,"M")&gt;=12,"VERDE",IF(AND(DATEDIF(TODAY(),Q347,"M")&gt;=6,DATEDIF(TODAY(),Q347,"M")&lt;=11),"AMARILLO"))),S347))</f>
        <v xml:space="preserve"> </v>
      </c>
      <c r="S347" s="25" t="str">
        <f>IF(Q347=0," ",IF(Q347&lt;=$N$4,"VENCIDO","NO VENCIDO"))</f>
        <v xml:space="preserve"> </v>
      </c>
      <c r="T347" s="18"/>
      <c r="U347" s="19"/>
      <c r="V347" s="19"/>
      <c r="W347" s="20"/>
      <c r="X347" s="20"/>
      <c r="Y347" s="164"/>
      <c r="Z347" s="21"/>
      <c r="AA347" s="4"/>
      <c r="AB347" s="168"/>
      <c r="AC347" s="168"/>
      <c r="AD347" s="172"/>
      <c r="AE347" s="168"/>
      <c r="AF347" s="168"/>
      <c r="AG347" s="168"/>
      <c r="AH347" s="168"/>
      <c r="AI347" s="168"/>
      <c r="AJ347" s="168"/>
      <c r="AK347" s="168"/>
      <c r="AL347" s="168"/>
      <c r="AM347" s="168"/>
      <c r="AN347" s="168"/>
      <c r="AO347" s="184"/>
      <c r="AP347" s="24"/>
      <c r="AQ347" s="8"/>
    </row>
    <row r="348" spans="1:43" ht="14.65" customHeight="1">
      <c r="A348" s="103"/>
      <c r="B348" s="193"/>
      <c r="C348" s="193"/>
      <c r="D348" s="118"/>
      <c r="E348" s="127"/>
      <c r="F348" s="133"/>
      <c r="G348" s="133"/>
      <c r="H348" s="133"/>
      <c r="I348" s="133"/>
      <c r="J348" s="145"/>
      <c r="K348" s="148"/>
      <c r="L348" s="151"/>
      <c r="M348" s="154"/>
      <c r="N348" s="14"/>
      <c r="O348" s="15"/>
      <c r="P348" s="15"/>
      <c r="Q348" s="16"/>
      <c r="R348" s="17" t="str">
        <f ca="1">IF(Q348=0," ",IFERROR(IF(DATEDIF(TODAY(),Q348,"M")&lt;=5,"ROJO",IF(DATEDIF(TODAY(),Q348,"M")&gt;=12,"VERDE",IF(AND(DATEDIF(TODAY(),Q348,"M")&gt;=6,DATEDIF(TODAY(),Q348,"M")&lt;=11),"AMARILLO"))),S348))</f>
        <v xml:space="preserve"> </v>
      </c>
      <c r="S348" s="25" t="str">
        <f>IF(Q348=0," ",IF(Q348&lt;=$N$4,"VENCIDO","NO VENCIDO"))</f>
        <v xml:space="preserve"> </v>
      </c>
      <c r="T348" s="18"/>
      <c r="U348" s="19"/>
      <c r="V348" s="19"/>
      <c r="W348" s="20"/>
      <c r="X348" s="20"/>
      <c r="Y348" s="164"/>
      <c r="Z348" s="21"/>
      <c r="AA348" s="4"/>
      <c r="AB348" s="168"/>
      <c r="AC348" s="168"/>
      <c r="AD348" s="172"/>
      <c r="AE348" s="168"/>
      <c r="AF348" s="168"/>
      <c r="AG348" s="168"/>
      <c r="AH348" s="168"/>
      <c r="AI348" s="168"/>
      <c r="AJ348" s="168"/>
      <c r="AK348" s="168"/>
      <c r="AL348" s="168"/>
      <c r="AM348" s="168"/>
      <c r="AN348" s="168"/>
      <c r="AO348" s="184"/>
      <c r="AP348" s="24"/>
      <c r="AQ348" s="8"/>
    </row>
    <row r="349" spans="1:43" ht="14.65" customHeight="1">
      <c r="A349" s="103"/>
      <c r="B349" s="193"/>
      <c r="C349" s="193"/>
      <c r="D349" s="118"/>
      <c r="E349" s="127"/>
      <c r="F349" s="133"/>
      <c r="G349" s="133"/>
      <c r="H349" s="133"/>
      <c r="I349" s="133"/>
      <c r="J349" s="145"/>
      <c r="K349" s="148"/>
      <c r="L349" s="151"/>
      <c r="M349" s="155"/>
      <c r="N349" s="14"/>
      <c r="O349" s="15"/>
      <c r="P349" s="15"/>
      <c r="Q349" s="16"/>
      <c r="R349" s="17" t="str">
        <f ca="1">IF(Q349=0," ",IFERROR(IF(DATEDIF(TODAY(),Q349,"M")&lt;=5,"ROJO",IF(DATEDIF(TODAY(),Q349,"M")&gt;=12,"VERDE",IF(AND(DATEDIF(TODAY(),Q349,"M")&gt;=6,DATEDIF(TODAY(),Q349,"M")&lt;=11),"AMARILLO"))),S349))</f>
        <v xml:space="preserve"> </v>
      </c>
      <c r="S349" s="25" t="str">
        <f>IF(Q349=0," ",IF(Q349&lt;=$N$4,"VENCIDO","NO VENCIDO"))</f>
        <v xml:space="preserve"> </v>
      </c>
      <c r="T349" s="18"/>
      <c r="U349" s="19"/>
      <c r="V349" s="19"/>
      <c r="W349" s="20"/>
      <c r="X349" s="20"/>
      <c r="Y349" s="164"/>
      <c r="Z349" s="21"/>
      <c r="AA349" s="4"/>
      <c r="AB349" s="169"/>
      <c r="AC349" s="169"/>
      <c r="AD349" s="173"/>
      <c r="AE349" s="169"/>
      <c r="AF349" s="169"/>
      <c r="AG349" s="169"/>
      <c r="AH349" s="169"/>
      <c r="AI349" s="169"/>
      <c r="AJ349" s="169"/>
      <c r="AK349" s="169"/>
      <c r="AL349" s="169"/>
      <c r="AM349" s="169"/>
      <c r="AN349" s="169"/>
      <c r="AO349" s="185"/>
      <c r="AP349" s="24"/>
      <c r="AQ349" s="8"/>
    </row>
    <row r="350" spans="1:43" ht="16.5">
      <c r="A350" s="103"/>
      <c r="B350" s="193"/>
      <c r="C350" s="193"/>
      <c r="D350" s="119"/>
      <c r="E350" s="128"/>
      <c r="F350" s="134"/>
      <c r="G350" s="134"/>
      <c r="H350" s="134"/>
      <c r="I350" s="134"/>
      <c r="J350" s="146"/>
      <c r="K350" s="149"/>
      <c r="L350" s="152"/>
      <c r="M350" s="28" t="b">
        <f>M344=N350</f>
        <v>1</v>
      </c>
      <c r="N350" s="29">
        <f>SUM(N344:N349)</f>
        <v>185</v>
      </c>
      <c r="O350" s="30" t="s">
        <v>112</v>
      </c>
      <c r="P350" s="31"/>
      <c r="Q350" s="32"/>
      <c r="R350" s="32"/>
      <c r="S350" s="32"/>
      <c r="T350" s="33">
        <f>SUM(T344:T349)</f>
        <v>0</v>
      </c>
      <c r="U350" s="34"/>
      <c r="V350" s="34"/>
      <c r="W350" s="35"/>
      <c r="X350" s="35"/>
      <c r="Y350" s="165"/>
      <c r="Z350" s="36"/>
      <c r="AA350" s="4"/>
      <c r="AB350" s="37"/>
      <c r="AC350" s="38"/>
      <c r="AD350" s="53"/>
      <c r="AE350" s="38"/>
      <c r="AF350" s="38"/>
      <c r="AG350" s="38"/>
      <c r="AH350" s="38"/>
      <c r="AI350" s="38"/>
      <c r="AJ350" s="38"/>
      <c r="AK350" s="38"/>
      <c r="AL350" s="38"/>
      <c r="AM350" s="38"/>
      <c r="AN350" s="38"/>
      <c r="AO350" s="39"/>
      <c r="AP350" s="24"/>
      <c r="AQ350" s="8"/>
    </row>
    <row r="351" spans="1:43" ht="14.65" customHeight="1">
      <c r="A351" s="103">
        <f>+A344+1</f>
        <v>9</v>
      </c>
      <c r="B351" s="193" t="s">
        <v>211</v>
      </c>
      <c r="C351" s="193"/>
      <c r="D351" s="117">
        <f>+Enero!M351</f>
        <v>47</v>
      </c>
      <c r="E351" s="126"/>
      <c r="F351" s="132">
        <v>1</v>
      </c>
      <c r="G351" s="132"/>
      <c r="H351" s="132"/>
      <c r="I351" s="132"/>
      <c r="J351" s="144">
        <f>+F351+G351</f>
        <v>1</v>
      </c>
      <c r="K351" s="147">
        <f>+AO351</f>
        <v>0</v>
      </c>
      <c r="L351" s="150">
        <f>+J351+K351</f>
        <v>1</v>
      </c>
      <c r="M351" s="153">
        <f>+(D351+E351)-L351+H351-I351</f>
        <v>46</v>
      </c>
      <c r="N351" s="14">
        <v>46</v>
      </c>
      <c r="O351" s="71" t="s">
        <v>212</v>
      </c>
      <c r="P351" s="71" t="s">
        <v>200</v>
      </c>
      <c r="Q351" s="72">
        <v>46446</v>
      </c>
      <c r="R351" s="17" t="str">
        <f ca="1">IF(Q351=0," ",IFERROR(IF(DATEDIF(TODAY(),Q351,"M")&lt;=5,"ROJO",IF(DATEDIF(TODAY(),Q351,"M")&gt;=12,"VERDE",IF(AND(DATEDIF(TODAY(),Q351,"M")&gt;=6,DATEDIF(TODAY(),Q351,"M")&lt;=11),"AMARILLO"))),S351))</f>
        <v>ROJO</v>
      </c>
      <c r="S351" s="17" t="str">
        <f>IF(Q351=0," ",IF(Q351&lt;=$N$4,"VENCIDO","NO VENCIDO"))</f>
        <v>NO VENCIDO</v>
      </c>
      <c r="T351" s="18"/>
      <c r="U351" s="19"/>
      <c r="V351" s="19"/>
      <c r="W351" s="20"/>
      <c r="X351" s="20"/>
      <c r="Y351" s="163">
        <f>+AT351</f>
        <v>0</v>
      </c>
      <c r="Z351" s="21"/>
      <c r="AA351" s="4"/>
      <c r="AB351" s="167"/>
      <c r="AC351" s="167"/>
      <c r="AD351" s="171">
        <f>+AB351+AC351</f>
        <v>0</v>
      </c>
      <c r="AE351" s="167"/>
      <c r="AF351" s="167"/>
      <c r="AG351" s="167"/>
      <c r="AH351" s="167"/>
      <c r="AI351" s="167"/>
      <c r="AJ351" s="167"/>
      <c r="AK351" s="167"/>
      <c r="AL351" s="167"/>
      <c r="AM351" s="167"/>
      <c r="AN351" s="167"/>
      <c r="AO351" s="183">
        <f>SUM(AD351:AN356)</f>
        <v>0</v>
      </c>
      <c r="AP351" s="24"/>
      <c r="AQ351" s="8"/>
    </row>
    <row r="352" spans="1:43" ht="14.65" customHeight="1">
      <c r="A352" s="103"/>
      <c r="B352" s="193"/>
      <c r="C352" s="193"/>
      <c r="D352" s="118"/>
      <c r="E352" s="127"/>
      <c r="F352" s="133"/>
      <c r="G352" s="133"/>
      <c r="H352" s="133"/>
      <c r="I352" s="133"/>
      <c r="J352" s="145"/>
      <c r="K352" s="148"/>
      <c r="L352" s="151"/>
      <c r="M352" s="154"/>
      <c r="N352" s="14"/>
      <c r="O352" s="15"/>
      <c r="P352" s="15"/>
      <c r="Q352" s="16"/>
      <c r="R352" s="17" t="str">
        <f ca="1">IF(Q352=0," ",IFERROR(IF(DATEDIF(TODAY(),Q352,"M")&lt;=5,"ROJO",IF(DATEDIF(TODAY(),Q352,"M")&gt;=12,"VERDE",IF(AND(DATEDIF(TODAY(),Q352,"M")&gt;=6,DATEDIF(TODAY(),Q352,"M")&lt;=11),"AMARILLO"))),S352))</f>
        <v xml:space="preserve"> </v>
      </c>
      <c r="S352" s="25" t="str">
        <f>IF(Q352=0," ",IF(Q352&lt;=$N$4,"VENCIDO","NO VENCIDO"))</f>
        <v xml:space="preserve"> </v>
      </c>
      <c r="T352" s="18"/>
      <c r="U352" s="19"/>
      <c r="V352" s="19"/>
      <c r="W352" s="20"/>
      <c r="X352" s="20"/>
      <c r="Y352" s="164"/>
      <c r="Z352" s="21"/>
      <c r="AA352" s="4"/>
      <c r="AB352" s="168"/>
      <c r="AC352" s="168"/>
      <c r="AD352" s="172"/>
      <c r="AE352" s="168"/>
      <c r="AF352" s="168"/>
      <c r="AG352" s="168"/>
      <c r="AH352" s="168"/>
      <c r="AI352" s="168"/>
      <c r="AJ352" s="168"/>
      <c r="AK352" s="168"/>
      <c r="AL352" s="168"/>
      <c r="AM352" s="168"/>
      <c r="AN352" s="168"/>
      <c r="AO352" s="184"/>
      <c r="AP352" s="24"/>
      <c r="AQ352" s="8"/>
    </row>
    <row r="353" spans="1:43" ht="14.65" customHeight="1">
      <c r="A353" s="103"/>
      <c r="B353" s="193"/>
      <c r="C353" s="193"/>
      <c r="D353" s="118"/>
      <c r="E353" s="127"/>
      <c r="F353" s="133"/>
      <c r="G353" s="133"/>
      <c r="H353" s="133"/>
      <c r="I353" s="133"/>
      <c r="J353" s="145"/>
      <c r="K353" s="148"/>
      <c r="L353" s="151"/>
      <c r="M353" s="154"/>
      <c r="N353" s="14"/>
      <c r="O353" s="15"/>
      <c r="P353" s="15"/>
      <c r="Q353" s="16"/>
      <c r="R353" s="40"/>
      <c r="S353" s="41"/>
      <c r="T353" s="18"/>
      <c r="U353" s="19"/>
      <c r="V353" s="19"/>
      <c r="W353" s="20"/>
      <c r="X353" s="20"/>
      <c r="Y353" s="164"/>
      <c r="Z353" s="21"/>
      <c r="AA353" s="4"/>
      <c r="AB353" s="168"/>
      <c r="AC353" s="168"/>
      <c r="AD353" s="172"/>
      <c r="AE353" s="168"/>
      <c r="AF353" s="168"/>
      <c r="AG353" s="168"/>
      <c r="AH353" s="168"/>
      <c r="AI353" s="168"/>
      <c r="AJ353" s="168"/>
      <c r="AK353" s="168"/>
      <c r="AL353" s="168"/>
      <c r="AM353" s="168"/>
      <c r="AN353" s="168"/>
      <c r="AO353" s="184"/>
      <c r="AP353" s="24"/>
      <c r="AQ353" s="8"/>
    </row>
    <row r="354" spans="1:43" ht="14.65" customHeight="1">
      <c r="A354" s="103"/>
      <c r="B354" s="193"/>
      <c r="C354" s="193"/>
      <c r="D354" s="118"/>
      <c r="E354" s="127"/>
      <c r="F354" s="133"/>
      <c r="G354" s="133"/>
      <c r="H354" s="133"/>
      <c r="I354" s="133"/>
      <c r="J354" s="145"/>
      <c r="K354" s="148"/>
      <c r="L354" s="151"/>
      <c r="M354" s="154"/>
      <c r="N354" s="14"/>
      <c r="O354" s="15"/>
      <c r="P354" s="15"/>
      <c r="Q354" s="16"/>
      <c r="R354" s="17" t="str">
        <f ca="1">IF(Q354=0," ",IFERROR(IF(DATEDIF(TODAY(),Q354,"M")&lt;=5,"ROJO",IF(DATEDIF(TODAY(),Q354,"M")&gt;=12,"VERDE",IF(AND(DATEDIF(TODAY(),Q354,"M")&gt;=6,DATEDIF(TODAY(),Q354,"M")&lt;=11),"AMARILLO"))),S354))</f>
        <v xml:space="preserve"> </v>
      </c>
      <c r="S354" s="25" t="str">
        <f>IF(Q354=0," ",IF(Q354&lt;=$N$4,"VENCIDO","NO VENCIDO"))</f>
        <v xml:space="preserve"> </v>
      </c>
      <c r="T354" s="18"/>
      <c r="U354" s="19"/>
      <c r="V354" s="19"/>
      <c r="W354" s="20"/>
      <c r="X354" s="20"/>
      <c r="Y354" s="164"/>
      <c r="Z354" s="21"/>
      <c r="AA354" s="4"/>
      <c r="AB354" s="168"/>
      <c r="AC354" s="168"/>
      <c r="AD354" s="172"/>
      <c r="AE354" s="168"/>
      <c r="AF354" s="168"/>
      <c r="AG354" s="168"/>
      <c r="AH354" s="168"/>
      <c r="AI354" s="168"/>
      <c r="AJ354" s="168"/>
      <c r="AK354" s="168"/>
      <c r="AL354" s="168"/>
      <c r="AM354" s="168"/>
      <c r="AN354" s="168"/>
      <c r="AO354" s="184"/>
      <c r="AP354" s="24"/>
      <c r="AQ354" s="8"/>
    </row>
    <row r="355" spans="1:43" ht="14.65" customHeight="1">
      <c r="A355" s="103"/>
      <c r="B355" s="193"/>
      <c r="C355" s="193"/>
      <c r="D355" s="118"/>
      <c r="E355" s="127"/>
      <c r="F355" s="133"/>
      <c r="G355" s="133"/>
      <c r="H355" s="133"/>
      <c r="I355" s="133"/>
      <c r="J355" s="145"/>
      <c r="K355" s="148"/>
      <c r="L355" s="151"/>
      <c r="M355" s="154"/>
      <c r="N355" s="14"/>
      <c r="O355" s="15"/>
      <c r="P355" s="15"/>
      <c r="Q355" s="16"/>
      <c r="R355" s="17" t="str">
        <f ca="1">IF(Q355=0," ",IFERROR(IF(DATEDIF(TODAY(),Q355,"M")&lt;=5,"ROJO",IF(DATEDIF(TODAY(),Q355,"M")&gt;=12,"VERDE",IF(AND(DATEDIF(TODAY(),Q355,"M")&gt;=6,DATEDIF(TODAY(),Q355,"M")&lt;=11),"AMARILLO"))),S355))</f>
        <v xml:space="preserve"> </v>
      </c>
      <c r="S355" s="25" t="str">
        <f>IF(Q355=0," ",IF(Q355&lt;=$N$4,"VENCIDO","NO VENCIDO"))</f>
        <v xml:space="preserve"> </v>
      </c>
      <c r="T355" s="18"/>
      <c r="U355" s="19"/>
      <c r="V355" s="19"/>
      <c r="W355" s="20"/>
      <c r="X355" s="20"/>
      <c r="Y355" s="164"/>
      <c r="Z355" s="21"/>
      <c r="AA355" s="4"/>
      <c r="AB355" s="168"/>
      <c r="AC355" s="168"/>
      <c r="AD355" s="172"/>
      <c r="AE355" s="168"/>
      <c r="AF355" s="168"/>
      <c r="AG355" s="168"/>
      <c r="AH355" s="168"/>
      <c r="AI355" s="168"/>
      <c r="AJ355" s="168"/>
      <c r="AK355" s="168"/>
      <c r="AL355" s="168"/>
      <c r="AM355" s="168"/>
      <c r="AN355" s="168"/>
      <c r="AO355" s="184"/>
      <c r="AP355" s="24"/>
      <c r="AQ355" s="8"/>
    </row>
    <row r="356" spans="1:43" ht="14.65" customHeight="1">
      <c r="A356" s="103"/>
      <c r="B356" s="193"/>
      <c r="C356" s="193"/>
      <c r="D356" s="118"/>
      <c r="E356" s="127"/>
      <c r="F356" s="133"/>
      <c r="G356" s="133"/>
      <c r="H356" s="133"/>
      <c r="I356" s="133"/>
      <c r="J356" s="145"/>
      <c r="K356" s="148"/>
      <c r="L356" s="151"/>
      <c r="M356" s="155"/>
      <c r="N356" s="14"/>
      <c r="O356" s="15"/>
      <c r="P356" s="15"/>
      <c r="Q356" s="16"/>
      <c r="R356" s="17" t="str">
        <f ca="1">IF(Q356=0," ",IFERROR(IF(DATEDIF(TODAY(),Q356,"M")&lt;=5,"ROJO",IF(DATEDIF(TODAY(),Q356,"M")&gt;=12,"VERDE",IF(AND(DATEDIF(TODAY(),Q356,"M")&gt;=6,DATEDIF(TODAY(),Q356,"M")&lt;=11),"AMARILLO"))),S356))</f>
        <v xml:space="preserve"> </v>
      </c>
      <c r="S356" s="25" t="str">
        <f>IF(Q356=0," ",IF(Q356&lt;=$N$4,"VENCIDO","NO VENCIDO"))</f>
        <v xml:space="preserve"> </v>
      </c>
      <c r="T356" s="18"/>
      <c r="U356" s="19"/>
      <c r="V356" s="19"/>
      <c r="W356" s="20"/>
      <c r="X356" s="20"/>
      <c r="Y356" s="164"/>
      <c r="Z356" s="21"/>
      <c r="AA356" s="4"/>
      <c r="AB356" s="169"/>
      <c r="AC356" s="169"/>
      <c r="AD356" s="173"/>
      <c r="AE356" s="169"/>
      <c r="AF356" s="169"/>
      <c r="AG356" s="169"/>
      <c r="AH356" s="169"/>
      <c r="AI356" s="169"/>
      <c r="AJ356" s="169"/>
      <c r="AK356" s="169"/>
      <c r="AL356" s="169"/>
      <c r="AM356" s="169"/>
      <c r="AN356" s="169"/>
      <c r="AO356" s="185"/>
      <c r="AP356" s="24"/>
      <c r="AQ356" s="8"/>
    </row>
    <row r="357" spans="1:43" ht="16.5">
      <c r="A357" s="103"/>
      <c r="B357" s="193"/>
      <c r="C357" s="193"/>
      <c r="D357" s="119"/>
      <c r="E357" s="128"/>
      <c r="F357" s="134"/>
      <c r="G357" s="134"/>
      <c r="H357" s="134"/>
      <c r="I357" s="134"/>
      <c r="J357" s="146"/>
      <c r="K357" s="149"/>
      <c r="L357" s="152"/>
      <c r="M357" s="28" t="b">
        <f>M351=N357</f>
        <v>1</v>
      </c>
      <c r="N357" s="29">
        <f>SUM(N351:N356)</f>
        <v>46</v>
      </c>
      <c r="O357" s="30" t="s">
        <v>112</v>
      </c>
      <c r="P357" s="31"/>
      <c r="Q357" s="32"/>
      <c r="R357" s="32"/>
      <c r="S357" s="32"/>
      <c r="T357" s="33">
        <f>SUM(T351:T356)</f>
        <v>0</v>
      </c>
      <c r="U357" s="34"/>
      <c r="V357" s="34"/>
      <c r="W357" s="35"/>
      <c r="X357" s="35"/>
      <c r="Y357" s="165"/>
      <c r="Z357" s="36"/>
      <c r="AA357" s="4"/>
      <c r="AB357" s="37"/>
      <c r="AC357" s="38"/>
      <c r="AD357" s="53"/>
      <c r="AE357" s="38"/>
      <c r="AF357" s="38"/>
      <c r="AG357" s="38"/>
      <c r="AH357" s="38"/>
      <c r="AI357" s="38"/>
      <c r="AJ357" s="38"/>
      <c r="AK357" s="38"/>
      <c r="AL357" s="38"/>
      <c r="AM357" s="38"/>
      <c r="AN357" s="38"/>
      <c r="AO357" s="39"/>
      <c r="AP357" s="24"/>
      <c r="AQ357" s="8"/>
    </row>
    <row r="358" spans="1:43" ht="14.65" customHeight="1">
      <c r="A358" s="103">
        <f>+A351+1</f>
        <v>10</v>
      </c>
      <c r="B358" s="193" t="s">
        <v>213</v>
      </c>
      <c r="C358" s="193"/>
      <c r="D358" s="117">
        <f>+Enero!M358</f>
        <v>0</v>
      </c>
      <c r="E358" s="126"/>
      <c r="F358" s="132"/>
      <c r="G358" s="132"/>
      <c r="H358" s="132"/>
      <c r="I358" s="132"/>
      <c r="J358" s="144">
        <f>+F358+G358</f>
        <v>0</v>
      </c>
      <c r="K358" s="147">
        <f>+AO358</f>
        <v>0</v>
      </c>
      <c r="L358" s="150">
        <f>+J358+K358</f>
        <v>0</v>
      </c>
      <c r="M358" s="153">
        <f>+(D358+E358)-L358+H358-I358</f>
        <v>0</v>
      </c>
      <c r="N358" s="14"/>
      <c r="O358" s="15"/>
      <c r="P358" s="15"/>
      <c r="Q358" s="16"/>
      <c r="R358" s="17" t="str">
        <f ca="1">IF(Q358=0," ",IFERROR(IF(DATEDIF(TODAY(),Q358,"M")&lt;=5,"ROJO",IF(DATEDIF(TODAY(),Q358,"M")&gt;=12,"VERDE",IF(AND(DATEDIF(TODAY(),Q358,"M")&gt;=6,DATEDIF(TODAY(),Q358,"M")&lt;=11),"AMARILLO"))),S358))</f>
        <v xml:space="preserve"> </v>
      </c>
      <c r="S358" s="17" t="str">
        <f>IF(Q358=0," ",IF(Q358&lt;=$N$4,"VENCIDO","NO VENCIDO"))</f>
        <v xml:space="preserve"> </v>
      </c>
      <c r="T358" s="18"/>
      <c r="U358" s="19"/>
      <c r="V358" s="19"/>
      <c r="W358" s="20"/>
      <c r="X358" s="20"/>
      <c r="Y358" s="163">
        <f>+AT358</f>
        <v>0</v>
      </c>
      <c r="Z358" s="21"/>
      <c r="AA358" s="4"/>
      <c r="AB358" s="167"/>
      <c r="AC358" s="167"/>
      <c r="AD358" s="171">
        <f>+AB358+AC358</f>
        <v>0</v>
      </c>
      <c r="AE358" s="167"/>
      <c r="AF358" s="167"/>
      <c r="AG358" s="167"/>
      <c r="AH358" s="167"/>
      <c r="AI358" s="167"/>
      <c r="AJ358" s="167"/>
      <c r="AK358" s="167"/>
      <c r="AL358" s="167"/>
      <c r="AM358" s="167"/>
      <c r="AN358" s="167"/>
      <c r="AO358" s="183">
        <f>SUM(AD358:AN363)</f>
        <v>0</v>
      </c>
      <c r="AP358" s="24"/>
      <c r="AQ358" s="8"/>
    </row>
    <row r="359" spans="1:43" ht="14.65" customHeight="1">
      <c r="A359" s="103"/>
      <c r="B359" s="193"/>
      <c r="C359" s="193"/>
      <c r="D359" s="118"/>
      <c r="E359" s="127"/>
      <c r="F359" s="133"/>
      <c r="G359" s="133"/>
      <c r="H359" s="133"/>
      <c r="I359" s="133"/>
      <c r="J359" s="145"/>
      <c r="K359" s="148"/>
      <c r="L359" s="151"/>
      <c r="M359" s="154"/>
      <c r="N359" s="14"/>
      <c r="O359" s="15"/>
      <c r="P359" s="15"/>
      <c r="Q359" s="16"/>
      <c r="R359" s="17" t="str">
        <f ca="1">IF(Q359=0," ",IFERROR(IF(DATEDIF(TODAY(),Q359,"M")&lt;=5,"ROJO",IF(DATEDIF(TODAY(),Q359,"M")&gt;=12,"VERDE",IF(AND(DATEDIF(TODAY(),Q359,"M")&gt;=6,DATEDIF(TODAY(),Q359,"M")&lt;=11),"AMARILLO"))),S359))</f>
        <v xml:space="preserve"> </v>
      </c>
      <c r="S359" s="25" t="str">
        <f>IF(Q359=0," ",IF(Q359&lt;=$N$4,"VENCIDO","NO VENCIDO"))</f>
        <v xml:space="preserve"> </v>
      </c>
      <c r="T359" s="18"/>
      <c r="U359" s="19"/>
      <c r="V359" s="19"/>
      <c r="W359" s="20"/>
      <c r="X359" s="20"/>
      <c r="Y359" s="164"/>
      <c r="Z359" s="21"/>
      <c r="AA359" s="4"/>
      <c r="AB359" s="168"/>
      <c r="AC359" s="168"/>
      <c r="AD359" s="172"/>
      <c r="AE359" s="168"/>
      <c r="AF359" s="168"/>
      <c r="AG359" s="168"/>
      <c r="AH359" s="168"/>
      <c r="AI359" s="168"/>
      <c r="AJ359" s="168"/>
      <c r="AK359" s="168"/>
      <c r="AL359" s="168"/>
      <c r="AM359" s="168"/>
      <c r="AN359" s="168"/>
      <c r="AO359" s="184"/>
      <c r="AP359" s="24"/>
      <c r="AQ359" s="8"/>
    </row>
    <row r="360" spans="1:43" ht="14.65" customHeight="1">
      <c r="A360" s="103"/>
      <c r="B360" s="193"/>
      <c r="C360" s="193"/>
      <c r="D360" s="118"/>
      <c r="E360" s="127"/>
      <c r="F360" s="133"/>
      <c r="G360" s="133"/>
      <c r="H360" s="133"/>
      <c r="I360" s="133"/>
      <c r="J360" s="145"/>
      <c r="K360" s="148"/>
      <c r="L360" s="151"/>
      <c r="M360" s="154"/>
      <c r="N360" s="14"/>
      <c r="O360" s="15"/>
      <c r="P360" s="15"/>
      <c r="Q360" s="16"/>
      <c r="R360" s="40"/>
      <c r="S360" s="41"/>
      <c r="T360" s="18"/>
      <c r="U360" s="19"/>
      <c r="V360" s="19"/>
      <c r="W360" s="20"/>
      <c r="X360" s="20"/>
      <c r="Y360" s="164"/>
      <c r="Z360" s="21"/>
      <c r="AA360" s="4"/>
      <c r="AB360" s="168"/>
      <c r="AC360" s="168"/>
      <c r="AD360" s="172"/>
      <c r="AE360" s="168"/>
      <c r="AF360" s="168"/>
      <c r="AG360" s="168"/>
      <c r="AH360" s="168"/>
      <c r="AI360" s="168"/>
      <c r="AJ360" s="168"/>
      <c r="AK360" s="168"/>
      <c r="AL360" s="168"/>
      <c r="AM360" s="168"/>
      <c r="AN360" s="168"/>
      <c r="AO360" s="184"/>
      <c r="AP360" s="24"/>
      <c r="AQ360" s="8"/>
    </row>
    <row r="361" spans="1:43" ht="14.65" customHeight="1">
      <c r="A361" s="103"/>
      <c r="B361" s="193"/>
      <c r="C361" s="193"/>
      <c r="D361" s="118"/>
      <c r="E361" s="127"/>
      <c r="F361" s="133"/>
      <c r="G361" s="133"/>
      <c r="H361" s="133"/>
      <c r="I361" s="133"/>
      <c r="J361" s="145"/>
      <c r="K361" s="148"/>
      <c r="L361" s="151"/>
      <c r="M361" s="154"/>
      <c r="N361" s="14"/>
      <c r="O361" s="15"/>
      <c r="P361" s="15"/>
      <c r="Q361" s="16"/>
      <c r="R361" s="17" t="str">
        <f ca="1">IF(Q361=0," ",IFERROR(IF(DATEDIF(TODAY(),Q361,"M")&lt;=5,"ROJO",IF(DATEDIF(TODAY(),Q361,"M")&gt;=12,"VERDE",IF(AND(DATEDIF(TODAY(),Q361,"M")&gt;=6,DATEDIF(TODAY(),Q361,"M")&lt;=11),"AMARILLO"))),S361))</f>
        <v xml:space="preserve"> </v>
      </c>
      <c r="S361" s="25" t="str">
        <f>IF(Q361=0," ",IF(Q361&lt;=$N$4,"VENCIDO","NO VENCIDO"))</f>
        <v xml:space="preserve"> </v>
      </c>
      <c r="T361" s="18"/>
      <c r="U361" s="19"/>
      <c r="V361" s="19"/>
      <c r="W361" s="20"/>
      <c r="X361" s="20"/>
      <c r="Y361" s="164"/>
      <c r="Z361" s="21"/>
      <c r="AA361" s="4"/>
      <c r="AB361" s="168"/>
      <c r="AC361" s="168"/>
      <c r="AD361" s="172"/>
      <c r="AE361" s="168"/>
      <c r="AF361" s="168"/>
      <c r="AG361" s="168"/>
      <c r="AH361" s="168"/>
      <c r="AI361" s="168"/>
      <c r="AJ361" s="168"/>
      <c r="AK361" s="168"/>
      <c r="AL361" s="168"/>
      <c r="AM361" s="168"/>
      <c r="AN361" s="168"/>
      <c r="AO361" s="184"/>
      <c r="AP361" s="24"/>
      <c r="AQ361" s="8"/>
    </row>
    <row r="362" spans="1:43" ht="14.65" customHeight="1">
      <c r="A362" s="103"/>
      <c r="B362" s="193"/>
      <c r="C362" s="193"/>
      <c r="D362" s="118"/>
      <c r="E362" s="127"/>
      <c r="F362" s="133"/>
      <c r="G362" s="133"/>
      <c r="H362" s="133"/>
      <c r="I362" s="133"/>
      <c r="J362" s="145"/>
      <c r="K362" s="148"/>
      <c r="L362" s="151"/>
      <c r="M362" s="154"/>
      <c r="N362" s="14"/>
      <c r="O362" s="15"/>
      <c r="P362" s="15"/>
      <c r="Q362" s="16"/>
      <c r="R362" s="17" t="str">
        <f ca="1">IF(Q362=0," ",IFERROR(IF(DATEDIF(TODAY(),Q362,"M")&lt;=5,"ROJO",IF(DATEDIF(TODAY(),Q362,"M")&gt;=12,"VERDE",IF(AND(DATEDIF(TODAY(),Q362,"M")&gt;=6,DATEDIF(TODAY(),Q362,"M")&lt;=11),"AMARILLO"))),S362))</f>
        <v xml:space="preserve"> </v>
      </c>
      <c r="S362" s="25" t="str">
        <f>IF(Q362=0," ",IF(Q362&lt;=$N$4,"VENCIDO","NO VENCIDO"))</f>
        <v xml:space="preserve"> </v>
      </c>
      <c r="T362" s="18"/>
      <c r="U362" s="19"/>
      <c r="V362" s="19"/>
      <c r="W362" s="20"/>
      <c r="X362" s="20"/>
      <c r="Y362" s="164"/>
      <c r="Z362" s="21"/>
      <c r="AA362" s="4"/>
      <c r="AB362" s="168"/>
      <c r="AC362" s="168"/>
      <c r="AD362" s="172"/>
      <c r="AE362" s="168"/>
      <c r="AF362" s="168"/>
      <c r="AG362" s="168"/>
      <c r="AH362" s="168"/>
      <c r="AI362" s="168"/>
      <c r="AJ362" s="168"/>
      <c r="AK362" s="168"/>
      <c r="AL362" s="168"/>
      <c r="AM362" s="168"/>
      <c r="AN362" s="168"/>
      <c r="AO362" s="184"/>
      <c r="AP362" s="24"/>
      <c r="AQ362" s="8"/>
    </row>
    <row r="363" spans="1:43" ht="14.65" customHeight="1">
      <c r="A363" s="103"/>
      <c r="B363" s="193"/>
      <c r="C363" s="193"/>
      <c r="D363" s="118"/>
      <c r="E363" s="127"/>
      <c r="F363" s="133"/>
      <c r="G363" s="133"/>
      <c r="H363" s="133"/>
      <c r="I363" s="133"/>
      <c r="J363" s="145"/>
      <c r="K363" s="148"/>
      <c r="L363" s="151"/>
      <c r="M363" s="155"/>
      <c r="N363" s="14"/>
      <c r="O363" s="15"/>
      <c r="P363" s="15"/>
      <c r="Q363" s="16"/>
      <c r="R363" s="17" t="str">
        <f ca="1">IF(Q363=0," ",IFERROR(IF(DATEDIF(TODAY(),Q363,"M")&lt;=5,"ROJO",IF(DATEDIF(TODAY(),Q363,"M")&gt;=12,"VERDE",IF(AND(DATEDIF(TODAY(),Q363,"M")&gt;=6,DATEDIF(TODAY(),Q363,"M")&lt;=11),"AMARILLO"))),S363))</f>
        <v xml:space="preserve"> </v>
      </c>
      <c r="S363" s="25" t="str">
        <f>IF(Q363=0," ",IF(Q363&lt;=$N$4,"VENCIDO","NO VENCIDO"))</f>
        <v xml:space="preserve"> </v>
      </c>
      <c r="T363" s="18"/>
      <c r="U363" s="19"/>
      <c r="V363" s="19"/>
      <c r="W363" s="20"/>
      <c r="X363" s="20"/>
      <c r="Y363" s="164"/>
      <c r="Z363" s="21"/>
      <c r="AA363" s="4"/>
      <c r="AB363" s="169"/>
      <c r="AC363" s="169"/>
      <c r="AD363" s="173"/>
      <c r="AE363" s="169"/>
      <c r="AF363" s="169"/>
      <c r="AG363" s="169"/>
      <c r="AH363" s="169"/>
      <c r="AI363" s="169"/>
      <c r="AJ363" s="169"/>
      <c r="AK363" s="169"/>
      <c r="AL363" s="169"/>
      <c r="AM363" s="169"/>
      <c r="AN363" s="169"/>
      <c r="AO363" s="185"/>
      <c r="AP363" s="24"/>
      <c r="AQ363" s="8"/>
    </row>
    <row r="364" spans="1:43" ht="16.5">
      <c r="A364" s="103"/>
      <c r="B364" s="193"/>
      <c r="C364" s="193"/>
      <c r="D364" s="119"/>
      <c r="E364" s="128"/>
      <c r="F364" s="134"/>
      <c r="G364" s="134"/>
      <c r="H364" s="134"/>
      <c r="I364" s="134"/>
      <c r="J364" s="146"/>
      <c r="K364" s="149"/>
      <c r="L364" s="152"/>
      <c r="M364" s="28" t="b">
        <f>M358=N364</f>
        <v>1</v>
      </c>
      <c r="N364" s="29">
        <f>SUM(N358:N363)</f>
        <v>0</v>
      </c>
      <c r="O364" s="30" t="s">
        <v>112</v>
      </c>
      <c r="P364" s="31"/>
      <c r="Q364" s="32"/>
      <c r="R364" s="32"/>
      <c r="S364" s="32"/>
      <c r="T364" s="33">
        <f>SUM(T358:T363)</f>
        <v>0</v>
      </c>
      <c r="U364" s="34"/>
      <c r="V364" s="34"/>
      <c r="W364" s="35"/>
      <c r="X364" s="35"/>
      <c r="Y364" s="165"/>
      <c r="Z364" s="36"/>
      <c r="AA364" s="4"/>
      <c r="AB364" s="37"/>
      <c r="AC364" s="38"/>
      <c r="AD364" s="53"/>
      <c r="AE364" s="38"/>
      <c r="AF364" s="38"/>
      <c r="AG364" s="38"/>
      <c r="AH364" s="38"/>
      <c r="AI364" s="38"/>
      <c r="AJ364" s="38"/>
      <c r="AK364" s="38"/>
      <c r="AL364" s="38"/>
      <c r="AM364" s="38"/>
      <c r="AN364" s="38"/>
      <c r="AO364" s="39"/>
      <c r="AP364" s="24"/>
      <c r="AQ364" s="8"/>
    </row>
    <row r="365" spans="1:43" ht="14.65" customHeight="1">
      <c r="A365" s="45">
        <f>+A358+1</f>
        <v>11</v>
      </c>
      <c r="B365" s="99" t="s">
        <v>214</v>
      </c>
      <c r="C365" s="99"/>
      <c r="D365" s="54">
        <f>+Enero!M365</f>
        <v>17</v>
      </c>
      <c r="E365" s="55"/>
      <c r="F365" s="56">
        <v>7</v>
      </c>
      <c r="G365" s="56"/>
      <c r="H365" s="26"/>
      <c r="I365" s="26"/>
      <c r="J365" s="27">
        <f t="shared" ref="J365:J371" si="3">+F365+G365</f>
        <v>7</v>
      </c>
      <c r="K365" s="57">
        <f t="shared" ref="K365:K371" si="4">+AO365</f>
        <v>0</v>
      </c>
      <c r="L365" s="58">
        <f t="shared" ref="L365:L371" si="5">+J365+K365</f>
        <v>7</v>
      </c>
      <c r="M365" s="59">
        <f t="shared" ref="M365:M371" si="6">+(D365+E365)-(L365)+H365-I365</f>
        <v>10</v>
      </c>
      <c r="N365" s="14"/>
      <c r="O365" s="15"/>
      <c r="P365" s="15"/>
      <c r="Q365" s="16"/>
      <c r="R365" s="17" t="str">
        <f t="shared" ref="R365:R371" ca="1" si="7">IF(Q365=0," ",IFERROR(IF(DATEDIF(TODAY(),Q365,"M")&lt;=5,"ROJO",IF(DATEDIF(TODAY(),Q365,"M")&gt;=12,"VERDE",IF(AND(DATEDIF(TODAY(),Q365,"M")&gt;=6,DATEDIF(TODAY(),Q365,"M")&lt;=11),"AMARILLO"))),S365))</f>
        <v xml:space="preserve"> </v>
      </c>
      <c r="S365" s="25" t="str">
        <f t="shared" ref="S365:S371" si="8">IF(Q365=0," ",IF(Q365&lt;=$N$4,"VENCIDO","NO VENCIDO"))</f>
        <v xml:space="preserve"> </v>
      </c>
      <c r="T365" s="18"/>
      <c r="U365" s="19"/>
      <c r="V365" s="19"/>
      <c r="W365" s="20"/>
      <c r="X365" s="20"/>
      <c r="Y365" s="60"/>
      <c r="Z365" s="61"/>
      <c r="AA365" s="4"/>
      <c r="AB365" s="22"/>
      <c r="AC365" s="22"/>
      <c r="AD365" s="23">
        <f t="shared" ref="AD365:AD371" si="9">+AB365+AC365</f>
        <v>0</v>
      </c>
      <c r="AE365" s="22"/>
      <c r="AF365" s="22"/>
      <c r="AG365" s="22"/>
      <c r="AH365" s="22"/>
      <c r="AI365" s="22"/>
      <c r="AJ365" s="22"/>
      <c r="AK365" s="22"/>
      <c r="AL365" s="22"/>
      <c r="AM365" s="22"/>
      <c r="AN365" s="22"/>
      <c r="AO365" s="62">
        <f>SUM(AD365:AN365)</f>
        <v>0</v>
      </c>
      <c r="AP365" s="24"/>
      <c r="AQ365" s="8"/>
    </row>
    <row r="366" spans="1:43" ht="14.65" customHeight="1">
      <c r="A366" s="45">
        <f t="shared" ref="A366:A371" si="10">A365+1</f>
        <v>12</v>
      </c>
      <c r="B366" s="99" t="s">
        <v>215</v>
      </c>
      <c r="C366" s="99"/>
      <c r="D366" s="54">
        <f>+Enero!M366</f>
        <v>0</v>
      </c>
      <c r="E366" s="55"/>
      <c r="F366" s="56"/>
      <c r="G366" s="56"/>
      <c r="H366" s="26"/>
      <c r="I366" s="26"/>
      <c r="J366" s="27">
        <f t="shared" si="3"/>
        <v>0</v>
      </c>
      <c r="K366" s="57">
        <f t="shared" si="4"/>
        <v>0</v>
      </c>
      <c r="L366" s="58">
        <f t="shared" si="5"/>
        <v>0</v>
      </c>
      <c r="M366" s="59">
        <f t="shared" si="6"/>
        <v>0</v>
      </c>
      <c r="N366" s="14"/>
      <c r="O366" s="15"/>
      <c r="P366" s="15"/>
      <c r="Q366" s="16"/>
      <c r="R366" s="17" t="str">
        <f t="shared" ca="1" si="7"/>
        <v xml:space="preserve"> </v>
      </c>
      <c r="S366" s="25" t="str">
        <f t="shared" si="8"/>
        <v xml:space="preserve"> </v>
      </c>
      <c r="T366" s="18"/>
      <c r="U366" s="19"/>
      <c r="V366" s="19"/>
      <c r="W366" s="20"/>
      <c r="X366" s="20"/>
      <c r="Y366" s="63"/>
      <c r="Z366" s="61"/>
      <c r="AA366" s="4"/>
      <c r="AB366" s="22"/>
      <c r="AC366" s="22"/>
      <c r="AD366" s="23">
        <f t="shared" si="9"/>
        <v>0</v>
      </c>
      <c r="AE366" s="22"/>
      <c r="AF366" s="22"/>
      <c r="AG366" s="22"/>
      <c r="AH366" s="22"/>
      <c r="AI366" s="22"/>
      <c r="AJ366" s="22"/>
      <c r="AK366" s="22"/>
      <c r="AL366" s="22"/>
      <c r="AM366" s="22"/>
      <c r="AN366" s="22"/>
      <c r="AO366" s="62">
        <f t="shared" ref="AO366:AO371" si="11">SUM(AD366:AN366)</f>
        <v>0</v>
      </c>
      <c r="AP366" s="24"/>
      <c r="AQ366" s="8"/>
    </row>
    <row r="367" spans="1:43" ht="14.65" customHeight="1">
      <c r="A367" s="45">
        <f t="shared" si="10"/>
        <v>13</v>
      </c>
      <c r="B367" s="99" t="s">
        <v>216</v>
      </c>
      <c r="C367" s="99"/>
      <c r="D367" s="54">
        <f>+Enero!M367</f>
        <v>0</v>
      </c>
      <c r="E367" s="55"/>
      <c r="F367" s="56"/>
      <c r="G367" s="56"/>
      <c r="H367" s="26"/>
      <c r="I367" s="26"/>
      <c r="J367" s="27">
        <f t="shared" si="3"/>
        <v>0</v>
      </c>
      <c r="K367" s="57">
        <f t="shared" si="4"/>
        <v>0</v>
      </c>
      <c r="L367" s="58">
        <f t="shared" si="5"/>
        <v>0</v>
      </c>
      <c r="M367" s="59">
        <f t="shared" si="6"/>
        <v>0</v>
      </c>
      <c r="N367" s="14"/>
      <c r="O367" s="15"/>
      <c r="P367" s="15"/>
      <c r="Q367" s="16"/>
      <c r="R367" s="17" t="str">
        <f t="shared" ca="1" si="7"/>
        <v xml:space="preserve"> </v>
      </c>
      <c r="S367" s="25" t="str">
        <f t="shared" si="8"/>
        <v xml:space="preserve"> </v>
      </c>
      <c r="T367" s="18"/>
      <c r="U367" s="19"/>
      <c r="V367" s="19"/>
      <c r="W367" s="20"/>
      <c r="X367" s="20"/>
      <c r="Y367" s="63"/>
      <c r="Z367" s="61"/>
      <c r="AA367" s="4"/>
      <c r="AB367" s="22"/>
      <c r="AC367" s="22"/>
      <c r="AD367" s="23">
        <f t="shared" si="9"/>
        <v>0</v>
      </c>
      <c r="AE367" s="22"/>
      <c r="AF367" s="22"/>
      <c r="AG367" s="22"/>
      <c r="AH367" s="22"/>
      <c r="AI367" s="22"/>
      <c r="AJ367" s="22"/>
      <c r="AK367" s="22"/>
      <c r="AL367" s="22"/>
      <c r="AM367" s="22"/>
      <c r="AN367" s="22"/>
      <c r="AO367" s="62">
        <f t="shared" si="11"/>
        <v>0</v>
      </c>
      <c r="AP367" s="24"/>
      <c r="AQ367" s="8"/>
    </row>
    <row r="368" spans="1:43" ht="14.65" customHeight="1">
      <c r="A368" s="45">
        <f t="shared" si="10"/>
        <v>14</v>
      </c>
      <c r="B368" s="99" t="s">
        <v>217</v>
      </c>
      <c r="C368" s="99"/>
      <c r="D368" s="54">
        <f>+Enero!M368</f>
        <v>16</v>
      </c>
      <c r="E368" s="55">
        <v>10</v>
      </c>
      <c r="F368" s="56">
        <v>6</v>
      </c>
      <c r="G368" s="56"/>
      <c r="H368" s="26"/>
      <c r="I368" s="26"/>
      <c r="J368" s="27">
        <f t="shared" si="3"/>
        <v>6</v>
      </c>
      <c r="K368" s="57">
        <f t="shared" si="4"/>
        <v>0</v>
      </c>
      <c r="L368" s="58">
        <f t="shared" si="5"/>
        <v>6</v>
      </c>
      <c r="M368" s="59">
        <f t="shared" si="6"/>
        <v>20</v>
      </c>
      <c r="N368" s="14"/>
      <c r="O368" s="15"/>
      <c r="P368" s="15"/>
      <c r="Q368" s="16"/>
      <c r="R368" s="17" t="str">
        <f t="shared" ca="1" si="7"/>
        <v xml:space="preserve"> </v>
      </c>
      <c r="S368" s="25" t="str">
        <f t="shared" si="8"/>
        <v xml:space="preserve"> </v>
      </c>
      <c r="T368" s="18"/>
      <c r="U368" s="19"/>
      <c r="V368" s="19"/>
      <c r="W368" s="20"/>
      <c r="X368" s="20"/>
      <c r="Y368" s="63"/>
      <c r="Z368" s="61"/>
      <c r="AA368" s="4"/>
      <c r="AB368" s="22"/>
      <c r="AC368" s="22"/>
      <c r="AD368" s="23">
        <f t="shared" si="9"/>
        <v>0</v>
      </c>
      <c r="AE368" s="22"/>
      <c r="AF368" s="22"/>
      <c r="AG368" s="22"/>
      <c r="AH368" s="22"/>
      <c r="AI368" s="22"/>
      <c r="AJ368" s="22"/>
      <c r="AK368" s="22"/>
      <c r="AL368" s="22"/>
      <c r="AM368" s="22"/>
      <c r="AN368" s="22"/>
      <c r="AO368" s="62">
        <f t="shared" si="11"/>
        <v>0</v>
      </c>
      <c r="AP368" s="24"/>
      <c r="AQ368" s="8"/>
    </row>
    <row r="369" spans="1:43" ht="14.65" customHeight="1">
      <c r="A369" s="45">
        <f t="shared" si="10"/>
        <v>15</v>
      </c>
      <c r="B369" s="99" t="s">
        <v>218</v>
      </c>
      <c r="C369" s="99"/>
      <c r="D369" s="54">
        <f>+Enero!M369</f>
        <v>7</v>
      </c>
      <c r="E369" s="55"/>
      <c r="F369" s="56"/>
      <c r="G369" s="56"/>
      <c r="H369" s="26"/>
      <c r="I369" s="26"/>
      <c r="J369" s="27">
        <f t="shared" si="3"/>
        <v>0</v>
      </c>
      <c r="K369" s="57">
        <f t="shared" si="4"/>
        <v>0</v>
      </c>
      <c r="L369" s="58">
        <f t="shared" si="5"/>
        <v>0</v>
      </c>
      <c r="M369" s="59">
        <f t="shared" si="6"/>
        <v>7</v>
      </c>
      <c r="N369" s="14"/>
      <c r="O369" s="15"/>
      <c r="P369" s="15"/>
      <c r="Q369" s="16"/>
      <c r="R369" s="17" t="str">
        <f t="shared" ca="1" si="7"/>
        <v xml:space="preserve"> </v>
      </c>
      <c r="S369" s="25" t="str">
        <f t="shared" si="8"/>
        <v xml:space="preserve"> </v>
      </c>
      <c r="T369" s="18"/>
      <c r="U369" s="19"/>
      <c r="V369" s="19"/>
      <c r="W369" s="20"/>
      <c r="X369" s="20"/>
      <c r="Y369" s="63"/>
      <c r="Z369" s="61"/>
      <c r="AA369" s="4"/>
      <c r="AB369" s="22"/>
      <c r="AC369" s="22"/>
      <c r="AD369" s="23">
        <f t="shared" si="9"/>
        <v>0</v>
      </c>
      <c r="AE369" s="22"/>
      <c r="AF369" s="22"/>
      <c r="AG369" s="22"/>
      <c r="AH369" s="22"/>
      <c r="AI369" s="22"/>
      <c r="AJ369" s="22"/>
      <c r="AK369" s="22"/>
      <c r="AL369" s="22"/>
      <c r="AM369" s="22"/>
      <c r="AN369" s="22"/>
      <c r="AO369" s="62">
        <f t="shared" si="11"/>
        <v>0</v>
      </c>
      <c r="AP369" s="24"/>
      <c r="AQ369" s="8"/>
    </row>
    <row r="370" spans="1:43" ht="16.5">
      <c r="A370" s="45">
        <f t="shared" si="10"/>
        <v>16</v>
      </c>
      <c r="B370" s="99" t="s">
        <v>219</v>
      </c>
      <c r="C370" s="99"/>
      <c r="D370" s="54">
        <f>+Enero!M370</f>
        <v>10</v>
      </c>
      <c r="E370" s="55"/>
      <c r="F370" s="56"/>
      <c r="G370" s="56"/>
      <c r="H370" s="26"/>
      <c r="I370" s="26"/>
      <c r="J370" s="27">
        <f t="shared" si="3"/>
        <v>0</v>
      </c>
      <c r="K370" s="57">
        <f t="shared" si="4"/>
        <v>0</v>
      </c>
      <c r="L370" s="58">
        <f t="shared" si="5"/>
        <v>0</v>
      </c>
      <c r="M370" s="59">
        <f t="shared" si="6"/>
        <v>10</v>
      </c>
      <c r="N370" s="14"/>
      <c r="O370" s="15"/>
      <c r="P370" s="15"/>
      <c r="Q370" s="16"/>
      <c r="R370" s="17" t="str">
        <f t="shared" ca="1" si="7"/>
        <v xml:space="preserve"> </v>
      </c>
      <c r="S370" s="25" t="str">
        <f t="shared" si="8"/>
        <v xml:space="preserve"> </v>
      </c>
      <c r="T370" s="18"/>
      <c r="U370" s="19"/>
      <c r="V370" s="19"/>
      <c r="W370" s="20"/>
      <c r="X370" s="20"/>
      <c r="Y370" s="63"/>
      <c r="Z370" s="61"/>
      <c r="AA370" s="4"/>
      <c r="AB370" s="22"/>
      <c r="AC370" s="22"/>
      <c r="AD370" s="23">
        <f t="shared" si="9"/>
        <v>0</v>
      </c>
      <c r="AE370" s="22"/>
      <c r="AF370" s="22"/>
      <c r="AG370" s="22"/>
      <c r="AH370" s="22"/>
      <c r="AI370" s="22"/>
      <c r="AJ370" s="22"/>
      <c r="AK370" s="22"/>
      <c r="AL370" s="22"/>
      <c r="AM370" s="22"/>
      <c r="AN370" s="22"/>
      <c r="AO370" s="62">
        <f t="shared" si="11"/>
        <v>0</v>
      </c>
      <c r="AP370" s="24"/>
      <c r="AQ370" s="8"/>
    </row>
    <row r="371" spans="1:43" ht="16.5">
      <c r="A371" s="45">
        <f t="shared" si="10"/>
        <v>17</v>
      </c>
      <c r="B371" s="99" t="s">
        <v>220</v>
      </c>
      <c r="C371" s="99"/>
      <c r="D371" s="54">
        <f>+Enero!M371</f>
        <v>0</v>
      </c>
      <c r="E371" s="55"/>
      <c r="F371" s="56"/>
      <c r="G371" s="56"/>
      <c r="H371" s="26"/>
      <c r="I371" s="26"/>
      <c r="J371" s="27">
        <f t="shared" si="3"/>
        <v>0</v>
      </c>
      <c r="K371" s="57">
        <f t="shared" si="4"/>
        <v>0</v>
      </c>
      <c r="L371" s="58">
        <f t="shared" si="5"/>
        <v>0</v>
      </c>
      <c r="M371" s="59">
        <f t="shared" si="6"/>
        <v>0</v>
      </c>
      <c r="N371" s="14"/>
      <c r="O371" s="15"/>
      <c r="P371" s="15"/>
      <c r="Q371" s="16"/>
      <c r="R371" s="17" t="str">
        <f t="shared" ca="1" si="7"/>
        <v xml:space="preserve"> </v>
      </c>
      <c r="S371" s="25" t="str">
        <f t="shared" si="8"/>
        <v xml:space="preserve"> </v>
      </c>
      <c r="T371" s="18"/>
      <c r="U371" s="19"/>
      <c r="V371" s="19"/>
      <c r="W371" s="20"/>
      <c r="X371" s="20"/>
      <c r="Y371" s="63"/>
      <c r="Z371" s="61"/>
      <c r="AA371" s="4"/>
      <c r="AB371" s="22"/>
      <c r="AC371" s="22"/>
      <c r="AD371" s="23">
        <f t="shared" si="9"/>
        <v>0</v>
      </c>
      <c r="AE371" s="22"/>
      <c r="AF371" s="22"/>
      <c r="AG371" s="22"/>
      <c r="AH371" s="22"/>
      <c r="AI371" s="22"/>
      <c r="AJ371" s="22"/>
      <c r="AK371" s="22"/>
      <c r="AL371" s="22"/>
      <c r="AM371" s="22"/>
      <c r="AN371" s="22"/>
      <c r="AO371" s="62">
        <f t="shared" si="11"/>
        <v>0</v>
      </c>
      <c r="AP371" s="24"/>
      <c r="AQ371" s="8"/>
    </row>
    <row r="372" spans="1:43" ht="16.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row>
    <row r="373" spans="1:43" ht="14.65" customHeight="1">
      <c r="A373" s="113" t="s">
        <v>48</v>
      </c>
      <c r="B373" s="202" t="s">
        <v>221</v>
      </c>
      <c r="C373" s="202"/>
      <c r="D373" s="123" t="s">
        <v>78</v>
      </c>
      <c r="E373" s="113" t="s">
        <v>222</v>
      </c>
      <c r="F373" s="104" t="s">
        <v>80</v>
      </c>
      <c r="G373" s="105"/>
      <c r="H373" s="2" t="s">
        <v>81</v>
      </c>
      <c r="I373" s="3" t="s">
        <v>82</v>
      </c>
      <c r="J373" s="141" t="s">
        <v>83</v>
      </c>
      <c r="K373" s="110" t="s">
        <v>84</v>
      </c>
      <c r="L373" s="114" t="s">
        <v>85</v>
      </c>
      <c r="M373" s="113" t="s">
        <v>223</v>
      </c>
      <c r="N373" s="113" t="s">
        <v>87</v>
      </c>
      <c r="O373" s="113" t="s">
        <v>88</v>
      </c>
      <c r="P373" s="113" t="s">
        <v>89</v>
      </c>
      <c r="Q373" s="113" t="s">
        <v>90</v>
      </c>
      <c r="R373" s="159" t="s">
        <v>91</v>
      </c>
      <c r="S373" s="159" t="s">
        <v>92</v>
      </c>
      <c r="T373" s="162" t="s">
        <v>93</v>
      </c>
      <c r="U373" s="162" t="s">
        <v>89</v>
      </c>
      <c r="V373" s="162" t="s">
        <v>94</v>
      </c>
      <c r="W373" s="162" t="s">
        <v>95</v>
      </c>
      <c r="X373" s="162" t="s">
        <v>95</v>
      </c>
      <c r="Y373" s="110" t="s">
        <v>224</v>
      </c>
      <c r="Z373" s="162" t="s">
        <v>98</v>
      </c>
      <c r="AA373" s="4"/>
      <c r="AB373" s="106" t="s">
        <v>225</v>
      </c>
      <c r="AC373" s="106"/>
      <c r="AD373" s="106"/>
      <c r="AE373" s="106"/>
      <c r="AF373" s="106"/>
      <c r="AG373" s="106"/>
      <c r="AH373" s="106"/>
      <c r="AI373" s="106"/>
      <c r="AJ373" s="106"/>
      <c r="AK373" s="106"/>
      <c r="AL373" s="106"/>
      <c r="AM373" s="106"/>
      <c r="AN373" s="106"/>
      <c r="AO373" s="106"/>
      <c r="AP373" s="106"/>
      <c r="AQ373" s="186" t="s">
        <v>100</v>
      </c>
    </row>
    <row r="374" spans="1:43" ht="14.65" customHeight="1">
      <c r="A374" s="113"/>
      <c r="B374" s="202"/>
      <c r="C374" s="202"/>
      <c r="D374" s="124"/>
      <c r="E374" s="113"/>
      <c r="F374" s="114" t="s">
        <v>101</v>
      </c>
      <c r="G374" s="114" t="s">
        <v>102</v>
      </c>
      <c r="H374" s="135" t="s">
        <v>103</v>
      </c>
      <c r="I374" s="138" t="s">
        <v>104</v>
      </c>
      <c r="J374" s="142"/>
      <c r="K374" s="111"/>
      <c r="L374" s="115"/>
      <c r="M374" s="113"/>
      <c r="N374" s="113"/>
      <c r="O374" s="113"/>
      <c r="P374" s="113"/>
      <c r="Q374" s="113"/>
      <c r="R374" s="160"/>
      <c r="S374" s="160"/>
      <c r="T374" s="162"/>
      <c r="U374" s="162"/>
      <c r="V374" s="162"/>
      <c r="W374" s="162"/>
      <c r="X374" s="162"/>
      <c r="Y374" s="111"/>
      <c r="Z374" s="162"/>
      <c r="AA374" s="4"/>
      <c r="AB374" s="91">
        <v>1</v>
      </c>
      <c r="AC374" s="91"/>
      <c r="AD374" s="9">
        <v>2</v>
      </c>
      <c r="AE374" s="9">
        <v>3</v>
      </c>
      <c r="AF374" s="9">
        <v>4</v>
      </c>
      <c r="AG374" s="9">
        <v>5</v>
      </c>
      <c r="AH374" s="9">
        <v>6</v>
      </c>
      <c r="AI374" s="9">
        <v>7</v>
      </c>
      <c r="AJ374" s="9">
        <v>8</v>
      </c>
      <c r="AK374" s="9">
        <v>9</v>
      </c>
      <c r="AL374" s="9">
        <v>10</v>
      </c>
      <c r="AM374" s="9">
        <v>11</v>
      </c>
      <c r="AN374" s="9">
        <v>12</v>
      </c>
      <c r="AO374" s="9">
        <v>13</v>
      </c>
      <c r="AP374" s="9">
        <v>14</v>
      </c>
      <c r="AQ374" s="186"/>
    </row>
    <row r="375" spans="1:43" ht="14.65" customHeight="1">
      <c r="A375" s="113"/>
      <c r="B375" s="202"/>
      <c r="C375" s="202"/>
      <c r="D375" s="124"/>
      <c r="E375" s="113"/>
      <c r="F375" s="115"/>
      <c r="G375" s="115"/>
      <c r="H375" s="136"/>
      <c r="I375" s="139"/>
      <c r="J375" s="142"/>
      <c r="K375" s="111"/>
      <c r="L375" s="115"/>
      <c r="M375" s="113"/>
      <c r="N375" s="113"/>
      <c r="O375" s="113"/>
      <c r="P375" s="113"/>
      <c r="Q375" s="113"/>
      <c r="R375" s="160"/>
      <c r="S375" s="160"/>
      <c r="T375" s="162"/>
      <c r="U375" s="162"/>
      <c r="V375" s="162"/>
      <c r="W375" s="162"/>
      <c r="X375" s="162"/>
      <c r="Y375" s="111"/>
      <c r="Z375" s="162"/>
      <c r="AA375" s="4"/>
      <c r="AB375" s="107" t="s">
        <v>49</v>
      </c>
      <c r="AC375" s="107"/>
      <c r="AD375" s="174" t="s">
        <v>51</v>
      </c>
      <c r="AE375" s="177" t="s">
        <v>53</v>
      </c>
      <c r="AF375" s="174" t="s">
        <v>55</v>
      </c>
      <c r="AG375" s="177" t="s">
        <v>57</v>
      </c>
      <c r="AH375" s="174" t="s">
        <v>59</v>
      </c>
      <c r="AI375" s="177" t="s">
        <v>61</v>
      </c>
      <c r="AJ375" s="174" t="s">
        <v>63</v>
      </c>
      <c r="AK375" s="177" t="s">
        <v>65</v>
      </c>
      <c r="AL375" s="174" t="s">
        <v>67</v>
      </c>
      <c r="AM375" s="107" t="s">
        <v>40</v>
      </c>
      <c r="AN375" s="174" t="s">
        <v>226</v>
      </c>
      <c r="AO375" s="107" t="s">
        <v>73</v>
      </c>
      <c r="AP375" s="174" t="s">
        <v>75</v>
      </c>
      <c r="AQ375" s="186"/>
    </row>
    <row r="376" spans="1:43" ht="16.5">
      <c r="A376" s="113"/>
      <c r="B376" s="202"/>
      <c r="C376" s="202"/>
      <c r="D376" s="125"/>
      <c r="E376" s="113"/>
      <c r="F376" s="116"/>
      <c r="G376" s="116"/>
      <c r="H376" s="137"/>
      <c r="I376" s="140"/>
      <c r="J376" s="143"/>
      <c r="K376" s="112"/>
      <c r="L376" s="116"/>
      <c r="M376" s="113"/>
      <c r="N376" s="113"/>
      <c r="O376" s="113"/>
      <c r="P376" s="113"/>
      <c r="Q376" s="113"/>
      <c r="R376" s="161"/>
      <c r="S376" s="161"/>
      <c r="T376" s="162"/>
      <c r="U376" s="162"/>
      <c r="V376" s="162"/>
      <c r="W376" s="162"/>
      <c r="X376" s="162"/>
      <c r="Y376" s="112"/>
      <c r="Z376" s="162"/>
      <c r="AA376" s="4"/>
      <c r="AB376" s="64" t="s">
        <v>106</v>
      </c>
      <c r="AC376" s="64" t="s">
        <v>107</v>
      </c>
      <c r="AD376" s="174"/>
      <c r="AE376" s="178"/>
      <c r="AF376" s="174"/>
      <c r="AG376" s="178"/>
      <c r="AH376" s="174"/>
      <c r="AI376" s="178"/>
      <c r="AJ376" s="174"/>
      <c r="AK376" s="178"/>
      <c r="AL376" s="174"/>
      <c r="AM376" s="107"/>
      <c r="AN376" s="174"/>
      <c r="AO376" s="107"/>
      <c r="AP376" s="174"/>
      <c r="AQ376" s="186"/>
    </row>
    <row r="377" spans="1:43" ht="14.65" customHeight="1">
      <c r="A377" s="45">
        <v>1</v>
      </c>
      <c r="B377" s="108" t="s">
        <v>227</v>
      </c>
      <c r="C377" s="109"/>
      <c r="D377" s="54">
        <f>+Enero!M377</f>
        <v>0</v>
      </c>
      <c r="E377" s="55"/>
      <c r="F377" s="65"/>
      <c r="G377" s="65"/>
      <c r="H377" s="66"/>
      <c r="I377" s="66"/>
      <c r="J377" s="27">
        <f>SUM(F377,G377)</f>
        <v>0</v>
      </c>
      <c r="K377" s="57">
        <f>+AQ377</f>
        <v>0</v>
      </c>
      <c r="L377" s="58">
        <f>+J377+K377</f>
        <v>0</v>
      </c>
      <c r="M377" s="59">
        <f>+(D377+E377)-(L377)+H377-I377</f>
        <v>0</v>
      </c>
      <c r="N377" s="67">
        <f>+AS377</f>
        <v>0</v>
      </c>
      <c r="O377" s="19"/>
      <c r="P377" s="19"/>
      <c r="Q377" s="19"/>
      <c r="R377" s="19"/>
      <c r="S377" s="20"/>
      <c r="T377" s="20"/>
      <c r="U377" s="68"/>
      <c r="V377" s="68"/>
      <c r="W377" s="68"/>
      <c r="X377" s="68"/>
      <c r="Y377" s="67">
        <f>+AS377</f>
        <v>0</v>
      </c>
      <c r="Z377" s="21"/>
      <c r="AA377" s="4"/>
      <c r="AB377" s="69"/>
      <c r="AC377" s="69"/>
      <c r="AD377" s="69"/>
      <c r="AE377" s="69"/>
      <c r="AF377" s="69"/>
      <c r="AG377" s="69"/>
      <c r="AH377" s="69"/>
      <c r="AI377" s="69"/>
      <c r="AJ377" s="69"/>
      <c r="AK377" s="69"/>
      <c r="AL377" s="69"/>
      <c r="AM377" s="69"/>
      <c r="AN377" s="69"/>
      <c r="AO377" s="69"/>
      <c r="AP377" s="69"/>
      <c r="AQ377" s="70">
        <f>SUM(AB377:AP377)</f>
        <v>0</v>
      </c>
    </row>
    <row r="378" spans="1:43" ht="14.65" customHeight="1">
      <c r="A378" s="45">
        <f>A377+1</f>
        <v>2</v>
      </c>
      <c r="B378" s="108" t="s">
        <v>228</v>
      </c>
      <c r="C378" s="109"/>
      <c r="D378" s="54">
        <f>+Enero!M378</f>
        <v>0</v>
      </c>
      <c r="E378" s="55"/>
      <c r="F378" s="65"/>
      <c r="G378" s="65"/>
      <c r="H378" s="66"/>
      <c r="I378" s="66"/>
      <c r="J378" s="27">
        <f>SUM(F378,G378)</f>
        <v>0</v>
      </c>
      <c r="K378" s="57">
        <f>+AQ378</f>
        <v>0</v>
      </c>
      <c r="L378" s="58">
        <f>+J378+K378</f>
        <v>0</v>
      </c>
      <c r="M378" s="59">
        <f>+(D378+E378)-(L378)+H378-I378</f>
        <v>0</v>
      </c>
      <c r="N378" s="67">
        <f>+AS378</f>
        <v>0</v>
      </c>
      <c r="O378" s="19"/>
      <c r="P378" s="19"/>
      <c r="Q378" s="19"/>
      <c r="R378" s="19"/>
      <c r="S378" s="20"/>
      <c r="T378" s="20"/>
      <c r="U378" s="68"/>
      <c r="V378" s="68"/>
      <c r="W378" s="68"/>
      <c r="X378" s="68"/>
      <c r="Y378" s="67">
        <f>+AS378</f>
        <v>0</v>
      </c>
      <c r="Z378" s="21"/>
      <c r="AA378" s="4"/>
      <c r="AB378" s="69"/>
      <c r="AC378" s="69"/>
      <c r="AD378" s="69"/>
      <c r="AE378" s="69"/>
      <c r="AF378" s="69"/>
      <c r="AG378" s="69"/>
      <c r="AH378" s="69"/>
      <c r="AI378" s="69"/>
      <c r="AJ378" s="69"/>
      <c r="AK378" s="69"/>
      <c r="AL378" s="69"/>
      <c r="AM378" s="69"/>
      <c r="AN378" s="69"/>
      <c r="AO378" s="69"/>
      <c r="AP378" s="69"/>
      <c r="AQ378" s="70">
        <f>SUM(AB378:AP378)</f>
        <v>0</v>
      </c>
    </row>
    <row r="379" spans="1:43" ht="14.65" customHeight="1">
      <c r="A379" s="45">
        <f>A378+1</f>
        <v>3</v>
      </c>
      <c r="B379" s="108" t="s">
        <v>229</v>
      </c>
      <c r="C379" s="109"/>
      <c r="D379" s="54">
        <f>+Enero!M379</f>
        <v>0</v>
      </c>
      <c r="E379" s="55"/>
      <c r="F379" s="65"/>
      <c r="G379" s="65"/>
      <c r="H379" s="66"/>
      <c r="I379" s="66"/>
      <c r="J379" s="27">
        <f>SUM(F379,G379)</f>
        <v>0</v>
      </c>
      <c r="K379" s="57">
        <f>+AQ379</f>
        <v>0</v>
      </c>
      <c r="L379" s="58">
        <f>+J379+K379</f>
        <v>0</v>
      </c>
      <c r="M379" s="59">
        <f>+(D379+E379)-(L379)+H379-I379</f>
        <v>0</v>
      </c>
      <c r="N379" s="67">
        <f>+AS379</f>
        <v>0</v>
      </c>
      <c r="O379" s="19"/>
      <c r="P379" s="19"/>
      <c r="Q379" s="19"/>
      <c r="R379" s="19"/>
      <c r="S379" s="20"/>
      <c r="T379" s="20"/>
      <c r="U379" s="68"/>
      <c r="V379" s="68"/>
      <c r="W379" s="68"/>
      <c r="X379" s="68"/>
      <c r="Y379" s="67">
        <f>+AS379</f>
        <v>0</v>
      </c>
      <c r="Z379" s="21"/>
      <c r="AA379" s="4"/>
      <c r="AB379" s="69"/>
      <c r="AC379" s="69"/>
      <c r="AD379" s="69"/>
      <c r="AE379" s="69"/>
      <c r="AF379" s="69"/>
      <c r="AG379" s="69"/>
      <c r="AH379" s="69"/>
      <c r="AI379" s="69"/>
      <c r="AJ379" s="69"/>
      <c r="AK379" s="69"/>
      <c r="AL379" s="69"/>
      <c r="AM379" s="69"/>
      <c r="AN379" s="69"/>
      <c r="AO379" s="69"/>
      <c r="AP379" s="69"/>
      <c r="AQ379" s="70">
        <f>SUM(AB379:AP379)</f>
        <v>0</v>
      </c>
    </row>
    <row r="380" spans="1:43" ht="14.65" customHeight="1">
      <c r="A380" s="45">
        <v>4</v>
      </c>
      <c r="B380" s="108" t="s">
        <v>230</v>
      </c>
      <c r="C380" s="109"/>
      <c r="D380" s="54">
        <f>+Enero!M380</f>
        <v>0</v>
      </c>
      <c r="E380" s="55">
        <v>24</v>
      </c>
      <c r="F380" s="65"/>
      <c r="G380" s="65"/>
      <c r="H380" s="66"/>
      <c r="I380" s="66"/>
      <c r="J380" s="27">
        <f t="shared" ref="J380:J381" si="12">SUM(F380,G380)</f>
        <v>0</v>
      </c>
      <c r="K380" s="57">
        <f t="shared" ref="K380:K381" si="13">+AQ380</f>
        <v>0</v>
      </c>
      <c r="L380" s="58">
        <f t="shared" ref="L380:L381" si="14">+J380+K380</f>
        <v>0</v>
      </c>
      <c r="M380" s="59">
        <f t="shared" ref="M380:M381" si="15">+(D380+E380)-(L380)+H380-I380</f>
        <v>24</v>
      </c>
      <c r="N380" s="67">
        <f t="shared" ref="N380:N381" si="16">+AS380</f>
        <v>0</v>
      </c>
      <c r="O380" s="19" t="s">
        <v>243</v>
      </c>
      <c r="P380" s="19" t="s">
        <v>244</v>
      </c>
      <c r="Q380" s="19" t="s">
        <v>245</v>
      </c>
      <c r="R380" s="19"/>
      <c r="S380" s="20"/>
      <c r="T380" s="20"/>
      <c r="U380" s="68"/>
      <c r="V380" s="68"/>
      <c r="W380" s="68"/>
      <c r="X380" s="68"/>
      <c r="Y380" s="67">
        <f t="shared" ref="Y380:Y381" si="17">+AS380</f>
        <v>0</v>
      </c>
      <c r="Z380" s="21"/>
      <c r="AA380" s="4"/>
      <c r="AB380" s="69"/>
      <c r="AC380" s="69"/>
      <c r="AD380" s="69"/>
      <c r="AE380" s="69"/>
      <c r="AF380" s="69"/>
      <c r="AG380" s="69"/>
      <c r="AH380" s="69"/>
      <c r="AI380" s="69"/>
      <c r="AJ380" s="69"/>
      <c r="AK380" s="69"/>
      <c r="AL380" s="69"/>
      <c r="AM380" s="69"/>
      <c r="AN380" s="69"/>
      <c r="AO380" s="69"/>
      <c r="AP380" s="69"/>
      <c r="AQ380" s="70">
        <f t="shared" ref="AQ380:AQ381" si="18">SUM(AB380:AP380)</f>
        <v>0</v>
      </c>
    </row>
    <row r="381" spans="1:43" ht="16.5">
      <c r="A381" s="45">
        <f>A380+1</f>
        <v>5</v>
      </c>
      <c r="B381" s="108" t="s">
        <v>231</v>
      </c>
      <c r="C381" s="109"/>
      <c r="D381" s="54">
        <f>+Enero!M381</f>
        <v>0</v>
      </c>
      <c r="E381" s="55"/>
      <c r="F381" s="65"/>
      <c r="G381" s="65"/>
      <c r="H381" s="66"/>
      <c r="I381" s="66"/>
      <c r="J381" s="27">
        <f t="shared" si="12"/>
        <v>0</v>
      </c>
      <c r="K381" s="57">
        <f t="shared" si="13"/>
        <v>0</v>
      </c>
      <c r="L381" s="58">
        <f t="shared" si="14"/>
        <v>0</v>
      </c>
      <c r="M381" s="59">
        <f t="shared" si="15"/>
        <v>0</v>
      </c>
      <c r="N381" s="67">
        <f t="shared" si="16"/>
        <v>0</v>
      </c>
      <c r="O381" s="19"/>
      <c r="P381" s="19"/>
      <c r="Q381" s="19"/>
      <c r="R381" s="19"/>
      <c r="S381" s="20"/>
      <c r="T381" s="20"/>
      <c r="U381" s="68"/>
      <c r="V381" s="68"/>
      <c r="W381" s="68"/>
      <c r="X381" s="68"/>
      <c r="Y381" s="67">
        <f t="shared" si="17"/>
        <v>0</v>
      </c>
      <c r="Z381" s="21"/>
      <c r="AA381" s="4"/>
      <c r="AB381" s="69"/>
      <c r="AC381" s="69"/>
      <c r="AD381" s="69"/>
      <c r="AE381" s="69"/>
      <c r="AF381" s="69"/>
      <c r="AG381" s="69"/>
      <c r="AH381" s="69"/>
      <c r="AI381" s="69"/>
      <c r="AJ381" s="69"/>
      <c r="AK381" s="69"/>
      <c r="AL381" s="69"/>
      <c r="AM381" s="69"/>
      <c r="AN381" s="69"/>
      <c r="AO381" s="69"/>
      <c r="AP381" s="69"/>
      <c r="AQ381" s="70">
        <f t="shared" si="18"/>
        <v>0</v>
      </c>
    </row>
  </sheetData>
  <sheetProtection algorithmName="SHA-512" hashValue="AJX+sh2ZL40qXeeQLD0qGU4hAcaamBKQP5y3nZEZGpA0dCML7JgZL+nevU8N5ykFdctt7kbSeYywyKjGOl2TMg==" saltValue="EN2RZhWelcP4l9VPzJwZzQ==" spinCount="100000" sheet="1" objects="1" scenarios="1"/>
  <protectedRanges>
    <protectedRange algorithmName="SHA-512" hashValue="zHOOI8C6TdaV6s6N2/27xESvwU0t5zAaLoItHRVoGpTXM9j+vyxsopMktU83nI5i57EgckgHvMhLqaFhlwmlrQ==" saltValue="lXnRqhBa+m7p3r+f6ZoJ4w==" spinCount="100000" sqref="K5:K220 K222:K293 K295:K371 Q221:Y221 Q294:Y294 M5:M9 M11:M15 M17:M21 M23:M27 M29:M33 M35:M39 M41:M45 M47:M51 M53:M57 M59:M63 M65:M69 M71:M75 M77:M81 M83:M87 M89:M93 M95:M99 M101:M105 M107:M111 M113:M117 M119:M123 M125:M129 M131:M135 M137:M141 M143:M147 M149:M153 M155:M159 M161:M165 M167:M171 M173:M177 M179:M183 M185:M189 M191:M195 M197:M201 M203:M207 M209:M213 M215:M219 M222:M226 M228:M232 M234:M238 M240:M244 M246:M250 M252:M256 M258:M262 M264:M268 M270:M274 M276:M280 M282:M286 M288:M292 M365:M371" name="Municipios_1_2"/>
    <protectedRange algorithmName="SHA-512" hashValue="azGcVdqYkhR86HIKn2rYPPRr5+mVW4IEq7uRHMk25sS6su9btp67csEbkWb5GQvriIX/bROpuDFXXVgLMPzhMQ==" saltValue="So3PWvzqU6WQxaYTU7AVAg==" spinCount="100000" sqref="M10 M16 M22 M28 M34 M40 M46 M52 M58 M64 M70 M76 M82 M100 M112 M118 M124 M130 M136 M142 M148 M88 M94 M106 M166 M172 M178 M184 M190 M196 M202 M208 M214 M220 M227 M233 M239 M245 M251 M257 M263 M269 M275 M281 M287 M293 M364 M160 M154" name="Acopio_1_2_2"/>
    <protectedRange algorithmName="SHA-512" hashValue="8byoQttQWGP5qbcxqBkq+H+/zRRYljqgH/rENkvAtcx2vfR2IwlTET4l4/66wUB+2T3pLT28iauSquQPOk8bNw==" saltValue="lZksW1D6kU5eg3qR/gQlwA==" spinCount="100000" sqref="AO1:AO4" name="Enero Perdidas_2_2"/>
    <protectedRange algorithmName="SHA-512" hashValue="8byoQttQWGP5qbcxqBkq+H+/zRRYljqgH/rENkvAtcx2vfR2IwlTET4l4/66wUB+2T3pLT28iauSquQPOk8bNw==" saltValue="lZksW1D6kU5eg3qR/gQlwA==" spinCount="100000" sqref="AQ373:AQ376" name="Enero Perdidas_3_2"/>
    <protectedRange algorithmName="SHA-512" hashValue="zHOOI8C6TdaV6s6N2/27xESvwU0t5zAaLoItHRVoGpTXM9j+vyxsopMktU83nI5i57EgckgHvMhLqaFhlwmlrQ==" saltValue="lXnRqhBa+m7p3r+f6ZoJ4w==" spinCount="100000" sqref="M295:M300 M302:M307 M309:M314 M316:M321 M323:M328 M330:M335 M337:M342 M344:M349 M351:M356 M358:M363" name="Municipios_1_2_1"/>
    <protectedRange algorithmName="SHA-512" hashValue="azGcVdqYkhR86HIKn2rYPPRr5+mVW4IEq7uRHMk25sS6su9btp67csEbkWb5GQvriIX/bROpuDFXXVgLMPzhMQ==" saltValue="So3PWvzqU6WQxaYTU7AVAg==" spinCount="100000" sqref="M301 M308 M315 M322 M329 M336 M343 M350 M357" name="Acopio_1_2_2_1"/>
    <protectedRange algorithmName="SHA-512" hashValue="zHOOI8C6TdaV6s6N2/27xESvwU0t5zAaLoItHRVoGpTXM9j+vyxsopMktU83nI5i57EgckgHvMhLqaFhlwmlrQ==" saltValue="lXnRqhBa+m7p3r+f6ZoJ4w==" spinCount="100000" sqref="K377:K381 M377:M381" name="Municipios_1_2_3"/>
    <protectedRange algorithmName="SHA-512" hashValue="8byoQttQWGP5qbcxqBkq+H+/zRRYljqgH/rENkvAtcx2vfR2IwlTET4l4/66wUB+2T3pLT28iauSquQPOk8bNw==" saltValue="lZksW1D6kU5eg3qR/gQlwA==" spinCount="100000" sqref="AQ377:AQ381" name="Enero Perdidas_5_2_2"/>
  </protectedRanges>
  <mergeCells count="1668">
    <mergeCell ref="B209:C214"/>
    <mergeCell ref="B203:C208"/>
    <mergeCell ref="B373:C376"/>
    <mergeCell ref="B358:C364"/>
    <mergeCell ref="B351:C357"/>
    <mergeCell ref="B344:C350"/>
    <mergeCell ref="B337:C343"/>
    <mergeCell ref="B330:C336"/>
    <mergeCell ref="B323:C329"/>
    <mergeCell ref="B316:C322"/>
    <mergeCell ref="B309:C315"/>
    <mergeCell ref="B41:C46"/>
    <mergeCell ref="B35:C40"/>
    <mergeCell ref="B29:C34"/>
    <mergeCell ref="B23:C28"/>
    <mergeCell ref="B17:C22"/>
    <mergeCell ref="B11:C16"/>
    <mergeCell ref="B371:C371"/>
    <mergeCell ref="B5:C10"/>
    <mergeCell ref="B1:C4"/>
    <mergeCell ref="B197:C202"/>
    <mergeCell ref="B191:C196"/>
    <mergeCell ref="B185:C190"/>
    <mergeCell ref="B179:C184"/>
    <mergeCell ref="B173:C178"/>
    <mergeCell ref="B167:C172"/>
    <mergeCell ref="B161:C166"/>
    <mergeCell ref="B155:C157"/>
    <mergeCell ref="B149:C151"/>
    <mergeCell ref="B143:C148"/>
    <mergeCell ref="B137:C142"/>
    <mergeCell ref="B131:C136"/>
    <mergeCell ref="B125:C130"/>
    <mergeCell ref="B119:C124"/>
    <mergeCell ref="B113:C118"/>
    <mergeCell ref="B107:C112"/>
    <mergeCell ref="B101:C106"/>
    <mergeCell ref="AO330:AO335"/>
    <mergeCell ref="AO337:AO342"/>
    <mergeCell ref="AO344:AO349"/>
    <mergeCell ref="AO351:AO356"/>
    <mergeCell ref="AO358:AO363"/>
    <mergeCell ref="AO375:AO376"/>
    <mergeCell ref="AP375:AP376"/>
    <mergeCell ref="AQ373:AQ376"/>
    <mergeCell ref="B95:C100"/>
    <mergeCell ref="B89:C94"/>
    <mergeCell ref="B83:C88"/>
    <mergeCell ref="B77:C82"/>
    <mergeCell ref="B71:C76"/>
    <mergeCell ref="B65:C70"/>
    <mergeCell ref="B59:C64"/>
    <mergeCell ref="B53:C58"/>
    <mergeCell ref="B47:C52"/>
    <mergeCell ref="B302:C308"/>
    <mergeCell ref="B295:C301"/>
    <mergeCell ref="B288:C293"/>
    <mergeCell ref="B282:C287"/>
    <mergeCell ref="B276:C281"/>
    <mergeCell ref="B270:C275"/>
    <mergeCell ref="B264:C269"/>
    <mergeCell ref="B258:C263"/>
    <mergeCell ref="B252:C257"/>
    <mergeCell ref="B246:C251"/>
    <mergeCell ref="B240:C245"/>
    <mergeCell ref="B234:C239"/>
    <mergeCell ref="B228:C233"/>
    <mergeCell ref="B222:C227"/>
    <mergeCell ref="B215:C220"/>
    <mergeCell ref="AO222:AO226"/>
    <mergeCell ref="AO228:AO232"/>
    <mergeCell ref="AO234:AO238"/>
    <mergeCell ref="AO240:AO244"/>
    <mergeCell ref="AO246:AO250"/>
    <mergeCell ref="AO252:AO256"/>
    <mergeCell ref="AO258:AO262"/>
    <mergeCell ref="AO264:AO268"/>
    <mergeCell ref="AO270:AO274"/>
    <mergeCell ref="AO276:AO280"/>
    <mergeCell ref="AO282:AO286"/>
    <mergeCell ref="AO288:AO292"/>
    <mergeCell ref="AO295:AO300"/>
    <mergeCell ref="AO302:AO307"/>
    <mergeCell ref="AO309:AO314"/>
    <mergeCell ref="AO316:AO321"/>
    <mergeCell ref="AO323:AO328"/>
    <mergeCell ref="AO119:AO123"/>
    <mergeCell ref="AO125:AO129"/>
    <mergeCell ref="AO131:AO135"/>
    <mergeCell ref="AO137:AO141"/>
    <mergeCell ref="AO143:AO147"/>
    <mergeCell ref="AO149:AO153"/>
    <mergeCell ref="AO155:AO159"/>
    <mergeCell ref="AO161:AO165"/>
    <mergeCell ref="AO167:AO171"/>
    <mergeCell ref="AO173:AO177"/>
    <mergeCell ref="AO179:AO183"/>
    <mergeCell ref="AO185:AO189"/>
    <mergeCell ref="AO191:AO195"/>
    <mergeCell ref="AO197:AO201"/>
    <mergeCell ref="AO203:AO207"/>
    <mergeCell ref="AO209:AO213"/>
    <mergeCell ref="AO215:AO219"/>
    <mergeCell ref="AN288:AN292"/>
    <mergeCell ref="AN295:AN300"/>
    <mergeCell ref="AN302:AN307"/>
    <mergeCell ref="AN309:AN314"/>
    <mergeCell ref="AN316:AN321"/>
    <mergeCell ref="AN323:AN328"/>
    <mergeCell ref="AN330:AN335"/>
    <mergeCell ref="AN337:AN342"/>
    <mergeCell ref="AN344:AN349"/>
    <mergeCell ref="AN351:AN356"/>
    <mergeCell ref="AN358:AN363"/>
    <mergeCell ref="AN375:AN376"/>
    <mergeCell ref="AO1:AO4"/>
    <mergeCell ref="AO5:AO9"/>
    <mergeCell ref="AO11:AO15"/>
    <mergeCell ref="AO17:AO21"/>
    <mergeCell ref="AO23:AO27"/>
    <mergeCell ref="AO29:AO33"/>
    <mergeCell ref="AO35:AO39"/>
    <mergeCell ref="AO41:AO45"/>
    <mergeCell ref="AO47:AO51"/>
    <mergeCell ref="AO53:AO57"/>
    <mergeCell ref="AO59:AO63"/>
    <mergeCell ref="AO65:AO69"/>
    <mergeCell ref="AO71:AO75"/>
    <mergeCell ref="AO77:AO81"/>
    <mergeCell ref="AO83:AO87"/>
    <mergeCell ref="AO89:AO93"/>
    <mergeCell ref="AO95:AO99"/>
    <mergeCell ref="AO101:AO105"/>
    <mergeCell ref="AO107:AO111"/>
    <mergeCell ref="AO113:AO117"/>
    <mergeCell ref="AN185:AN189"/>
    <mergeCell ref="AN191:AN195"/>
    <mergeCell ref="AN197:AN201"/>
    <mergeCell ref="AN203:AN207"/>
    <mergeCell ref="AN209:AN213"/>
    <mergeCell ref="AN215:AN219"/>
    <mergeCell ref="AN222:AN226"/>
    <mergeCell ref="AN228:AN232"/>
    <mergeCell ref="AN234:AN238"/>
    <mergeCell ref="AN240:AN244"/>
    <mergeCell ref="AN246:AN250"/>
    <mergeCell ref="AN252:AN256"/>
    <mergeCell ref="AN258:AN262"/>
    <mergeCell ref="AN264:AN268"/>
    <mergeCell ref="AN270:AN274"/>
    <mergeCell ref="AN276:AN280"/>
    <mergeCell ref="AN282:AN286"/>
    <mergeCell ref="AM375:AM376"/>
    <mergeCell ref="AN3:AN4"/>
    <mergeCell ref="AN5:AN9"/>
    <mergeCell ref="AN11:AN15"/>
    <mergeCell ref="AN17:AN21"/>
    <mergeCell ref="AN23:AN27"/>
    <mergeCell ref="AN29:AN33"/>
    <mergeCell ref="AN35:AN39"/>
    <mergeCell ref="AN41:AN45"/>
    <mergeCell ref="AN47:AN51"/>
    <mergeCell ref="AN53:AN57"/>
    <mergeCell ref="AN59:AN63"/>
    <mergeCell ref="AN65:AN69"/>
    <mergeCell ref="AN71:AN75"/>
    <mergeCell ref="AN77:AN81"/>
    <mergeCell ref="AN83:AN87"/>
    <mergeCell ref="AN89:AN93"/>
    <mergeCell ref="AN95:AN99"/>
    <mergeCell ref="AN101:AN105"/>
    <mergeCell ref="AN107:AN111"/>
    <mergeCell ref="AN113:AN117"/>
    <mergeCell ref="AN119:AN123"/>
    <mergeCell ref="AN125:AN129"/>
    <mergeCell ref="AN131:AN135"/>
    <mergeCell ref="AN137:AN141"/>
    <mergeCell ref="AN143:AN147"/>
    <mergeCell ref="AN149:AN153"/>
    <mergeCell ref="AN155:AN159"/>
    <mergeCell ref="AN161:AN165"/>
    <mergeCell ref="AN167:AN171"/>
    <mergeCell ref="AN173:AN177"/>
    <mergeCell ref="AN179:AN183"/>
    <mergeCell ref="AM252:AM256"/>
    <mergeCell ref="AM258:AM262"/>
    <mergeCell ref="AM264:AM268"/>
    <mergeCell ref="AM270:AM274"/>
    <mergeCell ref="AM276:AM280"/>
    <mergeCell ref="AM282:AM286"/>
    <mergeCell ref="AM288:AM292"/>
    <mergeCell ref="AM295:AM300"/>
    <mergeCell ref="AM302:AM307"/>
    <mergeCell ref="AM309:AM314"/>
    <mergeCell ref="AM316:AM321"/>
    <mergeCell ref="AM323:AM328"/>
    <mergeCell ref="AM330:AM335"/>
    <mergeCell ref="AM337:AM342"/>
    <mergeCell ref="AM344:AM349"/>
    <mergeCell ref="AM351:AM356"/>
    <mergeCell ref="AM358:AM363"/>
    <mergeCell ref="AM149:AM153"/>
    <mergeCell ref="AM155:AM159"/>
    <mergeCell ref="AM161:AM165"/>
    <mergeCell ref="AM167:AM171"/>
    <mergeCell ref="AM173:AM177"/>
    <mergeCell ref="AM179:AM183"/>
    <mergeCell ref="AM185:AM189"/>
    <mergeCell ref="AM191:AM195"/>
    <mergeCell ref="AM197:AM201"/>
    <mergeCell ref="AM203:AM207"/>
    <mergeCell ref="AM209:AM213"/>
    <mergeCell ref="AM215:AM219"/>
    <mergeCell ref="AM222:AM226"/>
    <mergeCell ref="AM228:AM232"/>
    <mergeCell ref="AM234:AM238"/>
    <mergeCell ref="AM240:AM244"/>
    <mergeCell ref="AM246:AM250"/>
    <mergeCell ref="AL323:AL328"/>
    <mergeCell ref="AL330:AL335"/>
    <mergeCell ref="AL337:AL342"/>
    <mergeCell ref="AL344:AL349"/>
    <mergeCell ref="AL351:AL356"/>
    <mergeCell ref="AL358:AL363"/>
    <mergeCell ref="AL375:AL376"/>
    <mergeCell ref="AM3:AM4"/>
    <mergeCell ref="AM5:AM9"/>
    <mergeCell ref="AM11:AM15"/>
    <mergeCell ref="AM17:AM21"/>
    <mergeCell ref="AM23:AM27"/>
    <mergeCell ref="AM29:AM33"/>
    <mergeCell ref="AM35:AM39"/>
    <mergeCell ref="AM41:AM45"/>
    <mergeCell ref="AM47:AM51"/>
    <mergeCell ref="AM53:AM57"/>
    <mergeCell ref="AM59:AM63"/>
    <mergeCell ref="AM65:AM69"/>
    <mergeCell ref="AM71:AM75"/>
    <mergeCell ref="AM77:AM81"/>
    <mergeCell ref="AM83:AM87"/>
    <mergeCell ref="AM89:AM93"/>
    <mergeCell ref="AM95:AM99"/>
    <mergeCell ref="AM101:AM105"/>
    <mergeCell ref="AM107:AM111"/>
    <mergeCell ref="AM113:AM117"/>
    <mergeCell ref="AM119:AM123"/>
    <mergeCell ref="AM125:AM129"/>
    <mergeCell ref="AM131:AM135"/>
    <mergeCell ref="AM137:AM141"/>
    <mergeCell ref="AM143:AM147"/>
    <mergeCell ref="AL215:AL219"/>
    <mergeCell ref="AL222:AL226"/>
    <mergeCell ref="AL228:AL232"/>
    <mergeCell ref="AL234:AL238"/>
    <mergeCell ref="AL240:AL244"/>
    <mergeCell ref="AL246:AL250"/>
    <mergeCell ref="AL252:AL256"/>
    <mergeCell ref="AL258:AL262"/>
    <mergeCell ref="AL264:AL268"/>
    <mergeCell ref="AL270:AL274"/>
    <mergeCell ref="AL276:AL280"/>
    <mergeCell ref="AL282:AL286"/>
    <mergeCell ref="AL288:AL292"/>
    <mergeCell ref="AL295:AL300"/>
    <mergeCell ref="AL302:AL307"/>
    <mergeCell ref="AL309:AL314"/>
    <mergeCell ref="AL316:AL321"/>
    <mergeCell ref="AL113:AL117"/>
    <mergeCell ref="AL119:AL123"/>
    <mergeCell ref="AL125:AL129"/>
    <mergeCell ref="AL131:AL135"/>
    <mergeCell ref="AL137:AL141"/>
    <mergeCell ref="AL143:AL147"/>
    <mergeCell ref="AL149:AL153"/>
    <mergeCell ref="AL155:AL159"/>
    <mergeCell ref="AL161:AL165"/>
    <mergeCell ref="AL167:AL171"/>
    <mergeCell ref="AL173:AL177"/>
    <mergeCell ref="AL179:AL183"/>
    <mergeCell ref="AL185:AL189"/>
    <mergeCell ref="AL191:AL195"/>
    <mergeCell ref="AL197:AL201"/>
    <mergeCell ref="AL203:AL207"/>
    <mergeCell ref="AL209:AL213"/>
    <mergeCell ref="AK282:AK286"/>
    <mergeCell ref="AK288:AK292"/>
    <mergeCell ref="AK295:AK300"/>
    <mergeCell ref="AK302:AK307"/>
    <mergeCell ref="AK309:AK314"/>
    <mergeCell ref="AK316:AK321"/>
    <mergeCell ref="AK323:AK328"/>
    <mergeCell ref="AK330:AK335"/>
    <mergeCell ref="AK337:AK342"/>
    <mergeCell ref="AK344:AK349"/>
    <mergeCell ref="AK351:AK356"/>
    <mergeCell ref="AK358:AK363"/>
    <mergeCell ref="AK375:AK376"/>
    <mergeCell ref="AL3:AL4"/>
    <mergeCell ref="AL5:AL9"/>
    <mergeCell ref="AL11:AL15"/>
    <mergeCell ref="AL17:AL21"/>
    <mergeCell ref="AL23:AL27"/>
    <mergeCell ref="AL29:AL33"/>
    <mergeCell ref="AL35:AL39"/>
    <mergeCell ref="AL41:AL45"/>
    <mergeCell ref="AL47:AL51"/>
    <mergeCell ref="AL53:AL57"/>
    <mergeCell ref="AL59:AL63"/>
    <mergeCell ref="AL65:AL69"/>
    <mergeCell ref="AL71:AL75"/>
    <mergeCell ref="AL77:AL81"/>
    <mergeCell ref="AL83:AL87"/>
    <mergeCell ref="AL89:AL93"/>
    <mergeCell ref="AL95:AL99"/>
    <mergeCell ref="AL101:AL105"/>
    <mergeCell ref="AL107:AL111"/>
    <mergeCell ref="AK179:AK183"/>
    <mergeCell ref="AK185:AK189"/>
    <mergeCell ref="AK191:AK195"/>
    <mergeCell ref="AK197:AK201"/>
    <mergeCell ref="AK203:AK207"/>
    <mergeCell ref="AK209:AK213"/>
    <mergeCell ref="AK215:AK219"/>
    <mergeCell ref="AK222:AK226"/>
    <mergeCell ref="AK228:AK232"/>
    <mergeCell ref="AK234:AK238"/>
    <mergeCell ref="AK240:AK244"/>
    <mergeCell ref="AK246:AK250"/>
    <mergeCell ref="AK252:AK256"/>
    <mergeCell ref="AK258:AK262"/>
    <mergeCell ref="AK264:AK268"/>
    <mergeCell ref="AK270:AK274"/>
    <mergeCell ref="AK276:AK280"/>
    <mergeCell ref="AJ358:AJ363"/>
    <mergeCell ref="AJ375:AJ376"/>
    <mergeCell ref="AK3:AK4"/>
    <mergeCell ref="AK5:AK9"/>
    <mergeCell ref="AK11:AK15"/>
    <mergeCell ref="AK17:AK21"/>
    <mergeCell ref="AK23:AK27"/>
    <mergeCell ref="AK29:AK33"/>
    <mergeCell ref="AK35:AK39"/>
    <mergeCell ref="AK41:AK45"/>
    <mergeCell ref="AK47:AK51"/>
    <mergeCell ref="AK53:AK57"/>
    <mergeCell ref="AK59:AK63"/>
    <mergeCell ref="AK65:AK69"/>
    <mergeCell ref="AK71:AK75"/>
    <mergeCell ref="AK77:AK81"/>
    <mergeCell ref="AK83:AK87"/>
    <mergeCell ref="AK89:AK93"/>
    <mergeCell ref="AK95:AK99"/>
    <mergeCell ref="AK101:AK105"/>
    <mergeCell ref="AK107:AK111"/>
    <mergeCell ref="AK113:AK117"/>
    <mergeCell ref="AK119:AK123"/>
    <mergeCell ref="AK125:AK129"/>
    <mergeCell ref="AK131:AK135"/>
    <mergeCell ref="AK137:AK141"/>
    <mergeCell ref="AK143:AK147"/>
    <mergeCell ref="AK149:AK153"/>
    <mergeCell ref="AK155:AK159"/>
    <mergeCell ref="AK161:AK165"/>
    <mergeCell ref="AK167:AK171"/>
    <mergeCell ref="AK173:AK177"/>
    <mergeCell ref="AJ246:AJ250"/>
    <mergeCell ref="AJ252:AJ256"/>
    <mergeCell ref="AJ258:AJ262"/>
    <mergeCell ref="AJ264:AJ268"/>
    <mergeCell ref="AJ270:AJ274"/>
    <mergeCell ref="AJ276:AJ280"/>
    <mergeCell ref="AJ282:AJ286"/>
    <mergeCell ref="AJ288:AJ292"/>
    <mergeCell ref="AJ295:AJ300"/>
    <mergeCell ref="AJ302:AJ307"/>
    <mergeCell ref="AJ309:AJ314"/>
    <mergeCell ref="AJ316:AJ321"/>
    <mergeCell ref="AJ323:AJ328"/>
    <mergeCell ref="AJ330:AJ335"/>
    <mergeCell ref="AJ337:AJ342"/>
    <mergeCell ref="AJ344:AJ349"/>
    <mergeCell ref="AJ351:AJ356"/>
    <mergeCell ref="AJ143:AJ147"/>
    <mergeCell ref="AJ149:AJ153"/>
    <mergeCell ref="AJ155:AJ159"/>
    <mergeCell ref="AJ161:AJ165"/>
    <mergeCell ref="AJ167:AJ171"/>
    <mergeCell ref="AJ173:AJ177"/>
    <mergeCell ref="AJ179:AJ183"/>
    <mergeCell ref="AJ185:AJ189"/>
    <mergeCell ref="AJ191:AJ195"/>
    <mergeCell ref="AJ197:AJ201"/>
    <mergeCell ref="AJ203:AJ207"/>
    <mergeCell ref="AJ209:AJ213"/>
    <mergeCell ref="AJ215:AJ219"/>
    <mergeCell ref="AJ222:AJ226"/>
    <mergeCell ref="AJ228:AJ232"/>
    <mergeCell ref="AJ234:AJ238"/>
    <mergeCell ref="AJ240:AJ244"/>
    <mergeCell ref="AI316:AI321"/>
    <mergeCell ref="AI323:AI328"/>
    <mergeCell ref="AI330:AI335"/>
    <mergeCell ref="AI337:AI342"/>
    <mergeCell ref="AI344:AI349"/>
    <mergeCell ref="AI351:AI356"/>
    <mergeCell ref="AI358:AI363"/>
    <mergeCell ref="AI375:AI376"/>
    <mergeCell ref="AJ3:AJ4"/>
    <mergeCell ref="AJ5:AJ9"/>
    <mergeCell ref="AJ11:AJ15"/>
    <mergeCell ref="AJ17:AJ21"/>
    <mergeCell ref="AJ23:AJ27"/>
    <mergeCell ref="AJ29:AJ33"/>
    <mergeCell ref="AJ35:AJ39"/>
    <mergeCell ref="AJ41:AJ45"/>
    <mergeCell ref="AJ47:AJ51"/>
    <mergeCell ref="AJ53:AJ57"/>
    <mergeCell ref="AJ59:AJ63"/>
    <mergeCell ref="AJ65:AJ69"/>
    <mergeCell ref="AJ71:AJ75"/>
    <mergeCell ref="AJ77:AJ81"/>
    <mergeCell ref="AJ83:AJ87"/>
    <mergeCell ref="AJ89:AJ93"/>
    <mergeCell ref="AJ95:AJ99"/>
    <mergeCell ref="AJ101:AJ105"/>
    <mergeCell ref="AJ107:AJ111"/>
    <mergeCell ref="AJ113:AJ117"/>
    <mergeCell ref="AJ119:AJ123"/>
    <mergeCell ref="AJ125:AJ129"/>
    <mergeCell ref="AJ131:AJ135"/>
    <mergeCell ref="AJ137:AJ141"/>
    <mergeCell ref="AI209:AI213"/>
    <mergeCell ref="AI215:AI219"/>
    <mergeCell ref="AI222:AI226"/>
    <mergeCell ref="AI228:AI232"/>
    <mergeCell ref="AI234:AI238"/>
    <mergeCell ref="AI240:AI244"/>
    <mergeCell ref="AI246:AI250"/>
    <mergeCell ref="AI252:AI256"/>
    <mergeCell ref="AI258:AI262"/>
    <mergeCell ref="AI264:AI268"/>
    <mergeCell ref="AI270:AI274"/>
    <mergeCell ref="AI276:AI280"/>
    <mergeCell ref="AI282:AI286"/>
    <mergeCell ref="AI288:AI292"/>
    <mergeCell ref="AI295:AI300"/>
    <mergeCell ref="AI302:AI307"/>
    <mergeCell ref="AI309:AI314"/>
    <mergeCell ref="AI107:AI111"/>
    <mergeCell ref="AI113:AI117"/>
    <mergeCell ref="AI119:AI123"/>
    <mergeCell ref="AI125:AI129"/>
    <mergeCell ref="AI131:AI135"/>
    <mergeCell ref="AI137:AI141"/>
    <mergeCell ref="AI143:AI147"/>
    <mergeCell ref="AI149:AI153"/>
    <mergeCell ref="AI155:AI159"/>
    <mergeCell ref="AI161:AI165"/>
    <mergeCell ref="AI167:AI171"/>
    <mergeCell ref="AI173:AI177"/>
    <mergeCell ref="AI179:AI183"/>
    <mergeCell ref="AI185:AI189"/>
    <mergeCell ref="AI191:AI195"/>
    <mergeCell ref="AI197:AI201"/>
    <mergeCell ref="AI203:AI207"/>
    <mergeCell ref="AH276:AH280"/>
    <mergeCell ref="AH282:AH286"/>
    <mergeCell ref="AH288:AH292"/>
    <mergeCell ref="AH295:AH300"/>
    <mergeCell ref="AH302:AH307"/>
    <mergeCell ref="AH309:AH314"/>
    <mergeCell ref="AH316:AH321"/>
    <mergeCell ref="AH323:AH328"/>
    <mergeCell ref="AH330:AH335"/>
    <mergeCell ref="AH337:AH342"/>
    <mergeCell ref="AH344:AH349"/>
    <mergeCell ref="AH351:AH356"/>
    <mergeCell ref="AH358:AH363"/>
    <mergeCell ref="AH375:AH376"/>
    <mergeCell ref="AI3:AI4"/>
    <mergeCell ref="AI5:AI9"/>
    <mergeCell ref="AI11:AI15"/>
    <mergeCell ref="AI17:AI21"/>
    <mergeCell ref="AI23:AI27"/>
    <mergeCell ref="AI29:AI33"/>
    <mergeCell ref="AI35:AI39"/>
    <mergeCell ref="AI41:AI45"/>
    <mergeCell ref="AI47:AI51"/>
    <mergeCell ref="AI53:AI57"/>
    <mergeCell ref="AI59:AI63"/>
    <mergeCell ref="AI65:AI69"/>
    <mergeCell ref="AI71:AI75"/>
    <mergeCell ref="AI77:AI81"/>
    <mergeCell ref="AI83:AI87"/>
    <mergeCell ref="AI89:AI93"/>
    <mergeCell ref="AI95:AI99"/>
    <mergeCell ref="AI101:AI105"/>
    <mergeCell ref="AH173:AH177"/>
    <mergeCell ref="AH179:AH183"/>
    <mergeCell ref="AH185:AH189"/>
    <mergeCell ref="AH191:AH195"/>
    <mergeCell ref="AH197:AH201"/>
    <mergeCell ref="AH203:AH207"/>
    <mergeCell ref="AH209:AH213"/>
    <mergeCell ref="AH215:AH219"/>
    <mergeCell ref="AH222:AH226"/>
    <mergeCell ref="AH228:AH232"/>
    <mergeCell ref="AH234:AH238"/>
    <mergeCell ref="AH240:AH244"/>
    <mergeCell ref="AH246:AH250"/>
    <mergeCell ref="AH252:AH256"/>
    <mergeCell ref="AH258:AH262"/>
    <mergeCell ref="AH264:AH268"/>
    <mergeCell ref="AH270:AH274"/>
    <mergeCell ref="AG351:AG356"/>
    <mergeCell ref="AG358:AG363"/>
    <mergeCell ref="AG375:AG376"/>
    <mergeCell ref="AH3:AH4"/>
    <mergeCell ref="AH5:AH9"/>
    <mergeCell ref="AH11:AH15"/>
    <mergeCell ref="AH17:AH21"/>
    <mergeCell ref="AH23:AH27"/>
    <mergeCell ref="AH29:AH33"/>
    <mergeCell ref="AH35:AH39"/>
    <mergeCell ref="AH41:AH45"/>
    <mergeCell ref="AH47:AH51"/>
    <mergeCell ref="AH53:AH57"/>
    <mergeCell ref="AH59:AH63"/>
    <mergeCell ref="AH65:AH69"/>
    <mergeCell ref="AH71:AH75"/>
    <mergeCell ref="AH77:AH81"/>
    <mergeCell ref="AH83:AH87"/>
    <mergeCell ref="AH89:AH93"/>
    <mergeCell ref="AH95:AH99"/>
    <mergeCell ref="AH101:AH105"/>
    <mergeCell ref="AH107:AH111"/>
    <mergeCell ref="AH113:AH117"/>
    <mergeCell ref="AH119:AH123"/>
    <mergeCell ref="AH125:AH129"/>
    <mergeCell ref="AH131:AH135"/>
    <mergeCell ref="AH137:AH141"/>
    <mergeCell ref="AH143:AH147"/>
    <mergeCell ref="AH149:AH153"/>
    <mergeCell ref="AH155:AH159"/>
    <mergeCell ref="AH161:AH165"/>
    <mergeCell ref="AH167:AH171"/>
    <mergeCell ref="AG240:AG244"/>
    <mergeCell ref="AG246:AG250"/>
    <mergeCell ref="AG252:AG256"/>
    <mergeCell ref="AG258:AG262"/>
    <mergeCell ref="AG264:AG268"/>
    <mergeCell ref="AG270:AG274"/>
    <mergeCell ref="AG276:AG280"/>
    <mergeCell ref="AG282:AG286"/>
    <mergeCell ref="AG288:AG292"/>
    <mergeCell ref="AG295:AG300"/>
    <mergeCell ref="AG302:AG307"/>
    <mergeCell ref="AG309:AG314"/>
    <mergeCell ref="AG316:AG321"/>
    <mergeCell ref="AG323:AG328"/>
    <mergeCell ref="AG330:AG335"/>
    <mergeCell ref="AG337:AG342"/>
    <mergeCell ref="AG344:AG349"/>
    <mergeCell ref="AG137:AG141"/>
    <mergeCell ref="AG143:AG147"/>
    <mergeCell ref="AG149:AG153"/>
    <mergeCell ref="AG155:AG159"/>
    <mergeCell ref="AG161:AG165"/>
    <mergeCell ref="AG167:AG171"/>
    <mergeCell ref="AG173:AG177"/>
    <mergeCell ref="AG179:AG183"/>
    <mergeCell ref="AG185:AG189"/>
    <mergeCell ref="AG191:AG195"/>
    <mergeCell ref="AG197:AG201"/>
    <mergeCell ref="AG203:AG207"/>
    <mergeCell ref="AG209:AG213"/>
    <mergeCell ref="AG215:AG219"/>
    <mergeCell ref="AG222:AG226"/>
    <mergeCell ref="AG228:AG232"/>
    <mergeCell ref="AG234:AG238"/>
    <mergeCell ref="AF309:AF314"/>
    <mergeCell ref="AF316:AF321"/>
    <mergeCell ref="AF323:AF328"/>
    <mergeCell ref="AF330:AF335"/>
    <mergeCell ref="AF337:AF342"/>
    <mergeCell ref="AF344:AF349"/>
    <mergeCell ref="AF351:AF356"/>
    <mergeCell ref="AF358:AF363"/>
    <mergeCell ref="AF375:AF376"/>
    <mergeCell ref="AG3:AG4"/>
    <mergeCell ref="AG5:AG9"/>
    <mergeCell ref="AG11:AG15"/>
    <mergeCell ref="AG17:AG21"/>
    <mergeCell ref="AG23:AG27"/>
    <mergeCell ref="AG29:AG33"/>
    <mergeCell ref="AG35:AG39"/>
    <mergeCell ref="AG41:AG45"/>
    <mergeCell ref="AG47:AG51"/>
    <mergeCell ref="AG53:AG57"/>
    <mergeCell ref="AG59:AG63"/>
    <mergeCell ref="AG65:AG69"/>
    <mergeCell ref="AG71:AG75"/>
    <mergeCell ref="AG77:AG81"/>
    <mergeCell ref="AG83:AG87"/>
    <mergeCell ref="AG89:AG93"/>
    <mergeCell ref="AG95:AG99"/>
    <mergeCell ref="AG101:AG105"/>
    <mergeCell ref="AG107:AG111"/>
    <mergeCell ref="AG113:AG117"/>
    <mergeCell ref="AG119:AG123"/>
    <mergeCell ref="AG125:AG129"/>
    <mergeCell ref="AG131:AG135"/>
    <mergeCell ref="AF203:AF207"/>
    <mergeCell ref="AF209:AF213"/>
    <mergeCell ref="AF215:AF219"/>
    <mergeCell ref="AF222:AF226"/>
    <mergeCell ref="AF228:AF232"/>
    <mergeCell ref="AF234:AF238"/>
    <mergeCell ref="AF240:AF244"/>
    <mergeCell ref="AF246:AF250"/>
    <mergeCell ref="AF252:AF256"/>
    <mergeCell ref="AF258:AF262"/>
    <mergeCell ref="AF264:AF268"/>
    <mergeCell ref="AF270:AF274"/>
    <mergeCell ref="AF276:AF280"/>
    <mergeCell ref="AF282:AF286"/>
    <mergeCell ref="AF288:AF292"/>
    <mergeCell ref="AF295:AF300"/>
    <mergeCell ref="AF302:AF307"/>
    <mergeCell ref="AF101:AF105"/>
    <mergeCell ref="AF107:AF111"/>
    <mergeCell ref="AF113:AF117"/>
    <mergeCell ref="AF119:AF123"/>
    <mergeCell ref="AF125:AF129"/>
    <mergeCell ref="AF131:AF135"/>
    <mergeCell ref="AF137:AF141"/>
    <mergeCell ref="AF143:AF147"/>
    <mergeCell ref="AF149:AF153"/>
    <mergeCell ref="AF155:AF159"/>
    <mergeCell ref="AF161:AF165"/>
    <mergeCell ref="AF167:AF171"/>
    <mergeCell ref="AF173:AF177"/>
    <mergeCell ref="AF179:AF183"/>
    <mergeCell ref="AF185:AF189"/>
    <mergeCell ref="AF191:AF195"/>
    <mergeCell ref="AF197:AF201"/>
    <mergeCell ref="AF3:AF4"/>
    <mergeCell ref="AF5:AF9"/>
    <mergeCell ref="AF11:AF15"/>
    <mergeCell ref="AF17:AF21"/>
    <mergeCell ref="AF23:AF27"/>
    <mergeCell ref="AF29:AF33"/>
    <mergeCell ref="AF35:AF39"/>
    <mergeCell ref="AF41:AF45"/>
    <mergeCell ref="AF47:AF51"/>
    <mergeCell ref="AF53:AF57"/>
    <mergeCell ref="AF59:AF63"/>
    <mergeCell ref="AF65:AF69"/>
    <mergeCell ref="AF71:AF75"/>
    <mergeCell ref="AF77:AF81"/>
    <mergeCell ref="AF83:AF87"/>
    <mergeCell ref="AF89:AF93"/>
    <mergeCell ref="AF95:AF99"/>
    <mergeCell ref="AE258:AE262"/>
    <mergeCell ref="AE264:AE268"/>
    <mergeCell ref="AE270:AE274"/>
    <mergeCell ref="AE276:AE280"/>
    <mergeCell ref="AE282:AE286"/>
    <mergeCell ref="AE288:AE292"/>
    <mergeCell ref="AE295:AE300"/>
    <mergeCell ref="AE302:AE307"/>
    <mergeCell ref="AE309:AE314"/>
    <mergeCell ref="AE316:AE321"/>
    <mergeCell ref="AE323:AE328"/>
    <mergeCell ref="AE330:AE335"/>
    <mergeCell ref="AE337:AE342"/>
    <mergeCell ref="AE344:AE349"/>
    <mergeCell ref="AE351:AE356"/>
    <mergeCell ref="AE358:AE363"/>
    <mergeCell ref="AE375:AE376"/>
    <mergeCell ref="AE155:AE159"/>
    <mergeCell ref="AE161:AE165"/>
    <mergeCell ref="AE167:AE171"/>
    <mergeCell ref="AE173:AE177"/>
    <mergeCell ref="AE179:AE183"/>
    <mergeCell ref="AE185:AE189"/>
    <mergeCell ref="AE191:AE195"/>
    <mergeCell ref="AE197:AE201"/>
    <mergeCell ref="AE203:AE207"/>
    <mergeCell ref="AE209:AE213"/>
    <mergeCell ref="AE215:AE219"/>
    <mergeCell ref="AE222:AE226"/>
    <mergeCell ref="AE228:AE232"/>
    <mergeCell ref="AE234:AE238"/>
    <mergeCell ref="AE240:AE244"/>
    <mergeCell ref="AE246:AE250"/>
    <mergeCell ref="AE252:AE256"/>
    <mergeCell ref="AD330:AD335"/>
    <mergeCell ref="AD337:AD342"/>
    <mergeCell ref="AD344:AD349"/>
    <mergeCell ref="AD351:AD356"/>
    <mergeCell ref="AD358:AD363"/>
    <mergeCell ref="AD375:AD376"/>
    <mergeCell ref="AE3:AE4"/>
    <mergeCell ref="AE5:AE9"/>
    <mergeCell ref="AE11:AE15"/>
    <mergeCell ref="AE17:AE21"/>
    <mergeCell ref="AE23:AE27"/>
    <mergeCell ref="AE29:AE33"/>
    <mergeCell ref="AE35:AE39"/>
    <mergeCell ref="AE41:AE45"/>
    <mergeCell ref="AE47:AE51"/>
    <mergeCell ref="AE53:AE57"/>
    <mergeCell ref="AE59:AE63"/>
    <mergeCell ref="AE65:AE69"/>
    <mergeCell ref="AE71:AE75"/>
    <mergeCell ref="AE77:AE81"/>
    <mergeCell ref="AE83:AE87"/>
    <mergeCell ref="AE89:AE93"/>
    <mergeCell ref="AE95:AE99"/>
    <mergeCell ref="AE101:AE105"/>
    <mergeCell ref="AE107:AE111"/>
    <mergeCell ref="AE113:AE117"/>
    <mergeCell ref="AE119:AE123"/>
    <mergeCell ref="AE125:AE129"/>
    <mergeCell ref="AE131:AE135"/>
    <mergeCell ref="AE137:AE141"/>
    <mergeCell ref="AE143:AE147"/>
    <mergeCell ref="AE149:AE153"/>
    <mergeCell ref="AD222:AD226"/>
    <mergeCell ref="AD228:AD232"/>
    <mergeCell ref="AD234:AD238"/>
    <mergeCell ref="AD240:AD244"/>
    <mergeCell ref="AD246:AD250"/>
    <mergeCell ref="AD252:AD256"/>
    <mergeCell ref="AD258:AD262"/>
    <mergeCell ref="AD264:AD268"/>
    <mergeCell ref="AD270:AD274"/>
    <mergeCell ref="AD276:AD280"/>
    <mergeCell ref="AD282:AD286"/>
    <mergeCell ref="AD288:AD292"/>
    <mergeCell ref="AD295:AD300"/>
    <mergeCell ref="AD302:AD307"/>
    <mergeCell ref="AD309:AD314"/>
    <mergeCell ref="AD316:AD321"/>
    <mergeCell ref="AD323:AD328"/>
    <mergeCell ref="AD119:AD123"/>
    <mergeCell ref="AD125:AD129"/>
    <mergeCell ref="AD131:AD135"/>
    <mergeCell ref="AD137:AD141"/>
    <mergeCell ref="AD143:AD147"/>
    <mergeCell ref="AD149:AD153"/>
    <mergeCell ref="AD155:AD159"/>
    <mergeCell ref="AD161:AD165"/>
    <mergeCell ref="AD167:AD171"/>
    <mergeCell ref="AD173:AD177"/>
    <mergeCell ref="AD179:AD183"/>
    <mergeCell ref="AD185:AD189"/>
    <mergeCell ref="AD191:AD195"/>
    <mergeCell ref="AD197:AD201"/>
    <mergeCell ref="AD203:AD207"/>
    <mergeCell ref="AD209:AD213"/>
    <mergeCell ref="AD215:AD219"/>
    <mergeCell ref="AC276:AC280"/>
    <mergeCell ref="AC282:AC286"/>
    <mergeCell ref="AC288:AC292"/>
    <mergeCell ref="AC295:AC300"/>
    <mergeCell ref="AC302:AC307"/>
    <mergeCell ref="AC309:AC314"/>
    <mergeCell ref="AC316:AC321"/>
    <mergeCell ref="AC323:AC328"/>
    <mergeCell ref="AC330:AC335"/>
    <mergeCell ref="AC337:AC342"/>
    <mergeCell ref="AC344:AC349"/>
    <mergeCell ref="AC351:AC356"/>
    <mergeCell ref="AC358:AC363"/>
    <mergeCell ref="AD5:AD9"/>
    <mergeCell ref="AD11:AD15"/>
    <mergeCell ref="AD17:AD21"/>
    <mergeCell ref="AD23:AD27"/>
    <mergeCell ref="AD29:AD33"/>
    <mergeCell ref="AD35:AD39"/>
    <mergeCell ref="AD41:AD45"/>
    <mergeCell ref="AD47:AD51"/>
    <mergeCell ref="AD53:AD57"/>
    <mergeCell ref="AD59:AD63"/>
    <mergeCell ref="AD65:AD69"/>
    <mergeCell ref="AD71:AD75"/>
    <mergeCell ref="AD77:AD81"/>
    <mergeCell ref="AD83:AD87"/>
    <mergeCell ref="AD89:AD93"/>
    <mergeCell ref="AD95:AD99"/>
    <mergeCell ref="AD101:AD105"/>
    <mergeCell ref="AD107:AD111"/>
    <mergeCell ref="AD113:AD117"/>
    <mergeCell ref="AC173:AC177"/>
    <mergeCell ref="AC179:AC183"/>
    <mergeCell ref="AC185:AC189"/>
    <mergeCell ref="AC191:AC195"/>
    <mergeCell ref="AC197:AC201"/>
    <mergeCell ref="AC203:AC207"/>
    <mergeCell ref="AC209:AC213"/>
    <mergeCell ref="AC215:AC219"/>
    <mergeCell ref="AC222:AC226"/>
    <mergeCell ref="AC228:AC232"/>
    <mergeCell ref="AC234:AC238"/>
    <mergeCell ref="AC240:AC244"/>
    <mergeCell ref="AC246:AC250"/>
    <mergeCell ref="AC252:AC256"/>
    <mergeCell ref="AC258:AC262"/>
    <mergeCell ref="AC264:AC268"/>
    <mergeCell ref="AC270:AC274"/>
    <mergeCell ref="AB337:AB342"/>
    <mergeCell ref="AB344:AB349"/>
    <mergeCell ref="AB351:AB356"/>
    <mergeCell ref="AB358:AB363"/>
    <mergeCell ref="AC5:AC9"/>
    <mergeCell ref="AC11:AC15"/>
    <mergeCell ref="AC17:AC21"/>
    <mergeCell ref="AC23:AC27"/>
    <mergeCell ref="AC29:AC33"/>
    <mergeCell ref="AC35:AC39"/>
    <mergeCell ref="AC41:AC45"/>
    <mergeCell ref="AC47:AC51"/>
    <mergeCell ref="AC53:AC57"/>
    <mergeCell ref="AC59:AC63"/>
    <mergeCell ref="AC65:AC69"/>
    <mergeCell ref="AC71:AC75"/>
    <mergeCell ref="AC77:AC81"/>
    <mergeCell ref="AC83:AC87"/>
    <mergeCell ref="AC89:AC93"/>
    <mergeCell ref="AC95:AC99"/>
    <mergeCell ref="AC101:AC105"/>
    <mergeCell ref="AC107:AC111"/>
    <mergeCell ref="AC113:AC117"/>
    <mergeCell ref="AC119:AC123"/>
    <mergeCell ref="AC125:AC129"/>
    <mergeCell ref="AC131:AC135"/>
    <mergeCell ref="AC137:AC141"/>
    <mergeCell ref="AC143:AC147"/>
    <mergeCell ref="AC149:AC153"/>
    <mergeCell ref="AC155:AC159"/>
    <mergeCell ref="AC161:AC165"/>
    <mergeCell ref="AC167:AC171"/>
    <mergeCell ref="AB228:AB232"/>
    <mergeCell ref="AB234:AB238"/>
    <mergeCell ref="AB240:AB244"/>
    <mergeCell ref="AB246:AB250"/>
    <mergeCell ref="AB252:AB256"/>
    <mergeCell ref="AB258:AB262"/>
    <mergeCell ref="AB264:AB268"/>
    <mergeCell ref="AB270:AB274"/>
    <mergeCell ref="AB276:AB280"/>
    <mergeCell ref="AB282:AB286"/>
    <mergeCell ref="AB288:AB292"/>
    <mergeCell ref="AB295:AB300"/>
    <mergeCell ref="AB302:AB307"/>
    <mergeCell ref="AB309:AB314"/>
    <mergeCell ref="AB316:AB321"/>
    <mergeCell ref="AB323:AB328"/>
    <mergeCell ref="AB330:AB335"/>
    <mergeCell ref="AB125:AB129"/>
    <mergeCell ref="AB131:AB135"/>
    <mergeCell ref="AB137:AB141"/>
    <mergeCell ref="AB143:AB147"/>
    <mergeCell ref="AB149:AB153"/>
    <mergeCell ref="AB155:AB159"/>
    <mergeCell ref="AB161:AB165"/>
    <mergeCell ref="AB167:AB171"/>
    <mergeCell ref="AB173:AB177"/>
    <mergeCell ref="AB179:AB183"/>
    <mergeCell ref="AB185:AB189"/>
    <mergeCell ref="AB191:AB195"/>
    <mergeCell ref="AB197:AB201"/>
    <mergeCell ref="AB203:AB207"/>
    <mergeCell ref="AB209:AB213"/>
    <mergeCell ref="AB215:AB219"/>
    <mergeCell ref="AB222:AB226"/>
    <mergeCell ref="Y302:Y308"/>
    <mergeCell ref="Y309:Y315"/>
    <mergeCell ref="Y316:Y322"/>
    <mergeCell ref="Y323:Y329"/>
    <mergeCell ref="Y330:Y336"/>
    <mergeCell ref="Y337:Y343"/>
    <mergeCell ref="Y344:Y350"/>
    <mergeCell ref="Y351:Y357"/>
    <mergeCell ref="Y358:Y364"/>
    <mergeCell ref="Y373:Y376"/>
    <mergeCell ref="Z1:Z4"/>
    <mergeCell ref="Z373:Z376"/>
    <mergeCell ref="AB5:AB9"/>
    <mergeCell ref="AB11:AB15"/>
    <mergeCell ref="AB17:AB21"/>
    <mergeCell ref="AB23:AB27"/>
    <mergeCell ref="AB29:AB33"/>
    <mergeCell ref="AB35:AB39"/>
    <mergeCell ref="AB41:AB45"/>
    <mergeCell ref="AB47:AB51"/>
    <mergeCell ref="AB53:AB57"/>
    <mergeCell ref="AB59:AB63"/>
    <mergeCell ref="AB65:AB69"/>
    <mergeCell ref="AB71:AB75"/>
    <mergeCell ref="AB77:AB81"/>
    <mergeCell ref="AB83:AB87"/>
    <mergeCell ref="AB89:AB93"/>
    <mergeCell ref="AB95:AB99"/>
    <mergeCell ref="AB101:AB105"/>
    <mergeCell ref="AB107:AB111"/>
    <mergeCell ref="AB113:AB117"/>
    <mergeCell ref="AB119:AB123"/>
    <mergeCell ref="Y197:Y202"/>
    <mergeCell ref="Y203:Y208"/>
    <mergeCell ref="Y209:Y214"/>
    <mergeCell ref="Y215:Y220"/>
    <mergeCell ref="Y222:Y227"/>
    <mergeCell ref="Y228:Y233"/>
    <mergeCell ref="Y234:Y239"/>
    <mergeCell ref="Y240:Y245"/>
    <mergeCell ref="Y246:Y251"/>
    <mergeCell ref="Y252:Y257"/>
    <mergeCell ref="Y258:Y263"/>
    <mergeCell ref="Y264:Y269"/>
    <mergeCell ref="Y270:Y275"/>
    <mergeCell ref="Y276:Y281"/>
    <mergeCell ref="Y282:Y287"/>
    <mergeCell ref="Y288:Y293"/>
    <mergeCell ref="Y295:Y301"/>
    <mergeCell ref="Y95:Y100"/>
    <mergeCell ref="Y101:Y106"/>
    <mergeCell ref="Y107:Y112"/>
    <mergeCell ref="Y113:Y118"/>
    <mergeCell ref="Y119:Y124"/>
    <mergeCell ref="Y125:Y130"/>
    <mergeCell ref="Y131:Y136"/>
    <mergeCell ref="Y137:Y142"/>
    <mergeCell ref="Y143:Y148"/>
    <mergeCell ref="Y149:Y154"/>
    <mergeCell ref="Y155:Y160"/>
    <mergeCell ref="Y161:Y166"/>
    <mergeCell ref="Y167:Y172"/>
    <mergeCell ref="Y173:Y178"/>
    <mergeCell ref="Y179:Y184"/>
    <mergeCell ref="Y185:Y190"/>
    <mergeCell ref="Y191:Y196"/>
    <mergeCell ref="Q1:Q4"/>
    <mergeCell ref="Q373:Q376"/>
    <mergeCell ref="R1:R4"/>
    <mergeCell ref="R373:R376"/>
    <mergeCell ref="S1:S4"/>
    <mergeCell ref="S373:S376"/>
    <mergeCell ref="T1:T4"/>
    <mergeCell ref="T373:T376"/>
    <mergeCell ref="U1:U4"/>
    <mergeCell ref="U373:U376"/>
    <mergeCell ref="V1:V4"/>
    <mergeCell ref="V373:V376"/>
    <mergeCell ref="W1:W4"/>
    <mergeCell ref="W373:W376"/>
    <mergeCell ref="X1:X4"/>
    <mergeCell ref="X373:X376"/>
    <mergeCell ref="Y1:Y4"/>
    <mergeCell ref="Y5:Y10"/>
    <mergeCell ref="Y11:Y16"/>
    <mergeCell ref="Y17:Y22"/>
    <mergeCell ref="Y23:Y28"/>
    <mergeCell ref="Y29:Y34"/>
    <mergeCell ref="Y35:Y40"/>
    <mergeCell ref="Y41:Y46"/>
    <mergeCell ref="Y47:Y52"/>
    <mergeCell ref="Y53:Y58"/>
    <mergeCell ref="Y59:Y64"/>
    <mergeCell ref="Y65:Y70"/>
    <mergeCell ref="Y71:Y76"/>
    <mergeCell ref="Y77:Y82"/>
    <mergeCell ref="Y83:Y88"/>
    <mergeCell ref="Y89:Y94"/>
    <mergeCell ref="O1:O4"/>
    <mergeCell ref="O373:O376"/>
    <mergeCell ref="P1:P4"/>
    <mergeCell ref="P373:P376"/>
    <mergeCell ref="M185:M189"/>
    <mergeCell ref="M191:M195"/>
    <mergeCell ref="M197:M201"/>
    <mergeCell ref="M203:M207"/>
    <mergeCell ref="M209:M213"/>
    <mergeCell ref="M215:M219"/>
    <mergeCell ref="M222:M226"/>
    <mergeCell ref="M228:M232"/>
    <mergeCell ref="M234:M238"/>
    <mergeCell ref="M240:M244"/>
    <mergeCell ref="M246:M250"/>
    <mergeCell ref="M252:M256"/>
    <mergeCell ref="M258:M262"/>
    <mergeCell ref="M264:M268"/>
    <mergeCell ref="M167:M171"/>
    <mergeCell ref="M173:M177"/>
    <mergeCell ref="M179:M183"/>
    <mergeCell ref="M119:M123"/>
    <mergeCell ref="M125:M129"/>
    <mergeCell ref="M131:M135"/>
    <mergeCell ref="M137:M141"/>
    <mergeCell ref="M143:M147"/>
    <mergeCell ref="M149:M153"/>
    <mergeCell ref="M155:M159"/>
    <mergeCell ref="M161:M165"/>
    <mergeCell ref="M288:M292"/>
    <mergeCell ref="M295:M300"/>
    <mergeCell ref="M302:M307"/>
    <mergeCell ref="M344:M349"/>
    <mergeCell ref="M351:M356"/>
    <mergeCell ref="M358:M363"/>
    <mergeCell ref="M373:M376"/>
    <mergeCell ref="N1:N4"/>
    <mergeCell ref="N373:N376"/>
    <mergeCell ref="L323:L329"/>
    <mergeCell ref="L330:L336"/>
    <mergeCell ref="L337:L343"/>
    <mergeCell ref="M270:M274"/>
    <mergeCell ref="M276:M280"/>
    <mergeCell ref="M282:M286"/>
    <mergeCell ref="M309:M314"/>
    <mergeCell ref="M316:M321"/>
    <mergeCell ref="M323:M328"/>
    <mergeCell ref="M330:M335"/>
    <mergeCell ref="M337:M342"/>
    <mergeCell ref="L373:L376"/>
    <mergeCell ref="M1:M4"/>
    <mergeCell ref="M5:M9"/>
    <mergeCell ref="M11:M15"/>
    <mergeCell ref="M17:M21"/>
    <mergeCell ref="M23:M27"/>
    <mergeCell ref="M29:M33"/>
    <mergeCell ref="M35:M39"/>
    <mergeCell ref="M41:M45"/>
    <mergeCell ref="M47:M51"/>
    <mergeCell ref="M53:M57"/>
    <mergeCell ref="M59:M63"/>
    <mergeCell ref="M65:M69"/>
    <mergeCell ref="M71:M75"/>
    <mergeCell ref="M77:M81"/>
    <mergeCell ref="M83:M87"/>
    <mergeCell ref="M89:M93"/>
    <mergeCell ref="M95:M99"/>
    <mergeCell ref="M101:M105"/>
    <mergeCell ref="M107:M111"/>
    <mergeCell ref="M113:M117"/>
    <mergeCell ref="L143:L148"/>
    <mergeCell ref="L344:L350"/>
    <mergeCell ref="L351:L357"/>
    <mergeCell ref="L358:L364"/>
    <mergeCell ref="L149:L154"/>
    <mergeCell ref="L155:L160"/>
    <mergeCell ref="L161:L166"/>
    <mergeCell ref="L167:L172"/>
    <mergeCell ref="L173:L178"/>
    <mergeCell ref="L179:L184"/>
    <mergeCell ref="L185:L190"/>
    <mergeCell ref="L191:L196"/>
    <mergeCell ref="L197:L202"/>
    <mergeCell ref="L203:L208"/>
    <mergeCell ref="L209:L214"/>
    <mergeCell ref="L215:L220"/>
    <mergeCell ref="L222:L227"/>
    <mergeCell ref="L228:L233"/>
    <mergeCell ref="L234:L239"/>
    <mergeCell ref="L240:L245"/>
    <mergeCell ref="L246:L251"/>
    <mergeCell ref="L252:L257"/>
    <mergeCell ref="L258:L263"/>
    <mergeCell ref="L264:L269"/>
    <mergeCell ref="L270:L275"/>
    <mergeCell ref="L276:L281"/>
    <mergeCell ref="L282:L287"/>
    <mergeCell ref="L288:L293"/>
    <mergeCell ref="L295:L301"/>
    <mergeCell ref="L302:L308"/>
    <mergeCell ref="L309:L315"/>
    <mergeCell ref="L316:L322"/>
    <mergeCell ref="K316:K322"/>
    <mergeCell ref="K323:K329"/>
    <mergeCell ref="K330:K336"/>
    <mergeCell ref="K337:K343"/>
    <mergeCell ref="K344:K350"/>
    <mergeCell ref="K351:K357"/>
    <mergeCell ref="K358:K364"/>
    <mergeCell ref="K373:K376"/>
    <mergeCell ref="L1:L4"/>
    <mergeCell ref="L5:L10"/>
    <mergeCell ref="L11:L16"/>
    <mergeCell ref="L17:L22"/>
    <mergeCell ref="L23:L28"/>
    <mergeCell ref="L29:L34"/>
    <mergeCell ref="L35:L40"/>
    <mergeCell ref="L41:L46"/>
    <mergeCell ref="L47:L52"/>
    <mergeCell ref="L53:L58"/>
    <mergeCell ref="L59:L64"/>
    <mergeCell ref="L65:L70"/>
    <mergeCell ref="L71:L76"/>
    <mergeCell ref="L77:L82"/>
    <mergeCell ref="L83:L88"/>
    <mergeCell ref="L89:L94"/>
    <mergeCell ref="L95:L100"/>
    <mergeCell ref="L101:L106"/>
    <mergeCell ref="L107:L112"/>
    <mergeCell ref="L113:L118"/>
    <mergeCell ref="L119:L124"/>
    <mergeCell ref="L125:L130"/>
    <mergeCell ref="L131:L136"/>
    <mergeCell ref="L137:L142"/>
    <mergeCell ref="K209:K214"/>
    <mergeCell ref="K215:K220"/>
    <mergeCell ref="K222:K227"/>
    <mergeCell ref="K228:K233"/>
    <mergeCell ref="K234:K239"/>
    <mergeCell ref="K240:K245"/>
    <mergeCell ref="K246:K251"/>
    <mergeCell ref="K252:K257"/>
    <mergeCell ref="K258:K263"/>
    <mergeCell ref="K264:K269"/>
    <mergeCell ref="K270:K275"/>
    <mergeCell ref="K276:K281"/>
    <mergeCell ref="K282:K287"/>
    <mergeCell ref="K288:K293"/>
    <mergeCell ref="K295:K301"/>
    <mergeCell ref="K302:K308"/>
    <mergeCell ref="K309:K315"/>
    <mergeCell ref="K107:K112"/>
    <mergeCell ref="K113:K118"/>
    <mergeCell ref="K119:K124"/>
    <mergeCell ref="K125:K130"/>
    <mergeCell ref="K131:K136"/>
    <mergeCell ref="K137:K142"/>
    <mergeCell ref="K143:K148"/>
    <mergeCell ref="K149:K154"/>
    <mergeCell ref="K155:K160"/>
    <mergeCell ref="K161:K166"/>
    <mergeCell ref="K167:K172"/>
    <mergeCell ref="K173:K178"/>
    <mergeCell ref="K179:K184"/>
    <mergeCell ref="K185:K190"/>
    <mergeCell ref="K191:K196"/>
    <mergeCell ref="K197:K202"/>
    <mergeCell ref="K203:K208"/>
    <mergeCell ref="J276:J281"/>
    <mergeCell ref="J282:J287"/>
    <mergeCell ref="J288:J293"/>
    <mergeCell ref="J295:J301"/>
    <mergeCell ref="J302:J308"/>
    <mergeCell ref="J309:J315"/>
    <mergeCell ref="J316:J322"/>
    <mergeCell ref="J323:J329"/>
    <mergeCell ref="J330:J336"/>
    <mergeCell ref="J337:J343"/>
    <mergeCell ref="J344:J350"/>
    <mergeCell ref="J351:J357"/>
    <mergeCell ref="J358:J364"/>
    <mergeCell ref="J373:J376"/>
    <mergeCell ref="K1:K4"/>
    <mergeCell ref="K5:K10"/>
    <mergeCell ref="K11:K16"/>
    <mergeCell ref="K17:K22"/>
    <mergeCell ref="K23:K28"/>
    <mergeCell ref="K29:K34"/>
    <mergeCell ref="K35:K40"/>
    <mergeCell ref="K41:K46"/>
    <mergeCell ref="K47:K52"/>
    <mergeCell ref="K53:K58"/>
    <mergeCell ref="K59:K64"/>
    <mergeCell ref="K65:K70"/>
    <mergeCell ref="K71:K76"/>
    <mergeCell ref="K77:K82"/>
    <mergeCell ref="K83:K88"/>
    <mergeCell ref="K89:K94"/>
    <mergeCell ref="K95:K100"/>
    <mergeCell ref="K101:K106"/>
    <mergeCell ref="J173:J178"/>
    <mergeCell ref="J179:J184"/>
    <mergeCell ref="J185:J190"/>
    <mergeCell ref="J191:J196"/>
    <mergeCell ref="J197:J202"/>
    <mergeCell ref="J203:J208"/>
    <mergeCell ref="J209:J214"/>
    <mergeCell ref="J215:J220"/>
    <mergeCell ref="J222:J227"/>
    <mergeCell ref="J228:J233"/>
    <mergeCell ref="J234:J239"/>
    <mergeCell ref="J240:J245"/>
    <mergeCell ref="J246:J251"/>
    <mergeCell ref="J252:J257"/>
    <mergeCell ref="J258:J263"/>
    <mergeCell ref="J264:J269"/>
    <mergeCell ref="J270:J275"/>
    <mergeCell ref="I351:I357"/>
    <mergeCell ref="I358:I364"/>
    <mergeCell ref="I374:I376"/>
    <mergeCell ref="J1:J4"/>
    <mergeCell ref="J5:J10"/>
    <mergeCell ref="J11:J16"/>
    <mergeCell ref="J17:J22"/>
    <mergeCell ref="J23:J28"/>
    <mergeCell ref="J29:J34"/>
    <mergeCell ref="J35:J40"/>
    <mergeCell ref="J41:J46"/>
    <mergeCell ref="J47:J52"/>
    <mergeCell ref="J53:J58"/>
    <mergeCell ref="J59:J64"/>
    <mergeCell ref="J65:J70"/>
    <mergeCell ref="J71:J76"/>
    <mergeCell ref="J77:J82"/>
    <mergeCell ref="J83:J88"/>
    <mergeCell ref="J89:J94"/>
    <mergeCell ref="J95:J100"/>
    <mergeCell ref="J101:J106"/>
    <mergeCell ref="J107:J112"/>
    <mergeCell ref="J113:J118"/>
    <mergeCell ref="J119:J124"/>
    <mergeCell ref="J125:J130"/>
    <mergeCell ref="J131:J136"/>
    <mergeCell ref="J137:J142"/>
    <mergeCell ref="J143:J148"/>
    <mergeCell ref="J149:J154"/>
    <mergeCell ref="J155:J160"/>
    <mergeCell ref="J161:J166"/>
    <mergeCell ref="J167:J172"/>
    <mergeCell ref="I240:I245"/>
    <mergeCell ref="I246:I251"/>
    <mergeCell ref="I252:I257"/>
    <mergeCell ref="I258:I263"/>
    <mergeCell ref="I264:I269"/>
    <mergeCell ref="I270:I275"/>
    <mergeCell ref="I276:I281"/>
    <mergeCell ref="I282:I287"/>
    <mergeCell ref="I288:I293"/>
    <mergeCell ref="I295:I301"/>
    <mergeCell ref="I302:I308"/>
    <mergeCell ref="I309:I315"/>
    <mergeCell ref="I316:I322"/>
    <mergeCell ref="I323:I329"/>
    <mergeCell ref="I330:I336"/>
    <mergeCell ref="I337:I343"/>
    <mergeCell ref="I344:I350"/>
    <mergeCell ref="I137:I142"/>
    <mergeCell ref="I143:I148"/>
    <mergeCell ref="I149:I154"/>
    <mergeCell ref="I155:I160"/>
    <mergeCell ref="I161:I166"/>
    <mergeCell ref="I167:I172"/>
    <mergeCell ref="I173:I178"/>
    <mergeCell ref="I179:I184"/>
    <mergeCell ref="I185:I190"/>
    <mergeCell ref="I191:I196"/>
    <mergeCell ref="I197:I202"/>
    <mergeCell ref="I203:I208"/>
    <mergeCell ref="I209:I214"/>
    <mergeCell ref="I215:I220"/>
    <mergeCell ref="I222:I227"/>
    <mergeCell ref="I228:I233"/>
    <mergeCell ref="I234:I239"/>
    <mergeCell ref="H309:H315"/>
    <mergeCell ref="H316:H322"/>
    <mergeCell ref="H323:H329"/>
    <mergeCell ref="H330:H336"/>
    <mergeCell ref="H337:H343"/>
    <mergeCell ref="H344:H350"/>
    <mergeCell ref="H351:H357"/>
    <mergeCell ref="H358:H364"/>
    <mergeCell ref="H374:H376"/>
    <mergeCell ref="I2:I4"/>
    <mergeCell ref="I5:I10"/>
    <mergeCell ref="I11:I16"/>
    <mergeCell ref="I17:I22"/>
    <mergeCell ref="I23:I28"/>
    <mergeCell ref="I29:I34"/>
    <mergeCell ref="I35:I40"/>
    <mergeCell ref="I41:I46"/>
    <mergeCell ref="I47:I52"/>
    <mergeCell ref="I53:I58"/>
    <mergeCell ref="I59:I64"/>
    <mergeCell ref="I65:I70"/>
    <mergeCell ref="I71:I76"/>
    <mergeCell ref="I77:I82"/>
    <mergeCell ref="I83:I88"/>
    <mergeCell ref="I89:I94"/>
    <mergeCell ref="I95:I100"/>
    <mergeCell ref="I101:I106"/>
    <mergeCell ref="I107:I112"/>
    <mergeCell ref="I113:I118"/>
    <mergeCell ref="I119:I124"/>
    <mergeCell ref="I125:I130"/>
    <mergeCell ref="I131:I136"/>
    <mergeCell ref="H203:H208"/>
    <mergeCell ref="H209:H214"/>
    <mergeCell ref="H215:H220"/>
    <mergeCell ref="H222:H227"/>
    <mergeCell ref="H228:H233"/>
    <mergeCell ref="H234:H239"/>
    <mergeCell ref="H240:H245"/>
    <mergeCell ref="H246:H251"/>
    <mergeCell ref="H252:H257"/>
    <mergeCell ref="H258:H263"/>
    <mergeCell ref="H264:H269"/>
    <mergeCell ref="H270:H275"/>
    <mergeCell ref="H276:H281"/>
    <mergeCell ref="H282:H287"/>
    <mergeCell ref="H288:H293"/>
    <mergeCell ref="H295:H301"/>
    <mergeCell ref="H302:H308"/>
    <mergeCell ref="H101:H106"/>
    <mergeCell ref="H107:H112"/>
    <mergeCell ref="H113:H118"/>
    <mergeCell ref="H119:H124"/>
    <mergeCell ref="H125:H130"/>
    <mergeCell ref="H131:H136"/>
    <mergeCell ref="H137:H142"/>
    <mergeCell ref="H143:H148"/>
    <mergeCell ref="H149:H154"/>
    <mergeCell ref="H155:H160"/>
    <mergeCell ref="H161:H166"/>
    <mergeCell ref="H167:H172"/>
    <mergeCell ref="H173:H178"/>
    <mergeCell ref="H179:H184"/>
    <mergeCell ref="H185:H190"/>
    <mergeCell ref="H191:H196"/>
    <mergeCell ref="H197:H202"/>
    <mergeCell ref="G270:G275"/>
    <mergeCell ref="G276:G281"/>
    <mergeCell ref="G282:G287"/>
    <mergeCell ref="G288:G293"/>
    <mergeCell ref="G295:G301"/>
    <mergeCell ref="G302:G308"/>
    <mergeCell ref="G309:G315"/>
    <mergeCell ref="G316:G322"/>
    <mergeCell ref="G323:G329"/>
    <mergeCell ref="G330:G336"/>
    <mergeCell ref="G337:G343"/>
    <mergeCell ref="G344:G350"/>
    <mergeCell ref="G351:G357"/>
    <mergeCell ref="G358:G364"/>
    <mergeCell ref="G374:G376"/>
    <mergeCell ref="H2:H4"/>
    <mergeCell ref="H5:H10"/>
    <mergeCell ref="H11:H16"/>
    <mergeCell ref="H17:H22"/>
    <mergeCell ref="H23:H28"/>
    <mergeCell ref="H29:H34"/>
    <mergeCell ref="H35:H40"/>
    <mergeCell ref="H41:H46"/>
    <mergeCell ref="H47:H52"/>
    <mergeCell ref="H53:H58"/>
    <mergeCell ref="H59:H64"/>
    <mergeCell ref="H65:H70"/>
    <mergeCell ref="H71:H76"/>
    <mergeCell ref="H77:H82"/>
    <mergeCell ref="H83:H88"/>
    <mergeCell ref="H89:H94"/>
    <mergeCell ref="H95:H100"/>
    <mergeCell ref="G167:G172"/>
    <mergeCell ref="G173:G178"/>
    <mergeCell ref="G179:G184"/>
    <mergeCell ref="G185:G190"/>
    <mergeCell ref="G191:G196"/>
    <mergeCell ref="G197:G202"/>
    <mergeCell ref="G203:G208"/>
    <mergeCell ref="G209:G214"/>
    <mergeCell ref="G215:G220"/>
    <mergeCell ref="G222:G227"/>
    <mergeCell ref="G228:G233"/>
    <mergeCell ref="G234:G239"/>
    <mergeCell ref="G240:G245"/>
    <mergeCell ref="G246:G251"/>
    <mergeCell ref="G252:G257"/>
    <mergeCell ref="G258:G263"/>
    <mergeCell ref="G264:G269"/>
    <mergeCell ref="F344:F350"/>
    <mergeCell ref="F351:F357"/>
    <mergeCell ref="F358:F364"/>
    <mergeCell ref="F374:F376"/>
    <mergeCell ref="G2:G4"/>
    <mergeCell ref="G5:G10"/>
    <mergeCell ref="G11:G16"/>
    <mergeCell ref="G17:G22"/>
    <mergeCell ref="G23:G28"/>
    <mergeCell ref="G29:G34"/>
    <mergeCell ref="G35:G40"/>
    <mergeCell ref="G41:G46"/>
    <mergeCell ref="G47:G52"/>
    <mergeCell ref="G53:G58"/>
    <mergeCell ref="G59:G64"/>
    <mergeCell ref="G65:G70"/>
    <mergeCell ref="G71:G76"/>
    <mergeCell ref="G77:G82"/>
    <mergeCell ref="G83:G88"/>
    <mergeCell ref="G89:G94"/>
    <mergeCell ref="G95:G100"/>
    <mergeCell ref="G101:G106"/>
    <mergeCell ref="G107:G112"/>
    <mergeCell ref="G113:G118"/>
    <mergeCell ref="G119:G124"/>
    <mergeCell ref="G125:G130"/>
    <mergeCell ref="G131:G136"/>
    <mergeCell ref="G137:G142"/>
    <mergeCell ref="G143:G148"/>
    <mergeCell ref="G149:G154"/>
    <mergeCell ref="G155:G160"/>
    <mergeCell ref="G161:G166"/>
    <mergeCell ref="F234:F239"/>
    <mergeCell ref="F240:F245"/>
    <mergeCell ref="F246:F251"/>
    <mergeCell ref="F252:F257"/>
    <mergeCell ref="F258:F263"/>
    <mergeCell ref="F264:F269"/>
    <mergeCell ref="F270:F275"/>
    <mergeCell ref="F276:F281"/>
    <mergeCell ref="F282:F287"/>
    <mergeCell ref="F288:F293"/>
    <mergeCell ref="F295:F301"/>
    <mergeCell ref="F302:F308"/>
    <mergeCell ref="F309:F315"/>
    <mergeCell ref="F316:F322"/>
    <mergeCell ref="F323:F329"/>
    <mergeCell ref="F330:F336"/>
    <mergeCell ref="F337:F343"/>
    <mergeCell ref="F131:F136"/>
    <mergeCell ref="F137:F142"/>
    <mergeCell ref="F143:F148"/>
    <mergeCell ref="F149:F154"/>
    <mergeCell ref="F155:F160"/>
    <mergeCell ref="F161:F166"/>
    <mergeCell ref="F167:F172"/>
    <mergeCell ref="F173:F178"/>
    <mergeCell ref="F179:F184"/>
    <mergeCell ref="F185:F190"/>
    <mergeCell ref="F191:F196"/>
    <mergeCell ref="F197:F202"/>
    <mergeCell ref="F203:F208"/>
    <mergeCell ref="F209:F214"/>
    <mergeCell ref="F215:F220"/>
    <mergeCell ref="F222:F227"/>
    <mergeCell ref="F228:F233"/>
    <mergeCell ref="E302:E308"/>
    <mergeCell ref="E309:E315"/>
    <mergeCell ref="E316:E322"/>
    <mergeCell ref="E323:E329"/>
    <mergeCell ref="E330:E336"/>
    <mergeCell ref="E337:E343"/>
    <mergeCell ref="E344:E350"/>
    <mergeCell ref="E351:E357"/>
    <mergeCell ref="E358:E364"/>
    <mergeCell ref="E373:E376"/>
    <mergeCell ref="F2:F4"/>
    <mergeCell ref="F5:F10"/>
    <mergeCell ref="F11:F16"/>
    <mergeCell ref="F17:F22"/>
    <mergeCell ref="F23:F28"/>
    <mergeCell ref="F29:F34"/>
    <mergeCell ref="F35:F40"/>
    <mergeCell ref="F41:F46"/>
    <mergeCell ref="F47:F52"/>
    <mergeCell ref="F53:F58"/>
    <mergeCell ref="F59:F64"/>
    <mergeCell ref="F65:F70"/>
    <mergeCell ref="F71:F76"/>
    <mergeCell ref="F77:F82"/>
    <mergeCell ref="F83:F88"/>
    <mergeCell ref="F89:F94"/>
    <mergeCell ref="F95:F100"/>
    <mergeCell ref="F101:F106"/>
    <mergeCell ref="F107:F112"/>
    <mergeCell ref="F113:F118"/>
    <mergeCell ref="F119:F124"/>
    <mergeCell ref="F125:F130"/>
    <mergeCell ref="E197:E202"/>
    <mergeCell ref="E203:E208"/>
    <mergeCell ref="E209:E214"/>
    <mergeCell ref="E215:E220"/>
    <mergeCell ref="E222:E227"/>
    <mergeCell ref="E228:E233"/>
    <mergeCell ref="E234:E239"/>
    <mergeCell ref="E240:E245"/>
    <mergeCell ref="E246:E251"/>
    <mergeCell ref="E252:E257"/>
    <mergeCell ref="E258:E263"/>
    <mergeCell ref="E264:E269"/>
    <mergeCell ref="E270:E275"/>
    <mergeCell ref="E276:E281"/>
    <mergeCell ref="E282:E287"/>
    <mergeCell ref="E288:E293"/>
    <mergeCell ref="E295:E301"/>
    <mergeCell ref="E95:E100"/>
    <mergeCell ref="E101:E106"/>
    <mergeCell ref="E107:E112"/>
    <mergeCell ref="E113:E118"/>
    <mergeCell ref="E119:E124"/>
    <mergeCell ref="E125:E130"/>
    <mergeCell ref="E131:E136"/>
    <mergeCell ref="E137:E142"/>
    <mergeCell ref="E143:E148"/>
    <mergeCell ref="E149:E154"/>
    <mergeCell ref="E155:E160"/>
    <mergeCell ref="E161:E166"/>
    <mergeCell ref="E167:E172"/>
    <mergeCell ref="E173:E178"/>
    <mergeCell ref="E179:E184"/>
    <mergeCell ref="E185:E190"/>
    <mergeCell ref="E191:E196"/>
    <mergeCell ref="D264:D269"/>
    <mergeCell ref="D270:D275"/>
    <mergeCell ref="D276:D281"/>
    <mergeCell ref="D282:D287"/>
    <mergeCell ref="D288:D293"/>
    <mergeCell ref="D295:D301"/>
    <mergeCell ref="D302:D308"/>
    <mergeCell ref="D309:D315"/>
    <mergeCell ref="D316:D322"/>
    <mergeCell ref="D323:D329"/>
    <mergeCell ref="D330:D336"/>
    <mergeCell ref="D337:D343"/>
    <mergeCell ref="D344:D350"/>
    <mergeCell ref="D351:D357"/>
    <mergeCell ref="D358:D364"/>
    <mergeCell ref="D373:D376"/>
    <mergeCell ref="E1:E4"/>
    <mergeCell ref="E5:E10"/>
    <mergeCell ref="E11:E16"/>
    <mergeCell ref="E17:E22"/>
    <mergeCell ref="E23:E28"/>
    <mergeCell ref="E29:E34"/>
    <mergeCell ref="E35:E40"/>
    <mergeCell ref="E41:E46"/>
    <mergeCell ref="E47:E52"/>
    <mergeCell ref="E53:E58"/>
    <mergeCell ref="E59:E64"/>
    <mergeCell ref="E65:E70"/>
    <mergeCell ref="E71:E76"/>
    <mergeCell ref="E77:E82"/>
    <mergeCell ref="E83:E88"/>
    <mergeCell ref="E89:E94"/>
    <mergeCell ref="D161:D166"/>
    <mergeCell ref="D167:D172"/>
    <mergeCell ref="D173:D178"/>
    <mergeCell ref="D179:D184"/>
    <mergeCell ref="D185:D190"/>
    <mergeCell ref="D191:D196"/>
    <mergeCell ref="D197:D202"/>
    <mergeCell ref="D203:D208"/>
    <mergeCell ref="D209:D214"/>
    <mergeCell ref="D215:D220"/>
    <mergeCell ref="D222:D227"/>
    <mergeCell ref="D228:D233"/>
    <mergeCell ref="D234:D239"/>
    <mergeCell ref="D240:D245"/>
    <mergeCell ref="D246:D251"/>
    <mergeCell ref="D252:D257"/>
    <mergeCell ref="D258:D263"/>
    <mergeCell ref="A337:A343"/>
    <mergeCell ref="A344:A350"/>
    <mergeCell ref="A351:A357"/>
    <mergeCell ref="A358:A364"/>
    <mergeCell ref="A373:A376"/>
    <mergeCell ref="D1:D4"/>
    <mergeCell ref="D5:D10"/>
    <mergeCell ref="D11:D16"/>
    <mergeCell ref="D17:D22"/>
    <mergeCell ref="D23:D28"/>
    <mergeCell ref="D29:D34"/>
    <mergeCell ref="D35:D40"/>
    <mergeCell ref="D41:D46"/>
    <mergeCell ref="D47:D52"/>
    <mergeCell ref="D53:D58"/>
    <mergeCell ref="D59:D64"/>
    <mergeCell ref="D65:D70"/>
    <mergeCell ref="D71:D76"/>
    <mergeCell ref="D77:D82"/>
    <mergeCell ref="D83:D88"/>
    <mergeCell ref="D89:D94"/>
    <mergeCell ref="D95:D100"/>
    <mergeCell ref="D101:D106"/>
    <mergeCell ref="D107:D112"/>
    <mergeCell ref="D113:D118"/>
    <mergeCell ref="D119:D124"/>
    <mergeCell ref="D125:D130"/>
    <mergeCell ref="D131:D136"/>
    <mergeCell ref="D137:D142"/>
    <mergeCell ref="D143:D148"/>
    <mergeCell ref="D149:D151"/>
    <mergeCell ref="D155:D157"/>
    <mergeCell ref="A228:A233"/>
    <mergeCell ref="A234:A239"/>
    <mergeCell ref="A240:A245"/>
    <mergeCell ref="A246:A251"/>
    <mergeCell ref="A252:A257"/>
    <mergeCell ref="A258:A263"/>
    <mergeCell ref="A264:A269"/>
    <mergeCell ref="A270:A275"/>
    <mergeCell ref="A276:A281"/>
    <mergeCell ref="A282:A287"/>
    <mergeCell ref="A288:A293"/>
    <mergeCell ref="A295:A301"/>
    <mergeCell ref="A302:A308"/>
    <mergeCell ref="A309:A315"/>
    <mergeCell ref="A316:A322"/>
    <mergeCell ref="A323:A329"/>
    <mergeCell ref="A330:A336"/>
    <mergeCell ref="F373:G373"/>
    <mergeCell ref="AB373:AP373"/>
    <mergeCell ref="AB374:AC374"/>
    <mergeCell ref="AB375:AC375"/>
    <mergeCell ref="B377:C377"/>
    <mergeCell ref="B378:C378"/>
    <mergeCell ref="B379:C379"/>
    <mergeCell ref="B380:C380"/>
    <mergeCell ref="B381:C381"/>
    <mergeCell ref="A1:A4"/>
    <mergeCell ref="A5:A10"/>
    <mergeCell ref="A11:A16"/>
    <mergeCell ref="A17:A22"/>
    <mergeCell ref="A23:A28"/>
    <mergeCell ref="A29:A34"/>
    <mergeCell ref="A35:A40"/>
    <mergeCell ref="A41:A46"/>
    <mergeCell ref="A47:A52"/>
    <mergeCell ref="A53:A58"/>
    <mergeCell ref="A59:A64"/>
    <mergeCell ref="A65:A70"/>
    <mergeCell ref="A71:A76"/>
    <mergeCell ref="A77:A82"/>
    <mergeCell ref="A83:A88"/>
    <mergeCell ref="A89:A94"/>
    <mergeCell ref="A95:A100"/>
    <mergeCell ref="A101:A106"/>
    <mergeCell ref="A107:A112"/>
    <mergeCell ref="A113:A118"/>
    <mergeCell ref="A119:A124"/>
    <mergeCell ref="A125:A130"/>
    <mergeCell ref="F1:G1"/>
    <mergeCell ref="AB2:AD2"/>
    <mergeCell ref="AB3:AD3"/>
    <mergeCell ref="B152:C152"/>
    <mergeCell ref="B153:C153"/>
    <mergeCell ref="B154:C154"/>
    <mergeCell ref="B158:C158"/>
    <mergeCell ref="B159:C159"/>
    <mergeCell ref="B160:C160"/>
    <mergeCell ref="A221:C221"/>
    <mergeCell ref="A294:C294"/>
    <mergeCell ref="B365:C365"/>
    <mergeCell ref="B366:C366"/>
    <mergeCell ref="B367:C367"/>
    <mergeCell ref="B368:C368"/>
    <mergeCell ref="B369:C369"/>
    <mergeCell ref="B370:C370"/>
    <mergeCell ref="A131:A136"/>
    <mergeCell ref="A137:A142"/>
    <mergeCell ref="A143:A148"/>
    <mergeCell ref="A149:A154"/>
    <mergeCell ref="A155:A160"/>
    <mergeCell ref="A161:A166"/>
    <mergeCell ref="A167:A172"/>
    <mergeCell ref="A173:A178"/>
    <mergeCell ref="A179:A184"/>
    <mergeCell ref="A185:A190"/>
    <mergeCell ref="A191:A196"/>
    <mergeCell ref="A197:A202"/>
    <mergeCell ref="A203:A208"/>
    <mergeCell ref="A209:A214"/>
    <mergeCell ref="A215:A220"/>
    <mergeCell ref="A222:A227"/>
  </mergeCells>
  <conditionalFormatting sqref="D154">
    <cfRule type="cellIs" dxfId="2375" priority="67" stopIfTrue="1" operator="lessThan">
      <formula>0</formula>
    </cfRule>
  </conditionalFormatting>
  <conditionalFormatting sqref="D160">
    <cfRule type="cellIs" dxfId="2374" priority="230" stopIfTrue="1" operator="lessThan">
      <formula>0</formula>
    </cfRule>
  </conditionalFormatting>
  <conditionalFormatting sqref="M5:M9">
    <cfRule type="cellIs" dxfId="2373" priority="68" stopIfTrue="1" operator="lessThan">
      <formula>0</formula>
    </cfRule>
  </conditionalFormatting>
  <conditionalFormatting sqref="M10">
    <cfRule type="containsText" dxfId="2372" priority="224" operator="containsText" text="Falso">
      <formula>NOT(ISERROR(SEARCH("Falso",M10)))</formula>
    </cfRule>
  </conditionalFormatting>
  <conditionalFormatting sqref="M11:M15">
    <cfRule type="cellIs" dxfId="2371" priority="66" stopIfTrue="1" operator="lessThan">
      <formula>0</formula>
    </cfRule>
  </conditionalFormatting>
  <conditionalFormatting sqref="M16">
    <cfRule type="containsText" dxfId="2370" priority="223" operator="containsText" text="Falso">
      <formula>NOT(ISERROR(SEARCH("Falso",M16)))</formula>
    </cfRule>
  </conditionalFormatting>
  <conditionalFormatting sqref="M17:M21">
    <cfRule type="cellIs" dxfId="2369" priority="65" stopIfTrue="1" operator="lessThan">
      <formula>0</formula>
    </cfRule>
  </conditionalFormatting>
  <conditionalFormatting sqref="M22">
    <cfRule type="containsText" dxfId="2368" priority="214" operator="containsText" text="Falso">
      <formula>NOT(ISERROR(SEARCH("Falso",M22)))</formula>
    </cfRule>
  </conditionalFormatting>
  <conditionalFormatting sqref="M23:M27">
    <cfRule type="cellIs" dxfId="2367" priority="64" stopIfTrue="1" operator="lessThan">
      <formula>0</formula>
    </cfRule>
  </conditionalFormatting>
  <conditionalFormatting sqref="M28">
    <cfRule type="containsText" dxfId="2366" priority="213" operator="containsText" text="Falso">
      <formula>NOT(ISERROR(SEARCH("Falso",M28)))</formula>
    </cfRule>
  </conditionalFormatting>
  <conditionalFormatting sqref="M29:M33">
    <cfRule type="cellIs" dxfId="2365" priority="63" stopIfTrue="1" operator="lessThan">
      <formula>0</formula>
    </cfRule>
  </conditionalFormatting>
  <conditionalFormatting sqref="M34">
    <cfRule type="containsText" dxfId="2364" priority="204" operator="containsText" text="Falso">
      <formula>NOT(ISERROR(SEARCH("Falso",M34)))</formula>
    </cfRule>
  </conditionalFormatting>
  <conditionalFormatting sqref="M35:M39">
    <cfRule type="cellIs" dxfId="2363" priority="62" stopIfTrue="1" operator="lessThan">
      <formula>0</formula>
    </cfRule>
  </conditionalFormatting>
  <conditionalFormatting sqref="M40">
    <cfRule type="containsText" dxfId="2362" priority="203" operator="containsText" text="Falso">
      <formula>NOT(ISERROR(SEARCH("Falso",M40)))</formula>
    </cfRule>
  </conditionalFormatting>
  <conditionalFormatting sqref="M41:M45">
    <cfRule type="cellIs" dxfId="2361" priority="61" stopIfTrue="1" operator="lessThan">
      <formula>0</formula>
    </cfRule>
  </conditionalFormatting>
  <conditionalFormatting sqref="M46">
    <cfRule type="containsText" dxfId="2360" priority="194" operator="containsText" text="Falso">
      <formula>NOT(ISERROR(SEARCH("Falso",M46)))</formula>
    </cfRule>
  </conditionalFormatting>
  <conditionalFormatting sqref="M47:M51">
    <cfRule type="cellIs" dxfId="2359" priority="60" stopIfTrue="1" operator="lessThan">
      <formula>0</formula>
    </cfRule>
  </conditionalFormatting>
  <conditionalFormatting sqref="M52 M58 M64 M70 M76 M82 M100 M112 M118 M124 M130 M136 M142 M148">
    <cfRule type="containsText" dxfId="2358" priority="189" operator="containsText" text="Falso">
      <formula>NOT(ISERROR(SEARCH("Falso",M52)))</formula>
    </cfRule>
  </conditionalFormatting>
  <conditionalFormatting sqref="M53:M57">
    <cfRule type="cellIs" dxfId="2357" priority="59" stopIfTrue="1" operator="lessThan">
      <formula>0</formula>
    </cfRule>
  </conditionalFormatting>
  <conditionalFormatting sqref="M59:M63">
    <cfRule type="cellIs" dxfId="2356" priority="58" stopIfTrue="1" operator="lessThan">
      <formula>0</formula>
    </cfRule>
  </conditionalFormatting>
  <conditionalFormatting sqref="M65:M69">
    <cfRule type="cellIs" dxfId="2355" priority="57" stopIfTrue="1" operator="lessThan">
      <formula>0</formula>
    </cfRule>
  </conditionalFormatting>
  <conditionalFormatting sqref="M71:M75">
    <cfRule type="cellIs" dxfId="2354" priority="56" stopIfTrue="1" operator="lessThan">
      <formula>0</formula>
    </cfRule>
  </conditionalFormatting>
  <conditionalFormatting sqref="M77:M81">
    <cfRule type="cellIs" dxfId="2353" priority="55" stopIfTrue="1" operator="lessThan">
      <formula>0</formula>
    </cfRule>
  </conditionalFormatting>
  <conditionalFormatting sqref="M83:M87">
    <cfRule type="cellIs" dxfId="2352" priority="54" stopIfTrue="1" operator="lessThan">
      <formula>0</formula>
    </cfRule>
  </conditionalFormatting>
  <conditionalFormatting sqref="M88 M94">
    <cfRule type="containsText" dxfId="2351" priority="184" operator="containsText" text="Falso">
      <formula>NOT(ISERROR(SEARCH("Falso",M88)))</formula>
    </cfRule>
  </conditionalFormatting>
  <conditionalFormatting sqref="M89:M93">
    <cfRule type="cellIs" dxfId="2350" priority="53" stopIfTrue="1" operator="lessThan">
      <formula>0</formula>
    </cfRule>
  </conditionalFormatting>
  <conditionalFormatting sqref="M95:M99">
    <cfRule type="cellIs" dxfId="2349" priority="52" stopIfTrue="1" operator="lessThan">
      <formula>0</formula>
    </cfRule>
  </conditionalFormatting>
  <conditionalFormatting sqref="M101:M105">
    <cfRule type="cellIs" dxfId="2348" priority="51" stopIfTrue="1" operator="lessThan">
      <formula>0</formula>
    </cfRule>
  </conditionalFormatting>
  <conditionalFormatting sqref="M106">
    <cfRule type="containsText" dxfId="2347" priority="179" operator="containsText" text="Falso">
      <formula>NOT(ISERROR(SEARCH("Falso",M106)))</formula>
    </cfRule>
  </conditionalFormatting>
  <conditionalFormatting sqref="M107:M111">
    <cfRule type="cellIs" dxfId="2346" priority="50" stopIfTrue="1" operator="lessThan">
      <formula>0</formula>
    </cfRule>
  </conditionalFormatting>
  <conditionalFormatting sqref="M113:M117">
    <cfRule type="cellIs" dxfId="2345" priority="49" stopIfTrue="1" operator="lessThan">
      <formula>0</formula>
    </cfRule>
  </conditionalFormatting>
  <conditionalFormatting sqref="M119:M123">
    <cfRule type="cellIs" dxfId="2344" priority="48" stopIfTrue="1" operator="lessThan">
      <formula>0</formula>
    </cfRule>
  </conditionalFormatting>
  <conditionalFormatting sqref="M125:M129">
    <cfRule type="cellIs" dxfId="2343" priority="47" stopIfTrue="1" operator="lessThan">
      <formula>0</formula>
    </cfRule>
  </conditionalFormatting>
  <conditionalFormatting sqref="M131:M135">
    <cfRule type="cellIs" dxfId="2342" priority="46" stopIfTrue="1" operator="lessThan">
      <formula>0</formula>
    </cfRule>
  </conditionalFormatting>
  <conditionalFormatting sqref="M137:M141">
    <cfRule type="cellIs" dxfId="2341" priority="45" stopIfTrue="1" operator="lessThan">
      <formula>0</formula>
    </cfRule>
  </conditionalFormatting>
  <conditionalFormatting sqref="M143:M147">
    <cfRule type="cellIs" dxfId="2340" priority="44" stopIfTrue="1" operator="lessThan">
      <formula>0</formula>
    </cfRule>
  </conditionalFormatting>
  <conditionalFormatting sqref="M149:M153">
    <cfRule type="cellIs" dxfId="2339" priority="43" stopIfTrue="1" operator="lessThan">
      <formula>0</formula>
    </cfRule>
  </conditionalFormatting>
  <conditionalFormatting sqref="M154">
    <cfRule type="containsText" dxfId="2338" priority="69" operator="containsText" text="Falso">
      <formula>NOT(ISERROR(SEARCH("Falso",M154)))</formula>
    </cfRule>
  </conditionalFormatting>
  <conditionalFormatting sqref="M155:M159">
    <cfRule type="cellIs" dxfId="2337" priority="42" stopIfTrue="1" operator="lessThan">
      <formula>0</formula>
    </cfRule>
  </conditionalFormatting>
  <conditionalFormatting sqref="M160">
    <cfRule type="containsText" dxfId="2336" priority="70" operator="containsText" text="Falso">
      <formula>NOT(ISERROR(SEARCH("Falso",M160)))</formula>
    </cfRule>
  </conditionalFormatting>
  <conditionalFormatting sqref="M161:M165">
    <cfRule type="cellIs" dxfId="2335" priority="41" stopIfTrue="1" operator="lessThan">
      <formula>0</formula>
    </cfRule>
  </conditionalFormatting>
  <conditionalFormatting sqref="M166">
    <cfRule type="containsText" dxfId="2334" priority="166" operator="containsText" text="Falso">
      <formula>NOT(ISERROR(SEARCH("Falso",M166)))</formula>
    </cfRule>
  </conditionalFormatting>
  <conditionalFormatting sqref="M167:M171">
    <cfRule type="cellIs" dxfId="2333" priority="40" stopIfTrue="1" operator="lessThan">
      <formula>0</formula>
    </cfRule>
  </conditionalFormatting>
  <conditionalFormatting sqref="M172">
    <cfRule type="containsText" dxfId="2332" priority="161" operator="containsText" text="Falso">
      <formula>NOT(ISERROR(SEARCH("Falso",M172)))</formula>
    </cfRule>
  </conditionalFormatting>
  <conditionalFormatting sqref="M173:M177">
    <cfRule type="cellIs" dxfId="2331" priority="39" stopIfTrue="1" operator="lessThan">
      <formula>0</formula>
    </cfRule>
  </conditionalFormatting>
  <conditionalFormatting sqref="M178">
    <cfRule type="containsText" dxfId="2330" priority="156" operator="containsText" text="Falso">
      <formula>NOT(ISERROR(SEARCH("Falso",M178)))</formula>
    </cfRule>
  </conditionalFormatting>
  <conditionalFormatting sqref="M179:M183">
    <cfRule type="cellIs" dxfId="2329" priority="38" stopIfTrue="1" operator="lessThan">
      <formula>0</formula>
    </cfRule>
  </conditionalFormatting>
  <conditionalFormatting sqref="M184">
    <cfRule type="containsText" dxfId="2328" priority="151" operator="containsText" text="Falso">
      <formula>NOT(ISERROR(SEARCH("Falso",M184)))</formula>
    </cfRule>
  </conditionalFormatting>
  <conditionalFormatting sqref="M185:M189">
    <cfRule type="cellIs" dxfId="2327" priority="37" stopIfTrue="1" operator="lessThan">
      <formula>0</formula>
    </cfRule>
  </conditionalFormatting>
  <conditionalFormatting sqref="M190 M196">
    <cfRule type="containsText" dxfId="2326" priority="146" operator="containsText" text="Falso">
      <formula>NOT(ISERROR(SEARCH("Falso",M190)))</formula>
    </cfRule>
  </conditionalFormatting>
  <conditionalFormatting sqref="M191:M195">
    <cfRule type="cellIs" dxfId="2325" priority="36" stopIfTrue="1" operator="lessThan">
      <formula>0</formula>
    </cfRule>
  </conditionalFormatting>
  <conditionalFormatting sqref="M197:M201">
    <cfRule type="cellIs" dxfId="2324" priority="35" stopIfTrue="1" operator="lessThan">
      <formula>0</formula>
    </cfRule>
  </conditionalFormatting>
  <conditionalFormatting sqref="M202 M208 M214 M220">
    <cfRule type="containsText" dxfId="2323" priority="141" operator="containsText" text="Falso">
      <formula>NOT(ISERROR(SEARCH("Falso",M202)))</formula>
    </cfRule>
  </conditionalFormatting>
  <conditionalFormatting sqref="M203:M207">
    <cfRule type="cellIs" dxfId="2322" priority="34" stopIfTrue="1" operator="lessThan">
      <formula>0</formula>
    </cfRule>
  </conditionalFormatting>
  <conditionalFormatting sqref="M209:M213">
    <cfRule type="cellIs" dxfId="2321" priority="33" stopIfTrue="1" operator="lessThan">
      <formula>0</formula>
    </cfRule>
  </conditionalFormatting>
  <conditionalFormatting sqref="M215:M219">
    <cfRule type="cellIs" dxfId="2320" priority="32" stopIfTrue="1" operator="lessThan">
      <formula>0</formula>
    </cfRule>
  </conditionalFormatting>
  <conditionalFormatting sqref="M222:M226">
    <cfRule type="cellIs" dxfId="2319" priority="31" stopIfTrue="1" operator="lessThan">
      <formula>0</formula>
    </cfRule>
  </conditionalFormatting>
  <conditionalFormatting sqref="M227">
    <cfRule type="containsText" dxfId="2318" priority="140" operator="containsText" text="Falso">
      <formula>NOT(ISERROR(SEARCH("Falso",M227)))</formula>
    </cfRule>
  </conditionalFormatting>
  <conditionalFormatting sqref="M228:M232">
    <cfRule type="cellIs" dxfId="2317" priority="30" stopIfTrue="1" operator="lessThan">
      <formula>0</formula>
    </cfRule>
  </conditionalFormatting>
  <conditionalFormatting sqref="M233 M239 M245">
    <cfRule type="containsText" dxfId="2316" priority="135" operator="containsText" text="Falso">
      <formula>NOT(ISERROR(SEARCH("Falso",M233)))</formula>
    </cfRule>
  </conditionalFormatting>
  <conditionalFormatting sqref="M234:M238">
    <cfRule type="cellIs" dxfId="2315" priority="29" stopIfTrue="1" operator="lessThan">
      <formula>0</formula>
    </cfRule>
  </conditionalFormatting>
  <conditionalFormatting sqref="M240:M244">
    <cfRule type="cellIs" dxfId="2314" priority="28" stopIfTrue="1" operator="lessThan">
      <formula>0</formula>
    </cfRule>
  </conditionalFormatting>
  <conditionalFormatting sqref="M246:M250">
    <cfRule type="cellIs" dxfId="2313" priority="27" stopIfTrue="1" operator="lessThan">
      <formula>0</formula>
    </cfRule>
  </conditionalFormatting>
  <conditionalFormatting sqref="M251">
    <cfRule type="containsText" dxfId="2312" priority="130" operator="containsText" text="Falso">
      <formula>NOT(ISERROR(SEARCH("Falso",M251)))</formula>
    </cfRule>
  </conditionalFormatting>
  <conditionalFormatting sqref="M252:M256">
    <cfRule type="cellIs" dxfId="2311" priority="26" stopIfTrue="1" operator="lessThan">
      <formula>0</formula>
    </cfRule>
  </conditionalFormatting>
  <conditionalFormatting sqref="M257">
    <cfRule type="containsText" dxfId="2310" priority="125" operator="containsText" text="Falso">
      <formula>NOT(ISERROR(SEARCH("Falso",M257)))</formula>
    </cfRule>
  </conditionalFormatting>
  <conditionalFormatting sqref="M258:M262">
    <cfRule type="cellIs" dxfId="2309" priority="25" stopIfTrue="1" operator="lessThan">
      <formula>0</formula>
    </cfRule>
  </conditionalFormatting>
  <conditionalFormatting sqref="M263 M269">
    <cfRule type="containsText" dxfId="2308" priority="120" operator="containsText" text="Falso">
      <formula>NOT(ISERROR(SEARCH("Falso",M263)))</formula>
    </cfRule>
  </conditionalFormatting>
  <conditionalFormatting sqref="M264:M268">
    <cfRule type="cellIs" dxfId="2307" priority="24" stopIfTrue="1" operator="lessThan">
      <formula>0</formula>
    </cfRule>
  </conditionalFormatting>
  <conditionalFormatting sqref="M270:M274">
    <cfRule type="cellIs" dxfId="2306" priority="23" stopIfTrue="1" operator="lessThan">
      <formula>0</formula>
    </cfRule>
  </conditionalFormatting>
  <conditionalFormatting sqref="M275 M281 M287 M293">
    <cfRule type="containsText" dxfId="2305" priority="115" operator="containsText" text="Falso">
      <formula>NOT(ISERROR(SEARCH("Falso",M275)))</formula>
    </cfRule>
  </conditionalFormatting>
  <conditionalFormatting sqref="M276:M280">
    <cfRule type="cellIs" dxfId="2304" priority="22" stopIfTrue="1" operator="lessThan">
      <formula>0</formula>
    </cfRule>
  </conditionalFormatting>
  <conditionalFormatting sqref="M282:M286">
    <cfRule type="cellIs" dxfId="2303" priority="21" stopIfTrue="1" operator="lessThan">
      <formula>0</formula>
    </cfRule>
  </conditionalFormatting>
  <conditionalFormatting sqref="M288:M292">
    <cfRule type="cellIs" dxfId="2302" priority="20" stopIfTrue="1" operator="lessThan">
      <formula>0</formula>
    </cfRule>
  </conditionalFormatting>
  <conditionalFormatting sqref="M295:M300">
    <cfRule type="cellIs" dxfId="2301" priority="16" stopIfTrue="1" operator="lessThan">
      <formula>0</formula>
    </cfRule>
  </conditionalFormatting>
  <conditionalFormatting sqref="M301">
    <cfRule type="containsText" dxfId="2300" priority="15" operator="containsText" text="Falso">
      <formula>NOT(ISERROR(SEARCH("Falso",M301)))</formula>
    </cfRule>
  </conditionalFormatting>
  <conditionalFormatting sqref="M302:M307">
    <cfRule type="cellIs" dxfId="2299" priority="10" stopIfTrue="1" operator="lessThan">
      <formula>0</formula>
    </cfRule>
  </conditionalFormatting>
  <conditionalFormatting sqref="M308 M315">
    <cfRule type="containsText" dxfId="2298" priority="14" operator="containsText" text="Falso">
      <formula>NOT(ISERROR(SEARCH("Falso",M308)))</formula>
    </cfRule>
  </conditionalFormatting>
  <conditionalFormatting sqref="M309:M314">
    <cfRule type="cellIs" dxfId="2297" priority="9" stopIfTrue="1" operator="lessThan">
      <formula>0</formula>
    </cfRule>
  </conditionalFormatting>
  <conditionalFormatting sqref="M316:M321">
    <cfRule type="cellIs" dxfId="2296" priority="8" stopIfTrue="1" operator="lessThan">
      <formula>0</formula>
    </cfRule>
  </conditionalFormatting>
  <conditionalFormatting sqref="M322 M329 M336">
    <cfRule type="containsText" dxfId="2295" priority="13" operator="containsText" text="Falso">
      <formula>NOT(ISERROR(SEARCH("Falso",M322)))</formula>
    </cfRule>
  </conditionalFormatting>
  <conditionalFormatting sqref="M323:M328">
    <cfRule type="cellIs" dxfId="2294" priority="7" stopIfTrue="1" operator="lessThan">
      <formula>0</formula>
    </cfRule>
  </conditionalFormatting>
  <conditionalFormatting sqref="M330:M335">
    <cfRule type="cellIs" dxfId="2293" priority="6" stopIfTrue="1" operator="lessThan">
      <formula>0</formula>
    </cfRule>
  </conditionalFormatting>
  <conditionalFormatting sqref="M337:M342">
    <cfRule type="cellIs" dxfId="2292" priority="5" stopIfTrue="1" operator="lessThan">
      <formula>0</formula>
    </cfRule>
  </conditionalFormatting>
  <conditionalFormatting sqref="M343 M350">
    <cfRule type="containsText" dxfId="2291" priority="12" operator="containsText" text="Falso">
      <formula>NOT(ISERROR(SEARCH("Falso",M343)))</formula>
    </cfRule>
  </conditionalFormatting>
  <conditionalFormatting sqref="M344:M349">
    <cfRule type="cellIs" dxfId="2290" priority="4" stopIfTrue="1" operator="lessThan">
      <formula>0</formula>
    </cfRule>
  </conditionalFormatting>
  <conditionalFormatting sqref="M351:M356">
    <cfRule type="cellIs" dxfId="2289" priority="3" stopIfTrue="1" operator="lessThan">
      <formula>0</formula>
    </cfRule>
  </conditionalFormatting>
  <conditionalFormatting sqref="M357">
    <cfRule type="containsText" dxfId="2288" priority="11" operator="containsText" text="Falso">
      <formula>NOT(ISERROR(SEARCH("Falso",M357)))</formula>
    </cfRule>
  </conditionalFormatting>
  <conditionalFormatting sqref="M358:M363">
    <cfRule type="cellIs" dxfId="2287" priority="2" stopIfTrue="1" operator="lessThan">
      <formula>0</formula>
    </cfRule>
  </conditionalFormatting>
  <conditionalFormatting sqref="M364">
    <cfRule type="containsText" dxfId="2286" priority="79" operator="containsText" text="Falso">
      <formula>NOT(ISERROR(SEARCH("Falso",M364)))</formula>
    </cfRule>
  </conditionalFormatting>
  <conditionalFormatting sqref="M365:M371">
    <cfRule type="cellIs" dxfId="2285" priority="229" stopIfTrue="1" operator="lessThan">
      <formula>0</formula>
    </cfRule>
  </conditionalFormatting>
  <conditionalFormatting sqref="M377:M381">
    <cfRule type="cellIs" dxfId="2284" priority="1" stopIfTrue="1" operator="lessThan">
      <formula>0</formula>
    </cfRule>
  </conditionalFormatting>
  <conditionalFormatting sqref="R5:R9">
    <cfRule type="containsText" dxfId="2283" priority="227" stopIfTrue="1" operator="containsText" text="AMARILLO">
      <formula>NOT(ISERROR(SEARCH("AMARILLO",R5)))</formula>
    </cfRule>
    <cfRule type="containsText" dxfId="2282" priority="226" operator="containsText" text="VERDE">
      <formula>NOT(ISERROR(SEARCH("VERDE",R5)))</formula>
    </cfRule>
    <cfRule type="containsText" dxfId="2281" priority="225" operator="containsText" text="VENCIDO">
      <formula>NOT(ISERROR(SEARCH("VENCIDO",R5)))</formula>
    </cfRule>
    <cfRule type="containsText" dxfId="2280" priority="228" operator="containsText" text="ROJO">
      <formula>NOT(ISERROR(SEARCH("ROJO",R5)))</formula>
    </cfRule>
  </conditionalFormatting>
  <conditionalFormatting sqref="R11:R15">
    <cfRule type="containsText" dxfId="2279" priority="222" operator="containsText" text="ROJO">
      <formula>NOT(ISERROR(SEARCH("ROJO",R11)))</formula>
    </cfRule>
    <cfRule type="containsText" dxfId="2278" priority="220" operator="containsText" text="VERDE">
      <formula>NOT(ISERROR(SEARCH("VERDE",R11)))</formula>
    </cfRule>
    <cfRule type="containsText" dxfId="2277" priority="219" operator="containsText" text="VENCIDO">
      <formula>NOT(ISERROR(SEARCH("VENCIDO",R11)))</formula>
    </cfRule>
    <cfRule type="containsText" dxfId="2276" priority="221" stopIfTrue="1" operator="containsText" text="AMARILLO">
      <formula>NOT(ISERROR(SEARCH("AMARILLO",R11)))</formula>
    </cfRule>
  </conditionalFormatting>
  <conditionalFormatting sqref="R17:R21">
    <cfRule type="containsText" dxfId="2275" priority="216" operator="containsText" text="VERDE">
      <formula>NOT(ISERROR(SEARCH("VERDE",R17)))</formula>
    </cfRule>
    <cfRule type="containsText" dxfId="2274" priority="215" operator="containsText" text="VENCIDO">
      <formula>NOT(ISERROR(SEARCH("VENCIDO",R17)))</formula>
    </cfRule>
    <cfRule type="containsText" dxfId="2273" priority="217" stopIfTrue="1" operator="containsText" text="AMARILLO">
      <formula>NOT(ISERROR(SEARCH("AMARILLO",R17)))</formula>
    </cfRule>
    <cfRule type="containsText" dxfId="2272" priority="218" operator="containsText" text="ROJO">
      <formula>NOT(ISERROR(SEARCH("ROJO",R17)))</formula>
    </cfRule>
  </conditionalFormatting>
  <conditionalFormatting sqref="R23:R27">
    <cfRule type="containsText" dxfId="2271" priority="211" stopIfTrue="1" operator="containsText" text="AMARILLO">
      <formula>NOT(ISERROR(SEARCH("AMARILLO",R23)))</formula>
    </cfRule>
    <cfRule type="containsText" dxfId="2270" priority="212" operator="containsText" text="ROJO">
      <formula>NOT(ISERROR(SEARCH("ROJO",R23)))</formula>
    </cfRule>
    <cfRule type="containsText" dxfId="2269" priority="210" operator="containsText" text="VERDE">
      <formula>NOT(ISERROR(SEARCH("VERDE",R23)))</formula>
    </cfRule>
    <cfRule type="containsText" dxfId="2268" priority="209" operator="containsText" text="VENCIDO">
      <formula>NOT(ISERROR(SEARCH("VENCIDO",R23)))</formula>
    </cfRule>
  </conditionalFormatting>
  <conditionalFormatting sqref="R29:R33">
    <cfRule type="containsText" dxfId="2267" priority="207" stopIfTrue="1" operator="containsText" text="AMARILLO">
      <formula>NOT(ISERROR(SEARCH("AMARILLO",R29)))</formula>
    </cfRule>
    <cfRule type="containsText" dxfId="2266" priority="205" operator="containsText" text="VENCIDO">
      <formula>NOT(ISERROR(SEARCH("VENCIDO",R29)))</formula>
    </cfRule>
    <cfRule type="containsText" dxfId="2265" priority="208" operator="containsText" text="ROJO">
      <formula>NOT(ISERROR(SEARCH("ROJO",R29)))</formula>
    </cfRule>
    <cfRule type="containsText" dxfId="2264" priority="206" operator="containsText" text="VERDE">
      <formula>NOT(ISERROR(SEARCH("VERDE",R29)))</formula>
    </cfRule>
  </conditionalFormatting>
  <conditionalFormatting sqref="R35:R39">
    <cfRule type="containsText" dxfId="2263" priority="200" operator="containsText" text="VERDE">
      <formula>NOT(ISERROR(SEARCH("VERDE",R35)))</formula>
    </cfRule>
    <cfRule type="containsText" dxfId="2262" priority="199" operator="containsText" text="VENCIDO">
      <formula>NOT(ISERROR(SEARCH("VENCIDO",R35)))</formula>
    </cfRule>
    <cfRule type="containsText" dxfId="2261" priority="202" operator="containsText" text="ROJO">
      <formula>NOT(ISERROR(SEARCH("ROJO",R35)))</formula>
    </cfRule>
    <cfRule type="containsText" dxfId="2260" priority="201" stopIfTrue="1" operator="containsText" text="AMARILLO">
      <formula>NOT(ISERROR(SEARCH("AMARILLO",R35)))</formula>
    </cfRule>
  </conditionalFormatting>
  <conditionalFormatting sqref="R41:R45">
    <cfRule type="containsText" dxfId="2259" priority="198" operator="containsText" text="ROJO">
      <formula>NOT(ISERROR(SEARCH("ROJO",R41)))</formula>
    </cfRule>
    <cfRule type="containsText" dxfId="2258" priority="197" stopIfTrue="1" operator="containsText" text="AMARILLO">
      <formula>NOT(ISERROR(SEARCH("AMARILLO",R41)))</formula>
    </cfRule>
    <cfRule type="containsText" dxfId="2257" priority="196" operator="containsText" text="VERDE">
      <formula>NOT(ISERROR(SEARCH("VERDE",R41)))</formula>
    </cfRule>
    <cfRule type="containsText" dxfId="2256" priority="195" operator="containsText" text="VENCIDO">
      <formula>NOT(ISERROR(SEARCH("VENCIDO",R41)))</formula>
    </cfRule>
  </conditionalFormatting>
  <conditionalFormatting sqref="R47:R51 R53:R57 R59:R63 R65:R69 R71:R75 R77:R81 R95:R99 R107:R111 R113:R117 R119:R123 R125:R129 R131:R135 R137:R141 R143:R147">
    <cfRule type="containsText" dxfId="2255" priority="192" stopIfTrue="1" operator="containsText" text="AMARILLO">
      <formula>NOT(ISERROR(SEARCH("AMARILLO",R47)))</formula>
    </cfRule>
    <cfRule type="containsText" dxfId="2254" priority="190" operator="containsText" text="VENCIDO">
      <formula>NOT(ISERROR(SEARCH("VENCIDO",R47)))</formula>
    </cfRule>
    <cfRule type="containsText" dxfId="2253" priority="191" operator="containsText" text="VERDE">
      <formula>NOT(ISERROR(SEARCH("VERDE",R47)))</formula>
    </cfRule>
    <cfRule type="containsText" dxfId="2252" priority="193" operator="containsText" text="ROJO">
      <formula>NOT(ISERROR(SEARCH("ROJO",R47)))</formula>
    </cfRule>
  </conditionalFormatting>
  <conditionalFormatting sqref="R83:R87 R89:R93">
    <cfRule type="containsText" dxfId="2251" priority="187" stopIfTrue="1" operator="containsText" text="AMARILLO">
      <formula>NOT(ISERROR(SEARCH("AMARILLO",R83)))</formula>
    </cfRule>
    <cfRule type="containsText" dxfId="2250" priority="186" operator="containsText" text="VERDE">
      <formula>NOT(ISERROR(SEARCH("VERDE",R83)))</formula>
    </cfRule>
    <cfRule type="containsText" dxfId="2249" priority="188" operator="containsText" text="ROJO">
      <formula>NOT(ISERROR(SEARCH("ROJO",R83)))</formula>
    </cfRule>
    <cfRule type="containsText" dxfId="2248" priority="185" operator="containsText" text="VENCIDO">
      <formula>NOT(ISERROR(SEARCH("VENCIDO",R83)))</formula>
    </cfRule>
  </conditionalFormatting>
  <conditionalFormatting sqref="R101:R105">
    <cfRule type="containsText" dxfId="2247" priority="180" operator="containsText" text="VENCIDO">
      <formula>NOT(ISERROR(SEARCH("VENCIDO",R101)))</formula>
    </cfRule>
    <cfRule type="containsText" dxfId="2246" priority="181" operator="containsText" text="VERDE">
      <formula>NOT(ISERROR(SEARCH("VERDE",R101)))</formula>
    </cfRule>
    <cfRule type="containsText" dxfId="2245" priority="182" stopIfTrue="1" operator="containsText" text="AMARILLO">
      <formula>NOT(ISERROR(SEARCH("AMARILLO",R101)))</formula>
    </cfRule>
    <cfRule type="containsText" dxfId="2244" priority="183" operator="containsText" text="ROJO">
      <formula>NOT(ISERROR(SEARCH("ROJO",R101)))</formula>
    </cfRule>
  </conditionalFormatting>
  <conditionalFormatting sqref="R149:R153">
    <cfRule type="containsText" dxfId="2243" priority="175" operator="containsText" text="VENCIDO">
      <formula>NOT(ISERROR(SEARCH("VENCIDO",R149)))</formula>
    </cfRule>
    <cfRule type="containsText" dxfId="2242" priority="176" operator="containsText" text="VERDE">
      <formula>NOT(ISERROR(SEARCH("VERDE",R149)))</formula>
    </cfRule>
    <cfRule type="containsText" dxfId="2241" priority="177" stopIfTrue="1" operator="containsText" text="AMARILLO">
      <formula>NOT(ISERROR(SEARCH("AMARILLO",R149)))</formula>
    </cfRule>
    <cfRule type="containsText" dxfId="2240" priority="178" operator="containsText" text="ROJO">
      <formula>NOT(ISERROR(SEARCH("ROJO",R149)))</formula>
    </cfRule>
  </conditionalFormatting>
  <conditionalFormatting sqref="R155:R159">
    <cfRule type="containsText" dxfId="2239" priority="174" operator="containsText" text="ROJO">
      <formula>NOT(ISERROR(SEARCH("ROJO",R155)))</formula>
    </cfRule>
    <cfRule type="containsText" dxfId="2238" priority="171" operator="containsText" text="VENCIDO">
      <formula>NOT(ISERROR(SEARCH("VENCIDO",R155)))</formula>
    </cfRule>
    <cfRule type="containsText" dxfId="2237" priority="172" operator="containsText" text="VERDE">
      <formula>NOT(ISERROR(SEARCH("VERDE",R155)))</formula>
    </cfRule>
    <cfRule type="containsText" dxfId="2236" priority="173" stopIfTrue="1" operator="containsText" text="AMARILLO">
      <formula>NOT(ISERROR(SEARCH("AMARILLO",R155)))</formula>
    </cfRule>
  </conditionalFormatting>
  <conditionalFormatting sqref="R161:R165">
    <cfRule type="containsText" dxfId="2235" priority="170" operator="containsText" text="ROJO">
      <formula>NOT(ISERROR(SEARCH("ROJO",R161)))</formula>
    </cfRule>
    <cfRule type="containsText" dxfId="2234" priority="167" operator="containsText" text="VENCIDO">
      <formula>NOT(ISERROR(SEARCH("VENCIDO",R161)))</formula>
    </cfRule>
    <cfRule type="containsText" dxfId="2233" priority="168" operator="containsText" text="VERDE">
      <formula>NOT(ISERROR(SEARCH("VERDE",R161)))</formula>
    </cfRule>
    <cfRule type="containsText" dxfId="2232" priority="169" stopIfTrue="1" operator="containsText" text="AMARILLO">
      <formula>NOT(ISERROR(SEARCH("AMARILLO",R161)))</formula>
    </cfRule>
  </conditionalFormatting>
  <conditionalFormatting sqref="R167:R171">
    <cfRule type="containsText" dxfId="2231" priority="162" operator="containsText" text="VENCIDO">
      <formula>NOT(ISERROR(SEARCH("VENCIDO",R167)))</formula>
    </cfRule>
    <cfRule type="containsText" dxfId="2230" priority="163" operator="containsText" text="VERDE">
      <formula>NOT(ISERROR(SEARCH("VERDE",R167)))</formula>
    </cfRule>
    <cfRule type="containsText" dxfId="2229" priority="164" stopIfTrue="1" operator="containsText" text="AMARILLO">
      <formula>NOT(ISERROR(SEARCH("AMARILLO",R167)))</formula>
    </cfRule>
    <cfRule type="containsText" dxfId="2228" priority="165" operator="containsText" text="ROJO">
      <formula>NOT(ISERROR(SEARCH("ROJO",R167)))</formula>
    </cfRule>
  </conditionalFormatting>
  <conditionalFormatting sqref="R173:R177">
    <cfRule type="containsText" dxfId="2227" priority="158" operator="containsText" text="VERDE">
      <formula>NOT(ISERROR(SEARCH("VERDE",R173)))</formula>
    </cfRule>
    <cfRule type="containsText" dxfId="2226" priority="160" operator="containsText" text="ROJO">
      <formula>NOT(ISERROR(SEARCH("ROJO",R173)))</formula>
    </cfRule>
    <cfRule type="containsText" dxfId="2225" priority="157" operator="containsText" text="VENCIDO">
      <formula>NOT(ISERROR(SEARCH("VENCIDO",R173)))</formula>
    </cfRule>
    <cfRule type="containsText" dxfId="2224" priority="159" stopIfTrue="1" operator="containsText" text="AMARILLO">
      <formula>NOT(ISERROR(SEARCH("AMARILLO",R173)))</formula>
    </cfRule>
  </conditionalFormatting>
  <conditionalFormatting sqref="R179:R183">
    <cfRule type="containsText" dxfId="2223" priority="155" operator="containsText" text="ROJO">
      <formula>NOT(ISERROR(SEARCH("ROJO",R179)))</formula>
    </cfRule>
    <cfRule type="containsText" dxfId="2222" priority="154" stopIfTrue="1" operator="containsText" text="AMARILLO">
      <formula>NOT(ISERROR(SEARCH("AMARILLO",R179)))</formula>
    </cfRule>
    <cfRule type="containsText" dxfId="2221" priority="153" operator="containsText" text="VERDE">
      <formula>NOT(ISERROR(SEARCH("VERDE",R179)))</formula>
    </cfRule>
    <cfRule type="containsText" dxfId="2220" priority="152" operator="containsText" text="VENCIDO">
      <formula>NOT(ISERROR(SEARCH("VENCIDO",R179)))</formula>
    </cfRule>
  </conditionalFormatting>
  <conditionalFormatting sqref="R185:R189 R191:R195">
    <cfRule type="containsText" dxfId="2219" priority="150" operator="containsText" text="ROJO">
      <formula>NOT(ISERROR(SEARCH("ROJO",R185)))</formula>
    </cfRule>
    <cfRule type="containsText" dxfId="2218" priority="147" operator="containsText" text="VENCIDO">
      <formula>NOT(ISERROR(SEARCH("VENCIDO",R185)))</formula>
    </cfRule>
    <cfRule type="containsText" dxfId="2217" priority="148" operator="containsText" text="VERDE">
      <formula>NOT(ISERROR(SEARCH("VERDE",R185)))</formula>
    </cfRule>
    <cfRule type="containsText" dxfId="2216" priority="149" stopIfTrue="1" operator="containsText" text="AMARILLO">
      <formula>NOT(ISERROR(SEARCH("AMARILLO",R185)))</formula>
    </cfRule>
  </conditionalFormatting>
  <conditionalFormatting sqref="R197:R201 R203:R207 R209:R213 R215:R219">
    <cfRule type="containsText" dxfId="2215" priority="142" operator="containsText" text="VENCIDO">
      <formula>NOT(ISERROR(SEARCH("VENCIDO",R197)))</formula>
    </cfRule>
    <cfRule type="containsText" dxfId="2214" priority="143" operator="containsText" text="VERDE">
      <formula>NOT(ISERROR(SEARCH("VERDE",R197)))</formula>
    </cfRule>
    <cfRule type="containsText" dxfId="2213" priority="144" stopIfTrue="1" operator="containsText" text="AMARILLO">
      <formula>NOT(ISERROR(SEARCH("AMARILLO",R197)))</formula>
    </cfRule>
    <cfRule type="containsText" dxfId="2212" priority="145" operator="containsText" text="ROJO">
      <formula>NOT(ISERROR(SEARCH("ROJO",R197)))</formula>
    </cfRule>
  </conditionalFormatting>
  <conditionalFormatting sqref="R222:R226">
    <cfRule type="containsText" dxfId="2211" priority="138" stopIfTrue="1" operator="containsText" text="AMARILLO">
      <formula>NOT(ISERROR(SEARCH("AMARILLO",R222)))</formula>
    </cfRule>
    <cfRule type="containsText" dxfId="2210" priority="137" operator="containsText" text="VERDE">
      <formula>NOT(ISERROR(SEARCH("VERDE",R222)))</formula>
    </cfRule>
    <cfRule type="containsText" dxfId="2209" priority="136" operator="containsText" text="VENCIDO">
      <formula>NOT(ISERROR(SEARCH("VENCIDO",R222)))</formula>
    </cfRule>
    <cfRule type="containsText" dxfId="2208" priority="139" operator="containsText" text="ROJO">
      <formula>NOT(ISERROR(SEARCH("ROJO",R222)))</formula>
    </cfRule>
  </conditionalFormatting>
  <conditionalFormatting sqref="R228:R232 R234:R238 R240:R244">
    <cfRule type="containsText" dxfId="2207" priority="131" operator="containsText" text="VENCIDO">
      <formula>NOT(ISERROR(SEARCH("VENCIDO",R228)))</formula>
    </cfRule>
    <cfRule type="containsText" dxfId="2206" priority="133" stopIfTrue="1" operator="containsText" text="AMARILLO">
      <formula>NOT(ISERROR(SEARCH("AMARILLO",R228)))</formula>
    </cfRule>
    <cfRule type="containsText" dxfId="2205" priority="132" operator="containsText" text="VERDE">
      <formula>NOT(ISERROR(SEARCH("VERDE",R228)))</formula>
    </cfRule>
    <cfRule type="containsText" dxfId="2204" priority="134" operator="containsText" text="ROJO">
      <formula>NOT(ISERROR(SEARCH("ROJO",R228)))</formula>
    </cfRule>
  </conditionalFormatting>
  <conditionalFormatting sqref="R246:R250">
    <cfRule type="containsText" dxfId="2203" priority="126" operator="containsText" text="VENCIDO">
      <formula>NOT(ISERROR(SEARCH("VENCIDO",R246)))</formula>
    </cfRule>
    <cfRule type="containsText" dxfId="2202" priority="127" operator="containsText" text="VERDE">
      <formula>NOT(ISERROR(SEARCH("VERDE",R246)))</formula>
    </cfRule>
    <cfRule type="containsText" dxfId="2201" priority="128" stopIfTrue="1" operator="containsText" text="AMARILLO">
      <formula>NOT(ISERROR(SEARCH("AMARILLO",R246)))</formula>
    </cfRule>
    <cfRule type="containsText" dxfId="2200" priority="129" operator="containsText" text="ROJO">
      <formula>NOT(ISERROR(SEARCH("ROJO",R246)))</formula>
    </cfRule>
  </conditionalFormatting>
  <conditionalFormatting sqref="R252:R256">
    <cfRule type="containsText" dxfId="2199" priority="122" operator="containsText" text="VERDE">
      <formula>NOT(ISERROR(SEARCH("VERDE",R252)))</formula>
    </cfRule>
    <cfRule type="containsText" dxfId="2198" priority="123" stopIfTrue="1" operator="containsText" text="AMARILLO">
      <formula>NOT(ISERROR(SEARCH("AMARILLO",R252)))</formula>
    </cfRule>
    <cfRule type="containsText" dxfId="2197" priority="124" operator="containsText" text="ROJO">
      <formula>NOT(ISERROR(SEARCH("ROJO",R252)))</formula>
    </cfRule>
    <cfRule type="containsText" dxfId="2196" priority="121" operator="containsText" text="VENCIDO">
      <formula>NOT(ISERROR(SEARCH("VENCIDO",R252)))</formula>
    </cfRule>
  </conditionalFormatting>
  <conditionalFormatting sqref="R258:R262 R264:R268">
    <cfRule type="containsText" dxfId="2195" priority="118" stopIfTrue="1" operator="containsText" text="AMARILLO">
      <formula>NOT(ISERROR(SEARCH("AMARILLO",R258)))</formula>
    </cfRule>
    <cfRule type="containsText" dxfId="2194" priority="116" operator="containsText" text="VENCIDO">
      <formula>NOT(ISERROR(SEARCH("VENCIDO",R258)))</formula>
    </cfRule>
    <cfRule type="containsText" dxfId="2193" priority="117" operator="containsText" text="VERDE">
      <formula>NOT(ISERROR(SEARCH("VERDE",R258)))</formula>
    </cfRule>
    <cfRule type="containsText" dxfId="2192" priority="119" operator="containsText" text="ROJO">
      <formula>NOT(ISERROR(SEARCH("ROJO",R258)))</formula>
    </cfRule>
  </conditionalFormatting>
  <conditionalFormatting sqref="R270:R274 R276:R280 R282:R286 R288:R292">
    <cfRule type="containsText" dxfId="2191" priority="113" stopIfTrue="1" operator="containsText" text="AMARILLO">
      <formula>NOT(ISERROR(SEARCH("AMARILLO",R270)))</formula>
    </cfRule>
    <cfRule type="containsText" dxfId="2190" priority="112" operator="containsText" text="VERDE">
      <formula>NOT(ISERROR(SEARCH("VERDE",R270)))</formula>
    </cfRule>
    <cfRule type="containsText" dxfId="2189" priority="111" operator="containsText" text="VENCIDO">
      <formula>NOT(ISERROR(SEARCH("VENCIDO",R270)))</formula>
    </cfRule>
    <cfRule type="containsText" dxfId="2188" priority="114" operator="containsText" text="ROJO">
      <formula>NOT(ISERROR(SEARCH("ROJO",R270)))</formula>
    </cfRule>
  </conditionalFormatting>
  <conditionalFormatting sqref="R295:R300">
    <cfRule type="containsText" dxfId="2187" priority="107" stopIfTrue="1" operator="containsText" text="AMARILLO">
      <formula>NOT(ISERROR(SEARCH("AMARILLO",R295)))</formula>
    </cfRule>
    <cfRule type="containsText" dxfId="2186" priority="106" operator="containsText" text="VERDE">
      <formula>NOT(ISERROR(SEARCH("VERDE",R295)))</formula>
    </cfRule>
    <cfRule type="containsText" dxfId="2185" priority="108" operator="containsText" text="ROJO">
      <formula>NOT(ISERROR(SEARCH("ROJO",R295)))</formula>
    </cfRule>
    <cfRule type="containsText" dxfId="2184" priority="105" operator="containsText" text="VENCIDO">
      <formula>NOT(ISERROR(SEARCH("VENCIDO",R295)))</formula>
    </cfRule>
  </conditionalFormatting>
  <conditionalFormatting sqref="R302:R307 R309:R314">
    <cfRule type="containsText" dxfId="2183" priority="102" operator="containsText" text="ROJO">
      <formula>NOT(ISERROR(SEARCH("ROJO",R302)))</formula>
    </cfRule>
    <cfRule type="containsText" dxfId="2182" priority="101" stopIfTrue="1" operator="containsText" text="AMARILLO">
      <formula>NOT(ISERROR(SEARCH("AMARILLO",R302)))</formula>
    </cfRule>
    <cfRule type="containsText" dxfId="2181" priority="100" operator="containsText" text="VERDE">
      <formula>NOT(ISERROR(SEARCH("VERDE",R302)))</formula>
    </cfRule>
    <cfRule type="containsText" dxfId="2180" priority="99" operator="containsText" text="VENCIDO">
      <formula>NOT(ISERROR(SEARCH("VENCIDO",R302)))</formula>
    </cfRule>
  </conditionalFormatting>
  <conditionalFormatting sqref="R316:R321 R323:R328 R330:R335">
    <cfRule type="containsText" dxfId="2179" priority="96" operator="containsText" text="ROJO">
      <formula>NOT(ISERROR(SEARCH("ROJO",R316)))</formula>
    </cfRule>
    <cfRule type="containsText" dxfId="2178" priority="95" stopIfTrue="1" operator="containsText" text="AMARILLO">
      <formula>NOT(ISERROR(SEARCH("AMARILLO",R316)))</formula>
    </cfRule>
    <cfRule type="containsText" dxfId="2177" priority="94" operator="containsText" text="VERDE">
      <formula>NOT(ISERROR(SEARCH("VERDE",R316)))</formula>
    </cfRule>
    <cfRule type="containsText" dxfId="2176" priority="93" operator="containsText" text="VENCIDO">
      <formula>NOT(ISERROR(SEARCH("VENCIDO",R316)))</formula>
    </cfRule>
  </conditionalFormatting>
  <conditionalFormatting sqref="R337:R342 R344:R349">
    <cfRule type="containsText" dxfId="2175" priority="88" operator="containsText" text="VERDE">
      <formula>NOT(ISERROR(SEARCH("VERDE",R337)))</formula>
    </cfRule>
    <cfRule type="containsText" dxfId="2174" priority="87" operator="containsText" text="VENCIDO">
      <formula>NOT(ISERROR(SEARCH("VENCIDO",R337)))</formula>
    </cfRule>
    <cfRule type="containsText" dxfId="2173" priority="89" stopIfTrue="1" operator="containsText" text="AMARILLO">
      <formula>NOT(ISERROR(SEARCH("AMARILLO",R337)))</formula>
    </cfRule>
    <cfRule type="containsText" dxfId="2172" priority="90" operator="containsText" text="ROJO">
      <formula>NOT(ISERROR(SEARCH("ROJO",R337)))</formula>
    </cfRule>
  </conditionalFormatting>
  <conditionalFormatting sqref="R351:R356">
    <cfRule type="containsText" dxfId="2171" priority="82" operator="containsText" text="VERDE">
      <formula>NOT(ISERROR(SEARCH("VERDE",R351)))</formula>
    </cfRule>
    <cfRule type="containsText" dxfId="2170" priority="83" stopIfTrue="1" operator="containsText" text="AMARILLO">
      <formula>NOT(ISERROR(SEARCH("AMARILLO",R351)))</formula>
    </cfRule>
    <cfRule type="containsText" dxfId="2169" priority="81" operator="containsText" text="VENCIDO">
      <formula>NOT(ISERROR(SEARCH("VENCIDO",R351)))</formula>
    </cfRule>
    <cfRule type="containsText" dxfId="2168" priority="84" operator="containsText" text="ROJO">
      <formula>NOT(ISERROR(SEARCH("ROJO",R351)))</formula>
    </cfRule>
  </conditionalFormatting>
  <conditionalFormatting sqref="R358:R363">
    <cfRule type="containsText" dxfId="2167" priority="75" operator="containsText" text="VENCIDO">
      <formula>NOT(ISERROR(SEARCH("VENCIDO",R358)))</formula>
    </cfRule>
    <cfRule type="containsText" dxfId="2166" priority="76" operator="containsText" text="VERDE">
      <formula>NOT(ISERROR(SEARCH("VERDE",R358)))</formula>
    </cfRule>
    <cfRule type="containsText" dxfId="2165" priority="78" operator="containsText" text="ROJO">
      <formula>NOT(ISERROR(SEARCH("ROJO",R358)))</formula>
    </cfRule>
    <cfRule type="containsText" dxfId="2164" priority="77" stopIfTrue="1" operator="containsText" text="AMARILLO">
      <formula>NOT(ISERROR(SEARCH("AMARILLO",R358)))</formula>
    </cfRule>
  </conditionalFormatting>
  <conditionalFormatting sqref="R365:R371">
    <cfRule type="containsText" dxfId="2163" priority="72" operator="containsText" text="VERDE">
      <formula>NOT(ISERROR(SEARCH("VERDE",R365)))</formula>
    </cfRule>
    <cfRule type="containsText" dxfId="2162" priority="73" stopIfTrue="1" operator="containsText" text="AMARILLO">
      <formula>NOT(ISERROR(SEARCH("AMARILLO",R365)))</formula>
    </cfRule>
    <cfRule type="containsText" dxfId="2161" priority="74" operator="containsText" text="ROJO">
      <formula>NOT(ISERROR(SEARCH("ROJO",R365)))</formula>
    </cfRule>
    <cfRule type="containsText" dxfId="2160" priority="71" operator="containsText" text="VENCIDO">
      <formula>NOT(ISERROR(SEARCH("VENCIDO",R365)))</formula>
    </cfRule>
  </conditionalFormatting>
  <dataValidations count="1">
    <dataValidation type="list" allowBlank="1" showInputMessage="1" showErrorMessage="1" sqref="T222:T226 T228:T232 T234:T238 T240:T244 T246:T250 T252:T256 T258:T262 T264:T268 T270:T274 T276:T280 T282:T286 T288:T292 T295:T300 T302:T307 T309:T314 T316:T321 T323:T328 T330:T335 T337:T342 T344:T349 T351:T356 T358:T363 T365:T371 T377:T381" xr:uid="{00000000-0002-0000-0200-000000000000}">
      <formula1>"VENCIDO,NO VENCIDO"</formula1>
    </dataValidation>
  </dataValidation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Q381"/>
  <sheetViews>
    <sheetView topLeftCell="A262" zoomScale="60" zoomScaleNormal="60" workbookViewId="0">
      <selection activeCell="O283" sqref="O283"/>
    </sheetView>
  </sheetViews>
  <sheetFormatPr baseColWidth="10" defaultColWidth="10.875" defaultRowHeight="13.5"/>
  <cols>
    <col min="1" max="12" width="10.875" style="1"/>
    <col min="13" max="13" width="16.25" style="1" customWidth="1"/>
    <col min="14" max="16384" width="10.875" style="1"/>
  </cols>
  <sheetData>
    <row r="1" spans="1:43" ht="14.65" customHeight="1">
      <c r="A1" s="110" t="s">
        <v>48</v>
      </c>
      <c r="B1" s="195" t="s">
        <v>77</v>
      </c>
      <c r="C1" s="196"/>
      <c r="D1" s="114" t="s">
        <v>78</v>
      </c>
      <c r="E1" s="110" t="s">
        <v>79</v>
      </c>
      <c r="F1" s="104" t="s">
        <v>80</v>
      </c>
      <c r="G1" s="105"/>
      <c r="H1" s="2" t="s">
        <v>81</v>
      </c>
      <c r="I1" s="3" t="s">
        <v>82</v>
      </c>
      <c r="J1" s="141" t="s">
        <v>83</v>
      </c>
      <c r="K1" s="110" t="s">
        <v>84</v>
      </c>
      <c r="L1" s="114" t="s">
        <v>85</v>
      </c>
      <c r="M1" s="113" t="s">
        <v>86</v>
      </c>
      <c r="N1" s="113" t="s">
        <v>87</v>
      </c>
      <c r="O1" s="113" t="s">
        <v>88</v>
      </c>
      <c r="P1" s="156" t="s">
        <v>89</v>
      </c>
      <c r="Q1" s="113" t="s">
        <v>90</v>
      </c>
      <c r="R1" s="159" t="s">
        <v>91</v>
      </c>
      <c r="S1" s="159" t="s">
        <v>92</v>
      </c>
      <c r="T1" s="162" t="s">
        <v>93</v>
      </c>
      <c r="U1" s="162" t="s">
        <v>89</v>
      </c>
      <c r="V1" s="162" t="s">
        <v>94</v>
      </c>
      <c r="W1" s="162" t="s">
        <v>95</v>
      </c>
      <c r="X1" s="162" t="s">
        <v>96</v>
      </c>
      <c r="Y1" s="110" t="s">
        <v>97</v>
      </c>
      <c r="Z1" s="110" t="s">
        <v>98</v>
      </c>
      <c r="AA1" s="4"/>
      <c r="AB1" s="5" t="s">
        <v>99</v>
      </c>
      <c r="AC1" s="6"/>
      <c r="AD1" s="6"/>
      <c r="AE1" s="6"/>
      <c r="AF1" s="6"/>
      <c r="AG1" s="6"/>
      <c r="AH1" s="6"/>
      <c r="AI1" s="6"/>
      <c r="AJ1" s="6"/>
      <c r="AK1" s="6"/>
      <c r="AL1" s="6"/>
      <c r="AM1" s="6"/>
      <c r="AN1" s="6"/>
      <c r="AO1" s="180" t="s">
        <v>100</v>
      </c>
      <c r="AP1" s="7"/>
      <c r="AQ1" s="8"/>
    </row>
    <row r="2" spans="1:43" ht="16.5">
      <c r="A2" s="111"/>
      <c r="B2" s="197"/>
      <c r="C2" s="198"/>
      <c r="D2" s="115"/>
      <c r="E2" s="111"/>
      <c r="F2" s="114" t="s">
        <v>101</v>
      </c>
      <c r="G2" s="114" t="s">
        <v>102</v>
      </c>
      <c r="H2" s="135" t="s">
        <v>103</v>
      </c>
      <c r="I2" s="138" t="s">
        <v>104</v>
      </c>
      <c r="J2" s="142"/>
      <c r="K2" s="111"/>
      <c r="L2" s="115"/>
      <c r="M2" s="113"/>
      <c r="N2" s="113"/>
      <c r="O2" s="113"/>
      <c r="P2" s="157"/>
      <c r="Q2" s="113"/>
      <c r="R2" s="160"/>
      <c r="S2" s="160"/>
      <c r="T2" s="162"/>
      <c r="U2" s="162"/>
      <c r="V2" s="162"/>
      <c r="W2" s="162"/>
      <c r="X2" s="162"/>
      <c r="Y2" s="111"/>
      <c r="Z2" s="111"/>
      <c r="AA2" s="4"/>
      <c r="AB2" s="91">
        <v>1</v>
      </c>
      <c r="AC2" s="91"/>
      <c r="AD2" s="91"/>
      <c r="AE2" s="10">
        <v>2</v>
      </c>
      <c r="AF2" s="11">
        <v>3</v>
      </c>
      <c r="AG2" s="9">
        <v>4</v>
      </c>
      <c r="AH2" s="11">
        <v>5</v>
      </c>
      <c r="AI2" s="9">
        <v>6</v>
      </c>
      <c r="AJ2" s="11">
        <v>7</v>
      </c>
      <c r="AK2" s="9">
        <v>8</v>
      </c>
      <c r="AL2" s="9">
        <v>9</v>
      </c>
      <c r="AM2" s="9">
        <v>10</v>
      </c>
      <c r="AN2" s="11">
        <v>11</v>
      </c>
      <c r="AO2" s="181"/>
      <c r="AP2" s="12"/>
      <c r="AQ2" s="8"/>
    </row>
    <row r="3" spans="1:43" ht="16.5">
      <c r="A3" s="111"/>
      <c r="B3" s="197"/>
      <c r="C3" s="198"/>
      <c r="D3" s="115"/>
      <c r="E3" s="111"/>
      <c r="F3" s="115"/>
      <c r="G3" s="115"/>
      <c r="H3" s="136"/>
      <c r="I3" s="139"/>
      <c r="J3" s="142"/>
      <c r="K3" s="111"/>
      <c r="L3" s="115"/>
      <c r="M3" s="113"/>
      <c r="N3" s="113"/>
      <c r="O3" s="113"/>
      <c r="P3" s="157"/>
      <c r="Q3" s="113"/>
      <c r="R3" s="160"/>
      <c r="S3" s="160"/>
      <c r="T3" s="162"/>
      <c r="U3" s="162"/>
      <c r="V3" s="162"/>
      <c r="W3" s="162"/>
      <c r="X3" s="162"/>
      <c r="Y3" s="111"/>
      <c r="Z3" s="111"/>
      <c r="AA3" s="4"/>
      <c r="AB3" s="91" t="s">
        <v>49</v>
      </c>
      <c r="AC3" s="91"/>
      <c r="AD3" s="91"/>
      <c r="AE3" s="175" t="s">
        <v>8</v>
      </c>
      <c r="AF3" s="179" t="s">
        <v>12</v>
      </c>
      <c r="AG3" s="91" t="s">
        <v>14</v>
      </c>
      <c r="AH3" s="179" t="s">
        <v>17</v>
      </c>
      <c r="AI3" s="91" t="s">
        <v>25</v>
      </c>
      <c r="AJ3" s="179" t="s">
        <v>105</v>
      </c>
      <c r="AK3" s="91" t="s">
        <v>35</v>
      </c>
      <c r="AL3" s="91" t="s">
        <v>37</v>
      </c>
      <c r="AM3" s="91" t="s">
        <v>40</v>
      </c>
      <c r="AN3" s="179" t="s">
        <v>43</v>
      </c>
      <c r="AO3" s="181"/>
      <c r="AP3" s="13"/>
      <c r="AQ3" s="8"/>
    </row>
    <row r="4" spans="1:43" ht="25.5">
      <c r="A4" s="112"/>
      <c r="B4" s="199"/>
      <c r="C4" s="200"/>
      <c r="D4" s="116"/>
      <c r="E4" s="112"/>
      <c r="F4" s="116"/>
      <c r="G4" s="116"/>
      <c r="H4" s="137"/>
      <c r="I4" s="140"/>
      <c r="J4" s="143"/>
      <c r="K4" s="112"/>
      <c r="L4" s="116"/>
      <c r="M4" s="113"/>
      <c r="N4" s="113"/>
      <c r="O4" s="113"/>
      <c r="P4" s="158"/>
      <c r="Q4" s="113"/>
      <c r="R4" s="161"/>
      <c r="S4" s="161"/>
      <c r="T4" s="162"/>
      <c r="U4" s="162"/>
      <c r="V4" s="162"/>
      <c r="W4" s="162"/>
      <c r="X4" s="162"/>
      <c r="Y4" s="112"/>
      <c r="Z4" s="112"/>
      <c r="AA4" s="4"/>
      <c r="AB4" s="9" t="s">
        <v>106</v>
      </c>
      <c r="AC4" s="9" t="s">
        <v>107</v>
      </c>
      <c r="AD4" s="9" t="s">
        <v>108</v>
      </c>
      <c r="AE4" s="176"/>
      <c r="AF4" s="179"/>
      <c r="AG4" s="91"/>
      <c r="AH4" s="179"/>
      <c r="AI4" s="91"/>
      <c r="AJ4" s="179"/>
      <c r="AK4" s="91"/>
      <c r="AL4" s="91"/>
      <c r="AM4" s="91"/>
      <c r="AN4" s="179"/>
      <c r="AO4" s="182"/>
      <c r="AP4" s="13"/>
      <c r="AQ4" s="8"/>
    </row>
    <row r="5" spans="1:43" ht="16.5">
      <c r="A5" s="100">
        <v>1</v>
      </c>
      <c r="B5" s="187" t="s">
        <v>109</v>
      </c>
      <c r="C5" s="188"/>
      <c r="D5" s="117">
        <f>+Febrero!M5</f>
        <v>20</v>
      </c>
      <c r="E5" s="126">
        <v>0</v>
      </c>
      <c r="F5" s="132">
        <v>1</v>
      </c>
      <c r="G5" s="132"/>
      <c r="H5" s="132"/>
      <c r="I5" s="132"/>
      <c r="J5" s="144">
        <f>+F5+G5</f>
        <v>1</v>
      </c>
      <c r="K5" s="147">
        <f>+AO5</f>
        <v>9</v>
      </c>
      <c r="L5" s="150">
        <f>+J5+K5</f>
        <v>10</v>
      </c>
      <c r="M5" s="153">
        <f>+(D5+E5)-(L5)+H5-I5</f>
        <v>10</v>
      </c>
      <c r="N5" s="14">
        <v>10</v>
      </c>
      <c r="O5" s="15" t="s">
        <v>110</v>
      </c>
      <c r="P5" s="15" t="s">
        <v>111</v>
      </c>
      <c r="Q5" s="16">
        <v>46203</v>
      </c>
      <c r="R5" s="17" t="str">
        <f ca="1">IF(Q5=0," ",IFERROR(IF(DATEDIF(TODAY(),Q5,"M")&lt;=5,"ROJO",IF(DATEDIF(TODAY(),Q5,"M")&gt;=12,"VERDE",IF(AND(DATEDIF(TODAY(),Q5,"M")&gt;=6,DATEDIF(TODAY(),Q5,"M")&lt;=11),"AMARILLO"))),S5))</f>
        <v>NO VENCIDO</v>
      </c>
      <c r="S5" s="17" t="str">
        <f>IF(Q5=0," ",IF(Q5&lt;=$N$4,"VENCIDO","NO VENCIDO"))</f>
        <v>NO VENCIDO</v>
      </c>
      <c r="T5" s="18"/>
      <c r="U5" s="19"/>
      <c r="V5" s="19"/>
      <c r="W5" s="20"/>
      <c r="X5" s="20"/>
      <c r="Y5" s="163">
        <f>+AT5</f>
        <v>0</v>
      </c>
      <c r="Z5" s="21"/>
      <c r="AA5" s="4"/>
      <c r="AB5" s="166">
        <v>9</v>
      </c>
      <c r="AC5" s="166"/>
      <c r="AD5" s="170">
        <f>+AB5+AC5</f>
        <v>9</v>
      </c>
      <c r="AE5" s="167"/>
      <c r="AF5" s="167"/>
      <c r="AG5" s="167"/>
      <c r="AH5" s="167"/>
      <c r="AI5" s="167"/>
      <c r="AJ5" s="167"/>
      <c r="AK5" s="167"/>
      <c r="AL5" s="167"/>
      <c r="AM5" s="167"/>
      <c r="AN5" s="167"/>
      <c r="AO5" s="183">
        <f>SUM(AD5:AN9)</f>
        <v>9</v>
      </c>
      <c r="AP5" s="24"/>
      <c r="AQ5" s="8"/>
    </row>
    <row r="6" spans="1:43" ht="16.5">
      <c r="A6" s="101"/>
      <c r="B6" s="189"/>
      <c r="C6" s="190"/>
      <c r="D6" s="118"/>
      <c r="E6" s="127"/>
      <c r="F6" s="133"/>
      <c r="G6" s="133"/>
      <c r="H6" s="133"/>
      <c r="I6" s="133"/>
      <c r="J6" s="145"/>
      <c r="K6" s="148"/>
      <c r="L6" s="151"/>
      <c r="M6" s="154"/>
      <c r="N6" s="14"/>
      <c r="O6" s="15"/>
      <c r="P6" s="15"/>
      <c r="Q6" s="16"/>
      <c r="R6" s="17" t="str">
        <f ca="1">IF(Q6=0," ",IFERROR(IF(DATEDIF(TODAY(),Q6,"M")&lt;=5,"ROJO",IF(DATEDIF(TODAY(),Q6,"M")&gt;=12,"VERDE",IF(AND(DATEDIF(TODAY(),Q6,"M")&gt;=6,DATEDIF(TODAY(),Q6,"M")&lt;=11),"AMARILLO"))),S6))</f>
        <v xml:space="preserve"> </v>
      </c>
      <c r="S6" s="25" t="str">
        <f>IF(Q6=0," ",IF(Q6&lt;=$N$4,"VENCIDO","NO VENCIDO"))</f>
        <v xml:space="preserve"> </v>
      </c>
      <c r="T6" s="18"/>
      <c r="U6" s="19"/>
      <c r="V6" s="19"/>
      <c r="W6" s="20"/>
      <c r="X6" s="20"/>
      <c r="Y6" s="164"/>
      <c r="Z6" s="21"/>
      <c r="AA6" s="4"/>
      <c r="AB6" s="166"/>
      <c r="AC6" s="166"/>
      <c r="AD6" s="170"/>
      <c r="AE6" s="168"/>
      <c r="AF6" s="168"/>
      <c r="AG6" s="168"/>
      <c r="AH6" s="168"/>
      <c r="AI6" s="168"/>
      <c r="AJ6" s="168"/>
      <c r="AK6" s="168"/>
      <c r="AL6" s="168"/>
      <c r="AM6" s="168"/>
      <c r="AN6" s="168"/>
      <c r="AO6" s="184"/>
      <c r="AP6" s="24"/>
      <c r="AQ6" s="8"/>
    </row>
    <row r="7" spans="1:43" ht="16.5">
      <c r="A7" s="101"/>
      <c r="B7" s="189"/>
      <c r="C7" s="190"/>
      <c r="D7" s="118"/>
      <c r="E7" s="127"/>
      <c r="F7" s="133"/>
      <c r="G7" s="133"/>
      <c r="H7" s="133"/>
      <c r="I7" s="133"/>
      <c r="J7" s="145"/>
      <c r="K7" s="148"/>
      <c r="L7" s="151"/>
      <c r="M7" s="154"/>
      <c r="N7" s="14"/>
      <c r="O7" s="15"/>
      <c r="P7" s="15"/>
      <c r="Q7" s="16"/>
      <c r="R7" s="17" t="str">
        <f ca="1">IF(Q7=0," ",IFERROR(IF(DATEDIF(TODAY(),Q7,"M")&lt;=5,"ROJO",IF(DATEDIF(TODAY(),Q7,"M")&gt;=12,"VERDE",IF(AND(DATEDIF(TODAY(),Q7,"M")&gt;=6,DATEDIF(TODAY(),Q7,"M")&lt;=11),"AMARILLO"))),S7))</f>
        <v xml:space="preserve"> </v>
      </c>
      <c r="S7" s="25" t="str">
        <f>IF(Q7=0," ",IF(Q7&lt;=$N$4,"VENCIDO","NO VENCIDO"))</f>
        <v xml:space="preserve"> </v>
      </c>
      <c r="T7" s="18"/>
      <c r="U7" s="19"/>
      <c r="V7" s="19"/>
      <c r="W7" s="20"/>
      <c r="X7" s="20"/>
      <c r="Y7" s="164"/>
      <c r="Z7" s="21"/>
      <c r="AA7" s="4"/>
      <c r="AB7" s="166"/>
      <c r="AC7" s="166"/>
      <c r="AD7" s="170"/>
      <c r="AE7" s="168"/>
      <c r="AF7" s="168"/>
      <c r="AG7" s="168"/>
      <c r="AH7" s="168"/>
      <c r="AI7" s="168"/>
      <c r="AJ7" s="168"/>
      <c r="AK7" s="168"/>
      <c r="AL7" s="168"/>
      <c r="AM7" s="168"/>
      <c r="AN7" s="168"/>
      <c r="AO7" s="184"/>
      <c r="AP7" s="24"/>
      <c r="AQ7" s="8"/>
    </row>
    <row r="8" spans="1:43" ht="16.5">
      <c r="A8" s="101"/>
      <c r="B8" s="189"/>
      <c r="C8" s="190"/>
      <c r="D8" s="118"/>
      <c r="E8" s="127"/>
      <c r="F8" s="133"/>
      <c r="G8" s="133"/>
      <c r="H8" s="133"/>
      <c r="I8" s="133"/>
      <c r="J8" s="145"/>
      <c r="K8" s="148"/>
      <c r="L8" s="151"/>
      <c r="M8" s="154"/>
      <c r="N8" s="14"/>
      <c r="O8" s="15"/>
      <c r="P8" s="15"/>
      <c r="Q8" s="16"/>
      <c r="R8" s="17" t="str">
        <f ca="1">IF(Q8=0," ",IFERROR(IF(DATEDIF(TODAY(),Q8,"M")&lt;=5,"ROJO",IF(DATEDIF(TODAY(),Q8,"M")&gt;=12,"VERDE",IF(AND(DATEDIF(TODAY(),Q8,"M")&gt;=6,DATEDIF(TODAY(),Q8,"M")&lt;=11),"AMARILLO"))),S8))</f>
        <v xml:space="preserve"> </v>
      </c>
      <c r="S8" s="25" t="str">
        <f>IF(Q8=0," ",IF(Q8&lt;=$N$4,"VENCIDO","NO VENCIDO"))</f>
        <v xml:space="preserve"> </v>
      </c>
      <c r="T8" s="18"/>
      <c r="U8" s="19"/>
      <c r="V8" s="19"/>
      <c r="W8" s="20"/>
      <c r="X8" s="20"/>
      <c r="Y8" s="164"/>
      <c r="Z8" s="21"/>
      <c r="AA8" s="4"/>
      <c r="AB8" s="166"/>
      <c r="AC8" s="166"/>
      <c r="AD8" s="170"/>
      <c r="AE8" s="168"/>
      <c r="AF8" s="168"/>
      <c r="AG8" s="168"/>
      <c r="AH8" s="168"/>
      <c r="AI8" s="168"/>
      <c r="AJ8" s="168"/>
      <c r="AK8" s="168"/>
      <c r="AL8" s="168"/>
      <c r="AM8" s="168"/>
      <c r="AN8" s="168"/>
      <c r="AO8" s="184"/>
      <c r="AP8" s="24"/>
      <c r="AQ8" s="8"/>
    </row>
    <row r="9" spans="1:43" ht="16.5">
      <c r="A9" s="101"/>
      <c r="B9" s="189"/>
      <c r="C9" s="190"/>
      <c r="D9" s="118"/>
      <c r="E9" s="127"/>
      <c r="F9" s="133"/>
      <c r="G9" s="133"/>
      <c r="H9" s="133"/>
      <c r="I9" s="133"/>
      <c r="J9" s="145"/>
      <c r="K9" s="148"/>
      <c r="L9" s="151"/>
      <c r="M9" s="155"/>
      <c r="N9" s="14"/>
      <c r="O9" s="15"/>
      <c r="P9" s="15"/>
      <c r="Q9" s="16"/>
      <c r="R9" s="17" t="str">
        <f ca="1">IF(Q9=0," ",IFERROR(IF(DATEDIF(TODAY(),Q9,"M")&lt;=5,"ROJO",IF(DATEDIF(TODAY(),Q9,"M")&gt;=12,"VERDE",IF(AND(DATEDIF(TODAY(),Q9,"M")&gt;=6,DATEDIF(TODAY(),Q9,"M")&lt;=11),"AMARILLO"))),S9))</f>
        <v xml:space="preserve"> </v>
      </c>
      <c r="S9" s="25" t="str">
        <f>IF(Q9=0," ",IF(Q9&lt;=$N$4,"VENCIDO","NO VENCIDO"))</f>
        <v xml:space="preserve"> </v>
      </c>
      <c r="T9" s="18"/>
      <c r="U9" s="19"/>
      <c r="V9" s="19"/>
      <c r="W9" s="20"/>
      <c r="X9" s="20"/>
      <c r="Y9" s="164"/>
      <c r="Z9" s="21"/>
      <c r="AA9" s="4"/>
      <c r="AB9" s="166"/>
      <c r="AC9" s="166"/>
      <c r="AD9" s="170"/>
      <c r="AE9" s="169"/>
      <c r="AF9" s="169"/>
      <c r="AG9" s="169"/>
      <c r="AH9" s="169"/>
      <c r="AI9" s="169"/>
      <c r="AJ9" s="169"/>
      <c r="AK9" s="169"/>
      <c r="AL9" s="169"/>
      <c r="AM9" s="169"/>
      <c r="AN9" s="169"/>
      <c r="AO9" s="185"/>
      <c r="AP9" s="24"/>
      <c r="AQ9" s="8"/>
    </row>
    <row r="10" spans="1:43" ht="16.5">
      <c r="A10" s="102"/>
      <c r="B10" s="191"/>
      <c r="C10" s="192"/>
      <c r="D10" s="119"/>
      <c r="E10" s="128"/>
      <c r="F10" s="134"/>
      <c r="G10" s="134"/>
      <c r="H10" s="134"/>
      <c r="I10" s="134"/>
      <c r="J10" s="146"/>
      <c r="K10" s="149"/>
      <c r="L10" s="152"/>
      <c r="M10" s="28" t="b">
        <f>M5=N10</f>
        <v>1</v>
      </c>
      <c r="N10" s="29">
        <f>SUM(N5:N9)</f>
        <v>10</v>
      </c>
      <c r="O10" s="30" t="s">
        <v>112</v>
      </c>
      <c r="P10" s="31"/>
      <c r="Q10" s="32"/>
      <c r="R10" s="32"/>
      <c r="S10" s="32"/>
      <c r="T10" s="33">
        <f>SUM(T5:T9)</f>
        <v>0</v>
      </c>
      <c r="U10" s="34"/>
      <c r="V10" s="34"/>
      <c r="W10" s="34"/>
      <c r="X10" s="35"/>
      <c r="Y10" s="165"/>
      <c r="Z10" s="36"/>
      <c r="AA10" s="4"/>
      <c r="AB10" s="37"/>
      <c r="AC10" s="38"/>
      <c r="AD10" s="38"/>
      <c r="AE10" s="38"/>
      <c r="AF10" s="38"/>
      <c r="AG10" s="38"/>
      <c r="AH10" s="38"/>
      <c r="AI10" s="38"/>
      <c r="AJ10" s="38"/>
      <c r="AK10" s="38"/>
      <c r="AL10" s="38"/>
      <c r="AM10" s="38"/>
      <c r="AN10" s="38"/>
      <c r="AO10" s="39"/>
      <c r="AP10" s="24"/>
      <c r="AQ10" s="8"/>
    </row>
    <row r="11" spans="1:43" ht="14.65" customHeight="1">
      <c r="A11" s="100">
        <f>A5+1</f>
        <v>2</v>
      </c>
      <c r="B11" s="187" t="s">
        <v>113</v>
      </c>
      <c r="C11" s="188"/>
      <c r="D11" s="117">
        <f>+Febrero!M11</f>
        <v>24</v>
      </c>
      <c r="E11" s="126">
        <v>0</v>
      </c>
      <c r="F11" s="132">
        <v>1</v>
      </c>
      <c r="G11" s="132"/>
      <c r="H11" s="132"/>
      <c r="I11" s="132"/>
      <c r="J11" s="144">
        <f>+F11+G11</f>
        <v>1</v>
      </c>
      <c r="K11" s="147">
        <f>+AO11</f>
        <v>0</v>
      </c>
      <c r="L11" s="150">
        <f>+J11+K11</f>
        <v>1</v>
      </c>
      <c r="M11" s="153">
        <f>+(D11+E11)-(L11)+H11-I11</f>
        <v>23</v>
      </c>
      <c r="N11" s="14">
        <v>10</v>
      </c>
      <c r="O11" s="15" t="s">
        <v>232</v>
      </c>
      <c r="P11" s="15" t="s">
        <v>115</v>
      </c>
      <c r="Q11" s="16">
        <v>46721</v>
      </c>
      <c r="R11" s="17" t="str">
        <f ca="1">IF(Q11=0," ",IFERROR(IF(DATEDIF(TODAY(),Q11,"M")&lt;=5,"ROJO",IF(DATEDIF(TODAY(),Q11,"M")&gt;=12,"VERDE",IF(AND(DATEDIF(TODAY(),Q11,"M")&gt;=6,DATEDIF(TODAY(),Q11,"M")&lt;=11),"AMARILLO"))),S11))</f>
        <v>VERDE</v>
      </c>
      <c r="S11" s="17" t="str">
        <f>IF(Q11=0," ",IF(Q11&lt;=$N$4,"VENCIDO","NO VENCIDO"))</f>
        <v>NO VENCIDO</v>
      </c>
      <c r="T11" s="18"/>
      <c r="U11" s="19"/>
      <c r="V11" s="19"/>
      <c r="W11" s="20"/>
      <c r="X11" s="20"/>
      <c r="Y11" s="163">
        <f>+AT11</f>
        <v>0</v>
      </c>
      <c r="Z11" s="21"/>
      <c r="AA11" s="4"/>
      <c r="AB11" s="166"/>
      <c r="AC11" s="166"/>
      <c r="AD11" s="170">
        <f>+AB11+AC11</f>
        <v>0</v>
      </c>
      <c r="AE11" s="167"/>
      <c r="AF11" s="166"/>
      <c r="AG11" s="166"/>
      <c r="AH11" s="166"/>
      <c r="AI11" s="166"/>
      <c r="AJ11" s="166"/>
      <c r="AK11" s="166"/>
      <c r="AL11" s="166"/>
      <c r="AM11" s="166"/>
      <c r="AN11" s="166"/>
      <c r="AO11" s="183">
        <f>SUM(AD11:AN15)</f>
        <v>0</v>
      </c>
      <c r="AP11" s="24"/>
      <c r="AQ11" s="8"/>
    </row>
    <row r="12" spans="1:43" ht="14.65" customHeight="1">
      <c r="A12" s="101"/>
      <c r="B12" s="189"/>
      <c r="C12" s="190"/>
      <c r="D12" s="118"/>
      <c r="E12" s="127"/>
      <c r="F12" s="133"/>
      <c r="G12" s="133"/>
      <c r="H12" s="133"/>
      <c r="I12" s="133"/>
      <c r="J12" s="145"/>
      <c r="K12" s="148"/>
      <c r="L12" s="151"/>
      <c r="M12" s="154"/>
      <c r="N12" s="14">
        <v>13</v>
      </c>
      <c r="O12" s="15" t="s">
        <v>114</v>
      </c>
      <c r="P12" s="15" t="s">
        <v>115</v>
      </c>
      <c r="Q12" s="16">
        <v>46173</v>
      </c>
      <c r="R12" s="17" t="str">
        <f ca="1">IF(Q12=0," ",IFERROR(IF(DATEDIF(TODAY(),Q12,"M")&lt;=5,"ROJO",IF(DATEDIF(TODAY(),Q12,"M")&gt;=12,"VERDE",IF(AND(DATEDIF(TODAY(),Q12,"M")&gt;=6,DATEDIF(TODAY(),Q12,"M")&lt;=11),"AMARILLO"))),S12))</f>
        <v>NO VENCIDO</v>
      </c>
      <c r="S12" s="25" t="str">
        <f>IF(Q12=0," ",IF(Q12&lt;=$N$4,"VENCIDO","NO VENCIDO"))</f>
        <v>NO VENCIDO</v>
      </c>
      <c r="T12" s="18"/>
      <c r="U12" s="19"/>
      <c r="V12" s="19"/>
      <c r="W12" s="20"/>
      <c r="X12" s="20"/>
      <c r="Y12" s="164"/>
      <c r="Z12" s="21"/>
      <c r="AA12" s="4"/>
      <c r="AB12" s="166"/>
      <c r="AC12" s="166"/>
      <c r="AD12" s="170"/>
      <c r="AE12" s="168"/>
      <c r="AF12" s="166"/>
      <c r="AG12" s="166"/>
      <c r="AH12" s="166"/>
      <c r="AI12" s="166"/>
      <c r="AJ12" s="166"/>
      <c r="AK12" s="166"/>
      <c r="AL12" s="166"/>
      <c r="AM12" s="166"/>
      <c r="AN12" s="166"/>
      <c r="AO12" s="184"/>
      <c r="AP12" s="24"/>
      <c r="AQ12" s="8"/>
    </row>
    <row r="13" spans="1:43" ht="14.65" customHeight="1">
      <c r="A13" s="101"/>
      <c r="B13" s="189"/>
      <c r="C13" s="190"/>
      <c r="D13" s="118"/>
      <c r="E13" s="127"/>
      <c r="F13" s="133"/>
      <c r="G13" s="133"/>
      <c r="H13" s="133"/>
      <c r="I13" s="133"/>
      <c r="J13" s="145"/>
      <c r="K13" s="148"/>
      <c r="L13" s="151"/>
      <c r="M13" s="154"/>
      <c r="N13" s="14"/>
      <c r="O13" s="15"/>
      <c r="P13" s="15"/>
      <c r="Q13" s="16"/>
      <c r="R13" s="17" t="str">
        <f ca="1">IF(Q13=0," ",IFERROR(IF(DATEDIF(TODAY(),Q13,"M")&lt;=5,"ROJO",IF(DATEDIF(TODAY(),Q13,"M")&gt;=12,"VERDE",IF(AND(DATEDIF(TODAY(),Q13,"M")&gt;=6,DATEDIF(TODAY(),Q13,"M")&lt;=11),"AMARILLO"))),S13))</f>
        <v xml:space="preserve"> </v>
      </c>
      <c r="S13" s="25" t="str">
        <f>IF(Q13=0," ",IF(Q13&lt;=$N$4,"VENCIDO","NO VENCIDO"))</f>
        <v xml:space="preserve"> </v>
      </c>
      <c r="T13" s="18"/>
      <c r="U13" s="19"/>
      <c r="V13" s="19"/>
      <c r="W13" s="20"/>
      <c r="X13" s="20"/>
      <c r="Y13" s="164"/>
      <c r="Z13" s="21"/>
      <c r="AA13" s="4"/>
      <c r="AB13" s="166"/>
      <c r="AC13" s="166"/>
      <c r="AD13" s="170"/>
      <c r="AE13" s="168"/>
      <c r="AF13" s="166"/>
      <c r="AG13" s="166"/>
      <c r="AH13" s="166"/>
      <c r="AI13" s="166"/>
      <c r="AJ13" s="166"/>
      <c r="AK13" s="166"/>
      <c r="AL13" s="166"/>
      <c r="AM13" s="166"/>
      <c r="AN13" s="166"/>
      <c r="AO13" s="184"/>
      <c r="AP13" s="24"/>
      <c r="AQ13" s="8"/>
    </row>
    <row r="14" spans="1:43" ht="14.65" customHeight="1">
      <c r="A14" s="101"/>
      <c r="B14" s="189"/>
      <c r="C14" s="190"/>
      <c r="D14" s="118"/>
      <c r="E14" s="127"/>
      <c r="F14" s="133"/>
      <c r="G14" s="133"/>
      <c r="H14" s="133"/>
      <c r="I14" s="133"/>
      <c r="J14" s="145"/>
      <c r="K14" s="148"/>
      <c r="L14" s="151"/>
      <c r="M14" s="154"/>
      <c r="N14" s="14"/>
      <c r="O14" s="15"/>
      <c r="P14" s="15"/>
      <c r="Q14" s="16"/>
      <c r="R14" s="17" t="str">
        <f ca="1">IF(Q14=0," ",IFERROR(IF(DATEDIF(TODAY(),Q14,"M")&lt;=5,"ROJO",IF(DATEDIF(TODAY(),Q14,"M")&gt;=12,"VERDE",IF(AND(DATEDIF(TODAY(),Q14,"M")&gt;=6,DATEDIF(TODAY(),Q14,"M")&lt;=11),"AMARILLO"))),S14))</f>
        <v xml:space="preserve"> </v>
      </c>
      <c r="S14" s="25" t="str">
        <f>IF(Q14=0," ",IF(Q14&lt;=$N$4,"VENCIDO","NO VENCIDO"))</f>
        <v xml:space="preserve"> </v>
      </c>
      <c r="T14" s="18"/>
      <c r="U14" s="19"/>
      <c r="V14" s="19"/>
      <c r="W14" s="20"/>
      <c r="X14" s="20"/>
      <c r="Y14" s="164"/>
      <c r="Z14" s="21"/>
      <c r="AA14" s="4"/>
      <c r="AB14" s="166"/>
      <c r="AC14" s="166"/>
      <c r="AD14" s="170"/>
      <c r="AE14" s="168"/>
      <c r="AF14" s="166"/>
      <c r="AG14" s="166"/>
      <c r="AH14" s="166"/>
      <c r="AI14" s="166"/>
      <c r="AJ14" s="166"/>
      <c r="AK14" s="166"/>
      <c r="AL14" s="166"/>
      <c r="AM14" s="166"/>
      <c r="AN14" s="166"/>
      <c r="AO14" s="184"/>
      <c r="AP14" s="24"/>
      <c r="AQ14" s="8"/>
    </row>
    <row r="15" spans="1:43" ht="14.65" customHeight="1">
      <c r="A15" s="101"/>
      <c r="B15" s="189"/>
      <c r="C15" s="190"/>
      <c r="D15" s="118"/>
      <c r="E15" s="127"/>
      <c r="F15" s="133"/>
      <c r="G15" s="133"/>
      <c r="H15" s="133"/>
      <c r="I15" s="133"/>
      <c r="J15" s="145"/>
      <c r="K15" s="148"/>
      <c r="L15" s="151"/>
      <c r="M15" s="155"/>
      <c r="N15" s="14"/>
      <c r="O15" s="15"/>
      <c r="P15" s="15"/>
      <c r="Q15" s="16"/>
      <c r="R15" s="17" t="str">
        <f ca="1">IF(Q15=0," ",IFERROR(IF(DATEDIF(TODAY(),Q15,"M")&lt;=5,"ROJO",IF(DATEDIF(TODAY(),Q15,"M")&gt;=12,"VERDE",IF(AND(DATEDIF(TODAY(),Q15,"M")&gt;=6,DATEDIF(TODAY(),Q15,"M")&lt;=11),"AMARILLO"))),S15))</f>
        <v xml:space="preserve"> </v>
      </c>
      <c r="S15" s="25" t="str">
        <f>IF(Q15=0," ",IF(Q15&lt;=$N$4,"VENCIDO","NO VENCIDO"))</f>
        <v xml:space="preserve"> </v>
      </c>
      <c r="T15" s="18"/>
      <c r="U15" s="19"/>
      <c r="V15" s="19"/>
      <c r="W15" s="20"/>
      <c r="X15" s="20"/>
      <c r="Y15" s="164"/>
      <c r="Z15" s="21"/>
      <c r="AA15" s="4"/>
      <c r="AB15" s="166"/>
      <c r="AC15" s="166"/>
      <c r="AD15" s="170"/>
      <c r="AE15" s="169"/>
      <c r="AF15" s="166"/>
      <c r="AG15" s="166"/>
      <c r="AH15" s="166"/>
      <c r="AI15" s="166"/>
      <c r="AJ15" s="166"/>
      <c r="AK15" s="166"/>
      <c r="AL15" s="166"/>
      <c r="AM15" s="166"/>
      <c r="AN15" s="166"/>
      <c r="AO15" s="185"/>
      <c r="AP15" s="24"/>
      <c r="AQ15" s="8"/>
    </row>
    <row r="16" spans="1:43" ht="16.5">
      <c r="A16" s="102"/>
      <c r="B16" s="191"/>
      <c r="C16" s="192"/>
      <c r="D16" s="119"/>
      <c r="E16" s="128"/>
      <c r="F16" s="134"/>
      <c r="G16" s="134"/>
      <c r="H16" s="134"/>
      <c r="I16" s="134"/>
      <c r="J16" s="146"/>
      <c r="K16" s="149"/>
      <c r="L16" s="152"/>
      <c r="M16" s="28" t="b">
        <f>M11=N16</f>
        <v>1</v>
      </c>
      <c r="N16" s="29">
        <f>SUM(N11:N15)</f>
        <v>23</v>
      </c>
      <c r="O16" s="30" t="s">
        <v>112</v>
      </c>
      <c r="P16" s="31"/>
      <c r="Q16" s="32"/>
      <c r="R16" s="32"/>
      <c r="S16" s="32"/>
      <c r="T16" s="33">
        <f>SUM(T11:T15)</f>
        <v>0</v>
      </c>
      <c r="U16" s="34"/>
      <c r="V16" s="34"/>
      <c r="W16" s="34"/>
      <c r="X16" s="35"/>
      <c r="Y16" s="165"/>
      <c r="Z16" s="36"/>
      <c r="AA16" s="4"/>
      <c r="AB16" s="37"/>
      <c r="AC16" s="38"/>
      <c r="AD16" s="38"/>
      <c r="AE16" s="38"/>
      <c r="AF16" s="38"/>
      <c r="AG16" s="38"/>
      <c r="AH16" s="38"/>
      <c r="AI16" s="38"/>
      <c r="AJ16" s="38"/>
      <c r="AK16" s="38"/>
      <c r="AL16" s="38"/>
      <c r="AM16" s="38"/>
      <c r="AN16" s="38"/>
      <c r="AO16" s="39"/>
      <c r="AP16" s="24"/>
      <c r="AQ16" s="8"/>
    </row>
    <row r="17" spans="1:43" ht="14.65" customHeight="1">
      <c r="A17" s="100">
        <f>A11+1</f>
        <v>3</v>
      </c>
      <c r="B17" s="187" t="s">
        <v>116</v>
      </c>
      <c r="C17" s="188"/>
      <c r="D17" s="117">
        <f>+Febrero!M17</f>
        <v>1</v>
      </c>
      <c r="E17" s="126">
        <v>0</v>
      </c>
      <c r="F17" s="132">
        <v>1</v>
      </c>
      <c r="G17" s="132"/>
      <c r="H17" s="132"/>
      <c r="I17" s="132"/>
      <c r="J17" s="144">
        <f>+F17+G17</f>
        <v>1</v>
      </c>
      <c r="K17" s="147">
        <f>+AO17</f>
        <v>0</v>
      </c>
      <c r="L17" s="150">
        <f>+J17+K17</f>
        <v>1</v>
      </c>
      <c r="M17" s="153">
        <f>+(D17+E17)-(L17)+H17-I17</f>
        <v>0</v>
      </c>
      <c r="N17" s="14"/>
      <c r="O17" s="15"/>
      <c r="P17" s="15"/>
      <c r="Q17" s="16"/>
      <c r="R17" s="17" t="str">
        <f ca="1">IF(Q17=0," ",IFERROR(IF(DATEDIF(TODAY(),Q17,"M")&lt;=5,"ROJO",IF(DATEDIF(TODAY(),Q17,"M")&gt;=12,"VERDE",IF(AND(DATEDIF(TODAY(),Q17,"M")&gt;=6,DATEDIF(TODAY(),Q17,"M")&lt;=11),"AMARILLO"))),S17))</f>
        <v xml:space="preserve"> </v>
      </c>
      <c r="S17" s="17" t="str">
        <f>IF(Q17=0," ",IF(Q17&lt;=$N$4,"VENCIDO","NO VENCIDO"))</f>
        <v xml:space="preserve"> </v>
      </c>
      <c r="T17" s="18"/>
      <c r="U17" s="19"/>
      <c r="V17" s="19"/>
      <c r="W17" s="20"/>
      <c r="X17" s="20"/>
      <c r="Y17" s="163">
        <f>+AT17</f>
        <v>0</v>
      </c>
      <c r="Z17" s="21"/>
      <c r="AA17" s="4"/>
      <c r="AB17" s="166"/>
      <c r="AC17" s="166"/>
      <c r="AD17" s="170">
        <f>+AB17+AC17</f>
        <v>0</v>
      </c>
      <c r="AE17" s="166"/>
      <c r="AF17" s="166"/>
      <c r="AG17" s="166"/>
      <c r="AH17" s="166"/>
      <c r="AI17" s="166"/>
      <c r="AJ17" s="166"/>
      <c r="AK17" s="166"/>
      <c r="AL17" s="166"/>
      <c r="AM17" s="166"/>
      <c r="AN17" s="166"/>
      <c r="AO17" s="183">
        <f>SUM(AD17:AN21)</f>
        <v>0</v>
      </c>
      <c r="AP17" s="24"/>
      <c r="AQ17" s="8"/>
    </row>
    <row r="18" spans="1:43" ht="14.65" customHeight="1">
      <c r="A18" s="101"/>
      <c r="B18" s="189"/>
      <c r="C18" s="190"/>
      <c r="D18" s="118"/>
      <c r="E18" s="127"/>
      <c r="F18" s="133"/>
      <c r="G18" s="133"/>
      <c r="H18" s="133"/>
      <c r="I18" s="133"/>
      <c r="J18" s="145"/>
      <c r="K18" s="148"/>
      <c r="L18" s="151"/>
      <c r="M18" s="154"/>
      <c r="N18" s="14"/>
      <c r="O18" s="15"/>
      <c r="P18" s="15"/>
      <c r="Q18" s="16"/>
      <c r="R18" s="17" t="str">
        <f ca="1">IF(Q18=0," ",IFERROR(IF(DATEDIF(TODAY(),Q18,"M")&lt;=5,"ROJO",IF(DATEDIF(TODAY(),Q18,"M")&gt;=12,"VERDE",IF(AND(DATEDIF(TODAY(),Q18,"M")&gt;=6,DATEDIF(TODAY(),Q18,"M")&lt;=11),"AMARILLO"))),S18))</f>
        <v xml:space="preserve"> </v>
      </c>
      <c r="S18" s="25" t="str">
        <f>IF(Q18=0," ",IF(Q18&lt;=$N$4,"VENCIDO","NO VENCIDO"))</f>
        <v xml:space="preserve"> </v>
      </c>
      <c r="T18" s="18"/>
      <c r="U18" s="19"/>
      <c r="V18" s="19"/>
      <c r="W18" s="20"/>
      <c r="X18" s="20"/>
      <c r="Y18" s="164"/>
      <c r="Z18" s="21"/>
      <c r="AA18" s="4"/>
      <c r="AB18" s="166"/>
      <c r="AC18" s="166"/>
      <c r="AD18" s="170"/>
      <c r="AE18" s="166"/>
      <c r="AF18" s="166"/>
      <c r="AG18" s="166"/>
      <c r="AH18" s="166"/>
      <c r="AI18" s="166"/>
      <c r="AJ18" s="166"/>
      <c r="AK18" s="166"/>
      <c r="AL18" s="166"/>
      <c r="AM18" s="166"/>
      <c r="AN18" s="166"/>
      <c r="AO18" s="184"/>
      <c r="AP18" s="24"/>
      <c r="AQ18" s="8"/>
    </row>
    <row r="19" spans="1:43" ht="14.65" customHeight="1">
      <c r="A19" s="101"/>
      <c r="B19" s="189"/>
      <c r="C19" s="190"/>
      <c r="D19" s="118"/>
      <c r="E19" s="127"/>
      <c r="F19" s="133"/>
      <c r="G19" s="133"/>
      <c r="H19" s="133"/>
      <c r="I19" s="133"/>
      <c r="J19" s="145"/>
      <c r="K19" s="148"/>
      <c r="L19" s="151"/>
      <c r="M19" s="154"/>
      <c r="N19" s="14"/>
      <c r="O19" s="15"/>
      <c r="P19" s="15"/>
      <c r="Q19" s="16"/>
      <c r="R19" s="17" t="str">
        <f ca="1">IF(Q19=0," ",IFERROR(IF(DATEDIF(TODAY(),Q19,"M")&lt;=5,"ROJO",IF(DATEDIF(TODAY(),Q19,"M")&gt;=12,"VERDE",IF(AND(DATEDIF(TODAY(),Q19,"M")&gt;=6,DATEDIF(TODAY(),Q19,"M")&lt;=11),"AMARILLO"))),S19))</f>
        <v xml:space="preserve"> </v>
      </c>
      <c r="S19" s="25" t="str">
        <f>IF(Q19=0," ",IF(Q19&lt;=$N$4,"VENCIDO","NO VENCIDO"))</f>
        <v xml:space="preserve"> </v>
      </c>
      <c r="T19" s="18"/>
      <c r="U19" s="19"/>
      <c r="V19" s="19"/>
      <c r="W19" s="20"/>
      <c r="X19" s="20"/>
      <c r="Y19" s="164"/>
      <c r="Z19" s="21"/>
      <c r="AA19" s="4"/>
      <c r="AB19" s="166"/>
      <c r="AC19" s="166"/>
      <c r="AD19" s="170"/>
      <c r="AE19" s="166"/>
      <c r="AF19" s="166"/>
      <c r="AG19" s="166"/>
      <c r="AH19" s="166"/>
      <c r="AI19" s="166"/>
      <c r="AJ19" s="166"/>
      <c r="AK19" s="166"/>
      <c r="AL19" s="166"/>
      <c r="AM19" s="166"/>
      <c r="AN19" s="166"/>
      <c r="AO19" s="184"/>
      <c r="AP19" s="24"/>
      <c r="AQ19" s="8"/>
    </row>
    <row r="20" spans="1:43" ht="14.65" customHeight="1">
      <c r="A20" s="101"/>
      <c r="B20" s="189"/>
      <c r="C20" s="190"/>
      <c r="D20" s="118"/>
      <c r="E20" s="127"/>
      <c r="F20" s="133"/>
      <c r="G20" s="133"/>
      <c r="H20" s="133"/>
      <c r="I20" s="133"/>
      <c r="J20" s="145"/>
      <c r="K20" s="148"/>
      <c r="L20" s="151"/>
      <c r="M20" s="154"/>
      <c r="N20" s="14"/>
      <c r="O20" s="15"/>
      <c r="P20" s="15"/>
      <c r="Q20" s="16"/>
      <c r="R20" s="17" t="str">
        <f ca="1">IF(Q20=0," ",IFERROR(IF(DATEDIF(TODAY(),Q20,"M")&lt;=5,"ROJO",IF(DATEDIF(TODAY(),Q20,"M")&gt;=12,"VERDE",IF(AND(DATEDIF(TODAY(),Q20,"M")&gt;=6,DATEDIF(TODAY(),Q20,"M")&lt;=11),"AMARILLO"))),S20))</f>
        <v xml:space="preserve"> </v>
      </c>
      <c r="S20" s="25" t="str">
        <f>IF(Q20=0," ",IF(Q20&lt;=$N$4,"VENCIDO","NO VENCIDO"))</f>
        <v xml:space="preserve"> </v>
      </c>
      <c r="T20" s="18"/>
      <c r="U20" s="19"/>
      <c r="V20" s="19"/>
      <c r="W20" s="20"/>
      <c r="X20" s="20"/>
      <c r="Y20" s="164"/>
      <c r="Z20" s="21"/>
      <c r="AA20" s="4"/>
      <c r="AB20" s="166"/>
      <c r="AC20" s="166"/>
      <c r="AD20" s="170"/>
      <c r="AE20" s="166"/>
      <c r="AF20" s="166"/>
      <c r="AG20" s="166"/>
      <c r="AH20" s="166"/>
      <c r="AI20" s="166"/>
      <c r="AJ20" s="166"/>
      <c r="AK20" s="166"/>
      <c r="AL20" s="166"/>
      <c r="AM20" s="166"/>
      <c r="AN20" s="166"/>
      <c r="AO20" s="184"/>
      <c r="AP20" s="24"/>
      <c r="AQ20" s="8"/>
    </row>
    <row r="21" spans="1:43" ht="14.65" customHeight="1">
      <c r="A21" s="101"/>
      <c r="B21" s="189"/>
      <c r="C21" s="190"/>
      <c r="D21" s="118"/>
      <c r="E21" s="127"/>
      <c r="F21" s="133"/>
      <c r="G21" s="133"/>
      <c r="H21" s="133"/>
      <c r="I21" s="133"/>
      <c r="J21" s="145"/>
      <c r="K21" s="148"/>
      <c r="L21" s="151"/>
      <c r="M21" s="155"/>
      <c r="N21" s="14"/>
      <c r="O21" s="15"/>
      <c r="P21" s="15"/>
      <c r="Q21" s="16"/>
      <c r="R21" s="17" t="str">
        <f ca="1">IF(Q21=0," ",IFERROR(IF(DATEDIF(TODAY(),Q21,"M")&lt;=5,"ROJO",IF(DATEDIF(TODAY(),Q21,"M")&gt;=12,"VERDE",IF(AND(DATEDIF(TODAY(),Q21,"M")&gt;=6,DATEDIF(TODAY(),Q21,"M")&lt;=11),"AMARILLO"))),S21))</f>
        <v xml:space="preserve"> </v>
      </c>
      <c r="S21" s="25" t="str">
        <f>IF(Q21=0," ",IF(Q21&lt;=$N$4,"VENCIDO","NO VENCIDO"))</f>
        <v xml:space="preserve"> </v>
      </c>
      <c r="T21" s="18"/>
      <c r="U21" s="19"/>
      <c r="V21" s="19"/>
      <c r="W21" s="20"/>
      <c r="X21" s="20"/>
      <c r="Y21" s="164"/>
      <c r="Z21" s="21"/>
      <c r="AA21" s="4"/>
      <c r="AB21" s="166"/>
      <c r="AC21" s="166"/>
      <c r="AD21" s="170"/>
      <c r="AE21" s="166"/>
      <c r="AF21" s="166"/>
      <c r="AG21" s="166"/>
      <c r="AH21" s="166"/>
      <c r="AI21" s="166"/>
      <c r="AJ21" s="166"/>
      <c r="AK21" s="166"/>
      <c r="AL21" s="166"/>
      <c r="AM21" s="166"/>
      <c r="AN21" s="166"/>
      <c r="AO21" s="185"/>
      <c r="AP21" s="24"/>
      <c r="AQ21" s="8"/>
    </row>
    <row r="22" spans="1:43" ht="16.5">
      <c r="A22" s="102"/>
      <c r="B22" s="191"/>
      <c r="C22" s="192"/>
      <c r="D22" s="119"/>
      <c r="E22" s="128"/>
      <c r="F22" s="134"/>
      <c r="G22" s="134"/>
      <c r="H22" s="134"/>
      <c r="I22" s="134"/>
      <c r="J22" s="146"/>
      <c r="K22" s="149"/>
      <c r="L22" s="152"/>
      <c r="M22" s="28" t="b">
        <f>M17=N22</f>
        <v>1</v>
      </c>
      <c r="N22" s="29">
        <f>SUM(N17:N21)</f>
        <v>0</v>
      </c>
      <c r="O22" s="30" t="s">
        <v>112</v>
      </c>
      <c r="P22" s="31"/>
      <c r="Q22" s="32"/>
      <c r="R22" s="32"/>
      <c r="S22" s="32"/>
      <c r="T22" s="33">
        <f>SUM(T17:T21)</f>
        <v>0</v>
      </c>
      <c r="U22" s="34"/>
      <c r="V22" s="34"/>
      <c r="W22" s="34"/>
      <c r="X22" s="35"/>
      <c r="Y22" s="165"/>
      <c r="Z22" s="36"/>
      <c r="AA22" s="4"/>
      <c r="AB22" s="37"/>
      <c r="AC22" s="38"/>
      <c r="AD22" s="38"/>
      <c r="AE22" s="38"/>
      <c r="AF22" s="38"/>
      <c r="AG22" s="38"/>
      <c r="AH22" s="38"/>
      <c r="AI22" s="38"/>
      <c r="AJ22" s="38"/>
      <c r="AK22" s="38"/>
      <c r="AL22" s="38"/>
      <c r="AM22" s="38"/>
      <c r="AN22" s="38"/>
      <c r="AO22" s="39"/>
      <c r="AP22" s="24"/>
      <c r="AQ22" s="8"/>
    </row>
    <row r="23" spans="1:43" ht="14.65" customHeight="1">
      <c r="A23" s="100">
        <f>A17+1</f>
        <v>4</v>
      </c>
      <c r="B23" s="187" t="s">
        <v>118</v>
      </c>
      <c r="C23" s="188"/>
      <c r="D23" s="117">
        <f>+Febrero!M23</f>
        <v>58</v>
      </c>
      <c r="E23" s="126">
        <v>0</v>
      </c>
      <c r="F23" s="132">
        <v>32</v>
      </c>
      <c r="G23" s="132"/>
      <c r="H23" s="132"/>
      <c r="I23" s="132"/>
      <c r="J23" s="144">
        <f>+F23+G23</f>
        <v>32</v>
      </c>
      <c r="K23" s="147">
        <f>+AO23</f>
        <v>0</v>
      </c>
      <c r="L23" s="150">
        <f>+J23+K23</f>
        <v>32</v>
      </c>
      <c r="M23" s="153">
        <f>+(D23+E23)-(L23)+H23-I23</f>
        <v>26</v>
      </c>
      <c r="N23" s="14">
        <v>26</v>
      </c>
      <c r="O23" s="15" t="s">
        <v>233</v>
      </c>
      <c r="P23" s="15" t="s">
        <v>120</v>
      </c>
      <c r="Q23" s="16">
        <v>46521</v>
      </c>
      <c r="R23" s="17" t="str">
        <f ca="1">IF(Q23=0," ",IFERROR(IF(DATEDIF(TODAY(),Q23,"M")&lt;=5,"ROJO",IF(DATEDIF(TODAY(),Q23,"M")&gt;=12,"VERDE",IF(AND(DATEDIF(TODAY(),Q23,"M")&gt;=6,DATEDIF(TODAY(),Q23,"M")&lt;=11),"AMARILLO"))),S23))</f>
        <v>AMARILLO</v>
      </c>
      <c r="S23" s="17" t="str">
        <f>IF(Q23=0," ",IF(Q23&lt;=$N$4,"VENCIDO","NO VENCIDO"))</f>
        <v>NO VENCIDO</v>
      </c>
      <c r="T23" s="18"/>
      <c r="U23" s="19"/>
      <c r="V23" s="19"/>
      <c r="W23" s="20"/>
      <c r="X23" s="20"/>
      <c r="Y23" s="163">
        <f>+AT23</f>
        <v>0</v>
      </c>
      <c r="Z23" s="21"/>
      <c r="AA23" s="4"/>
      <c r="AB23" s="166"/>
      <c r="AC23" s="166"/>
      <c r="AD23" s="170">
        <f>+AB23+AC23</f>
        <v>0</v>
      </c>
      <c r="AE23" s="166"/>
      <c r="AF23" s="166"/>
      <c r="AG23" s="166"/>
      <c r="AH23" s="166"/>
      <c r="AI23" s="166"/>
      <c r="AJ23" s="166"/>
      <c r="AK23" s="166"/>
      <c r="AL23" s="166"/>
      <c r="AM23" s="166"/>
      <c r="AN23" s="166"/>
      <c r="AO23" s="183">
        <f>SUM(AD23:AN27)</f>
        <v>0</v>
      </c>
      <c r="AP23" s="24"/>
      <c r="AQ23" s="8"/>
    </row>
    <row r="24" spans="1:43" ht="14.65" customHeight="1">
      <c r="A24" s="101"/>
      <c r="B24" s="189"/>
      <c r="C24" s="190"/>
      <c r="D24" s="118"/>
      <c r="E24" s="127"/>
      <c r="F24" s="133"/>
      <c r="G24" s="133"/>
      <c r="H24" s="133"/>
      <c r="I24" s="133"/>
      <c r="J24" s="145"/>
      <c r="K24" s="148"/>
      <c r="L24" s="151"/>
      <c r="M24" s="154"/>
      <c r="N24" s="14"/>
      <c r="O24" s="15"/>
      <c r="P24" s="15"/>
      <c r="Q24" s="16"/>
      <c r="R24" s="17" t="str">
        <f ca="1">IF(Q24=0," ",IFERROR(IF(DATEDIF(TODAY(),Q24,"M")&lt;=5,"ROJO",IF(DATEDIF(TODAY(),Q24,"M")&gt;=12,"VERDE",IF(AND(DATEDIF(TODAY(),Q24,"M")&gt;=6,DATEDIF(TODAY(),Q24,"M")&lt;=11),"AMARILLO"))),S24))</f>
        <v xml:space="preserve"> </v>
      </c>
      <c r="S24" s="25" t="str">
        <f>IF(Q24=0," ",IF(Q24&lt;=$N$4,"VENCIDO","NO VENCIDO"))</f>
        <v xml:space="preserve"> </v>
      </c>
      <c r="T24" s="18"/>
      <c r="U24" s="19"/>
      <c r="V24" s="19"/>
      <c r="W24" s="20"/>
      <c r="X24" s="20"/>
      <c r="Y24" s="164"/>
      <c r="Z24" s="21"/>
      <c r="AA24" s="4"/>
      <c r="AB24" s="166"/>
      <c r="AC24" s="166"/>
      <c r="AD24" s="170"/>
      <c r="AE24" s="166"/>
      <c r="AF24" s="166"/>
      <c r="AG24" s="166"/>
      <c r="AH24" s="166"/>
      <c r="AI24" s="166"/>
      <c r="AJ24" s="166"/>
      <c r="AK24" s="166"/>
      <c r="AL24" s="166"/>
      <c r="AM24" s="166"/>
      <c r="AN24" s="166"/>
      <c r="AO24" s="184"/>
      <c r="AP24" s="24"/>
      <c r="AQ24" s="8"/>
    </row>
    <row r="25" spans="1:43" ht="14.65" customHeight="1">
      <c r="A25" s="101"/>
      <c r="B25" s="189"/>
      <c r="C25" s="190"/>
      <c r="D25" s="118"/>
      <c r="E25" s="127"/>
      <c r="F25" s="133"/>
      <c r="G25" s="133"/>
      <c r="H25" s="133"/>
      <c r="I25" s="133"/>
      <c r="J25" s="145"/>
      <c r="K25" s="148"/>
      <c r="L25" s="151"/>
      <c r="M25" s="154"/>
      <c r="N25" s="14"/>
      <c r="O25" s="15"/>
      <c r="P25" s="15"/>
      <c r="Q25" s="16"/>
      <c r="R25" s="17" t="str">
        <f ca="1">IF(Q25=0," ",IFERROR(IF(DATEDIF(TODAY(),Q25,"M")&lt;=5,"ROJO",IF(DATEDIF(TODAY(),Q25,"M")&gt;=12,"VERDE",IF(AND(DATEDIF(TODAY(),Q25,"M")&gt;=6,DATEDIF(TODAY(),Q25,"M")&lt;=11),"AMARILLO"))),S25))</f>
        <v xml:space="preserve"> </v>
      </c>
      <c r="S25" s="25" t="str">
        <f>IF(Q25=0," ",IF(Q25&lt;=$N$4,"VENCIDO","NO VENCIDO"))</f>
        <v xml:space="preserve"> </v>
      </c>
      <c r="T25" s="18"/>
      <c r="U25" s="19"/>
      <c r="V25" s="19"/>
      <c r="W25" s="20"/>
      <c r="X25" s="20"/>
      <c r="Y25" s="164"/>
      <c r="Z25" s="21"/>
      <c r="AA25" s="4"/>
      <c r="AB25" s="166"/>
      <c r="AC25" s="166"/>
      <c r="AD25" s="170"/>
      <c r="AE25" s="166"/>
      <c r="AF25" s="166"/>
      <c r="AG25" s="166"/>
      <c r="AH25" s="166"/>
      <c r="AI25" s="166"/>
      <c r="AJ25" s="166"/>
      <c r="AK25" s="166"/>
      <c r="AL25" s="166"/>
      <c r="AM25" s="166"/>
      <c r="AN25" s="166"/>
      <c r="AO25" s="184"/>
      <c r="AP25" s="24"/>
      <c r="AQ25" s="8"/>
    </row>
    <row r="26" spans="1:43" ht="14.65" customHeight="1">
      <c r="A26" s="101"/>
      <c r="B26" s="189"/>
      <c r="C26" s="190"/>
      <c r="D26" s="118"/>
      <c r="E26" s="127"/>
      <c r="F26" s="133"/>
      <c r="G26" s="133"/>
      <c r="H26" s="133"/>
      <c r="I26" s="133"/>
      <c r="J26" s="145"/>
      <c r="K26" s="148"/>
      <c r="L26" s="151"/>
      <c r="M26" s="154"/>
      <c r="N26" s="14"/>
      <c r="O26" s="15"/>
      <c r="P26" s="15"/>
      <c r="Q26" s="16"/>
      <c r="R26" s="17" t="str">
        <f ca="1">IF(Q26=0," ",IFERROR(IF(DATEDIF(TODAY(),Q26,"M")&lt;=5,"ROJO",IF(DATEDIF(TODAY(),Q26,"M")&gt;=12,"VERDE",IF(AND(DATEDIF(TODAY(),Q26,"M")&gt;=6,DATEDIF(TODAY(),Q26,"M")&lt;=11),"AMARILLO"))),S26))</f>
        <v xml:space="preserve"> </v>
      </c>
      <c r="S26" s="25" t="str">
        <f>IF(Q26=0," ",IF(Q26&lt;=$N$4,"VENCIDO","NO VENCIDO"))</f>
        <v xml:space="preserve"> </v>
      </c>
      <c r="T26" s="18"/>
      <c r="U26" s="19"/>
      <c r="V26" s="19"/>
      <c r="W26" s="20"/>
      <c r="X26" s="20"/>
      <c r="Y26" s="164"/>
      <c r="Z26" s="21"/>
      <c r="AA26" s="4"/>
      <c r="AB26" s="166"/>
      <c r="AC26" s="166"/>
      <c r="AD26" s="170"/>
      <c r="AE26" s="166"/>
      <c r="AF26" s="166"/>
      <c r="AG26" s="166"/>
      <c r="AH26" s="166"/>
      <c r="AI26" s="166"/>
      <c r="AJ26" s="166"/>
      <c r="AK26" s="166"/>
      <c r="AL26" s="166"/>
      <c r="AM26" s="166"/>
      <c r="AN26" s="166"/>
      <c r="AO26" s="184"/>
      <c r="AP26" s="24"/>
      <c r="AQ26" s="8"/>
    </row>
    <row r="27" spans="1:43" ht="14.65" customHeight="1">
      <c r="A27" s="101"/>
      <c r="B27" s="189"/>
      <c r="C27" s="190"/>
      <c r="D27" s="118"/>
      <c r="E27" s="127"/>
      <c r="F27" s="133"/>
      <c r="G27" s="133"/>
      <c r="H27" s="133"/>
      <c r="I27" s="133"/>
      <c r="J27" s="145"/>
      <c r="K27" s="148"/>
      <c r="L27" s="151"/>
      <c r="M27" s="155"/>
      <c r="N27" s="14"/>
      <c r="O27" s="15"/>
      <c r="P27" s="15"/>
      <c r="Q27" s="16"/>
      <c r="R27" s="17" t="str">
        <f ca="1">IF(Q27=0," ",IFERROR(IF(DATEDIF(TODAY(),Q27,"M")&lt;=5,"ROJO",IF(DATEDIF(TODAY(),Q27,"M")&gt;=12,"VERDE",IF(AND(DATEDIF(TODAY(),Q27,"M")&gt;=6,DATEDIF(TODAY(),Q27,"M")&lt;=11),"AMARILLO"))),S27))</f>
        <v xml:space="preserve"> </v>
      </c>
      <c r="S27" s="25" t="str">
        <f>IF(Q27=0," ",IF(Q27&lt;=$N$4,"VENCIDO","NO VENCIDO"))</f>
        <v xml:space="preserve"> </v>
      </c>
      <c r="T27" s="18"/>
      <c r="U27" s="19"/>
      <c r="V27" s="19"/>
      <c r="W27" s="20"/>
      <c r="X27" s="20"/>
      <c r="Y27" s="164"/>
      <c r="Z27" s="21"/>
      <c r="AA27" s="4"/>
      <c r="AB27" s="166"/>
      <c r="AC27" s="166"/>
      <c r="AD27" s="170"/>
      <c r="AE27" s="166"/>
      <c r="AF27" s="166"/>
      <c r="AG27" s="166"/>
      <c r="AH27" s="166"/>
      <c r="AI27" s="166"/>
      <c r="AJ27" s="166"/>
      <c r="AK27" s="166"/>
      <c r="AL27" s="166"/>
      <c r="AM27" s="166"/>
      <c r="AN27" s="166"/>
      <c r="AO27" s="185"/>
      <c r="AP27" s="24"/>
      <c r="AQ27" s="8"/>
    </row>
    <row r="28" spans="1:43" ht="16.5">
      <c r="A28" s="102"/>
      <c r="B28" s="191"/>
      <c r="C28" s="192"/>
      <c r="D28" s="119"/>
      <c r="E28" s="128"/>
      <c r="F28" s="134"/>
      <c r="G28" s="134"/>
      <c r="H28" s="134"/>
      <c r="I28" s="134"/>
      <c r="J28" s="146"/>
      <c r="K28" s="149"/>
      <c r="L28" s="152"/>
      <c r="M28" s="28" t="b">
        <f>M23=N28</f>
        <v>1</v>
      </c>
      <c r="N28" s="29">
        <f>SUM(N23:N27)</f>
        <v>26</v>
      </c>
      <c r="O28" s="30" t="s">
        <v>112</v>
      </c>
      <c r="P28" s="31"/>
      <c r="Q28" s="32"/>
      <c r="R28" s="32"/>
      <c r="S28" s="32"/>
      <c r="T28" s="33">
        <f>SUM(T23:T27)</f>
        <v>0</v>
      </c>
      <c r="U28" s="34"/>
      <c r="V28" s="34"/>
      <c r="W28" s="34"/>
      <c r="X28" s="35"/>
      <c r="Y28" s="165"/>
      <c r="Z28" s="36"/>
      <c r="AA28" s="4"/>
      <c r="AB28" s="37"/>
      <c r="AC28" s="38"/>
      <c r="AD28" s="38"/>
      <c r="AE28" s="38"/>
      <c r="AF28" s="38"/>
      <c r="AG28" s="38"/>
      <c r="AH28" s="38"/>
      <c r="AI28" s="38"/>
      <c r="AJ28" s="38"/>
      <c r="AK28" s="38"/>
      <c r="AL28" s="38"/>
      <c r="AM28" s="38"/>
      <c r="AN28" s="38"/>
      <c r="AO28" s="39"/>
      <c r="AP28" s="24"/>
      <c r="AQ28" s="8"/>
    </row>
    <row r="29" spans="1:43" ht="14.65" customHeight="1">
      <c r="A29" s="100">
        <f>A23+1</f>
        <v>5</v>
      </c>
      <c r="B29" s="193" t="s">
        <v>121</v>
      </c>
      <c r="C29" s="193"/>
      <c r="D29" s="117">
        <f>+Febrero!M29</f>
        <v>29</v>
      </c>
      <c r="E29" s="126">
        <v>10</v>
      </c>
      <c r="F29" s="132">
        <v>25</v>
      </c>
      <c r="G29" s="132"/>
      <c r="H29" s="132"/>
      <c r="I29" s="132"/>
      <c r="J29" s="144">
        <f>+F29+G29</f>
        <v>25</v>
      </c>
      <c r="K29" s="147">
        <f>+AO29</f>
        <v>0</v>
      </c>
      <c r="L29" s="150">
        <f>+J29+K29</f>
        <v>25</v>
      </c>
      <c r="M29" s="153">
        <f>+(D29+E29)-(L29)+H29-I29</f>
        <v>14</v>
      </c>
      <c r="N29" s="14">
        <v>4</v>
      </c>
      <c r="O29" s="15" t="s">
        <v>122</v>
      </c>
      <c r="P29" s="15" t="s">
        <v>115</v>
      </c>
      <c r="Q29" s="16">
        <v>46356</v>
      </c>
      <c r="R29" s="17" t="str">
        <f ca="1">IF(Q29=0," ",IFERROR(IF(DATEDIF(TODAY(),Q29,"M")&lt;=5,"ROJO",IF(DATEDIF(TODAY(),Q29,"M")&gt;=12,"VERDE",IF(AND(DATEDIF(TODAY(),Q29,"M")&gt;=6,DATEDIF(TODAY(),Q29,"M")&lt;=11),"AMARILLO"))),S29))</f>
        <v>ROJO</v>
      </c>
      <c r="S29" s="17" t="str">
        <f>IF(Q29=0," ",IF(Q29&lt;=$N$4,"VENCIDO","NO VENCIDO"))</f>
        <v>NO VENCIDO</v>
      </c>
      <c r="T29" s="18"/>
      <c r="U29" s="19"/>
      <c r="V29" s="19"/>
      <c r="W29" s="20"/>
      <c r="X29" s="20"/>
      <c r="Y29" s="163">
        <f>+AT29</f>
        <v>0</v>
      </c>
      <c r="Z29" s="21"/>
      <c r="AA29" s="4"/>
      <c r="AB29" s="166"/>
      <c r="AC29" s="166"/>
      <c r="AD29" s="170">
        <f>+AB29+AC29</f>
        <v>0</v>
      </c>
      <c r="AE29" s="166"/>
      <c r="AF29" s="166"/>
      <c r="AG29" s="166"/>
      <c r="AH29" s="166"/>
      <c r="AI29" s="166"/>
      <c r="AJ29" s="166"/>
      <c r="AK29" s="166"/>
      <c r="AL29" s="166"/>
      <c r="AM29" s="166"/>
      <c r="AN29" s="166"/>
      <c r="AO29" s="183">
        <f>SUM(AD29:AN33)</f>
        <v>0</v>
      </c>
      <c r="AP29" s="24"/>
      <c r="AQ29" s="8"/>
    </row>
    <row r="30" spans="1:43" ht="14.65" customHeight="1">
      <c r="A30" s="101"/>
      <c r="B30" s="193"/>
      <c r="C30" s="193"/>
      <c r="D30" s="118"/>
      <c r="E30" s="127"/>
      <c r="F30" s="133"/>
      <c r="G30" s="133"/>
      <c r="H30" s="133"/>
      <c r="I30" s="133"/>
      <c r="J30" s="145"/>
      <c r="K30" s="148"/>
      <c r="L30" s="151"/>
      <c r="M30" s="154"/>
      <c r="N30" s="14">
        <v>10</v>
      </c>
      <c r="O30" s="15" t="s">
        <v>246</v>
      </c>
      <c r="P30" s="15" t="s">
        <v>111</v>
      </c>
      <c r="Q30" s="16">
        <v>46568</v>
      </c>
      <c r="R30" s="17" t="str">
        <f ca="1">IF(Q30=0," ",IFERROR(IF(DATEDIF(TODAY(),Q30,"M")&lt;=5,"ROJO",IF(DATEDIF(TODAY(),Q30,"M")&gt;=12,"VERDE",IF(AND(DATEDIF(TODAY(),Q30,"M")&gt;=6,DATEDIF(TODAY(),Q30,"M")&lt;=11),"AMARILLO"))),S30))</f>
        <v>AMARILLO</v>
      </c>
      <c r="S30" s="25" t="str">
        <f>IF(Q30=0," ",IF(Q30&lt;=$N$4,"VENCIDO","NO VENCIDO"))</f>
        <v>NO VENCIDO</v>
      </c>
      <c r="T30" s="18"/>
      <c r="U30" s="19"/>
      <c r="V30" s="19"/>
      <c r="W30" s="20"/>
      <c r="X30" s="20"/>
      <c r="Y30" s="164"/>
      <c r="Z30" s="21"/>
      <c r="AA30" s="4"/>
      <c r="AB30" s="166"/>
      <c r="AC30" s="166"/>
      <c r="AD30" s="170"/>
      <c r="AE30" s="166"/>
      <c r="AF30" s="166"/>
      <c r="AG30" s="166"/>
      <c r="AH30" s="166"/>
      <c r="AI30" s="166"/>
      <c r="AJ30" s="166"/>
      <c r="AK30" s="166"/>
      <c r="AL30" s="166"/>
      <c r="AM30" s="166"/>
      <c r="AN30" s="166"/>
      <c r="AO30" s="184"/>
      <c r="AP30" s="24"/>
      <c r="AQ30" s="8"/>
    </row>
    <row r="31" spans="1:43" ht="14.65" customHeight="1">
      <c r="A31" s="101"/>
      <c r="B31" s="193"/>
      <c r="C31" s="193"/>
      <c r="D31" s="118"/>
      <c r="E31" s="127"/>
      <c r="F31" s="133"/>
      <c r="G31" s="133"/>
      <c r="H31" s="133"/>
      <c r="I31" s="133"/>
      <c r="J31" s="145"/>
      <c r="K31" s="148"/>
      <c r="L31" s="151"/>
      <c r="M31" s="154"/>
      <c r="N31" s="14"/>
      <c r="O31" s="15"/>
      <c r="P31" s="15"/>
      <c r="Q31" s="16"/>
      <c r="R31" s="17" t="str">
        <f ca="1">IF(Q31=0," ",IFERROR(IF(DATEDIF(TODAY(),Q31,"M")&lt;=5,"ROJO",IF(DATEDIF(TODAY(),Q31,"M")&gt;=12,"VERDE",IF(AND(DATEDIF(TODAY(),Q31,"M")&gt;=6,DATEDIF(TODAY(),Q31,"M")&lt;=11),"AMARILLO"))),S31))</f>
        <v xml:space="preserve"> </v>
      </c>
      <c r="S31" s="25" t="str">
        <f>IF(Q31=0," ",IF(Q31&lt;=$N$4,"VENCIDO","NO VENCIDO"))</f>
        <v xml:space="preserve"> </v>
      </c>
      <c r="T31" s="18"/>
      <c r="U31" s="19"/>
      <c r="V31" s="19"/>
      <c r="W31" s="20"/>
      <c r="X31" s="20"/>
      <c r="Y31" s="164"/>
      <c r="Z31" s="21"/>
      <c r="AA31" s="4"/>
      <c r="AB31" s="166"/>
      <c r="AC31" s="166"/>
      <c r="AD31" s="170"/>
      <c r="AE31" s="166"/>
      <c r="AF31" s="166"/>
      <c r="AG31" s="166"/>
      <c r="AH31" s="166"/>
      <c r="AI31" s="166"/>
      <c r="AJ31" s="166"/>
      <c r="AK31" s="166"/>
      <c r="AL31" s="166"/>
      <c r="AM31" s="166"/>
      <c r="AN31" s="166"/>
      <c r="AO31" s="184"/>
      <c r="AP31" s="24"/>
      <c r="AQ31" s="8"/>
    </row>
    <row r="32" spans="1:43" ht="14.65" customHeight="1">
      <c r="A32" s="101"/>
      <c r="B32" s="193"/>
      <c r="C32" s="193"/>
      <c r="D32" s="118"/>
      <c r="E32" s="127"/>
      <c r="F32" s="133"/>
      <c r="G32" s="133"/>
      <c r="H32" s="133"/>
      <c r="I32" s="133"/>
      <c r="J32" s="145"/>
      <c r="K32" s="148"/>
      <c r="L32" s="151"/>
      <c r="M32" s="154"/>
      <c r="N32" s="14"/>
      <c r="O32" s="15"/>
      <c r="P32" s="15"/>
      <c r="Q32" s="16"/>
      <c r="R32" s="17" t="str">
        <f ca="1">IF(Q32=0," ",IFERROR(IF(DATEDIF(TODAY(),Q32,"M")&lt;=5,"ROJO",IF(DATEDIF(TODAY(),Q32,"M")&gt;=12,"VERDE",IF(AND(DATEDIF(TODAY(),Q32,"M")&gt;=6,DATEDIF(TODAY(),Q32,"M")&lt;=11),"AMARILLO"))),S32))</f>
        <v xml:space="preserve"> </v>
      </c>
      <c r="S32" s="25" t="str">
        <f>IF(Q32=0," ",IF(Q32&lt;=$N$4,"VENCIDO","NO VENCIDO"))</f>
        <v xml:space="preserve"> </v>
      </c>
      <c r="T32" s="18"/>
      <c r="U32" s="19"/>
      <c r="V32" s="19"/>
      <c r="W32" s="20"/>
      <c r="X32" s="20"/>
      <c r="Y32" s="164"/>
      <c r="Z32" s="21"/>
      <c r="AA32" s="4"/>
      <c r="AB32" s="166"/>
      <c r="AC32" s="166"/>
      <c r="AD32" s="170"/>
      <c r="AE32" s="166"/>
      <c r="AF32" s="166"/>
      <c r="AG32" s="166"/>
      <c r="AH32" s="166"/>
      <c r="AI32" s="166"/>
      <c r="AJ32" s="166"/>
      <c r="AK32" s="166"/>
      <c r="AL32" s="166"/>
      <c r="AM32" s="166"/>
      <c r="AN32" s="166"/>
      <c r="AO32" s="184"/>
      <c r="AP32" s="24"/>
      <c r="AQ32" s="8"/>
    </row>
    <row r="33" spans="1:43" ht="14.65" customHeight="1">
      <c r="A33" s="101"/>
      <c r="B33" s="193"/>
      <c r="C33" s="193"/>
      <c r="D33" s="118"/>
      <c r="E33" s="127"/>
      <c r="F33" s="133"/>
      <c r="G33" s="133"/>
      <c r="H33" s="133"/>
      <c r="I33" s="133"/>
      <c r="J33" s="145"/>
      <c r="K33" s="148"/>
      <c r="L33" s="151"/>
      <c r="M33" s="155"/>
      <c r="N33" s="14"/>
      <c r="O33" s="15"/>
      <c r="P33" s="15"/>
      <c r="Q33" s="16"/>
      <c r="R33" s="17" t="str">
        <f ca="1">IF(Q33=0," ",IFERROR(IF(DATEDIF(TODAY(),Q33,"M")&lt;=5,"ROJO",IF(DATEDIF(TODAY(),Q33,"M")&gt;=12,"VERDE",IF(AND(DATEDIF(TODAY(),Q33,"M")&gt;=6,DATEDIF(TODAY(),Q33,"M")&lt;=11),"AMARILLO"))),S33))</f>
        <v xml:space="preserve"> </v>
      </c>
      <c r="S33" s="25" t="str">
        <f>IF(Q33=0," ",IF(Q33&lt;=$N$4,"VENCIDO","NO VENCIDO"))</f>
        <v xml:space="preserve"> </v>
      </c>
      <c r="T33" s="18"/>
      <c r="U33" s="19"/>
      <c r="V33" s="19"/>
      <c r="W33" s="20"/>
      <c r="X33" s="20"/>
      <c r="Y33" s="164"/>
      <c r="Z33" s="21"/>
      <c r="AA33" s="4"/>
      <c r="AB33" s="166"/>
      <c r="AC33" s="166"/>
      <c r="AD33" s="170"/>
      <c r="AE33" s="166"/>
      <c r="AF33" s="166"/>
      <c r="AG33" s="166"/>
      <c r="AH33" s="166"/>
      <c r="AI33" s="166"/>
      <c r="AJ33" s="166"/>
      <c r="AK33" s="166"/>
      <c r="AL33" s="166"/>
      <c r="AM33" s="166"/>
      <c r="AN33" s="166"/>
      <c r="AO33" s="185"/>
      <c r="AP33" s="24"/>
      <c r="AQ33" s="8"/>
    </row>
    <row r="34" spans="1:43" ht="16.5">
      <c r="A34" s="102"/>
      <c r="B34" s="193"/>
      <c r="C34" s="193"/>
      <c r="D34" s="119"/>
      <c r="E34" s="128"/>
      <c r="F34" s="134"/>
      <c r="G34" s="134"/>
      <c r="H34" s="134"/>
      <c r="I34" s="134"/>
      <c r="J34" s="146"/>
      <c r="K34" s="149"/>
      <c r="L34" s="152"/>
      <c r="M34" s="28" t="b">
        <f>M29=N34</f>
        <v>1</v>
      </c>
      <c r="N34" s="29">
        <f>SUM(N29:N33)</f>
        <v>14</v>
      </c>
      <c r="O34" s="30" t="s">
        <v>112</v>
      </c>
      <c r="P34" s="31"/>
      <c r="Q34" s="32"/>
      <c r="R34" s="32"/>
      <c r="S34" s="32"/>
      <c r="T34" s="33">
        <f>SUM(T29:T33)</f>
        <v>0</v>
      </c>
      <c r="U34" s="34"/>
      <c r="V34" s="34"/>
      <c r="W34" s="34"/>
      <c r="X34" s="35"/>
      <c r="Y34" s="165"/>
      <c r="Z34" s="36"/>
      <c r="AA34" s="4"/>
      <c r="AB34" s="37"/>
      <c r="AC34" s="38"/>
      <c r="AD34" s="38"/>
      <c r="AE34" s="38"/>
      <c r="AF34" s="38"/>
      <c r="AG34" s="38"/>
      <c r="AH34" s="38"/>
      <c r="AI34" s="38"/>
      <c r="AJ34" s="38"/>
      <c r="AK34" s="38"/>
      <c r="AL34" s="38"/>
      <c r="AM34" s="38"/>
      <c r="AN34" s="38"/>
      <c r="AO34" s="39"/>
      <c r="AP34" s="24"/>
      <c r="AQ34" s="8"/>
    </row>
    <row r="35" spans="1:43" ht="14.65" customHeight="1">
      <c r="A35" s="100">
        <f>A29+1</f>
        <v>6</v>
      </c>
      <c r="B35" s="193" t="s">
        <v>123</v>
      </c>
      <c r="C35" s="193"/>
      <c r="D35" s="117">
        <f>+Febrero!M35</f>
        <v>3</v>
      </c>
      <c r="E35" s="126">
        <v>0</v>
      </c>
      <c r="F35" s="132">
        <v>0</v>
      </c>
      <c r="G35" s="132"/>
      <c r="H35" s="132"/>
      <c r="I35" s="132"/>
      <c r="J35" s="144">
        <f>+F35+G35</f>
        <v>0</v>
      </c>
      <c r="K35" s="147">
        <f>+AO35</f>
        <v>0</v>
      </c>
      <c r="L35" s="150">
        <f>+J35+K35</f>
        <v>0</v>
      </c>
      <c r="M35" s="153">
        <f>+(D35+E35)-(L35)+H35-I35</f>
        <v>3</v>
      </c>
      <c r="N35" s="14">
        <v>3</v>
      </c>
      <c r="O35" s="15" t="s">
        <v>124</v>
      </c>
      <c r="P35" s="15" t="s">
        <v>125</v>
      </c>
      <c r="Q35" s="16">
        <v>46325</v>
      </c>
      <c r="R35" s="17" t="str">
        <f ca="1">IF(Q35=0," ",IFERROR(IF(DATEDIF(TODAY(),Q35,"M")&lt;=5,"ROJO",IF(DATEDIF(TODAY(),Q35,"M")&gt;=12,"VERDE",IF(AND(DATEDIF(TODAY(),Q35,"M")&gt;=6,DATEDIF(TODAY(),Q35,"M")&lt;=11),"AMARILLO"))),S35))</f>
        <v>ROJO</v>
      </c>
      <c r="S35" s="17" t="str">
        <f>IF(Q35=0," ",IF(Q35&lt;=$N$4,"VENCIDO","NO VENCIDO"))</f>
        <v>NO VENCIDO</v>
      </c>
      <c r="T35" s="18"/>
      <c r="U35" s="19"/>
      <c r="V35" s="19"/>
      <c r="W35" s="20"/>
      <c r="X35" s="20"/>
      <c r="Y35" s="163">
        <f>+AT35</f>
        <v>0</v>
      </c>
      <c r="Z35" s="21"/>
      <c r="AA35" s="4"/>
      <c r="AB35" s="166"/>
      <c r="AC35" s="166"/>
      <c r="AD35" s="170">
        <f>+AB35+AC35</f>
        <v>0</v>
      </c>
      <c r="AE35" s="166"/>
      <c r="AF35" s="166"/>
      <c r="AG35" s="166"/>
      <c r="AH35" s="166"/>
      <c r="AI35" s="166"/>
      <c r="AJ35" s="166"/>
      <c r="AK35" s="166"/>
      <c r="AL35" s="166"/>
      <c r="AM35" s="166"/>
      <c r="AN35" s="166"/>
      <c r="AO35" s="183">
        <f>SUM(AD35:AN39)</f>
        <v>0</v>
      </c>
      <c r="AP35" s="24"/>
      <c r="AQ35" s="8"/>
    </row>
    <row r="36" spans="1:43" ht="14.65" customHeight="1">
      <c r="A36" s="101"/>
      <c r="B36" s="193"/>
      <c r="C36" s="193"/>
      <c r="D36" s="118"/>
      <c r="E36" s="127"/>
      <c r="F36" s="133"/>
      <c r="G36" s="133"/>
      <c r="H36" s="133"/>
      <c r="I36" s="133"/>
      <c r="J36" s="145"/>
      <c r="K36" s="148"/>
      <c r="L36" s="151"/>
      <c r="M36" s="154"/>
      <c r="N36" s="14"/>
      <c r="O36" s="15"/>
      <c r="P36" s="15"/>
      <c r="Q36" s="16"/>
      <c r="R36" s="17" t="str">
        <f ca="1">IF(Q36=0," ",IFERROR(IF(DATEDIF(TODAY(),Q36,"M")&lt;=5,"ROJO",IF(DATEDIF(TODAY(),Q36,"M")&gt;=12,"VERDE",IF(AND(DATEDIF(TODAY(),Q36,"M")&gt;=6,DATEDIF(TODAY(),Q36,"M")&lt;=11),"AMARILLO"))),S36))</f>
        <v xml:space="preserve"> </v>
      </c>
      <c r="S36" s="25" t="str">
        <f>IF(Q36=0," ",IF(Q36&lt;=$N$4,"VENCIDO","NO VENCIDO"))</f>
        <v xml:space="preserve"> </v>
      </c>
      <c r="T36" s="18"/>
      <c r="U36" s="19"/>
      <c r="V36" s="19"/>
      <c r="W36" s="20"/>
      <c r="X36" s="20"/>
      <c r="Y36" s="164"/>
      <c r="Z36" s="21"/>
      <c r="AA36" s="4"/>
      <c r="AB36" s="166"/>
      <c r="AC36" s="166"/>
      <c r="AD36" s="170"/>
      <c r="AE36" s="166"/>
      <c r="AF36" s="166"/>
      <c r="AG36" s="166"/>
      <c r="AH36" s="166"/>
      <c r="AI36" s="166"/>
      <c r="AJ36" s="166"/>
      <c r="AK36" s="166"/>
      <c r="AL36" s="166"/>
      <c r="AM36" s="166"/>
      <c r="AN36" s="166"/>
      <c r="AO36" s="184"/>
      <c r="AP36" s="24"/>
      <c r="AQ36" s="8"/>
    </row>
    <row r="37" spans="1:43" ht="14.65" customHeight="1">
      <c r="A37" s="101"/>
      <c r="B37" s="193"/>
      <c r="C37" s="193"/>
      <c r="D37" s="118"/>
      <c r="E37" s="127"/>
      <c r="F37" s="133"/>
      <c r="G37" s="133"/>
      <c r="H37" s="133"/>
      <c r="I37" s="133"/>
      <c r="J37" s="145"/>
      <c r="K37" s="148"/>
      <c r="L37" s="151"/>
      <c r="M37" s="154"/>
      <c r="N37" s="14"/>
      <c r="O37" s="15"/>
      <c r="P37" s="15"/>
      <c r="Q37" s="16"/>
      <c r="R37" s="17" t="str">
        <f ca="1">IF(Q37=0," ",IFERROR(IF(DATEDIF(TODAY(),Q37,"M")&lt;=5,"ROJO",IF(DATEDIF(TODAY(),Q37,"M")&gt;=12,"VERDE",IF(AND(DATEDIF(TODAY(),Q37,"M")&gt;=6,DATEDIF(TODAY(),Q37,"M")&lt;=11),"AMARILLO"))),S37))</f>
        <v xml:space="preserve"> </v>
      </c>
      <c r="S37" s="25" t="str">
        <f>IF(Q37=0," ",IF(Q37&lt;=$N$4,"VENCIDO","NO VENCIDO"))</f>
        <v xml:space="preserve"> </v>
      </c>
      <c r="T37" s="18"/>
      <c r="U37" s="19"/>
      <c r="V37" s="19"/>
      <c r="W37" s="20"/>
      <c r="X37" s="20"/>
      <c r="Y37" s="164"/>
      <c r="Z37" s="21"/>
      <c r="AA37" s="4"/>
      <c r="AB37" s="166"/>
      <c r="AC37" s="166"/>
      <c r="AD37" s="170"/>
      <c r="AE37" s="166"/>
      <c r="AF37" s="166"/>
      <c r="AG37" s="166"/>
      <c r="AH37" s="166"/>
      <c r="AI37" s="166"/>
      <c r="AJ37" s="166"/>
      <c r="AK37" s="166"/>
      <c r="AL37" s="166"/>
      <c r="AM37" s="166"/>
      <c r="AN37" s="166"/>
      <c r="AO37" s="184"/>
      <c r="AP37" s="24"/>
      <c r="AQ37" s="8"/>
    </row>
    <row r="38" spans="1:43" ht="14.65" customHeight="1">
      <c r="A38" s="101"/>
      <c r="B38" s="193"/>
      <c r="C38" s="193"/>
      <c r="D38" s="118"/>
      <c r="E38" s="127"/>
      <c r="F38" s="133"/>
      <c r="G38" s="133"/>
      <c r="H38" s="133"/>
      <c r="I38" s="133"/>
      <c r="J38" s="145"/>
      <c r="K38" s="148"/>
      <c r="L38" s="151"/>
      <c r="M38" s="154"/>
      <c r="N38" s="14"/>
      <c r="O38" s="15"/>
      <c r="P38" s="15"/>
      <c r="Q38" s="16"/>
      <c r="R38" s="17" t="str">
        <f ca="1">IF(Q38=0," ",IFERROR(IF(DATEDIF(TODAY(),Q38,"M")&lt;=5,"ROJO",IF(DATEDIF(TODAY(),Q38,"M")&gt;=12,"VERDE",IF(AND(DATEDIF(TODAY(),Q38,"M")&gt;=6,DATEDIF(TODAY(),Q38,"M")&lt;=11),"AMARILLO"))),S38))</f>
        <v xml:space="preserve"> </v>
      </c>
      <c r="S38" s="25" t="str">
        <f>IF(Q38=0," ",IF(Q38&lt;=$N$4,"VENCIDO","NO VENCIDO"))</f>
        <v xml:space="preserve"> </v>
      </c>
      <c r="T38" s="18"/>
      <c r="U38" s="19"/>
      <c r="V38" s="19"/>
      <c r="W38" s="20"/>
      <c r="X38" s="20"/>
      <c r="Y38" s="164"/>
      <c r="Z38" s="21"/>
      <c r="AA38" s="4"/>
      <c r="AB38" s="166"/>
      <c r="AC38" s="166"/>
      <c r="AD38" s="170"/>
      <c r="AE38" s="166"/>
      <c r="AF38" s="166"/>
      <c r="AG38" s="166"/>
      <c r="AH38" s="166"/>
      <c r="AI38" s="166"/>
      <c r="AJ38" s="166"/>
      <c r="AK38" s="166"/>
      <c r="AL38" s="166"/>
      <c r="AM38" s="166"/>
      <c r="AN38" s="166"/>
      <c r="AO38" s="184"/>
      <c r="AP38" s="24"/>
      <c r="AQ38" s="8"/>
    </row>
    <row r="39" spans="1:43" ht="14.65" customHeight="1">
      <c r="A39" s="101"/>
      <c r="B39" s="193"/>
      <c r="C39" s="193"/>
      <c r="D39" s="118"/>
      <c r="E39" s="127"/>
      <c r="F39" s="133"/>
      <c r="G39" s="133"/>
      <c r="H39" s="133"/>
      <c r="I39" s="133"/>
      <c r="J39" s="145"/>
      <c r="K39" s="148"/>
      <c r="L39" s="151"/>
      <c r="M39" s="155"/>
      <c r="N39" s="14"/>
      <c r="O39" s="15"/>
      <c r="P39" s="15"/>
      <c r="Q39" s="16"/>
      <c r="R39" s="17" t="str">
        <f ca="1">IF(Q39=0," ",IFERROR(IF(DATEDIF(TODAY(),Q39,"M")&lt;=5,"ROJO",IF(DATEDIF(TODAY(),Q39,"M")&gt;=12,"VERDE",IF(AND(DATEDIF(TODAY(),Q39,"M")&gt;=6,DATEDIF(TODAY(),Q39,"M")&lt;=11),"AMARILLO"))),S39))</f>
        <v xml:space="preserve"> </v>
      </c>
      <c r="S39" s="25" t="str">
        <f>IF(Q39=0," ",IF(Q39&lt;=$N$4,"VENCIDO","NO VENCIDO"))</f>
        <v xml:space="preserve"> </v>
      </c>
      <c r="T39" s="18"/>
      <c r="U39" s="19"/>
      <c r="V39" s="19"/>
      <c r="W39" s="20"/>
      <c r="X39" s="20"/>
      <c r="Y39" s="164"/>
      <c r="Z39" s="21"/>
      <c r="AA39" s="4"/>
      <c r="AB39" s="166"/>
      <c r="AC39" s="166"/>
      <c r="AD39" s="170"/>
      <c r="AE39" s="166"/>
      <c r="AF39" s="166"/>
      <c r="AG39" s="166"/>
      <c r="AH39" s="166"/>
      <c r="AI39" s="166"/>
      <c r="AJ39" s="166"/>
      <c r="AK39" s="166"/>
      <c r="AL39" s="166"/>
      <c r="AM39" s="166"/>
      <c r="AN39" s="166"/>
      <c r="AO39" s="185"/>
      <c r="AP39" s="24"/>
      <c r="AQ39" s="8"/>
    </row>
    <row r="40" spans="1:43" ht="16.5">
      <c r="A40" s="102"/>
      <c r="B40" s="193"/>
      <c r="C40" s="193"/>
      <c r="D40" s="119"/>
      <c r="E40" s="128"/>
      <c r="F40" s="134"/>
      <c r="G40" s="134"/>
      <c r="H40" s="134"/>
      <c r="I40" s="134"/>
      <c r="J40" s="146"/>
      <c r="K40" s="149"/>
      <c r="L40" s="152"/>
      <c r="M40" s="28" t="b">
        <f>M35=N40</f>
        <v>1</v>
      </c>
      <c r="N40" s="29">
        <f>SUM(N35:N39)</f>
        <v>3</v>
      </c>
      <c r="O40" s="30" t="s">
        <v>112</v>
      </c>
      <c r="P40" s="31"/>
      <c r="Q40" s="32"/>
      <c r="R40" s="32"/>
      <c r="S40" s="32"/>
      <c r="T40" s="33">
        <f>SUM(T35:T39)</f>
        <v>0</v>
      </c>
      <c r="U40" s="34"/>
      <c r="V40" s="34"/>
      <c r="W40" s="34"/>
      <c r="X40" s="35"/>
      <c r="Y40" s="165"/>
      <c r="Z40" s="36"/>
      <c r="AA40" s="4"/>
      <c r="AB40" s="37"/>
      <c r="AC40" s="38"/>
      <c r="AD40" s="38"/>
      <c r="AE40" s="38"/>
      <c r="AF40" s="38"/>
      <c r="AG40" s="38"/>
      <c r="AH40" s="38"/>
      <c r="AI40" s="38"/>
      <c r="AJ40" s="38"/>
      <c r="AK40" s="38"/>
      <c r="AL40" s="38"/>
      <c r="AM40" s="38"/>
      <c r="AN40" s="38"/>
      <c r="AO40" s="39"/>
      <c r="AP40" s="24"/>
      <c r="AQ40" s="8"/>
    </row>
    <row r="41" spans="1:43" ht="14.65" customHeight="1">
      <c r="A41" s="100">
        <f>A35+1</f>
        <v>7</v>
      </c>
      <c r="B41" s="193" t="s">
        <v>126</v>
      </c>
      <c r="C41" s="193"/>
      <c r="D41" s="117">
        <f>+Febrero!M41</f>
        <v>0</v>
      </c>
      <c r="E41" s="126">
        <v>0</v>
      </c>
      <c r="F41" s="132">
        <v>0</v>
      </c>
      <c r="G41" s="132"/>
      <c r="H41" s="132"/>
      <c r="I41" s="132"/>
      <c r="J41" s="144">
        <f>+F41+G41</f>
        <v>0</v>
      </c>
      <c r="K41" s="147">
        <f>+AO41</f>
        <v>0</v>
      </c>
      <c r="L41" s="150">
        <f>+J41+K41</f>
        <v>0</v>
      </c>
      <c r="M41" s="153">
        <f>+(D41+E41)-(L41)+H41-I41</f>
        <v>0</v>
      </c>
      <c r="N41" s="14"/>
      <c r="O41" s="15"/>
      <c r="P41" s="15"/>
      <c r="Q41" s="16"/>
      <c r="R41" s="40"/>
      <c r="S41" s="40"/>
      <c r="T41" s="18"/>
      <c r="U41" s="19"/>
      <c r="V41" s="19"/>
      <c r="W41" s="20"/>
      <c r="X41" s="20"/>
      <c r="Y41" s="163">
        <f>+AT41</f>
        <v>0</v>
      </c>
      <c r="Z41" s="21"/>
      <c r="AA41" s="4"/>
      <c r="AB41" s="166"/>
      <c r="AC41" s="166"/>
      <c r="AD41" s="170">
        <f>+AB41+AC41</f>
        <v>0</v>
      </c>
      <c r="AE41" s="166"/>
      <c r="AF41" s="166"/>
      <c r="AG41" s="166"/>
      <c r="AH41" s="166"/>
      <c r="AI41" s="166"/>
      <c r="AJ41" s="166"/>
      <c r="AK41" s="166"/>
      <c r="AL41" s="166"/>
      <c r="AM41" s="166"/>
      <c r="AN41" s="166"/>
      <c r="AO41" s="183">
        <f>SUM(AD41:AN45)</f>
        <v>0</v>
      </c>
      <c r="AP41" s="24"/>
      <c r="AQ41" s="8"/>
    </row>
    <row r="42" spans="1:43" ht="14.65" customHeight="1">
      <c r="A42" s="101"/>
      <c r="B42" s="193"/>
      <c r="C42" s="193"/>
      <c r="D42" s="118"/>
      <c r="E42" s="127"/>
      <c r="F42" s="133"/>
      <c r="G42" s="133"/>
      <c r="H42" s="133"/>
      <c r="I42" s="133"/>
      <c r="J42" s="145"/>
      <c r="K42" s="148"/>
      <c r="L42" s="151"/>
      <c r="M42" s="154"/>
      <c r="N42" s="14"/>
      <c r="O42" s="15"/>
      <c r="P42" s="15"/>
      <c r="Q42" s="16"/>
      <c r="R42" s="40"/>
      <c r="S42" s="41"/>
      <c r="T42" s="18"/>
      <c r="U42" s="19"/>
      <c r="V42" s="19"/>
      <c r="W42" s="20"/>
      <c r="X42" s="20"/>
      <c r="Y42" s="164"/>
      <c r="Z42" s="21"/>
      <c r="AA42" s="4"/>
      <c r="AB42" s="166"/>
      <c r="AC42" s="166"/>
      <c r="AD42" s="170"/>
      <c r="AE42" s="166"/>
      <c r="AF42" s="166"/>
      <c r="AG42" s="166"/>
      <c r="AH42" s="166"/>
      <c r="AI42" s="166"/>
      <c r="AJ42" s="166"/>
      <c r="AK42" s="166"/>
      <c r="AL42" s="166"/>
      <c r="AM42" s="166"/>
      <c r="AN42" s="166"/>
      <c r="AO42" s="184"/>
      <c r="AP42" s="24"/>
      <c r="AQ42" s="8"/>
    </row>
    <row r="43" spans="1:43" ht="14.65" customHeight="1">
      <c r="A43" s="101"/>
      <c r="B43" s="193"/>
      <c r="C43" s="193"/>
      <c r="D43" s="118"/>
      <c r="E43" s="127"/>
      <c r="F43" s="133"/>
      <c r="G43" s="133"/>
      <c r="H43" s="133"/>
      <c r="I43" s="133"/>
      <c r="J43" s="145"/>
      <c r="K43" s="148"/>
      <c r="L43" s="151"/>
      <c r="M43" s="154"/>
      <c r="N43" s="14"/>
      <c r="O43" s="15"/>
      <c r="P43" s="15"/>
      <c r="Q43" s="16"/>
      <c r="R43" s="40"/>
      <c r="S43" s="41"/>
      <c r="T43" s="18"/>
      <c r="U43" s="19"/>
      <c r="V43" s="19"/>
      <c r="W43" s="20"/>
      <c r="X43" s="20"/>
      <c r="Y43" s="164"/>
      <c r="Z43" s="21"/>
      <c r="AA43" s="4"/>
      <c r="AB43" s="166"/>
      <c r="AC43" s="166"/>
      <c r="AD43" s="170"/>
      <c r="AE43" s="166"/>
      <c r="AF43" s="166"/>
      <c r="AG43" s="166"/>
      <c r="AH43" s="166"/>
      <c r="AI43" s="166"/>
      <c r="AJ43" s="166"/>
      <c r="AK43" s="166"/>
      <c r="AL43" s="166"/>
      <c r="AM43" s="166"/>
      <c r="AN43" s="166"/>
      <c r="AO43" s="184"/>
      <c r="AP43" s="24"/>
      <c r="AQ43" s="8"/>
    </row>
    <row r="44" spans="1:43" ht="14.65" customHeight="1">
      <c r="A44" s="101"/>
      <c r="B44" s="193"/>
      <c r="C44" s="193"/>
      <c r="D44" s="118"/>
      <c r="E44" s="127"/>
      <c r="F44" s="133"/>
      <c r="G44" s="133"/>
      <c r="H44" s="133"/>
      <c r="I44" s="133"/>
      <c r="J44" s="145"/>
      <c r="K44" s="148"/>
      <c r="L44" s="151"/>
      <c r="M44" s="154"/>
      <c r="N44" s="14"/>
      <c r="O44" s="15"/>
      <c r="P44" s="15"/>
      <c r="Q44" s="16"/>
      <c r="R44" s="40"/>
      <c r="S44" s="41"/>
      <c r="T44" s="18"/>
      <c r="U44" s="19"/>
      <c r="V44" s="19"/>
      <c r="W44" s="20"/>
      <c r="X44" s="20"/>
      <c r="Y44" s="164"/>
      <c r="Z44" s="21"/>
      <c r="AA44" s="4"/>
      <c r="AB44" s="166"/>
      <c r="AC44" s="166"/>
      <c r="AD44" s="170"/>
      <c r="AE44" s="166"/>
      <c r="AF44" s="166"/>
      <c r="AG44" s="166"/>
      <c r="AH44" s="166"/>
      <c r="AI44" s="166"/>
      <c r="AJ44" s="166"/>
      <c r="AK44" s="166"/>
      <c r="AL44" s="166"/>
      <c r="AM44" s="166"/>
      <c r="AN44" s="166"/>
      <c r="AO44" s="184"/>
      <c r="AP44" s="24"/>
      <c r="AQ44" s="8"/>
    </row>
    <row r="45" spans="1:43" ht="14.65" customHeight="1">
      <c r="A45" s="101"/>
      <c r="B45" s="193"/>
      <c r="C45" s="193"/>
      <c r="D45" s="118"/>
      <c r="E45" s="127"/>
      <c r="F45" s="133"/>
      <c r="G45" s="133"/>
      <c r="H45" s="133"/>
      <c r="I45" s="133"/>
      <c r="J45" s="145"/>
      <c r="K45" s="148"/>
      <c r="L45" s="151"/>
      <c r="M45" s="155"/>
      <c r="N45" s="14"/>
      <c r="O45" s="15"/>
      <c r="P45" s="15"/>
      <c r="Q45" s="16"/>
      <c r="R45" s="40"/>
      <c r="S45" s="41"/>
      <c r="T45" s="18"/>
      <c r="U45" s="19"/>
      <c r="V45" s="19"/>
      <c r="W45" s="20"/>
      <c r="X45" s="20"/>
      <c r="Y45" s="164"/>
      <c r="Z45" s="21"/>
      <c r="AA45" s="4"/>
      <c r="AB45" s="166"/>
      <c r="AC45" s="166"/>
      <c r="AD45" s="170"/>
      <c r="AE45" s="166"/>
      <c r="AF45" s="166"/>
      <c r="AG45" s="166"/>
      <c r="AH45" s="166"/>
      <c r="AI45" s="166"/>
      <c r="AJ45" s="166"/>
      <c r="AK45" s="166"/>
      <c r="AL45" s="166"/>
      <c r="AM45" s="166"/>
      <c r="AN45" s="166"/>
      <c r="AO45" s="185"/>
      <c r="AP45" s="24"/>
      <c r="AQ45" s="8"/>
    </row>
    <row r="46" spans="1:43" ht="16.5">
      <c r="A46" s="102"/>
      <c r="B46" s="193"/>
      <c r="C46" s="193"/>
      <c r="D46" s="119"/>
      <c r="E46" s="128"/>
      <c r="F46" s="134"/>
      <c r="G46" s="134"/>
      <c r="H46" s="134"/>
      <c r="I46" s="134"/>
      <c r="J46" s="146"/>
      <c r="K46" s="149"/>
      <c r="L46" s="152"/>
      <c r="M46" s="28" t="b">
        <f>M41=N46</f>
        <v>1</v>
      </c>
      <c r="N46" s="29">
        <f>SUM(N41:N45)</f>
        <v>0</v>
      </c>
      <c r="O46" s="30" t="s">
        <v>112</v>
      </c>
      <c r="P46" s="31"/>
      <c r="Q46" s="32"/>
      <c r="R46" s="32"/>
      <c r="S46" s="32"/>
      <c r="T46" s="33">
        <f>SUM(T41:T45)</f>
        <v>0</v>
      </c>
      <c r="U46" s="34"/>
      <c r="V46" s="34"/>
      <c r="W46" s="34"/>
      <c r="X46" s="35"/>
      <c r="Y46" s="165"/>
      <c r="Z46" s="36"/>
      <c r="AA46" s="4"/>
      <c r="AB46" s="37"/>
      <c r="AC46" s="38"/>
      <c r="AD46" s="38"/>
      <c r="AE46" s="38"/>
      <c r="AF46" s="38"/>
      <c r="AG46" s="38"/>
      <c r="AH46" s="38"/>
      <c r="AI46" s="38"/>
      <c r="AJ46" s="38"/>
      <c r="AK46" s="38"/>
      <c r="AL46" s="38"/>
      <c r="AM46" s="38"/>
      <c r="AN46" s="38"/>
      <c r="AO46" s="39"/>
      <c r="AP46" s="24"/>
      <c r="AQ46" s="8"/>
    </row>
    <row r="47" spans="1:43" ht="14.65" customHeight="1">
      <c r="A47" s="100">
        <f>A41+1</f>
        <v>8</v>
      </c>
      <c r="B47" s="187" t="s">
        <v>127</v>
      </c>
      <c r="C47" s="188"/>
      <c r="D47" s="117">
        <f>+Febrero!M47</f>
        <v>22</v>
      </c>
      <c r="E47" s="126">
        <v>0</v>
      </c>
      <c r="F47" s="132">
        <v>7</v>
      </c>
      <c r="G47" s="132"/>
      <c r="H47" s="132"/>
      <c r="I47" s="132"/>
      <c r="J47" s="144">
        <f>+F47+G47</f>
        <v>7</v>
      </c>
      <c r="K47" s="147">
        <f>+AO47</f>
        <v>5</v>
      </c>
      <c r="L47" s="150">
        <f>+J47+K47</f>
        <v>12</v>
      </c>
      <c r="M47" s="153">
        <f>+(D47+E47)-(L47)+H47-I47</f>
        <v>10</v>
      </c>
      <c r="N47" s="14">
        <v>10</v>
      </c>
      <c r="O47" s="15" t="s">
        <v>129</v>
      </c>
      <c r="P47" s="15" t="s">
        <v>234</v>
      </c>
      <c r="Q47" s="16">
        <v>46356</v>
      </c>
      <c r="R47" s="17" t="str">
        <f ca="1">IF(Q47=0," ",IFERROR(IF(DATEDIF(TODAY(),Q47,"M")&lt;=5,"ROJO",IF(DATEDIF(TODAY(),Q47,"M")&gt;=12,"VERDE",IF(AND(DATEDIF(TODAY(),Q47,"M")&gt;=6,DATEDIF(TODAY(),Q47,"M")&lt;=11),"AMARILLO"))),S47))</f>
        <v>ROJO</v>
      </c>
      <c r="S47" s="17" t="str">
        <f>IF(Q47=0," ",IF(Q47&lt;=$N$4,"VENCIDO","NO VENCIDO"))</f>
        <v>NO VENCIDO</v>
      </c>
      <c r="T47" s="18"/>
      <c r="U47" s="19"/>
      <c r="V47" s="19"/>
      <c r="W47" s="20"/>
      <c r="X47" s="20"/>
      <c r="Y47" s="163">
        <f>+AT47</f>
        <v>0</v>
      </c>
      <c r="Z47" s="21"/>
      <c r="AA47" s="4"/>
      <c r="AB47" s="166">
        <v>5</v>
      </c>
      <c r="AC47" s="166"/>
      <c r="AD47" s="170">
        <f>+AB47+AC47</f>
        <v>5</v>
      </c>
      <c r="AE47" s="166"/>
      <c r="AF47" s="166"/>
      <c r="AG47" s="166"/>
      <c r="AH47" s="166"/>
      <c r="AI47" s="166"/>
      <c r="AJ47" s="166"/>
      <c r="AK47" s="166"/>
      <c r="AL47" s="166"/>
      <c r="AM47" s="166"/>
      <c r="AN47" s="166"/>
      <c r="AO47" s="183">
        <f>SUM(AD47:AN51)</f>
        <v>5</v>
      </c>
      <c r="AP47" s="24"/>
      <c r="AQ47" s="8"/>
    </row>
    <row r="48" spans="1:43" ht="14.65" customHeight="1">
      <c r="A48" s="101"/>
      <c r="B48" s="189"/>
      <c r="C48" s="190"/>
      <c r="D48" s="118"/>
      <c r="E48" s="127"/>
      <c r="F48" s="133"/>
      <c r="G48" s="133"/>
      <c r="H48" s="133"/>
      <c r="I48" s="133"/>
      <c r="J48" s="145"/>
      <c r="K48" s="148"/>
      <c r="L48" s="151"/>
      <c r="M48" s="154"/>
      <c r="N48" s="14"/>
      <c r="O48" s="15"/>
      <c r="P48" s="15"/>
      <c r="Q48" s="16"/>
      <c r="R48" s="17" t="str">
        <f ca="1">IF(Q48=0," ",IFERROR(IF(DATEDIF(TODAY(),Q48,"M")&lt;=5,"ROJO",IF(DATEDIF(TODAY(),Q48,"M")&gt;=12,"VERDE",IF(AND(DATEDIF(TODAY(),Q48,"M")&gt;=6,DATEDIF(TODAY(),Q48,"M")&lt;=11),"AMARILLO"))),S48))</f>
        <v xml:space="preserve"> </v>
      </c>
      <c r="S48" s="25" t="str">
        <f>IF(Q48=0," ",IF(Q48&lt;=$N$4,"VENCIDO","NO VENCIDO"))</f>
        <v xml:space="preserve"> </v>
      </c>
      <c r="T48" s="18"/>
      <c r="U48" s="19"/>
      <c r="V48" s="19"/>
      <c r="W48" s="20"/>
      <c r="X48" s="20"/>
      <c r="Y48" s="164"/>
      <c r="Z48" s="21"/>
      <c r="AA48" s="4"/>
      <c r="AB48" s="166"/>
      <c r="AC48" s="166"/>
      <c r="AD48" s="170"/>
      <c r="AE48" s="166"/>
      <c r="AF48" s="166"/>
      <c r="AG48" s="166"/>
      <c r="AH48" s="166"/>
      <c r="AI48" s="166"/>
      <c r="AJ48" s="166"/>
      <c r="AK48" s="166"/>
      <c r="AL48" s="166"/>
      <c r="AM48" s="166"/>
      <c r="AN48" s="166"/>
      <c r="AO48" s="184"/>
      <c r="AP48" s="24"/>
      <c r="AQ48" s="8"/>
    </row>
    <row r="49" spans="1:43" ht="14.65" customHeight="1">
      <c r="A49" s="101"/>
      <c r="B49" s="189"/>
      <c r="C49" s="190"/>
      <c r="D49" s="118"/>
      <c r="E49" s="127"/>
      <c r="F49" s="133"/>
      <c r="G49" s="133"/>
      <c r="H49" s="133"/>
      <c r="I49" s="133"/>
      <c r="J49" s="145"/>
      <c r="K49" s="148"/>
      <c r="L49" s="151"/>
      <c r="M49" s="154"/>
      <c r="N49" s="14"/>
      <c r="O49" s="15"/>
      <c r="P49" s="15"/>
      <c r="Q49" s="16"/>
      <c r="R49" s="17" t="str">
        <f ca="1">IF(Q49=0," ",IFERROR(IF(DATEDIF(TODAY(),Q49,"M")&lt;=5,"ROJO",IF(DATEDIF(TODAY(),Q49,"M")&gt;=12,"VERDE",IF(AND(DATEDIF(TODAY(),Q49,"M")&gt;=6,DATEDIF(TODAY(),Q49,"M")&lt;=11),"AMARILLO"))),S49))</f>
        <v xml:space="preserve"> </v>
      </c>
      <c r="S49" s="25" t="str">
        <f>IF(Q49=0," ",IF(Q49&lt;=$N$4,"VENCIDO","NO VENCIDO"))</f>
        <v xml:space="preserve"> </v>
      </c>
      <c r="T49" s="18"/>
      <c r="U49" s="19"/>
      <c r="V49" s="19"/>
      <c r="W49" s="20"/>
      <c r="X49" s="20"/>
      <c r="Y49" s="164"/>
      <c r="Z49" s="21"/>
      <c r="AA49" s="4"/>
      <c r="AB49" s="166"/>
      <c r="AC49" s="166"/>
      <c r="AD49" s="170"/>
      <c r="AE49" s="166"/>
      <c r="AF49" s="166"/>
      <c r="AG49" s="166"/>
      <c r="AH49" s="166"/>
      <c r="AI49" s="166"/>
      <c r="AJ49" s="166"/>
      <c r="AK49" s="166"/>
      <c r="AL49" s="166"/>
      <c r="AM49" s="166"/>
      <c r="AN49" s="166"/>
      <c r="AO49" s="184"/>
      <c r="AP49" s="24"/>
      <c r="AQ49" s="8"/>
    </row>
    <row r="50" spans="1:43" ht="14.65" customHeight="1">
      <c r="A50" s="101"/>
      <c r="B50" s="189"/>
      <c r="C50" s="190"/>
      <c r="D50" s="118"/>
      <c r="E50" s="127"/>
      <c r="F50" s="133"/>
      <c r="G50" s="133"/>
      <c r="H50" s="133"/>
      <c r="I50" s="133"/>
      <c r="J50" s="145"/>
      <c r="K50" s="148"/>
      <c r="L50" s="151"/>
      <c r="M50" s="154"/>
      <c r="N50" s="14"/>
      <c r="O50" s="15"/>
      <c r="P50" s="15"/>
      <c r="Q50" s="16"/>
      <c r="R50" s="17" t="str">
        <f ca="1">IF(Q50=0," ",IFERROR(IF(DATEDIF(TODAY(),Q50,"M")&lt;=5,"ROJO",IF(DATEDIF(TODAY(),Q50,"M")&gt;=12,"VERDE",IF(AND(DATEDIF(TODAY(),Q50,"M")&gt;=6,DATEDIF(TODAY(),Q50,"M")&lt;=11),"AMARILLO"))),S50))</f>
        <v xml:space="preserve"> </v>
      </c>
      <c r="S50" s="25" t="str">
        <f>IF(Q50=0," ",IF(Q50&lt;=$N$4,"VENCIDO","NO VENCIDO"))</f>
        <v xml:space="preserve"> </v>
      </c>
      <c r="T50" s="18"/>
      <c r="U50" s="19"/>
      <c r="V50" s="19"/>
      <c r="W50" s="20"/>
      <c r="X50" s="20"/>
      <c r="Y50" s="164"/>
      <c r="Z50" s="21"/>
      <c r="AA50" s="4"/>
      <c r="AB50" s="166"/>
      <c r="AC50" s="166"/>
      <c r="AD50" s="170"/>
      <c r="AE50" s="166"/>
      <c r="AF50" s="166"/>
      <c r="AG50" s="166"/>
      <c r="AH50" s="166"/>
      <c r="AI50" s="166"/>
      <c r="AJ50" s="166"/>
      <c r="AK50" s="166"/>
      <c r="AL50" s="166"/>
      <c r="AM50" s="166"/>
      <c r="AN50" s="166"/>
      <c r="AO50" s="184"/>
      <c r="AP50" s="24"/>
      <c r="AQ50" s="8"/>
    </row>
    <row r="51" spans="1:43" ht="14.65" customHeight="1">
      <c r="A51" s="101"/>
      <c r="B51" s="189"/>
      <c r="C51" s="190"/>
      <c r="D51" s="118"/>
      <c r="E51" s="127"/>
      <c r="F51" s="133"/>
      <c r="G51" s="133"/>
      <c r="H51" s="133"/>
      <c r="I51" s="133"/>
      <c r="J51" s="145"/>
      <c r="K51" s="148"/>
      <c r="L51" s="151"/>
      <c r="M51" s="155"/>
      <c r="N51" s="14"/>
      <c r="O51" s="15"/>
      <c r="P51" s="15"/>
      <c r="Q51" s="16"/>
      <c r="R51" s="17" t="str">
        <f ca="1">IF(Q51=0," ",IFERROR(IF(DATEDIF(TODAY(),Q51,"M")&lt;=5,"ROJO",IF(DATEDIF(TODAY(),Q51,"M")&gt;=12,"VERDE",IF(AND(DATEDIF(TODAY(),Q51,"M")&gt;=6,DATEDIF(TODAY(),Q51,"M")&lt;=11),"AMARILLO"))),S51))</f>
        <v xml:space="preserve"> </v>
      </c>
      <c r="S51" s="25" t="str">
        <f>IF(Q51=0," ",IF(Q51&lt;=$N$4,"VENCIDO","NO VENCIDO"))</f>
        <v xml:space="preserve"> </v>
      </c>
      <c r="T51" s="18"/>
      <c r="U51" s="19"/>
      <c r="V51" s="19"/>
      <c r="W51" s="20"/>
      <c r="X51" s="20"/>
      <c r="Y51" s="164"/>
      <c r="Z51" s="21"/>
      <c r="AA51" s="4"/>
      <c r="AB51" s="166"/>
      <c r="AC51" s="166"/>
      <c r="AD51" s="170"/>
      <c r="AE51" s="166"/>
      <c r="AF51" s="166"/>
      <c r="AG51" s="166"/>
      <c r="AH51" s="166"/>
      <c r="AI51" s="166"/>
      <c r="AJ51" s="166"/>
      <c r="AK51" s="166"/>
      <c r="AL51" s="166"/>
      <c r="AM51" s="166"/>
      <c r="AN51" s="166"/>
      <c r="AO51" s="185"/>
      <c r="AP51" s="24"/>
      <c r="AQ51" s="8"/>
    </row>
    <row r="52" spans="1:43" ht="16.5">
      <c r="A52" s="102"/>
      <c r="B52" s="191"/>
      <c r="C52" s="192"/>
      <c r="D52" s="119"/>
      <c r="E52" s="128"/>
      <c r="F52" s="134"/>
      <c r="G52" s="134"/>
      <c r="H52" s="134"/>
      <c r="I52" s="134"/>
      <c r="J52" s="146"/>
      <c r="K52" s="149"/>
      <c r="L52" s="152"/>
      <c r="M52" s="28" t="b">
        <f>M47=N52</f>
        <v>1</v>
      </c>
      <c r="N52" s="29">
        <f>SUM(N47:N51)</f>
        <v>10</v>
      </c>
      <c r="O52" s="30" t="s">
        <v>112</v>
      </c>
      <c r="P52" s="31"/>
      <c r="Q52" s="32"/>
      <c r="R52" s="32"/>
      <c r="S52" s="32"/>
      <c r="T52" s="33">
        <f>SUM(T47:T51)</f>
        <v>0</v>
      </c>
      <c r="U52" s="34"/>
      <c r="V52" s="34"/>
      <c r="W52" s="34"/>
      <c r="X52" s="35"/>
      <c r="Y52" s="165"/>
      <c r="Z52" s="36"/>
      <c r="AA52" s="4"/>
      <c r="AB52" s="37"/>
      <c r="AC52" s="37"/>
      <c r="AD52" s="38"/>
      <c r="AE52" s="37"/>
      <c r="AF52" s="37"/>
      <c r="AG52" s="37"/>
      <c r="AH52" s="37"/>
      <c r="AI52" s="37"/>
      <c r="AJ52" s="37"/>
      <c r="AK52" s="37"/>
      <c r="AL52" s="37"/>
      <c r="AM52" s="37"/>
      <c r="AN52" s="37"/>
      <c r="AO52" s="39"/>
      <c r="AP52" s="24"/>
      <c r="AQ52" s="8"/>
    </row>
    <row r="53" spans="1:43" ht="14.65" customHeight="1">
      <c r="A53" s="100">
        <f>A47+1</f>
        <v>9</v>
      </c>
      <c r="B53" s="187" t="s">
        <v>128</v>
      </c>
      <c r="C53" s="188"/>
      <c r="D53" s="117">
        <f>+Febrero!M53</f>
        <v>10</v>
      </c>
      <c r="E53" s="126">
        <v>0</v>
      </c>
      <c r="F53" s="132">
        <v>0</v>
      </c>
      <c r="G53" s="132"/>
      <c r="H53" s="132"/>
      <c r="I53" s="132"/>
      <c r="J53" s="144">
        <f>+F53+G53</f>
        <v>0</v>
      </c>
      <c r="K53" s="147">
        <f>+AO53</f>
        <v>0</v>
      </c>
      <c r="L53" s="150">
        <f>+J53+K53</f>
        <v>0</v>
      </c>
      <c r="M53" s="153">
        <f>+(D53+E53)-(L53)+H53-I53</f>
        <v>10</v>
      </c>
      <c r="N53" s="14">
        <v>10</v>
      </c>
      <c r="O53" s="15" t="s">
        <v>129</v>
      </c>
      <c r="P53" s="15" t="s">
        <v>130</v>
      </c>
      <c r="Q53" s="16">
        <v>46356</v>
      </c>
      <c r="R53" s="17" t="str">
        <f ca="1">IF(Q53=0," ",IFERROR(IF(DATEDIF(TODAY(),Q53,"M")&lt;=5,"ROJO",IF(DATEDIF(TODAY(),Q53,"M")&gt;=12,"VERDE",IF(AND(DATEDIF(TODAY(),Q53,"M")&gt;=6,DATEDIF(TODAY(),Q53,"M")&lt;=11),"AMARILLO"))),S53))</f>
        <v>ROJO</v>
      </c>
      <c r="S53" s="17" t="str">
        <f>IF(Q53=0," ",IF(Q53&lt;=$N$4,"VENCIDO","NO VENCIDO"))</f>
        <v>NO VENCIDO</v>
      </c>
      <c r="T53" s="18"/>
      <c r="U53" s="19"/>
      <c r="V53" s="19"/>
      <c r="W53" s="20"/>
      <c r="X53" s="20"/>
      <c r="Y53" s="163">
        <f>+AT53</f>
        <v>0</v>
      </c>
      <c r="Z53" s="21"/>
      <c r="AA53" s="4"/>
      <c r="AB53" s="166"/>
      <c r="AC53" s="166"/>
      <c r="AD53" s="170">
        <f>+AB53+AC53</f>
        <v>0</v>
      </c>
      <c r="AE53" s="166"/>
      <c r="AF53" s="166"/>
      <c r="AG53" s="166"/>
      <c r="AH53" s="166"/>
      <c r="AI53" s="166"/>
      <c r="AJ53" s="166"/>
      <c r="AK53" s="166"/>
      <c r="AL53" s="166"/>
      <c r="AM53" s="166"/>
      <c r="AN53" s="166"/>
      <c r="AO53" s="183">
        <f>SUM(AD53:AN57)</f>
        <v>0</v>
      </c>
      <c r="AP53" s="24"/>
      <c r="AQ53" s="8"/>
    </row>
    <row r="54" spans="1:43" ht="14.65" customHeight="1">
      <c r="A54" s="101"/>
      <c r="B54" s="189"/>
      <c r="C54" s="190"/>
      <c r="D54" s="118"/>
      <c r="E54" s="127"/>
      <c r="F54" s="133"/>
      <c r="G54" s="133"/>
      <c r="H54" s="133"/>
      <c r="I54" s="133"/>
      <c r="J54" s="145"/>
      <c r="K54" s="148"/>
      <c r="L54" s="151"/>
      <c r="M54" s="154"/>
      <c r="N54" s="14"/>
      <c r="O54" s="15"/>
      <c r="P54" s="15"/>
      <c r="Q54" s="16"/>
      <c r="R54" s="17" t="str">
        <f ca="1">IF(Q54=0," ",IFERROR(IF(DATEDIF(TODAY(),Q54,"M")&lt;=5,"ROJO",IF(DATEDIF(TODAY(),Q54,"M")&gt;=12,"VERDE",IF(AND(DATEDIF(TODAY(),Q54,"M")&gt;=6,DATEDIF(TODAY(),Q54,"M")&lt;=11),"AMARILLO"))),S54))</f>
        <v xml:space="preserve"> </v>
      </c>
      <c r="S54" s="25" t="str">
        <f>IF(Q54=0," ",IF(Q54&lt;=$N$4,"VENCIDO","NO VENCIDO"))</f>
        <v xml:space="preserve"> </v>
      </c>
      <c r="T54" s="18"/>
      <c r="U54" s="19"/>
      <c r="V54" s="19"/>
      <c r="W54" s="20"/>
      <c r="X54" s="20"/>
      <c r="Y54" s="164"/>
      <c r="Z54" s="21"/>
      <c r="AA54" s="4"/>
      <c r="AB54" s="166"/>
      <c r="AC54" s="166"/>
      <c r="AD54" s="170"/>
      <c r="AE54" s="166"/>
      <c r="AF54" s="166"/>
      <c r="AG54" s="166"/>
      <c r="AH54" s="166"/>
      <c r="AI54" s="166"/>
      <c r="AJ54" s="166"/>
      <c r="AK54" s="166"/>
      <c r="AL54" s="166"/>
      <c r="AM54" s="166"/>
      <c r="AN54" s="166"/>
      <c r="AO54" s="184"/>
      <c r="AP54" s="24"/>
      <c r="AQ54" s="8"/>
    </row>
    <row r="55" spans="1:43" ht="14.65" customHeight="1">
      <c r="A55" s="101"/>
      <c r="B55" s="189"/>
      <c r="C55" s="190"/>
      <c r="D55" s="118"/>
      <c r="E55" s="127"/>
      <c r="F55" s="133"/>
      <c r="G55" s="133"/>
      <c r="H55" s="133"/>
      <c r="I55" s="133"/>
      <c r="J55" s="145"/>
      <c r="K55" s="148"/>
      <c r="L55" s="151"/>
      <c r="M55" s="154"/>
      <c r="N55" s="14"/>
      <c r="O55" s="15"/>
      <c r="P55" s="15"/>
      <c r="Q55" s="16"/>
      <c r="R55" s="17" t="str">
        <f ca="1">IF(Q55=0," ",IFERROR(IF(DATEDIF(TODAY(),Q55,"M")&lt;=5,"ROJO",IF(DATEDIF(TODAY(),Q55,"M")&gt;=12,"VERDE",IF(AND(DATEDIF(TODAY(),Q55,"M")&gt;=6,DATEDIF(TODAY(),Q55,"M")&lt;=11),"AMARILLO"))),S55))</f>
        <v xml:space="preserve"> </v>
      </c>
      <c r="S55" s="25" t="str">
        <f>IF(Q55=0," ",IF(Q55&lt;=$N$4,"VENCIDO","NO VENCIDO"))</f>
        <v xml:space="preserve"> </v>
      </c>
      <c r="T55" s="18"/>
      <c r="U55" s="19"/>
      <c r="V55" s="19"/>
      <c r="W55" s="20"/>
      <c r="X55" s="20"/>
      <c r="Y55" s="164"/>
      <c r="Z55" s="21"/>
      <c r="AA55" s="4"/>
      <c r="AB55" s="166"/>
      <c r="AC55" s="166"/>
      <c r="AD55" s="170"/>
      <c r="AE55" s="166"/>
      <c r="AF55" s="166"/>
      <c r="AG55" s="166"/>
      <c r="AH55" s="166"/>
      <c r="AI55" s="166"/>
      <c r="AJ55" s="166"/>
      <c r="AK55" s="166"/>
      <c r="AL55" s="166"/>
      <c r="AM55" s="166"/>
      <c r="AN55" s="166"/>
      <c r="AO55" s="184"/>
      <c r="AP55" s="24"/>
      <c r="AQ55" s="8"/>
    </row>
    <row r="56" spans="1:43" ht="14.65" customHeight="1">
      <c r="A56" s="101"/>
      <c r="B56" s="189"/>
      <c r="C56" s="190"/>
      <c r="D56" s="118"/>
      <c r="E56" s="127"/>
      <c r="F56" s="133"/>
      <c r="G56" s="133"/>
      <c r="H56" s="133"/>
      <c r="I56" s="133"/>
      <c r="J56" s="145"/>
      <c r="K56" s="148"/>
      <c r="L56" s="151"/>
      <c r="M56" s="154"/>
      <c r="N56" s="14"/>
      <c r="O56" s="15"/>
      <c r="P56" s="15"/>
      <c r="Q56" s="16"/>
      <c r="R56" s="17" t="str">
        <f ca="1">IF(Q56=0," ",IFERROR(IF(DATEDIF(TODAY(),Q56,"M")&lt;=5,"ROJO",IF(DATEDIF(TODAY(),Q56,"M")&gt;=12,"VERDE",IF(AND(DATEDIF(TODAY(),Q56,"M")&gt;=6,DATEDIF(TODAY(),Q56,"M")&lt;=11),"AMARILLO"))),S56))</f>
        <v xml:space="preserve"> </v>
      </c>
      <c r="S56" s="25" t="str">
        <f>IF(Q56=0," ",IF(Q56&lt;=$N$4,"VENCIDO","NO VENCIDO"))</f>
        <v xml:space="preserve"> </v>
      </c>
      <c r="T56" s="18"/>
      <c r="U56" s="19"/>
      <c r="V56" s="19"/>
      <c r="W56" s="20"/>
      <c r="X56" s="20"/>
      <c r="Y56" s="164"/>
      <c r="Z56" s="21"/>
      <c r="AA56" s="4"/>
      <c r="AB56" s="166"/>
      <c r="AC56" s="166"/>
      <c r="AD56" s="170"/>
      <c r="AE56" s="166"/>
      <c r="AF56" s="166"/>
      <c r="AG56" s="166"/>
      <c r="AH56" s="166"/>
      <c r="AI56" s="166"/>
      <c r="AJ56" s="166"/>
      <c r="AK56" s="166"/>
      <c r="AL56" s="166"/>
      <c r="AM56" s="166"/>
      <c r="AN56" s="166"/>
      <c r="AO56" s="184"/>
      <c r="AP56" s="24"/>
      <c r="AQ56" s="8"/>
    </row>
    <row r="57" spans="1:43" ht="14.65" customHeight="1">
      <c r="A57" s="101"/>
      <c r="B57" s="189"/>
      <c r="C57" s="190"/>
      <c r="D57" s="118"/>
      <c r="E57" s="127"/>
      <c r="F57" s="133"/>
      <c r="G57" s="133"/>
      <c r="H57" s="133"/>
      <c r="I57" s="133"/>
      <c r="J57" s="145"/>
      <c r="K57" s="148"/>
      <c r="L57" s="151"/>
      <c r="M57" s="155"/>
      <c r="N57" s="14"/>
      <c r="O57" s="15"/>
      <c r="P57" s="15"/>
      <c r="Q57" s="16"/>
      <c r="R57" s="17" t="str">
        <f ca="1">IF(Q57=0," ",IFERROR(IF(DATEDIF(TODAY(),Q57,"M")&lt;=5,"ROJO",IF(DATEDIF(TODAY(),Q57,"M")&gt;=12,"VERDE",IF(AND(DATEDIF(TODAY(),Q57,"M")&gt;=6,DATEDIF(TODAY(),Q57,"M")&lt;=11),"AMARILLO"))),S57))</f>
        <v xml:space="preserve"> </v>
      </c>
      <c r="S57" s="25" t="str">
        <f>IF(Q57=0," ",IF(Q57&lt;=$N$4,"VENCIDO","NO VENCIDO"))</f>
        <v xml:space="preserve"> </v>
      </c>
      <c r="T57" s="18"/>
      <c r="U57" s="19"/>
      <c r="V57" s="19"/>
      <c r="W57" s="20"/>
      <c r="X57" s="20"/>
      <c r="Y57" s="164"/>
      <c r="Z57" s="21"/>
      <c r="AA57" s="4"/>
      <c r="AB57" s="166"/>
      <c r="AC57" s="166"/>
      <c r="AD57" s="170"/>
      <c r="AE57" s="166"/>
      <c r="AF57" s="166"/>
      <c r="AG57" s="166"/>
      <c r="AH57" s="166"/>
      <c r="AI57" s="166"/>
      <c r="AJ57" s="166"/>
      <c r="AK57" s="166"/>
      <c r="AL57" s="166"/>
      <c r="AM57" s="166"/>
      <c r="AN57" s="166"/>
      <c r="AO57" s="185"/>
      <c r="AP57" s="24"/>
      <c r="AQ57" s="8"/>
    </row>
    <row r="58" spans="1:43" ht="16.5">
      <c r="A58" s="102"/>
      <c r="B58" s="191"/>
      <c r="C58" s="192"/>
      <c r="D58" s="119"/>
      <c r="E58" s="128"/>
      <c r="F58" s="134"/>
      <c r="G58" s="134"/>
      <c r="H58" s="134"/>
      <c r="I58" s="134"/>
      <c r="J58" s="146"/>
      <c r="K58" s="149"/>
      <c r="L58" s="152"/>
      <c r="M58" s="28" t="b">
        <f>M53=N58</f>
        <v>1</v>
      </c>
      <c r="N58" s="29">
        <f>SUM(N53:N57)</f>
        <v>10</v>
      </c>
      <c r="O58" s="30" t="s">
        <v>112</v>
      </c>
      <c r="P58" s="31"/>
      <c r="Q58" s="32"/>
      <c r="R58" s="32"/>
      <c r="S58" s="32"/>
      <c r="T58" s="33">
        <f>SUM(T53:T57)</f>
        <v>0</v>
      </c>
      <c r="U58" s="34"/>
      <c r="V58" s="34"/>
      <c r="W58" s="34"/>
      <c r="X58" s="35"/>
      <c r="Y58" s="165"/>
      <c r="Z58" s="36"/>
      <c r="AA58" s="4"/>
      <c r="AB58" s="37"/>
      <c r="AC58" s="37"/>
      <c r="AD58" s="38"/>
      <c r="AE58" s="37"/>
      <c r="AF58" s="37"/>
      <c r="AG58" s="37"/>
      <c r="AH58" s="37"/>
      <c r="AI58" s="37"/>
      <c r="AJ58" s="37"/>
      <c r="AK58" s="37"/>
      <c r="AL58" s="37"/>
      <c r="AM58" s="37"/>
      <c r="AN58" s="37"/>
      <c r="AO58" s="39"/>
      <c r="AP58" s="24"/>
      <c r="AQ58" s="8"/>
    </row>
    <row r="59" spans="1:43" ht="14.65" customHeight="1">
      <c r="A59" s="100">
        <f>A53+1</f>
        <v>10</v>
      </c>
      <c r="B59" s="187" t="s">
        <v>131</v>
      </c>
      <c r="C59" s="188"/>
      <c r="D59" s="117">
        <f>+Febrero!M59</f>
        <v>20</v>
      </c>
      <c r="E59" s="126">
        <v>10</v>
      </c>
      <c r="F59" s="132">
        <v>10</v>
      </c>
      <c r="G59" s="132"/>
      <c r="H59" s="132"/>
      <c r="I59" s="132"/>
      <c r="J59" s="144">
        <f>+F59+G59</f>
        <v>10</v>
      </c>
      <c r="K59" s="147">
        <f>+AO59</f>
        <v>0</v>
      </c>
      <c r="L59" s="150">
        <f>+J59+K59</f>
        <v>10</v>
      </c>
      <c r="M59" s="153">
        <f>+(D59+E59)-(L59)+H59-I59</f>
        <v>20</v>
      </c>
      <c r="N59" s="14">
        <v>20</v>
      </c>
      <c r="O59" s="15" t="s">
        <v>247</v>
      </c>
      <c r="P59" s="15" t="s">
        <v>133</v>
      </c>
      <c r="Q59" s="16">
        <v>46418</v>
      </c>
      <c r="R59" s="17" t="str">
        <f ca="1">IF(Q59=0," ",IFERROR(IF(DATEDIF(TODAY(),Q59,"M")&lt;=5,"ROJO",IF(DATEDIF(TODAY(),Q59,"M")&gt;=12,"VERDE",IF(AND(DATEDIF(TODAY(),Q59,"M")&gt;=6,DATEDIF(TODAY(),Q59,"M")&lt;=11),"AMARILLO"))),S59))</f>
        <v>ROJO</v>
      </c>
      <c r="S59" s="17" t="str">
        <f>IF(Q59=0," ",IF(Q59&lt;=$N$4,"VENCIDO","NO VENCIDO"))</f>
        <v>NO VENCIDO</v>
      </c>
      <c r="T59" s="18"/>
      <c r="U59" s="19"/>
      <c r="V59" s="19"/>
      <c r="W59" s="20"/>
      <c r="X59" s="20"/>
      <c r="Y59" s="163">
        <f>+AT59</f>
        <v>0</v>
      </c>
      <c r="Z59" s="21"/>
      <c r="AA59" s="4"/>
      <c r="AB59" s="166"/>
      <c r="AC59" s="166"/>
      <c r="AD59" s="170">
        <f>+AB59+AC59</f>
        <v>0</v>
      </c>
      <c r="AE59" s="166"/>
      <c r="AF59" s="166"/>
      <c r="AG59" s="166"/>
      <c r="AH59" s="166"/>
      <c r="AI59" s="166"/>
      <c r="AJ59" s="166"/>
      <c r="AK59" s="166"/>
      <c r="AL59" s="166"/>
      <c r="AM59" s="166"/>
      <c r="AN59" s="166"/>
      <c r="AO59" s="183">
        <f>SUM(AD59:AN63)</f>
        <v>0</v>
      </c>
      <c r="AP59" s="24"/>
      <c r="AQ59" s="8"/>
    </row>
    <row r="60" spans="1:43" ht="14.65" customHeight="1">
      <c r="A60" s="101"/>
      <c r="B60" s="189"/>
      <c r="C60" s="190"/>
      <c r="D60" s="118"/>
      <c r="E60" s="127"/>
      <c r="F60" s="133"/>
      <c r="G60" s="133"/>
      <c r="H60" s="133"/>
      <c r="I60" s="133"/>
      <c r="J60" s="145"/>
      <c r="K60" s="148"/>
      <c r="L60" s="151"/>
      <c r="M60" s="154"/>
      <c r="N60" s="14"/>
      <c r="O60" s="15"/>
      <c r="P60" s="15"/>
      <c r="Q60" s="16"/>
      <c r="R60" s="17" t="str">
        <f ca="1">IF(Q60=0," ",IFERROR(IF(DATEDIF(TODAY(),Q60,"M")&lt;=5,"ROJO",IF(DATEDIF(TODAY(),Q60,"M")&gt;=12,"VERDE",IF(AND(DATEDIF(TODAY(),Q60,"M")&gt;=6,DATEDIF(TODAY(),Q60,"M")&lt;=11),"AMARILLO"))),S60))</f>
        <v xml:space="preserve"> </v>
      </c>
      <c r="S60" s="25" t="str">
        <f>IF(Q60=0," ",IF(Q60&lt;=$N$4,"VENCIDO","NO VENCIDO"))</f>
        <v xml:space="preserve"> </v>
      </c>
      <c r="T60" s="18"/>
      <c r="U60" s="19"/>
      <c r="V60" s="19"/>
      <c r="W60" s="20"/>
      <c r="X60" s="20"/>
      <c r="Y60" s="164"/>
      <c r="Z60" s="21"/>
      <c r="AA60" s="4"/>
      <c r="AB60" s="166"/>
      <c r="AC60" s="166"/>
      <c r="AD60" s="170"/>
      <c r="AE60" s="166"/>
      <c r="AF60" s="166"/>
      <c r="AG60" s="166"/>
      <c r="AH60" s="166"/>
      <c r="AI60" s="166"/>
      <c r="AJ60" s="166"/>
      <c r="AK60" s="166"/>
      <c r="AL60" s="166"/>
      <c r="AM60" s="166"/>
      <c r="AN60" s="166"/>
      <c r="AO60" s="184"/>
      <c r="AP60" s="24"/>
      <c r="AQ60" s="8"/>
    </row>
    <row r="61" spans="1:43" ht="14.65" customHeight="1">
      <c r="A61" s="101"/>
      <c r="B61" s="189"/>
      <c r="C61" s="190"/>
      <c r="D61" s="118"/>
      <c r="E61" s="127"/>
      <c r="F61" s="133"/>
      <c r="G61" s="133"/>
      <c r="H61" s="133"/>
      <c r="I61" s="133"/>
      <c r="J61" s="145"/>
      <c r="K61" s="148"/>
      <c r="L61" s="151"/>
      <c r="M61" s="154"/>
      <c r="N61" s="14"/>
      <c r="O61" s="15"/>
      <c r="P61" s="15"/>
      <c r="Q61" s="16"/>
      <c r="R61" s="17" t="str">
        <f ca="1">IF(Q61=0," ",IFERROR(IF(DATEDIF(TODAY(),Q61,"M")&lt;=5,"ROJO",IF(DATEDIF(TODAY(),Q61,"M")&gt;=12,"VERDE",IF(AND(DATEDIF(TODAY(),Q61,"M")&gt;=6,DATEDIF(TODAY(),Q61,"M")&lt;=11),"AMARILLO"))),S61))</f>
        <v xml:space="preserve"> </v>
      </c>
      <c r="S61" s="25" t="str">
        <f>IF(Q61=0," ",IF(Q61&lt;=$N$4,"VENCIDO","NO VENCIDO"))</f>
        <v xml:space="preserve"> </v>
      </c>
      <c r="T61" s="18"/>
      <c r="U61" s="19"/>
      <c r="V61" s="19"/>
      <c r="W61" s="20"/>
      <c r="X61" s="20"/>
      <c r="Y61" s="164"/>
      <c r="Z61" s="21"/>
      <c r="AA61" s="4"/>
      <c r="AB61" s="166"/>
      <c r="AC61" s="166"/>
      <c r="AD61" s="170"/>
      <c r="AE61" s="166"/>
      <c r="AF61" s="166"/>
      <c r="AG61" s="166"/>
      <c r="AH61" s="166"/>
      <c r="AI61" s="166"/>
      <c r="AJ61" s="166"/>
      <c r="AK61" s="166"/>
      <c r="AL61" s="166"/>
      <c r="AM61" s="166"/>
      <c r="AN61" s="166"/>
      <c r="AO61" s="184"/>
      <c r="AP61" s="24"/>
      <c r="AQ61" s="8"/>
    </row>
    <row r="62" spans="1:43" ht="14.65" customHeight="1">
      <c r="A62" s="101"/>
      <c r="B62" s="189"/>
      <c r="C62" s="190"/>
      <c r="D62" s="118"/>
      <c r="E62" s="127"/>
      <c r="F62" s="133"/>
      <c r="G62" s="133"/>
      <c r="H62" s="133"/>
      <c r="I62" s="133"/>
      <c r="J62" s="145"/>
      <c r="K62" s="148"/>
      <c r="L62" s="151"/>
      <c r="M62" s="154"/>
      <c r="N62" s="14"/>
      <c r="O62" s="15"/>
      <c r="P62" s="15"/>
      <c r="Q62" s="16"/>
      <c r="R62" s="17" t="str">
        <f ca="1">IF(Q62=0," ",IFERROR(IF(DATEDIF(TODAY(),Q62,"M")&lt;=5,"ROJO",IF(DATEDIF(TODAY(),Q62,"M")&gt;=12,"VERDE",IF(AND(DATEDIF(TODAY(),Q62,"M")&gt;=6,DATEDIF(TODAY(),Q62,"M")&lt;=11),"AMARILLO"))),S62))</f>
        <v xml:space="preserve"> </v>
      </c>
      <c r="S62" s="25" t="str">
        <f>IF(Q62=0," ",IF(Q62&lt;=$N$4,"VENCIDO","NO VENCIDO"))</f>
        <v xml:space="preserve"> </v>
      </c>
      <c r="T62" s="18"/>
      <c r="U62" s="19"/>
      <c r="V62" s="19"/>
      <c r="W62" s="20"/>
      <c r="X62" s="20"/>
      <c r="Y62" s="164"/>
      <c r="Z62" s="21"/>
      <c r="AA62" s="4"/>
      <c r="AB62" s="166"/>
      <c r="AC62" s="166"/>
      <c r="AD62" s="170"/>
      <c r="AE62" s="166"/>
      <c r="AF62" s="166"/>
      <c r="AG62" s="166"/>
      <c r="AH62" s="166"/>
      <c r="AI62" s="166"/>
      <c r="AJ62" s="166"/>
      <c r="AK62" s="166"/>
      <c r="AL62" s="166"/>
      <c r="AM62" s="166"/>
      <c r="AN62" s="166"/>
      <c r="AO62" s="184"/>
      <c r="AP62" s="24"/>
      <c r="AQ62" s="8"/>
    </row>
    <row r="63" spans="1:43" ht="14.65" customHeight="1">
      <c r="A63" s="101"/>
      <c r="B63" s="189"/>
      <c r="C63" s="190"/>
      <c r="D63" s="118"/>
      <c r="E63" s="127"/>
      <c r="F63" s="133"/>
      <c r="G63" s="133"/>
      <c r="H63" s="133"/>
      <c r="I63" s="133"/>
      <c r="J63" s="145"/>
      <c r="K63" s="148"/>
      <c r="L63" s="151"/>
      <c r="M63" s="155"/>
      <c r="N63" s="14"/>
      <c r="O63" s="15"/>
      <c r="P63" s="15"/>
      <c r="Q63" s="16"/>
      <c r="R63" s="17" t="str">
        <f ca="1">IF(Q63=0," ",IFERROR(IF(DATEDIF(TODAY(),Q63,"M")&lt;=5,"ROJO",IF(DATEDIF(TODAY(),Q63,"M")&gt;=12,"VERDE",IF(AND(DATEDIF(TODAY(),Q63,"M")&gt;=6,DATEDIF(TODAY(),Q63,"M")&lt;=11),"AMARILLO"))),S63))</f>
        <v xml:space="preserve"> </v>
      </c>
      <c r="S63" s="25" t="str">
        <f>IF(Q63=0," ",IF(Q63&lt;=$N$4,"VENCIDO","NO VENCIDO"))</f>
        <v xml:space="preserve"> </v>
      </c>
      <c r="T63" s="18"/>
      <c r="U63" s="19"/>
      <c r="V63" s="19"/>
      <c r="W63" s="20"/>
      <c r="X63" s="20"/>
      <c r="Y63" s="164"/>
      <c r="Z63" s="21"/>
      <c r="AA63" s="4"/>
      <c r="AB63" s="166"/>
      <c r="AC63" s="166"/>
      <c r="AD63" s="170"/>
      <c r="AE63" s="166"/>
      <c r="AF63" s="166"/>
      <c r="AG63" s="166"/>
      <c r="AH63" s="166"/>
      <c r="AI63" s="166"/>
      <c r="AJ63" s="166"/>
      <c r="AK63" s="166"/>
      <c r="AL63" s="166"/>
      <c r="AM63" s="166"/>
      <c r="AN63" s="166"/>
      <c r="AO63" s="185"/>
      <c r="AP63" s="24"/>
      <c r="AQ63" s="8"/>
    </row>
    <row r="64" spans="1:43" ht="16.5">
      <c r="A64" s="102"/>
      <c r="B64" s="191"/>
      <c r="C64" s="192"/>
      <c r="D64" s="119"/>
      <c r="E64" s="128"/>
      <c r="F64" s="134"/>
      <c r="G64" s="134"/>
      <c r="H64" s="134"/>
      <c r="I64" s="134"/>
      <c r="J64" s="146"/>
      <c r="K64" s="149"/>
      <c r="L64" s="152"/>
      <c r="M64" s="28" t="b">
        <f>M59=N64</f>
        <v>1</v>
      </c>
      <c r="N64" s="29">
        <f>SUM(N59:N63)</f>
        <v>20</v>
      </c>
      <c r="O64" s="30" t="s">
        <v>112</v>
      </c>
      <c r="P64" s="31"/>
      <c r="Q64" s="32"/>
      <c r="R64" s="32"/>
      <c r="S64" s="32"/>
      <c r="T64" s="33">
        <f>SUM(T59:T63)</f>
        <v>0</v>
      </c>
      <c r="U64" s="34"/>
      <c r="V64" s="34"/>
      <c r="W64" s="34"/>
      <c r="X64" s="35"/>
      <c r="Y64" s="165"/>
      <c r="Z64" s="36"/>
      <c r="AA64" s="4"/>
      <c r="AB64" s="37"/>
      <c r="AC64" s="37"/>
      <c r="AD64" s="38"/>
      <c r="AE64" s="37"/>
      <c r="AF64" s="37"/>
      <c r="AG64" s="37"/>
      <c r="AH64" s="37"/>
      <c r="AI64" s="37"/>
      <c r="AJ64" s="37"/>
      <c r="AK64" s="37"/>
      <c r="AL64" s="37"/>
      <c r="AM64" s="37"/>
      <c r="AN64" s="37"/>
      <c r="AO64" s="39"/>
      <c r="AP64" s="24"/>
      <c r="AQ64" s="8"/>
    </row>
    <row r="65" spans="1:43" ht="14.65" customHeight="1">
      <c r="A65" s="100">
        <f>A59+1</f>
        <v>11</v>
      </c>
      <c r="B65" s="187" t="s">
        <v>134</v>
      </c>
      <c r="C65" s="188"/>
      <c r="D65" s="117">
        <f>+Febrero!M65</f>
        <v>48</v>
      </c>
      <c r="E65" s="126">
        <v>0</v>
      </c>
      <c r="F65" s="132">
        <v>12</v>
      </c>
      <c r="G65" s="132"/>
      <c r="H65" s="132"/>
      <c r="I65" s="132"/>
      <c r="J65" s="144">
        <f>+F65+G65</f>
        <v>12</v>
      </c>
      <c r="K65" s="147">
        <f>+AO65</f>
        <v>0</v>
      </c>
      <c r="L65" s="150">
        <f>+J65+K65</f>
        <v>12</v>
      </c>
      <c r="M65" s="153">
        <f>+(D65+E65)-(L65)+H65-I65</f>
        <v>36</v>
      </c>
      <c r="N65" s="14">
        <v>36</v>
      </c>
      <c r="O65" s="15" t="s">
        <v>135</v>
      </c>
      <c r="P65" s="15" t="s">
        <v>136</v>
      </c>
      <c r="Q65" s="16">
        <v>46538</v>
      </c>
      <c r="R65" s="17" t="str">
        <f ca="1">IF(Q65=0," ",IFERROR(IF(DATEDIF(TODAY(),Q65,"M")&lt;=5,"ROJO",IF(DATEDIF(TODAY(),Q65,"M")&gt;=12,"VERDE",IF(AND(DATEDIF(TODAY(),Q65,"M")&gt;=6,DATEDIF(TODAY(),Q65,"M")&lt;=11),"AMARILLO"))),S65))</f>
        <v>AMARILLO</v>
      </c>
      <c r="S65" s="17" t="str">
        <f>IF(Q65=0," ",IF(Q65&lt;=$N$4,"VENCIDO","NO VENCIDO"))</f>
        <v>NO VENCIDO</v>
      </c>
      <c r="T65" s="18"/>
      <c r="U65" s="19"/>
      <c r="V65" s="19"/>
      <c r="W65" s="20"/>
      <c r="X65" s="20"/>
      <c r="Y65" s="163">
        <f>+AT65</f>
        <v>0</v>
      </c>
      <c r="Z65" s="21"/>
      <c r="AA65" s="4"/>
      <c r="AB65" s="166"/>
      <c r="AC65" s="166"/>
      <c r="AD65" s="170">
        <f>+AB65+AC65</f>
        <v>0</v>
      </c>
      <c r="AE65" s="166"/>
      <c r="AF65" s="166"/>
      <c r="AG65" s="166"/>
      <c r="AH65" s="166"/>
      <c r="AI65" s="166"/>
      <c r="AJ65" s="166"/>
      <c r="AK65" s="166"/>
      <c r="AL65" s="166"/>
      <c r="AM65" s="166"/>
      <c r="AN65" s="166"/>
      <c r="AO65" s="183">
        <f>SUM(AD65:AN69)</f>
        <v>0</v>
      </c>
      <c r="AP65" s="24"/>
      <c r="AQ65" s="8"/>
    </row>
    <row r="66" spans="1:43" ht="14.65" customHeight="1">
      <c r="A66" s="101"/>
      <c r="B66" s="189"/>
      <c r="C66" s="190"/>
      <c r="D66" s="118"/>
      <c r="E66" s="127"/>
      <c r="F66" s="133"/>
      <c r="G66" s="133"/>
      <c r="H66" s="133"/>
      <c r="I66" s="133"/>
      <c r="J66" s="145"/>
      <c r="K66" s="148"/>
      <c r="L66" s="151"/>
      <c r="M66" s="154"/>
      <c r="N66" s="14"/>
      <c r="O66" s="15"/>
      <c r="P66" s="15"/>
      <c r="Q66" s="16"/>
      <c r="R66" s="17" t="str">
        <f ca="1">IF(Q66=0," ",IFERROR(IF(DATEDIF(TODAY(),Q66,"M")&lt;=5,"ROJO",IF(DATEDIF(TODAY(),Q66,"M")&gt;=12,"VERDE",IF(AND(DATEDIF(TODAY(),Q66,"M")&gt;=6,DATEDIF(TODAY(),Q66,"M")&lt;=11),"AMARILLO"))),S66))</f>
        <v xml:space="preserve"> </v>
      </c>
      <c r="S66" s="25" t="str">
        <f>IF(Q66=0," ",IF(Q66&lt;=$N$4,"VENCIDO","NO VENCIDO"))</f>
        <v xml:space="preserve"> </v>
      </c>
      <c r="T66" s="18"/>
      <c r="U66" s="19"/>
      <c r="V66" s="19"/>
      <c r="W66" s="20"/>
      <c r="X66" s="20"/>
      <c r="Y66" s="164"/>
      <c r="Z66" s="21"/>
      <c r="AA66" s="4"/>
      <c r="AB66" s="166"/>
      <c r="AC66" s="166"/>
      <c r="AD66" s="170"/>
      <c r="AE66" s="166"/>
      <c r="AF66" s="166"/>
      <c r="AG66" s="166"/>
      <c r="AH66" s="166"/>
      <c r="AI66" s="166"/>
      <c r="AJ66" s="166"/>
      <c r="AK66" s="166"/>
      <c r="AL66" s="166"/>
      <c r="AM66" s="166"/>
      <c r="AN66" s="166"/>
      <c r="AO66" s="184"/>
      <c r="AP66" s="24"/>
      <c r="AQ66" s="8"/>
    </row>
    <row r="67" spans="1:43" ht="14.65" customHeight="1">
      <c r="A67" s="101"/>
      <c r="B67" s="189"/>
      <c r="C67" s="190"/>
      <c r="D67" s="118"/>
      <c r="E67" s="127"/>
      <c r="F67" s="133"/>
      <c r="G67" s="133"/>
      <c r="H67" s="133"/>
      <c r="I67" s="133"/>
      <c r="J67" s="145"/>
      <c r="K67" s="148"/>
      <c r="L67" s="151"/>
      <c r="M67" s="154"/>
      <c r="N67" s="14"/>
      <c r="O67" s="15"/>
      <c r="P67" s="15"/>
      <c r="Q67" s="16"/>
      <c r="R67" s="17" t="str">
        <f ca="1">IF(Q67=0," ",IFERROR(IF(DATEDIF(TODAY(),Q67,"M")&lt;=5,"ROJO",IF(DATEDIF(TODAY(),Q67,"M")&gt;=12,"VERDE",IF(AND(DATEDIF(TODAY(),Q67,"M")&gt;=6,DATEDIF(TODAY(),Q67,"M")&lt;=11),"AMARILLO"))),S67))</f>
        <v xml:space="preserve"> </v>
      </c>
      <c r="S67" s="25" t="str">
        <f>IF(Q67=0," ",IF(Q67&lt;=$N$4,"VENCIDO","NO VENCIDO"))</f>
        <v xml:space="preserve"> </v>
      </c>
      <c r="T67" s="18"/>
      <c r="U67" s="19"/>
      <c r="V67" s="19"/>
      <c r="W67" s="20"/>
      <c r="X67" s="20"/>
      <c r="Y67" s="164"/>
      <c r="Z67" s="21"/>
      <c r="AA67" s="4"/>
      <c r="AB67" s="166"/>
      <c r="AC67" s="166"/>
      <c r="AD67" s="170"/>
      <c r="AE67" s="166"/>
      <c r="AF67" s="166"/>
      <c r="AG67" s="166"/>
      <c r="AH67" s="166"/>
      <c r="AI67" s="166"/>
      <c r="AJ67" s="166"/>
      <c r="AK67" s="166"/>
      <c r="AL67" s="166"/>
      <c r="AM67" s="166"/>
      <c r="AN67" s="166"/>
      <c r="AO67" s="184"/>
      <c r="AP67" s="24"/>
      <c r="AQ67" s="8"/>
    </row>
    <row r="68" spans="1:43" ht="14.65" customHeight="1">
      <c r="A68" s="101"/>
      <c r="B68" s="189"/>
      <c r="C68" s="190"/>
      <c r="D68" s="118"/>
      <c r="E68" s="127"/>
      <c r="F68" s="133"/>
      <c r="G68" s="133"/>
      <c r="H68" s="133"/>
      <c r="I68" s="133"/>
      <c r="J68" s="145"/>
      <c r="K68" s="148"/>
      <c r="L68" s="151"/>
      <c r="M68" s="154"/>
      <c r="N68" s="14"/>
      <c r="O68" s="15"/>
      <c r="P68" s="15"/>
      <c r="Q68" s="16"/>
      <c r="R68" s="17" t="str">
        <f ca="1">IF(Q68=0," ",IFERROR(IF(DATEDIF(TODAY(),Q68,"M")&lt;=5,"ROJO",IF(DATEDIF(TODAY(),Q68,"M")&gt;=12,"VERDE",IF(AND(DATEDIF(TODAY(),Q68,"M")&gt;=6,DATEDIF(TODAY(),Q68,"M")&lt;=11),"AMARILLO"))),S68))</f>
        <v xml:space="preserve"> </v>
      </c>
      <c r="S68" s="25" t="str">
        <f>IF(Q68=0," ",IF(Q68&lt;=$N$4,"VENCIDO","NO VENCIDO"))</f>
        <v xml:space="preserve"> </v>
      </c>
      <c r="T68" s="18"/>
      <c r="U68" s="19"/>
      <c r="V68" s="19"/>
      <c r="W68" s="20"/>
      <c r="X68" s="20"/>
      <c r="Y68" s="164"/>
      <c r="Z68" s="21"/>
      <c r="AA68" s="4"/>
      <c r="AB68" s="166"/>
      <c r="AC68" s="166"/>
      <c r="AD68" s="170"/>
      <c r="AE68" s="166"/>
      <c r="AF68" s="166"/>
      <c r="AG68" s="166"/>
      <c r="AH68" s="166"/>
      <c r="AI68" s="166"/>
      <c r="AJ68" s="166"/>
      <c r="AK68" s="166"/>
      <c r="AL68" s="166"/>
      <c r="AM68" s="166"/>
      <c r="AN68" s="166"/>
      <c r="AO68" s="184"/>
      <c r="AP68" s="24"/>
      <c r="AQ68" s="8"/>
    </row>
    <row r="69" spans="1:43" ht="14.65" customHeight="1">
      <c r="A69" s="101"/>
      <c r="B69" s="189"/>
      <c r="C69" s="190"/>
      <c r="D69" s="118"/>
      <c r="E69" s="127"/>
      <c r="F69" s="133"/>
      <c r="G69" s="133"/>
      <c r="H69" s="133"/>
      <c r="I69" s="133"/>
      <c r="J69" s="145"/>
      <c r="K69" s="148"/>
      <c r="L69" s="151"/>
      <c r="M69" s="155"/>
      <c r="N69" s="14"/>
      <c r="O69" s="15"/>
      <c r="P69" s="15"/>
      <c r="Q69" s="16"/>
      <c r="R69" s="17" t="str">
        <f ca="1">IF(Q69=0," ",IFERROR(IF(DATEDIF(TODAY(),Q69,"M")&lt;=5,"ROJO",IF(DATEDIF(TODAY(),Q69,"M")&gt;=12,"VERDE",IF(AND(DATEDIF(TODAY(),Q69,"M")&gt;=6,DATEDIF(TODAY(),Q69,"M")&lt;=11),"AMARILLO"))),S69))</f>
        <v xml:space="preserve"> </v>
      </c>
      <c r="S69" s="25" t="str">
        <f>IF(Q69=0," ",IF(Q69&lt;=$N$4,"VENCIDO","NO VENCIDO"))</f>
        <v xml:space="preserve"> </v>
      </c>
      <c r="T69" s="18"/>
      <c r="U69" s="19"/>
      <c r="V69" s="19"/>
      <c r="W69" s="20"/>
      <c r="X69" s="20"/>
      <c r="Y69" s="164"/>
      <c r="Z69" s="21"/>
      <c r="AA69" s="4"/>
      <c r="AB69" s="166"/>
      <c r="AC69" s="166"/>
      <c r="AD69" s="170"/>
      <c r="AE69" s="166"/>
      <c r="AF69" s="166"/>
      <c r="AG69" s="166"/>
      <c r="AH69" s="166"/>
      <c r="AI69" s="166"/>
      <c r="AJ69" s="166"/>
      <c r="AK69" s="166"/>
      <c r="AL69" s="166"/>
      <c r="AM69" s="166"/>
      <c r="AN69" s="166"/>
      <c r="AO69" s="185"/>
      <c r="AP69" s="24"/>
      <c r="AQ69" s="8"/>
    </row>
    <row r="70" spans="1:43" ht="16.5">
      <c r="A70" s="102"/>
      <c r="B70" s="191"/>
      <c r="C70" s="192"/>
      <c r="D70" s="119"/>
      <c r="E70" s="128"/>
      <c r="F70" s="134"/>
      <c r="G70" s="134"/>
      <c r="H70" s="134"/>
      <c r="I70" s="134"/>
      <c r="J70" s="146"/>
      <c r="K70" s="149"/>
      <c r="L70" s="152"/>
      <c r="M70" s="28" t="b">
        <f>M65=N70</f>
        <v>1</v>
      </c>
      <c r="N70" s="29">
        <f>SUM(N65:N69)</f>
        <v>36</v>
      </c>
      <c r="O70" s="30" t="s">
        <v>112</v>
      </c>
      <c r="P70" s="31"/>
      <c r="Q70" s="32"/>
      <c r="R70" s="32"/>
      <c r="S70" s="32"/>
      <c r="T70" s="33">
        <f>SUM(T65:T69)</f>
        <v>0</v>
      </c>
      <c r="U70" s="34"/>
      <c r="V70" s="34"/>
      <c r="W70" s="34"/>
      <c r="X70" s="35"/>
      <c r="Y70" s="165"/>
      <c r="Z70" s="36"/>
      <c r="AA70" s="4"/>
      <c r="AB70" s="37"/>
      <c r="AC70" s="37"/>
      <c r="AD70" s="38"/>
      <c r="AE70" s="37"/>
      <c r="AF70" s="37"/>
      <c r="AG70" s="37"/>
      <c r="AH70" s="37"/>
      <c r="AI70" s="37"/>
      <c r="AJ70" s="37"/>
      <c r="AK70" s="37"/>
      <c r="AL70" s="37"/>
      <c r="AM70" s="37"/>
      <c r="AN70" s="37"/>
      <c r="AO70" s="39"/>
      <c r="AP70" s="24"/>
      <c r="AQ70" s="8"/>
    </row>
    <row r="71" spans="1:43" ht="14.65" customHeight="1">
      <c r="A71" s="100">
        <f>A65+1</f>
        <v>12</v>
      </c>
      <c r="B71" s="193" t="s">
        <v>137</v>
      </c>
      <c r="C71" s="193"/>
      <c r="D71" s="117">
        <f>+Febrero!M71</f>
        <v>0</v>
      </c>
      <c r="E71" s="126">
        <v>0</v>
      </c>
      <c r="F71" s="132">
        <v>0</v>
      </c>
      <c r="G71" s="132"/>
      <c r="H71" s="132"/>
      <c r="I71" s="132"/>
      <c r="J71" s="144">
        <f>+F71+G71</f>
        <v>0</v>
      </c>
      <c r="K71" s="147">
        <f>+AO71</f>
        <v>0</v>
      </c>
      <c r="L71" s="150">
        <f>+J71+K71</f>
        <v>0</v>
      </c>
      <c r="M71" s="153">
        <f>+(D71+E71)-(L71)+H71-I71</f>
        <v>0</v>
      </c>
      <c r="N71" s="14"/>
      <c r="O71" s="15"/>
      <c r="P71" s="15"/>
      <c r="Q71" s="16"/>
      <c r="R71" s="17" t="str">
        <f ca="1">IF(Q71=0," ",IFERROR(IF(DATEDIF(TODAY(),Q71,"M")&lt;=5,"ROJO",IF(DATEDIF(TODAY(),Q71,"M")&gt;=12,"VERDE",IF(AND(DATEDIF(TODAY(),Q71,"M")&gt;=6,DATEDIF(TODAY(),Q71,"M")&lt;=11),"AMARILLO"))),S71))</f>
        <v xml:space="preserve"> </v>
      </c>
      <c r="S71" s="17" t="str">
        <f>IF(Q71=0," ",IF(Q71&lt;=$N$4,"VENCIDO","NO VENCIDO"))</f>
        <v xml:space="preserve"> </v>
      </c>
      <c r="T71" s="18"/>
      <c r="U71" s="19"/>
      <c r="V71" s="19"/>
      <c r="W71" s="20"/>
      <c r="X71" s="20"/>
      <c r="Y71" s="163">
        <f>+AT71</f>
        <v>0</v>
      </c>
      <c r="Z71" s="21"/>
      <c r="AA71" s="4"/>
      <c r="AB71" s="166"/>
      <c r="AC71" s="166"/>
      <c r="AD71" s="170">
        <f>+AB71+AC71</f>
        <v>0</v>
      </c>
      <c r="AE71" s="166"/>
      <c r="AF71" s="166"/>
      <c r="AG71" s="166"/>
      <c r="AH71" s="166"/>
      <c r="AI71" s="166"/>
      <c r="AJ71" s="166"/>
      <c r="AK71" s="166"/>
      <c r="AL71" s="166"/>
      <c r="AM71" s="166"/>
      <c r="AN71" s="166"/>
      <c r="AO71" s="183">
        <f>SUM(AD71:AN75)</f>
        <v>0</v>
      </c>
      <c r="AP71" s="24"/>
      <c r="AQ71" s="8"/>
    </row>
    <row r="72" spans="1:43" ht="14.65" customHeight="1">
      <c r="A72" s="101"/>
      <c r="B72" s="193"/>
      <c r="C72" s="193"/>
      <c r="D72" s="118"/>
      <c r="E72" s="127"/>
      <c r="F72" s="133"/>
      <c r="G72" s="133"/>
      <c r="H72" s="133"/>
      <c r="I72" s="133"/>
      <c r="J72" s="145"/>
      <c r="K72" s="148"/>
      <c r="L72" s="151"/>
      <c r="M72" s="154"/>
      <c r="N72" s="14"/>
      <c r="O72" s="15"/>
      <c r="P72" s="15"/>
      <c r="Q72" s="16"/>
      <c r="R72" s="17" t="str">
        <f ca="1">IF(Q72=0," ",IFERROR(IF(DATEDIF(TODAY(),Q72,"M")&lt;=5,"ROJO",IF(DATEDIF(TODAY(),Q72,"M")&gt;=12,"VERDE",IF(AND(DATEDIF(TODAY(),Q72,"M")&gt;=6,DATEDIF(TODAY(),Q72,"M")&lt;=11),"AMARILLO"))),S72))</f>
        <v xml:space="preserve"> </v>
      </c>
      <c r="S72" s="25" t="str">
        <f>IF(Q72=0," ",IF(Q72&lt;=$N$4,"VENCIDO","NO VENCIDO"))</f>
        <v xml:space="preserve"> </v>
      </c>
      <c r="T72" s="18"/>
      <c r="U72" s="19"/>
      <c r="V72" s="19"/>
      <c r="W72" s="20"/>
      <c r="X72" s="20"/>
      <c r="Y72" s="164"/>
      <c r="Z72" s="21"/>
      <c r="AA72" s="4"/>
      <c r="AB72" s="166"/>
      <c r="AC72" s="166"/>
      <c r="AD72" s="170"/>
      <c r="AE72" s="166"/>
      <c r="AF72" s="166"/>
      <c r="AG72" s="166"/>
      <c r="AH72" s="166"/>
      <c r="AI72" s="166"/>
      <c r="AJ72" s="166"/>
      <c r="AK72" s="166"/>
      <c r="AL72" s="166"/>
      <c r="AM72" s="166"/>
      <c r="AN72" s="166"/>
      <c r="AO72" s="184"/>
      <c r="AP72" s="24"/>
      <c r="AQ72" s="8"/>
    </row>
    <row r="73" spans="1:43" ht="14.65" customHeight="1">
      <c r="A73" s="101"/>
      <c r="B73" s="193"/>
      <c r="C73" s="193"/>
      <c r="D73" s="118"/>
      <c r="E73" s="127"/>
      <c r="F73" s="133"/>
      <c r="G73" s="133"/>
      <c r="H73" s="133"/>
      <c r="I73" s="133"/>
      <c r="J73" s="145"/>
      <c r="K73" s="148"/>
      <c r="L73" s="151"/>
      <c r="M73" s="154"/>
      <c r="N73" s="14"/>
      <c r="O73" s="15"/>
      <c r="P73" s="15"/>
      <c r="Q73" s="16"/>
      <c r="R73" s="17" t="str">
        <f ca="1">IF(Q73=0," ",IFERROR(IF(DATEDIF(TODAY(),Q73,"M")&lt;=5,"ROJO",IF(DATEDIF(TODAY(),Q73,"M")&gt;=12,"VERDE",IF(AND(DATEDIF(TODAY(),Q73,"M")&gt;=6,DATEDIF(TODAY(),Q73,"M")&lt;=11),"AMARILLO"))),S73))</f>
        <v xml:space="preserve"> </v>
      </c>
      <c r="S73" s="25" t="str">
        <f>IF(Q73=0," ",IF(Q73&lt;=$N$4,"VENCIDO","NO VENCIDO"))</f>
        <v xml:space="preserve"> </v>
      </c>
      <c r="T73" s="18"/>
      <c r="U73" s="19"/>
      <c r="V73" s="19"/>
      <c r="W73" s="20"/>
      <c r="X73" s="20"/>
      <c r="Y73" s="164"/>
      <c r="Z73" s="21"/>
      <c r="AA73" s="4"/>
      <c r="AB73" s="166"/>
      <c r="AC73" s="166"/>
      <c r="AD73" s="170"/>
      <c r="AE73" s="166"/>
      <c r="AF73" s="166"/>
      <c r="AG73" s="166"/>
      <c r="AH73" s="166"/>
      <c r="AI73" s="166"/>
      <c r="AJ73" s="166"/>
      <c r="AK73" s="166"/>
      <c r="AL73" s="166"/>
      <c r="AM73" s="166"/>
      <c r="AN73" s="166"/>
      <c r="AO73" s="184"/>
      <c r="AP73" s="24"/>
      <c r="AQ73" s="8"/>
    </row>
    <row r="74" spans="1:43" ht="14.65" customHeight="1">
      <c r="A74" s="101"/>
      <c r="B74" s="193"/>
      <c r="C74" s="193"/>
      <c r="D74" s="118"/>
      <c r="E74" s="127"/>
      <c r="F74" s="133"/>
      <c r="G74" s="133"/>
      <c r="H74" s="133"/>
      <c r="I74" s="133"/>
      <c r="J74" s="145"/>
      <c r="K74" s="148"/>
      <c r="L74" s="151"/>
      <c r="M74" s="154"/>
      <c r="N74" s="14"/>
      <c r="O74" s="15"/>
      <c r="P74" s="15"/>
      <c r="Q74" s="16"/>
      <c r="R74" s="17" t="str">
        <f ca="1">IF(Q74=0," ",IFERROR(IF(DATEDIF(TODAY(),Q74,"M")&lt;=5,"ROJO",IF(DATEDIF(TODAY(),Q74,"M")&gt;=12,"VERDE",IF(AND(DATEDIF(TODAY(),Q74,"M")&gt;=6,DATEDIF(TODAY(),Q74,"M")&lt;=11),"AMARILLO"))),S74))</f>
        <v xml:space="preserve"> </v>
      </c>
      <c r="S74" s="25" t="str">
        <f>IF(Q74=0," ",IF(Q74&lt;=$N$4,"VENCIDO","NO VENCIDO"))</f>
        <v xml:space="preserve"> </v>
      </c>
      <c r="T74" s="18"/>
      <c r="U74" s="19"/>
      <c r="V74" s="19"/>
      <c r="W74" s="20"/>
      <c r="X74" s="20"/>
      <c r="Y74" s="164"/>
      <c r="Z74" s="21"/>
      <c r="AA74" s="4"/>
      <c r="AB74" s="166"/>
      <c r="AC74" s="166"/>
      <c r="AD74" s="170"/>
      <c r="AE74" s="166"/>
      <c r="AF74" s="166"/>
      <c r="AG74" s="166"/>
      <c r="AH74" s="166"/>
      <c r="AI74" s="166"/>
      <c r="AJ74" s="166"/>
      <c r="AK74" s="166"/>
      <c r="AL74" s="166"/>
      <c r="AM74" s="166"/>
      <c r="AN74" s="166"/>
      <c r="AO74" s="184"/>
      <c r="AP74" s="24"/>
      <c r="AQ74" s="8"/>
    </row>
    <row r="75" spans="1:43" ht="14.65" customHeight="1">
      <c r="A75" s="101"/>
      <c r="B75" s="193"/>
      <c r="C75" s="193"/>
      <c r="D75" s="118"/>
      <c r="E75" s="127"/>
      <c r="F75" s="133"/>
      <c r="G75" s="133"/>
      <c r="H75" s="133"/>
      <c r="I75" s="133"/>
      <c r="J75" s="145"/>
      <c r="K75" s="148"/>
      <c r="L75" s="151"/>
      <c r="M75" s="155"/>
      <c r="N75" s="14"/>
      <c r="O75" s="15"/>
      <c r="P75" s="15"/>
      <c r="Q75" s="16"/>
      <c r="R75" s="17" t="str">
        <f ca="1">IF(Q75=0," ",IFERROR(IF(DATEDIF(TODAY(),Q75,"M")&lt;=5,"ROJO",IF(DATEDIF(TODAY(),Q75,"M")&gt;=12,"VERDE",IF(AND(DATEDIF(TODAY(),Q75,"M")&gt;=6,DATEDIF(TODAY(),Q75,"M")&lt;=11),"AMARILLO"))),S75))</f>
        <v xml:space="preserve"> </v>
      </c>
      <c r="S75" s="25" t="str">
        <f>IF(Q75=0," ",IF(Q75&lt;=$N$4,"VENCIDO","NO VENCIDO"))</f>
        <v xml:space="preserve"> </v>
      </c>
      <c r="T75" s="18"/>
      <c r="U75" s="19"/>
      <c r="V75" s="19"/>
      <c r="W75" s="20"/>
      <c r="X75" s="20"/>
      <c r="Y75" s="164"/>
      <c r="Z75" s="21"/>
      <c r="AA75" s="4"/>
      <c r="AB75" s="166"/>
      <c r="AC75" s="166"/>
      <c r="AD75" s="170"/>
      <c r="AE75" s="166"/>
      <c r="AF75" s="166"/>
      <c r="AG75" s="166"/>
      <c r="AH75" s="166"/>
      <c r="AI75" s="166"/>
      <c r="AJ75" s="166"/>
      <c r="AK75" s="166"/>
      <c r="AL75" s="166"/>
      <c r="AM75" s="166"/>
      <c r="AN75" s="166"/>
      <c r="AO75" s="185"/>
      <c r="AP75" s="24"/>
      <c r="AQ75" s="8"/>
    </row>
    <row r="76" spans="1:43" ht="16.5">
      <c r="A76" s="102"/>
      <c r="B76" s="193"/>
      <c r="C76" s="193"/>
      <c r="D76" s="119"/>
      <c r="E76" s="128"/>
      <c r="F76" s="134"/>
      <c r="G76" s="134"/>
      <c r="H76" s="134"/>
      <c r="I76" s="134"/>
      <c r="J76" s="146"/>
      <c r="K76" s="149"/>
      <c r="L76" s="152"/>
      <c r="M76" s="28" t="b">
        <f>M71=N76</f>
        <v>1</v>
      </c>
      <c r="N76" s="29">
        <f>SUM(N71:N75)</f>
        <v>0</v>
      </c>
      <c r="O76" s="30" t="s">
        <v>112</v>
      </c>
      <c r="P76" s="31"/>
      <c r="Q76" s="32"/>
      <c r="R76" s="32"/>
      <c r="S76" s="32"/>
      <c r="T76" s="33">
        <f>SUM(T71:T75)</f>
        <v>0</v>
      </c>
      <c r="U76" s="34"/>
      <c r="V76" s="34"/>
      <c r="W76" s="34"/>
      <c r="X76" s="35"/>
      <c r="Y76" s="165"/>
      <c r="Z76" s="36"/>
      <c r="AA76" s="4"/>
      <c r="AB76" s="37"/>
      <c r="AC76" s="38"/>
      <c r="AD76" s="38"/>
      <c r="AE76" s="38"/>
      <c r="AF76" s="38"/>
      <c r="AG76" s="38"/>
      <c r="AH76" s="38"/>
      <c r="AI76" s="38"/>
      <c r="AJ76" s="38"/>
      <c r="AK76" s="38"/>
      <c r="AL76" s="38"/>
      <c r="AM76" s="38"/>
      <c r="AN76" s="38"/>
      <c r="AO76" s="39"/>
      <c r="AP76" s="24"/>
      <c r="AQ76" s="8"/>
    </row>
    <row r="77" spans="1:43" ht="14.65" customHeight="1">
      <c r="A77" s="100">
        <f>A71+1</f>
        <v>13</v>
      </c>
      <c r="B77" s="193" t="s">
        <v>138</v>
      </c>
      <c r="C77" s="193"/>
      <c r="D77" s="117">
        <f>+Febrero!M77</f>
        <v>31</v>
      </c>
      <c r="E77" s="126">
        <v>0</v>
      </c>
      <c r="F77" s="132">
        <v>10</v>
      </c>
      <c r="G77" s="132">
        <v>1</v>
      </c>
      <c r="H77" s="132"/>
      <c r="I77" s="132"/>
      <c r="J77" s="144">
        <f>+F77+G77</f>
        <v>11</v>
      </c>
      <c r="K77" s="147">
        <f>+AO77</f>
        <v>0</v>
      </c>
      <c r="L77" s="150">
        <f>+J77+K77</f>
        <v>11</v>
      </c>
      <c r="M77" s="153">
        <f>+(D77+E77)-(L77)+H77-I77</f>
        <v>20</v>
      </c>
      <c r="N77" s="14">
        <v>20</v>
      </c>
      <c r="O77" s="15" t="s">
        <v>139</v>
      </c>
      <c r="P77" s="15" t="s">
        <v>115</v>
      </c>
      <c r="Q77" s="16">
        <v>46265</v>
      </c>
      <c r="R77" s="17" t="str">
        <f ca="1">IF(Q77=0," ",IFERROR(IF(DATEDIF(TODAY(),Q77,"M")&lt;=5,"ROJO",IF(DATEDIF(TODAY(),Q77,"M")&gt;=12,"VERDE",IF(AND(DATEDIF(TODAY(),Q77,"M")&gt;=6,DATEDIF(TODAY(),Q77,"M")&lt;=11),"AMARILLO"))),S77))</f>
        <v>NO VENCIDO</v>
      </c>
      <c r="S77" s="17" t="str">
        <f>IF(Q77=0," ",IF(Q77&lt;=$N$4,"VENCIDO","NO VENCIDO"))</f>
        <v>NO VENCIDO</v>
      </c>
      <c r="T77" s="18"/>
      <c r="U77" s="19"/>
      <c r="V77" s="19"/>
      <c r="W77" s="20"/>
      <c r="X77" s="20"/>
      <c r="Y77" s="163">
        <f>+AT77</f>
        <v>0</v>
      </c>
      <c r="Z77" s="21"/>
      <c r="AA77" s="4"/>
      <c r="AB77" s="166"/>
      <c r="AC77" s="166"/>
      <c r="AD77" s="170">
        <f>+AB77+AC77</f>
        <v>0</v>
      </c>
      <c r="AE77" s="166"/>
      <c r="AF77" s="166"/>
      <c r="AG77" s="166"/>
      <c r="AH77" s="166"/>
      <c r="AI77" s="166"/>
      <c r="AJ77" s="166"/>
      <c r="AK77" s="166"/>
      <c r="AL77" s="166"/>
      <c r="AM77" s="166"/>
      <c r="AN77" s="166"/>
      <c r="AO77" s="183">
        <f>SUM(AD77:AN81)</f>
        <v>0</v>
      </c>
      <c r="AP77" s="24"/>
      <c r="AQ77" s="8"/>
    </row>
    <row r="78" spans="1:43" ht="14.65" customHeight="1">
      <c r="A78" s="101"/>
      <c r="B78" s="193"/>
      <c r="C78" s="193"/>
      <c r="D78" s="118"/>
      <c r="E78" s="127"/>
      <c r="F78" s="133"/>
      <c r="G78" s="133"/>
      <c r="H78" s="133"/>
      <c r="I78" s="133"/>
      <c r="J78" s="145"/>
      <c r="K78" s="148"/>
      <c r="L78" s="151"/>
      <c r="M78" s="154"/>
      <c r="N78" s="14"/>
      <c r="O78" s="15"/>
      <c r="P78" s="15"/>
      <c r="Q78" s="16"/>
      <c r="R78" s="17" t="str">
        <f ca="1">IF(Q78=0," ",IFERROR(IF(DATEDIF(TODAY(),Q78,"M")&lt;=5,"ROJO",IF(DATEDIF(TODAY(),Q78,"M")&gt;=12,"VERDE",IF(AND(DATEDIF(TODAY(),Q78,"M")&gt;=6,DATEDIF(TODAY(),Q78,"M")&lt;=11),"AMARILLO"))),S78))</f>
        <v xml:space="preserve"> </v>
      </c>
      <c r="S78" s="25" t="str">
        <f>IF(Q78=0," ",IF(Q78&lt;=$N$4,"VENCIDO","NO VENCIDO"))</f>
        <v xml:space="preserve"> </v>
      </c>
      <c r="T78" s="18"/>
      <c r="U78" s="19"/>
      <c r="V78" s="19"/>
      <c r="W78" s="20"/>
      <c r="X78" s="20"/>
      <c r="Y78" s="164"/>
      <c r="Z78" s="21"/>
      <c r="AA78" s="4"/>
      <c r="AB78" s="166"/>
      <c r="AC78" s="166"/>
      <c r="AD78" s="170"/>
      <c r="AE78" s="166"/>
      <c r="AF78" s="166"/>
      <c r="AG78" s="166"/>
      <c r="AH78" s="166"/>
      <c r="AI78" s="166"/>
      <c r="AJ78" s="166"/>
      <c r="AK78" s="166"/>
      <c r="AL78" s="166"/>
      <c r="AM78" s="166"/>
      <c r="AN78" s="166"/>
      <c r="AO78" s="184"/>
      <c r="AP78" s="24"/>
      <c r="AQ78" s="8"/>
    </row>
    <row r="79" spans="1:43" ht="14.65" customHeight="1">
      <c r="A79" s="101"/>
      <c r="B79" s="193"/>
      <c r="C79" s="193"/>
      <c r="D79" s="118"/>
      <c r="E79" s="127"/>
      <c r="F79" s="133"/>
      <c r="G79" s="133"/>
      <c r="H79" s="133"/>
      <c r="I79" s="133"/>
      <c r="J79" s="145"/>
      <c r="K79" s="148"/>
      <c r="L79" s="151"/>
      <c r="M79" s="154"/>
      <c r="N79" s="14"/>
      <c r="O79" s="15"/>
      <c r="P79" s="15"/>
      <c r="Q79" s="16"/>
      <c r="R79" s="17" t="str">
        <f ca="1">IF(Q79=0," ",IFERROR(IF(DATEDIF(TODAY(),Q79,"M")&lt;=5,"ROJO",IF(DATEDIF(TODAY(),Q79,"M")&gt;=12,"VERDE",IF(AND(DATEDIF(TODAY(),Q79,"M")&gt;=6,DATEDIF(TODAY(),Q79,"M")&lt;=11),"AMARILLO"))),S79))</f>
        <v xml:space="preserve"> </v>
      </c>
      <c r="S79" s="25" t="str">
        <f>IF(Q79=0," ",IF(Q79&lt;=$N$4,"VENCIDO","NO VENCIDO"))</f>
        <v xml:space="preserve"> </v>
      </c>
      <c r="T79" s="18"/>
      <c r="U79" s="19"/>
      <c r="V79" s="19"/>
      <c r="W79" s="20"/>
      <c r="X79" s="20"/>
      <c r="Y79" s="164"/>
      <c r="Z79" s="21"/>
      <c r="AA79" s="4"/>
      <c r="AB79" s="166"/>
      <c r="AC79" s="166"/>
      <c r="AD79" s="170"/>
      <c r="AE79" s="166"/>
      <c r="AF79" s="166"/>
      <c r="AG79" s="166"/>
      <c r="AH79" s="166"/>
      <c r="AI79" s="166"/>
      <c r="AJ79" s="166"/>
      <c r="AK79" s="166"/>
      <c r="AL79" s="166"/>
      <c r="AM79" s="166"/>
      <c r="AN79" s="166"/>
      <c r="AO79" s="184"/>
      <c r="AP79" s="24"/>
      <c r="AQ79" s="8"/>
    </row>
    <row r="80" spans="1:43" ht="14.65" customHeight="1">
      <c r="A80" s="101"/>
      <c r="B80" s="193"/>
      <c r="C80" s="193"/>
      <c r="D80" s="118"/>
      <c r="E80" s="127"/>
      <c r="F80" s="133"/>
      <c r="G80" s="133"/>
      <c r="H80" s="133"/>
      <c r="I80" s="133"/>
      <c r="J80" s="145"/>
      <c r="K80" s="148"/>
      <c r="L80" s="151"/>
      <c r="M80" s="154"/>
      <c r="N80" s="14"/>
      <c r="O80" s="15"/>
      <c r="P80" s="15"/>
      <c r="Q80" s="16"/>
      <c r="R80" s="17" t="str">
        <f ca="1">IF(Q80=0," ",IFERROR(IF(DATEDIF(TODAY(),Q80,"M")&lt;=5,"ROJO",IF(DATEDIF(TODAY(),Q80,"M")&gt;=12,"VERDE",IF(AND(DATEDIF(TODAY(),Q80,"M")&gt;=6,DATEDIF(TODAY(),Q80,"M")&lt;=11),"AMARILLO"))),S80))</f>
        <v xml:space="preserve"> </v>
      </c>
      <c r="S80" s="25" t="str">
        <f>IF(Q80=0," ",IF(Q80&lt;=$N$4,"VENCIDO","NO VENCIDO"))</f>
        <v xml:space="preserve"> </v>
      </c>
      <c r="T80" s="18"/>
      <c r="U80" s="19"/>
      <c r="V80" s="19"/>
      <c r="W80" s="20"/>
      <c r="X80" s="20"/>
      <c r="Y80" s="164"/>
      <c r="Z80" s="21"/>
      <c r="AA80" s="4"/>
      <c r="AB80" s="166"/>
      <c r="AC80" s="166"/>
      <c r="AD80" s="170"/>
      <c r="AE80" s="166"/>
      <c r="AF80" s="166"/>
      <c r="AG80" s="166"/>
      <c r="AH80" s="166"/>
      <c r="AI80" s="166"/>
      <c r="AJ80" s="166"/>
      <c r="AK80" s="166"/>
      <c r="AL80" s="166"/>
      <c r="AM80" s="166"/>
      <c r="AN80" s="166"/>
      <c r="AO80" s="184"/>
      <c r="AP80" s="24"/>
      <c r="AQ80" s="8"/>
    </row>
    <row r="81" spans="1:43" ht="14.65" customHeight="1">
      <c r="A81" s="101"/>
      <c r="B81" s="193"/>
      <c r="C81" s="193"/>
      <c r="D81" s="118"/>
      <c r="E81" s="127"/>
      <c r="F81" s="133"/>
      <c r="G81" s="133"/>
      <c r="H81" s="133"/>
      <c r="I81" s="133"/>
      <c r="J81" s="145"/>
      <c r="K81" s="148"/>
      <c r="L81" s="151"/>
      <c r="M81" s="155"/>
      <c r="N81" s="14"/>
      <c r="O81" s="15"/>
      <c r="P81" s="15"/>
      <c r="Q81" s="16"/>
      <c r="R81" s="17" t="str">
        <f ca="1">IF(Q81=0," ",IFERROR(IF(DATEDIF(TODAY(),Q81,"M")&lt;=5,"ROJO",IF(DATEDIF(TODAY(),Q81,"M")&gt;=12,"VERDE",IF(AND(DATEDIF(TODAY(),Q81,"M")&gt;=6,DATEDIF(TODAY(),Q81,"M")&lt;=11),"AMARILLO"))),S81))</f>
        <v xml:space="preserve"> </v>
      </c>
      <c r="S81" s="25" t="str">
        <f>IF(Q81=0," ",IF(Q81&lt;=$N$4,"VENCIDO","NO VENCIDO"))</f>
        <v xml:space="preserve"> </v>
      </c>
      <c r="T81" s="18"/>
      <c r="U81" s="19"/>
      <c r="V81" s="19"/>
      <c r="W81" s="20"/>
      <c r="X81" s="20"/>
      <c r="Y81" s="164"/>
      <c r="Z81" s="21"/>
      <c r="AA81" s="4"/>
      <c r="AB81" s="166"/>
      <c r="AC81" s="166"/>
      <c r="AD81" s="170"/>
      <c r="AE81" s="166"/>
      <c r="AF81" s="166"/>
      <c r="AG81" s="166"/>
      <c r="AH81" s="166"/>
      <c r="AI81" s="166"/>
      <c r="AJ81" s="166"/>
      <c r="AK81" s="166"/>
      <c r="AL81" s="166"/>
      <c r="AM81" s="166"/>
      <c r="AN81" s="166"/>
      <c r="AO81" s="185"/>
      <c r="AP81" s="24"/>
      <c r="AQ81" s="8"/>
    </row>
    <row r="82" spans="1:43" ht="16.5">
      <c r="A82" s="102"/>
      <c r="B82" s="193"/>
      <c r="C82" s="193"/>
      <c r="D82" s="119"/>
      <c r="E82" s="128"/>
      <c r="F82" s="134"/>
      <c r="G82" s="134"/>
      <c r="H82" s="134"/>
      <c r="I82" s="134"/>
      <c r="J82" s="146"/>
      <c r="K82" s="149"/>
      <c r="L82" s="152"/>
      <c r="M82" s="28" t="b">
        <f>M77=N82</f>
        <v>1</v>
      </c>
      <c r="N82" s="29">
        <f>SUM(N77:N81)</f>
        <v>20</v>
      </c>
      <c r="O82" s="30" t="s">
        <v>112</v>
      </c>
      <c r="P82" s="31"/>
      <c r="Q82" s="32"/>
      <c r="R82" s="32"/>
      <c r="S82" s="32"/>
      <c r="T82" s="33">
        <f>SUM(T77:T81)</f>
        <v>0</v>
      </c>
      <c r="U82" s="34"/>
      <c r="V82" s="34"/>
      <c r="W82" s="34"/>
      <c r="X82" s="35"/>
      <c r="Y82" s="165"/>
      <c r="Z82" s="36"/>
      <c r="AA82" s="4"/>
      <c r="AB82" s="37"/>
      <c r="AC82" s="37"/>
      <c r="AD82" s="38"/>
      <c r="AE82" s="37"/>
      <c r="AF82" s="37"/>
      <c r="AG82" s="37"/>
      <c r="AH82" s="37"/>
      <c r="AI82" s="37"/>
      <c r="AJ82" s="37"/>
      <c r="AK82" s="37"/>
      <c r="AL82" s="37"/>
      <c r="AM82" s="37"/>
      <c r="AN82" s="37"/>
      <c r="AO82" s="39"/>
      <c r="AP82" s="24"/>
      <c r="AQ82" s="8"/>
    </row>
    <row r="83" spans="1:43" ht="14.65" customHeight="1">
      <c r="A83" s="100">
        <f>A77+1</f>
        <v>14</v>
      </c>
      <c r="B83" s="193" t="s">
        <v>140</v>
      </c>
      <c r="C83" s="193"/>
      <c r="D83" s="117">
        <f>+Febrero!M83</f>
        <v>0</v>
      </c>
      <c r="E83" s="126"/>
      <c r="F83" s="132"/>
      <c r="G83" s="132"/>
      <c r="H83" s="132"/>
      <c r="I83" s="132"/>
      <c r="J83" s="144">
        <f>+F83+G83</f>
        <v>0</v>
      </c>
      <c r="K83" s="147">
        <f>+AO83</f>
        <v>0</v>
      </c>
      <c r="L83" s="150">
        <f>+J83+K83</f>
        <v>0</v>
      </c>
      <c r="M83" s="153">
        <f>+(D83+E83)-(L83)+H83-I83</f>
        <v>0</v>
      </c>
      <c r="N83" s="14"/>
      <c r="O83" s="15"/>
      <c r="P83" s="15"/>
      <c r="Q83" s="16"/>
      <c r="R83" s="17" t="str">
        <f ca="1">IF(Q83=0," ",IFERROR(IF(DATEDIF(TODAY(),Q83,"M")&lt;=5,"ROJO",IF(DATEDIF(TODAY(),Q83,"M")&gt;=12,"VERDE",IF(AND(DATEDIF(TODAY(),Q83,"M")&gt;=6,DATEDIF(TODAY(),Q83,"M")&lt;=11),"AMARILLO"))),S83))</f>
        <v xml:space="preserve"> </v>
      </c>
      <c r="S83" s="17" t="str">
        <f>IF(Q83=0," ",IF(Q83&lt;=$N$4,"VENCIDO","NO VENCIDO"))</f>
        <v xml:space="preserve"> </v>
      </c>
      <c r="T83" s="18"/>
      <c r="U83" s="19"/>
      <c r="V83" s="19"/>
      <c r="W83" s="20"/>
      <c r="X83" s="20"/>
      <c r="Y83" s="163">
        <f>+AT83</f>
        <v>0</v>
      </c>
      <c r="Z83" s="21"/>
      <c r="AA83" s="4"/>
      <c r="AB83" s="166"/>
      <c r="AC83" s="166"/>
      <c r="AD83" s="170">
        <f>+AB83+AC83</f>
        <v>0</v>
      </c>
      <c r="AE83" s="166"/>
      <c r="AF83" s="166"/>
      <c r="AG83" s="166"/>
      <c r="AH83" s="166"/>
      <c r="AI83" s="166"/>
      <c r="AJ83" s="166"/>
      <c r="AK83" s="166"/>
      <c r="AL83" s="166"/>
      <c r="AM83" s="166"/>
      <c r="AN83" s="166"/>
      <c r="AO83" s="183">
        <f>SUM(AD83:AN87)</f>
        <v>0</v>
      </c>
      <c r="AP83" s="24"/>
      <c r="AQ83" s="8"/>
    </row>
    <row r="84" spans="1:43" ht="14.65" customHeight="1">
      <c r="A84" s="101"/>
      <c r="B84" s="193"/>
      <c r="C84" s="193"/>
      <c r="D84" s="118"/>
      <c r="E84" s="127"/>
      <c r="F84" s="133"/>
      <c r="G84" s="133"/>
      <c r="H84" s="133"/>
      <c r="I84" s="133"/>
      <c r="J84" s="145"/>
      <c r="K84" s="148"/>
      <c r="L84" s="151"/>
      <c r="M84" s="154"/>
      <c r="N84" s="14"/>
      <c r="O84" s="15"/>
      <c r="P84" s="15"/>
      <c r="Q84" s="16"/>
      <c r="R84" s="17" t="str">
        <f ca="1">IF(Q84=0," ",IFERROR(IF(DATEDIF(TODAY(),Q84,"M")&lt;=5,"ROJO",IF(DATEDIF(TODAY(),Q84,"M")&gt;=12,"VERDE",IF(AND(DATEDIF(TODAY(),Q84,"M")&gt;=6,DATEDIF(TODAY(),Q84,"M")&lt;=11),"AMARILLO"))),S84))</f>
        <v xml:space="preserve"> </v>
      </c>
      <c r="S84" s="25" t="str">
        <f>IF(Q84=0," ",IF(Q84&lt;=$N$4,"VENCIDO","NO VENCIDO"))</f>
        <v xml:space="preserve"> </v>
      </c>
      <c r="T84" s="18"/>
      <c r="U84" s="19"/>
      <c r="V84" s="19"/>
      <c r="W84" s="20"/>
      <c r="X84" s="20"/>
      <c r="Y84" s="164"/>
      <c r="Z84" s="21"/>
      <c r="AA84" s="4"/>
      <c r="AB84" s="166"/>
      <c r="AC84" s="166"/>
      <c r="AD84" s="170"/>
      <c r="AE84" s="166"/>
      <c r="AF84" s="166"/>
      <c r="AG84" s="166"/>
      <c r="AH84" s="166"/>
      <c r="AI84" s="166"/>
      <c r="AJ84" s="166"/>
      <c r="AK84" s="166"/>
      <c r="AL84" s="166"/>
      <c r="AM84" s="166"/>
      <c r="AN84" s="166"/>
      <c r="AO84" s="184"/>
      <c r="AP84" s="24"/>
      <c r="AQ84" s="8"/>
    </row>
    <row r="85" spans="1:43" ht="14.65" customHeight="1">
      <c r="A85" s="101"/>
      <c r="B85" s="193"/>
      <c r="C85" s="193"/>
      <c r="D85" s="118"/>
      <c r="E85" s="127"/>
      <c r="F85" s="133"/>
      <c r="G85" s="133"/>
      <c r="H85" s="133"/>
      <c r="I85" s="133"/>
      <c r="J85" s="145"/>
      <c r="K85" s="148"/>
      <c r="L85" s="151"/>
      <c r="M85" s="154"/>
      <c r="N85" s="14"/>
      <c r="O85" s="15"/>
      <c r="P85" s="15"/>
      <c r="Q85" s="16"/>
      <c r="R85" s="17" t="str">
        <f ca="1">IF(Q85=0," ",IFERROR(IF(DATEDIF(TODAY(),Q85,"M")&lt;=5,"ROJO",IF(DATEDIF(TODAY(),Q85,"M")&gt;=12,"VERDE",IF(AND(DATEDIF(TODAY(),Q85,"M")&gt;=6,DATEDIF(TODAY(),Q85,"M")&lt;=11),"AMARILLO"))),S85))</f>
        <v xml:space="preserve"> </v>
      </c>
      <c r="S85" s="25" t="str">
        <f>IF(Q85=0," ",IF(Q85&lt;=$N$4,"VENCIDO","NO VENCIDO"))</f>
        <v xml:space="preserve"> </v>
      </c>
      <c r="T85" s="18"/>
      <c r="U85" s="19"/>
      <c r="V85" s="19"/>
      <c r="W85" s="20"/>
      <c r="X85" s="20"/>
      <c r="Y85" s="164"/>
      <c r="Z85" s="21"/>
      <c r="AA85" s="4"/>
      <c r="AB85" s="166"/>
      <c r="AC85" s="166"/>
      <c r="AD85" s="170"/>
      <c r="AE85" s="166"/>
      <c r="AF85" s="166"/>
      <c r="AG85" s="166"/>
      <c r="AH85" s="166"/>
      <c r="AI85" s="166"/>
      <c r="AJ85" s="166"/>
      <c r="AK85" s="166"/>
      <c r="AL85" s="166"/>
      <c r="AM85" s="166"/>
      <c r="AN85" s="166"/>
      <c r="AO85" s="184"/>
      <c r="AP85" s="24"/>
      <c r="AQ85" s="8"/>
    </row>
    <row r="86" spans="1:43" ht="14.65" customHeight="1">
      <c r="A86" s="101"/>
      <c r="B86" s="193"/>
      <c r="C86" s="193"/>
      <c r="D86" s="118"/>
      <c r="E86" s="127"/>
      <c r="F86" s="133"/>
      <c r="G86" s="133"/>
      <c r="H86" s="133"/>
      <c r="I86" s="133"/>
      <c r="J86" s="145"/>
      <c r="K86" s="148"/>
      <c r="L86" s="151"/>
      <c r="M86" s="154"/>
      <c r="N86" s="14"/>
      <c r="O86" s="15"/>
      <c r="P86" s="15"/>
      <c r="Q86" s="16"/>
      <c r="R86" s="17" t="str">
        <f ca="1">IF(Q86=0," ",IFERROR(IF(DATEDIF(TODAY(),Q86,"M")&lt;=5,"ROJO",IF(DATEDIF(TODAY(),Q86,"M")&gt;=12,"VERDE",IF(AND(DATEDIF(TODAY(),Q86,"M")&gt;=6,DATEDIF(TODAY(),Q86,"M")&lt;=11),"AMARILLO"))),S86))</f>
        <v xml:space="preserve"> </v>
      </c>
      <c r="S86" s="25" t="str">
        <f>IF(Q86=0," ",IF(Q86&lt;=$N$4,"VENCIDO","NO VENCIDO"))</f>
        <v xml:space="preserve"> </v>
      </c>
      <c r="T86" s="18"/>
      <c r="U86" s="19"/>
      <c r="V86" s="19"/>
      <c r="W86" s="20"/>
      <c r="X86" s="20"/>
      <c r="Y86" s="164"/>
      <c r="Z86" s="21"/>
      <c r="AA86" s="4"/>
      <c r="AB86" s="166"/>
      <c r="AC86" s="166"/>
      <c r="AD86" s="170"/>
      <c r="AE86" s="166"/>
      <c r="AF86" s="166"/>
      <c r="AG86" s="166"/>
      <c r="AH86" s="166"/>
      <c r="AI86" s="166"/>
      <c r="AJ86" s="166"/>
      <c r="AK86" s="166"/>
      <c r="AL86" s="166"/>
      <c r="AM86" s="166"/>
      <c r="AN86" s="166"/>
      <c r="AO86" s="184"/>
      <c r="AP86" s="24"/>
      <c r="AQ86" s="8"/>
    </row>
    <row r="87" spans="1:43" ht="14.65" customHeight="1">
      <c r="A87" s="101"/>
      <c r="B87" s="193"/>
      <c r="C87" s="193"/>
      <c r="D87" s="118"/>
      <c r="E87" s="127"/>
      <c r="F87" s="133"/>
      <c r="G87" s="133"/>
      <c r="H87" s="133"/>
      <c r="I87" s="133"/>
      <c r="J87" s="145"/>
      <c r="K87" s="148"/>
      <c r="L87" s="151"/>
      <c r="M87" s="155"/>
      <c r="N87" s="14"/>
      <c r="O87" s="15"/>
      <c r="P87" s="15"/>
      <c r="Q87" s="16"/>
      <c r="R87" s="17" t="str">
        <f ca="1">IF(Q87=0," ",IFERROR(IF(DATEDIF(TODAY(),Q87,"M")&lt;=5,"ROJO",IF(DATEDIF(TODAY(),Q87,"M")&gt;=12,"VERDE",IF(AND(DATEDIF(TODAY(),Q87,"M")&gt;=6,DATEDIF(TODAY(),Q87,"M")&lt;=11),"AMARILLO"))),S87))</f>
        <v xml:space="preserve"> </v>
      </c>
      <c r="S87" s="25" t="str">
        <f>IF(Q87=0," ",IF(Q87&lt;=$N$4,"VENCIDO","NO VENCIDO"))</f>
        <v xml:space="preserve"> </v>
      </c>
      <c r="T87" s="18"/>
      <c r="U87" s="19"/>
      <c r="V87" s="19"/>
      <c r="W87" s="20"/>
      <c r="X87" s="20"/>
      <c r="Y87" s="164"/>
      <c r="Z87" s="21"/>
      <c r="AA87" s="4"/>
      <c r="AB87" s="166"/>
      <c r="AC87" s="166"/>
      <c r="AD87" s="170"/>
      <c r="AE87" s="166"/>
      <c r="AF87" s="166"/>
      <c r="AG87" s="166"/>
      <c r="AH87" s="166"/>
      <c r="AI87" s="166"/>
      <c r="AJ87" s="166"/>
      <c r="AK87" s="166"/>
      <c r="AL87" s="166"/>
      <c r="AM87" s="166"/>
      <c r="AN87" s="166"/>
      <c r="AO87" s="185"/>
      <c r="AP87" s="24"/>
      <c r="AQ87" s="8"/>
    </row>
    <row r="88" spans="1:43" ht="16.5">
      <c r="A88" s="102"/>
      <c r="B88" s="193"/>
      <c r="C88" s="193"/>
      <c r="D88" s="119"/>
      <c r="E88" s="128"/>
      <c r="F88" s="134"/>
      <c r="G88" s="134"/>
      <c r="H88" s="134"/>
      <c r="I88" s="134"/>
      <c r="J88" s="146"/>
      <c r="K88" s="149"/>
      <c r="L88" s="152"/>
      <c r="M88" s="28" t="b">
        <f>M83=N88</f>
        <v>1</v>
      </c>
      <c r="N88" s="29">
        <f>SUM(N83:N87)</f>
        <v>0</v>
      </c>
      <c r="O88" s="30" t="s">
        <v>112</v>
      </c>
      <c r="P88" s="31"/>
      <c r="Q88" s="32"/>
      <c r="R88" s="32"/>
      <c r="S88" s="32"/>
      <c r="T88" s="33">
        <f>SUM(T83:T87)</f>
        <v>0</v>
      </c>
      <c r="U88" s="34"/>
      <c r="V88" s="34"/>
      <c r="W88" s="34"/>
      <c r="X88" s="35"/>
      <c r="Y88" s="165"/>
      <c r="Z88" s="36"/>
      <c r="AA88" s="4"/>
      <c r="AB88" s="37"/>
      <c r="AC88" s="37"/>
      <c r="AD88" s="38"/>
      <c r="AE88" s="37"/>
      <c r="AF88" s="37"/>
      <c r="AG88" s="37"/>
      <c r="AH88" s="37"/>
      <c r="AI88" s="37"/>
      <c r="AJ88" s="37"/>
      <c r="AK88" s="37"/>
      <c r="AL88" s="37"/>
      <c r="AM88" s="37"/>
      <c r="AN88" s="37"/>
      <c r="AO88" s="39"/>
      <c r="AP88" s="24"/>
      <c r="AQ88" s="8"/>
    </row>
    <row r="89" spans="1:43" ht="14.65" customHeight="1">
      <c r="A89" s="100">
        <f>A83+1</f>
        <v>15</v>
      </c>
      <c r="B89" s="193" t="s">
        <v>141</v>
      </c>
      <c r="C89" s="193"/>
      <c r="D89" s="117">
        <f>+Febrero!M89</f>
        <v>0</v>
      </c>
      <c r="E89" s="126"/>
      <c r="F89" s="132"/>
      <c r="G89" s="132"/>
      <c r="H89" s="132"/>
      <c r="I89" s="132"/>
      <c r="J89" s="144">
        <f>+F89+G89</f>
        <v>0</v>
      </c>
      <c r="K89" s="147">
        <f>+AO89</f>
        <v>0</v>
      </c>
      <c r="L89" s="150">
        <f>+J89+K89</f>
        <v>0</v>
      </c>
      <c r="M89" s="153">
        <f>+(D89+E89)-(L89)+H89-I89</f>
        <v>0</v>
      </c>
      <c r="N89" s="14"/>
      <c r="O89" s="15"/>
      <c r="P89" s="15"/>
      <c r="Q89" s="16"/>
      <c r="R89" s="17" t="str">
        <f ca="1">IF(Q89=0," ",IFERROR(IF(DATEDIF(TODAY(),Q89,"M")&lt;=5,"ROJO",IF(DATEDIF(TODAY(),Q89,"M")&gt;=12,"VERDE",IF(AND(DATEDIF(TODAY(),Q89,"M")&gt;=6,DATEDIF(TODAY(),Q89,"M")&lt;=11),"AMARILLO"))),S89))</f>
        <v xml:space="preserve"> </v>
      </c>
      <c r="S89" s="17" t="str">
        <f>IF(Q89=0," ",IF(Q89&lt;=$N$4,"VENCIDO","NO VENCIDO"))</f>
        <v xml:space="preserve"> </v>
      </c>
      <c r="T89" s="18"/>
      <c r="U89" s="19"/>
      <c r="V89" s="19"/>
      <c r="W89" s="20"/>
      <c r="X89" s="20"/>
      <c r="Y89" s="163">
        <f>+AT89</f>
        <v>0</v>
      </c>
      <c r="Z89" s="21"/>
      <c r="AA89" s="4"/>
      <c r="AB89" s="166"/>
      <c r="AC89" s="166"/>
      <c r="AD89" s="170">
        <f>+AB89+AC89</f>
        <v>0</v>
      </c>
      <c r="AE89" s="166"/>
      <c r="AF89" s="166"/>
      <c r="AG89" s="166"/>
      <c r="AH89" s="166"/>
      <c r="AI89" s="166"/>
      <c r="AJ89" s="166"/>
      <c r="AK89" s="166"/>
      <c r="AL89" s="166"/>
      <c r="AM89" s="166"/>
      <c r="AN89" s="166"/>
      <c r="AO89" s="183">
        <f>SUM(AD89:AN93)</f>
        <v>0</v>
      </c>
      <c r="AP89" s="24"/>
      <c r="AQ89" s="8"/>
    </row>
    <row r="90" spans="1:43" ht="14.65" customHeight="1">
      <c r="A90" s="101"/>
      <c r="B90" s="193"/>
      <c r="C90" s="193"/>
      <c r="D90" s="118"/>
      <c r="E90" s="127"/>
      <c r="F90" s="133"/>
      <c r="G90" s="133"/>
      <c r="H90" s="133"/>
      <c r="I90" s="133"/>
      <c r="J90" s="145"/>
      <c r="K90" s="148"/>
      <c r="L90" s="151"/>
      <c r="M90" s="154"/>
      <c r="N90" s="14"/>
      <c r="O90" s="15"/>
      <c r="P90" s="15"/>
      <c r="Q90" s="16"/>
      <c r="R90" s="17" t="str">
        <f ca="1">IF(Q90=0," ",IFERROR(IF(DATEDIF(TODAY(),Q90,"M")&lt;=5,"ROJO",IF(DATEDIF(TODAY(),Q90,"M")&gt;=12,"VERDE",IF(AND(DATEDIF(TODAY(),Q90,"M")&gt;=6,DATEDIF(TODAY(),Q90,"M")&lt;=11),"AMARILLO"))),S90))</f>
        <v xml:space="preserve"> </v>
      </c>
      <c r="S90" s="25" t="str">
        <f>IF(Q90=0," ",IF(Q90&lt;=$N$4,"VENCIDO","NO VENCIDO"))</f>
        <v xml:space="preserve"> </v>
      </c>
      <c r="T90" s="18"/>
      <c r="U90" s="19"/>
      <c r="V90" s="19"/>
      <c r="W90" s="20"/>
      <c r="X90" s="20"/>
      <c r="Y90" s="164"/>
      <c r="Z90" s="21"/>
      <c r="AA90" s="4"/>
      <c r="AB90" s="166"/>
      <c r="AC90" s="166"/>
      <c r="AD90" s="170"/>
      <c r="AE90" s="166"/>
      <c r="AF90" s="166"/>
      <c r="AG90" s="166"/>
      <c r="AH90" s="166"/>
      <c r="AI90" s="166"/>
      <c r="AJ90" s="166"/>
      <c r="AK90" s="166"/>
      <c r="AL90" s="166"/>
      <c r="AM90" s="166"/>
      <c r="AN90" s="166"/>
      <c r="AO90" s="184"/>
      <c r="AP90" s="24"/>
      <c r="AQ90" s="8"/>
    </row>
    <row r="91" spans="1:43" ht="14.65" customHeight="1">
      <c r="A91" s="101"/>
      <c r="B91" s="193"/>
      <c r="C91" s="193"/>
      <c r="D91" s="118"/>
      <c r="E91" s="127"/>
      <c r="F91" s="133"/>
      <c r="G91" s="133"/>
      <c r="H91" s="133"/>
      <c r="I91" s="133"/>
      <c r="J91" s="145"/>
      <c r="K91" s="148"/>
      <c r="L91" s="151"/>
      <c r="M91" s="154"/>
      <c r="N91" s="14"/>
      <c r="O91" s="15"/>
      <c r="P91" s="15"/>
      <c r="Q91" s="16"/>
      <c r="R91" s="17" t="str">
        <f ca="1">IF(Q91=0," ",IFERROR(IF(DATEDIF(TODAY(),Q91,"M")&lt;=5,"ROJO",IF(DATEDIF(TODAY(),Q91,"M")&gt;=12,"VERDE",IF(AND(DATEDIF(TODAY(),Q91,"M")&gt;=6,DATEDIF(TODAY(),Q91,"M")&lt;=11),"AMARILLO"))),S91))</f>
        <v xml:space="preserve"> </v>
      </c>
      <c r="S91" s="25" t="str">
        <f>IF(Q91=0," ",IF(Q91&lt;=$N$4,"VENCIDO","NO VENCIDO"))</f>
        <v xml:space="preserve"> </v>
      </c>
      <c r="T91" s="18"/>
      <c r="U91" s="19"/>
      <c r="V91" s="19"/>
      <c r="W91" s="20"/>
      <c r="X91" s="20"/>
      <c r="Y91" s="164"/>
      <c r="Z91" s="21"/>
      <c r="AA91" s="4"/>
      <c r="AB91" s="166"/>
      <c r="AC91" s="166"/>
      <c r="AD91" s="170"/>
      <c r="AE91" s="166"/>
      <c r="AF91" s="166"/>
      <c r="AG91" s="166"/>
      <c r="AH91" s="166"/>
      <c r="AI91" s="166"/>
      <c r="AJ91" s="166"/>
      <c r="AK91" s="166"/>
      <c r="AL91" s="166"/>
      <c r="AM91" s="166"/>
      <c r="AN91" s="166"/>
      <c r="AO91" s="184"/>
      <c r="AP91" s="24"/>
      <c r="AQ91" s="8"/>
    </row>
    <row r="92" spans="1:43" ht="14.65" customHeight="1">
      <c r="A92" s="101"/>
      <c r="B92" s="193"/>
      <c r="C92" s="193"/>
      <c r="D92" s="118"/>
      <c r="E92" s="127"/>
      <c r="F92" s="133"/>
      <c r="G92" s="133"/>
      <c r="H92" s="133"/>
      <c r="I92" s="133"/>
      <c r="J92" s="145"/>
      <c r="K92" s="148"/>
      <c r="L92" s="151"/>
      <c r="M92" s="154"/>
      <c r="N92" s="14"/>
      <c r="O92" s="15"/>
      <c r="P92" s="15"/>
      <c r="Q92" s="16"/>
      <c r="R92" s="17" t="str">
        <f ca="1">IF(Q92=0," ",IFERROR(IF(DATEDIF(TODAY(),Q92,"M")&lt;=5,"ROJO",IF(DATEDIF(TODAY(),Q92,"M")&gt;=12,"VERDE",IF(AND(DATEDIF(TODAY(),Q92,"M")&gt;=6,DATEDIF(TODAY(),Q92,"M")&lt;=11),"AMARILLO"))),S92))</f>
        <v xml:space="preserve"> </v>
      </c>
      <c r="S92" s="25" t="str">
        <f>IF(Q92=0," ",IF(Q92&lt;=$N$4,"VENCIDO","NO VENCIDO"))</f>
        <v xml:space="preserve"> </v>
      </c>
      <c r="T92" s="18"/>
      <c r="U92" s="19"/>
      <c r="V92" s="19"/>
      <c r="W92" s="20"/>
      <c r="X92" s="20"/>
      <c r="Y92" s="164"/>
      <c r="Z92" s="21"/>
      <c r="AA92" s="4"/>
      <c r="AB92" s="166"/>
      <c r="AC92" s="166"/>
      <c r="AD92" s="170"/>
      <c r="AE92" s="166"/>
      <c r="AF92" s="166"/>
      <c r="AG92" s="166"/>
      <c r="AH92" s="166"/>
      <c r="AI92" s="166"/>
      <c r="AJ92" s="166"/>
      <c r="AK92" s="166"/>
      <c r="AL92" s="166"/>
      <c r="AM92" s="166"/>
      <c r="AN92" s="166"/>
      <c r="AO92" s="184"/>
      <c r="AP92" s="24"/>
      <c r="AQ92" s="8"/>
    </row>
    <row r="93" spans="1:43" ht="14.65" customHeight="1">
      <c r="A93" s="101"/>
      <c r="B93" s="193"/>
      <c r="C93" s="193"/>
      <c r="D93" s="118"/>
      <c r="E93" s="127"/>
      <c r="F93" s="133"/>
      <c r="G93" s="133"/>
      <c r="H93" s="133"/>
      <c r="I93" s="133"/>
      <c r="J93" s="145"/>
      <c r="K93" s="148"/>
      <c r="L93" s="151"/>
      <c r="M93" s="155"/>
      <c r="N93" s="14"/>
      <c r="O93" s="15"/>
      <c r="P93" s="15"/>
      <c r="Q93" s="16"/>
      <c r="R93" s="17" t="str">
        <f ca="1">IF(Q93=0," ",IFERROR(IF(DATEDIF(TODAY(),Q93,"M")&lt;=5,"ROJO",IF(DATEDIF(TODAY(),Q93,"M")&gt;=12,"VERDE",IF(AND(DATEDIF(TODAY(),Q93,"M")&gt;=6,DATEDIF(TODAY(),Q93,"M")&lt;=11),"AMARILLO"))),S93))</f>
        <v xml:space="preserve"> </v>
      </c>
      <c r="S93" s="25" t="str">
        <f>IF(Q93=0," ",IF(Q93&lt;=$N$4,"VENCIDO","NO VENCIDO"))</f>
        <v xml:space="preserve"> </v>
      </c>
      <c r="T93" s="18"/>
      <c r="U93" s="19"/>
      <c r="V93" s="19"/>
      <c r="W93" s="20"/>
      <c r="X93" s="20"/>
      <c r="Y93" s="164"/>
      <c r="Z93" s="21"/>
      <c r="AA93" s="4"/>
      <c r="AB93" s="166"/>
      <c r="AC93" s="166"/>
      <c r="AD93" s="170"/>
      <c r="AE93" s="166"/>
      <c r="AF93" s="166"/>
      <c r="AG93" s="166"/>
      <c r="AH93" s="166"/>
      <c r="AI93" s="166"/>
      <c r="AJ93" s="166"/>
      <c r="AK93" s="166"/>
      <c r="AL93" s="166"/>
      <c r="AM93" s="166"/>
      <c r="AN93" s="166"/>
      <c r="AO93" s="185"/>
      <c r="AP93" s="24"/>
      <c r="AQ93" s="8"/>
    </row>
    <row r="94" spans="1:43" ht="16.5">
      <c r="A94" s="102"/>
      <c r="B94" s="193"/>
      <c r="C94" s="193"/>
      <c r="D94" s="119"/>
      <c r="E94" s="128"/>
      <c r="F94" s="134"/>
      <c r="G94" s="134"/>
      <c r="H94" s="134"/>
      <c r="I94" s="134"/>
      <c r="J94" s="146"/>
      <c r="K94" s="149"/>
      <c r="L94" s="152"/>
      <c r="M94" s="28" t="b">
        <f>M89=N94</f>
        <v>1</v>
      </c>
      <c r="N94" s="29">
        <f>SUM(N89:N93)</f>
        <v>0</v>
      </c>
      <c r="O94" s="30" t="s">
        <v>112</v>
      </c>
      <c r="P94" s="31"/>
      <c r="Q94" s="32"/>
      <c r="R94" s="32"/>
      <c r="S94" s="32"/>
      <c r="T94" s="33">
        <f>SUM(T89:T93)</f>
        <v>0</v>
      </c>
      <c r="U94" s="34"/>
      <c r="V94" s="34"/>
      <c r="W94" s="34"/>
      <c r="X94" s="35"/>
      <c r="Y94" s="165"/>
      <c r="Z94" s="36"/>
      <c r="AA94" s="4"/>
      <c r="AB94" s="37"/>
      <c r="AC94" s="37"/>
      <c r="AD94" s="38"/>
      <c r="AE94" s="37"/>
      <c r="AF94" s="37"/>
      <c r="AG94" s="37"/>
      <c r="AH94" s="37"/>
      <c r="AI94" s="37"/>
      <c r="AJ94" s="37"/>
      <c r="AK94" s="37"/>
      <c r="AL94" s="37"/>
      <c r="AM94" s="37"/>
      <c r="AN94" s="37"/>
      <c r="AO94" s="39"/>
      <c r="AP94" s="24"/>
      <c r="AQ94" s="8"/>
    </row>
    <row r="95" spans="1:43" ht="14.65" customHeight="1">
      <c r="A95" s="100">
        <f>A89+1</f>
        <v>16</v>
      </c>
      <c r="B95" s="187" t="s">
        <v>142</v>
      </c>
      <c r="C95" s="188"/>
      <c r="D95" s="117">
        <f>+Febrero!M95</f>
        <v>10</v>
      </c>
      <c r="E95" s="126">
        <v>42</v>
      </c>
      <c r="F95" s="132">
        <v>10</v>
      </c>
      <c r="G95" s="132"/>
      <c r="H95" s="132"/>
      <c r="I95" s="132"/>
      <c r="J95" s="144">
        <f>+F95+G95</f>
        <v>10</v>
      </c>
      <c r="K95" s="147">
        <f>+AO95</f>
        <v>0</v>
      </c>
      <c r="L95" s="150">
        <f>+J95+K95</f>
        <v>10</v>
      </c>
      <c r="M95" s="153">
        <f>+(D95+E95)-(L95)+H95-I95</f>
        <v>42</v>
      </c>
      <c r="N95" s="14">
        <v>42</v>
      </c>
      <c r="O95" s="15" t="s">
        <v>143</v>
      </c>
      <c r="P95" s="15" t="s">
        <v>111</v>
      </c>
      <c r="Q95" s="16">
        <v>46356</v>
      </c>
      <c r="R95" s="17" t="str">
        <f ca="1">IF(Q95=0," ",IFERROR(IF(DATEDIF(TODAY(),Q95,"M")&lt;=5,"ROJO",IF(DATEDIF(TODAY(),Q95,"M")&gt;=12,"VERDE",IF(AND(DATEDIF(TODAY(),Q95,"M")&gt;=6,DATEDIF(TODAY(),Q95,"M")&lt;=11),"AMARILLO"))),S95))</f>
        <v>ROJO</v>
      </c>
      <c r="S95" s="17" t="str">
        <f>IF(Q95=0," ",IF(Q95&lt;=$N$4,"VENCIDO","NO VENCIDO"))</f>
        <v>NO VENCIDO</v>
      </c>
      <c r="T95" s="18"/>
      <c r="U95" s="19"/>
      <c r="V95" s="19"/>
      <c r="W95" s="20"/>
      <c r="X95" s="20"/>
      <c r="Y95" s="163">
        <f>+AT95</f>
        <v>0</v>
      </c>
      <c r="Z95" s="21"/>
      <c r="AA95" s="4"/>
      <c r="AB95" s="166"/>
      <c r="AC95" s="166"/>
      <c r="AD95" s="170">
        <f>+AB95+AC95</f>
        <v>0</v>
      </c>
      <c r="AE95" s="166"/>
      <c r="AF95" s="166"/>
      <c r="AG95" s="166"/>
      <c r="AH95" s="166"/>
      <c r="AI95" s="166"/>
      <c r="AJ95" s="166"/>
      <c r="AK95" s="166"/>
      <c r="AL95" s="166"/>
      <c r="AM95" s="166"/>
      <c r="AN95" s="166"/>
      <c r="AO95" s="183">
        <f>SUM(AD95:AN99)</f>
        <v>0</v>
      </c>
      <c r="AP95" s="24"/>
      <c r="AQ95" s="8"/>
    </row>
    <row r="96" spans="1:43" ht="14.65" customHeight="1">
      <c r="A96" s="101"/>
      <c r="B96" s="189"/>
      <c r="C96" s="190"/>
      <c r="D96" s="118"/>
      <c r="E96" s="127"/>
      <c r="F96" s="133"/>
      <c r="G96" s="133"/>
      <c r="H96" s="133"/>
      <c r="I96" s="133"/>
      <c r="J96" s="145"/>
      <c r="K96" s="148"/>
      <c r="L96" s="151"/>
      <c r="M96" s="154"/>
      <c r="N96" s="14"/>
      <c r="O96" s="15"/>
      <c r="P96" s="15"/>
      <c r="Q96" s="16"/>
      <c r="R96" s="17" t="str">
        <f ca="1">IF(Q96=0," ",IFERROR(IF(DATEDIF(TODAY(),Q96,"M")&lt;=5,"ROJO",IF(DATEDIF(TODAY(),Q96,"M")&gt;=12,"VERDE",IF(AND(DATEDIF(TODAY(),Q96,"M")&gt;=6,DATEDIF(TODAY(),Q96,"M")&lt;=11),"AMARILLO"))),S96))</f>
        <v xml:space="preserve"> </v>
      </c>
      <c r="S96" s="25" t="str">
        <f>IF(Q96=0," ",IF(Q96&lt;=$N$4,"VENCIDO","NO VENCIDO"))</f>
        <v xml:space="preserve"> </v>
      </c>
      <c r="T96" s="18"/>
      <c r="U96" s="19"/>
      <c r="V96" s="19"/>
      <c r="W96" s="20"/>
      <c r="X96" s="20"/>
      <c r="Y96" s="164"/>
      <c r="Z96" s="21"/>
      <c r="AA96" s="4"/>
      <c r="AB96" s="166"/>
      <c r="AC96" s="166"/>
      <c r="AD96" s="170"/>
      <c r="AE96" s="166"/>
      <c r="AF96" s="166"/>
      <c r="AG96" s="166"/>
      <c r="AH96" s="166"/>
      <c r="AI96" s="166"/>
      <c r="AJ96" s="166"/>
      <c r="AK96" s="166"/>
      <c r="AL96" s="166"/>
      <c r="AM96" s="166"/>
      <c r="AN96" s="166"/>
      <c r="AO96" s="184"/>
      <c r="AP96" s="24"/>
      <c r="AQ96" s="8"/>
    </row>
    <row r="97" spans="1:43" ht="14.65" customHeight="1">
      <c r="A97" s="101"/>
      <c r="B97" s="189"/>
      <c r="C97" s="190"/>
      <c r="D97" s="118"/>
      <c r="E97" s="127"/>
      <c r="F97" s="133"/>
      <c r="G97" s="133"/>
      <c r="H97" s="133"/>
      <c r="I97" s="133"/>
      <c r="J97" s="145"/>
      <c r="K97" s="148"/>
      <c r="L97" s="151"/>
      <c r="M97" s="154"/>
      <c r="N97" s="14"/>
      <c r="O97" s="15"/>
      <c r="P97" s="15"/>
      <c r="Q97" s="16"/>
      <c r="R97" s="17" t="str">
        <f ca="1">IF(Q97=0," ",IFERROR(IF(DATEDIF(TODAY(),Q97,"M")&lt;=5,"ROJO",IF(DATEDIF(TODAY(),Q97,"M")&gt;=12,"VERDE",IF(AND(DATEDIF(TODAY(),Q97,"M")&gt;=6,DATEDIF(TODAY(),Q97,"M")&lt;=11),"AMARILLO"))),S97))</f>
        <v xml:space="preserve"> </v>
      </c>
      <c r="S97" s="25" t="str">
        <f>IF(Q97=0," ",IF(Q97&lt;=$N$4,"VENCIDO","NO VENCIDO"))</f>
        <v xml:space="preserve"> </v>
      </c>
      <c r="T97" s="18"/>
      <c r="U97" s="19"/>
      <c r="V97" s="19"/>
      <c r="W97" s="20"/>
      <c r="X97" s="20"/>
      <c r="Y97" s="164"/>
      <c r="Z97" s="21"/>
      <c r="AA97" s="4"/>
      <c r="AB97" s="166"/>
      <c r="AC97" s="166"/>
      <c r="AD97" s="170"/>
      <c r="AE97" s="166"/>
      <c r="AF97" s="166"/>
      <c r="AG97" s="166"/>
      <c r="AH97" s="166"/>
      <c r="AI97" s="166"/>
      <c r="AJ97" s="166"/>
      <c r="AK97" s="166"/>
      <c r="AL97" s="166"/>
      <c r="AM97" s="166"/>
      <c r="AN97" s="166"/>
      <c r="AO97" s="184"/>
      <c r="AP97" s="24"/>
      <c r="AQ97" s="8"/>
    </row>
    <row r="98" spans="1:43" ht="14.65" customHeight="1">
      <c r="A98" s="101"/>
      <c r="B98" s="189"/>
      <c r="C98" s="190"/>
      <c r="D98" s="118"/>
      <c r="E98" s="127"/>
      <c r="F98" s="133"/>
      <c r="G98" s="133"/>
      <c r="H98" s="133"/>
      <c r="I98" s="133"/>
      <c r="J98" s="145"/>
      <c r="K98" s="148"/>
      <c r="L98" s="151"/>
      <c r="M98" s="154"/>
      <c r="N98" s="14"/>
      <c r="O98" s="15"/>
      <c r="P98" s="15"/>
      <c r="Q98" s="16"/>
      <c r="R98" s="17" t="str">
        <f ca="1">IF(Q98=0," ",IFERROR(IF(DATEDIF(TODAY(),Q98,"M")&lt;=5,"ROJO",IF(DATEDIF(TODAY(),Q98,"M")&gt;=12,"VERDE",IF(AND(DATEDIF(TODAY(),Q98,"M")&gt;=6,DATEDIF(TODAY(),Q98,"M")&lt;=11),"AMARILLO"))),S98))</f>
        <v xml:space="preserve"> </v>
      </c>
      <c r="S98" s="25" t="str">
        <f>IF(Q98=0," ",IF(Q98&lt;=$N$4,"VENCIDO","NO VENCIDO"))</f>
        <v xml:space="preserve"> </v>
      </c>
      <c r="T98" s="18"/>
      <c r="U98" s="19"/>
      <c r="V98" s="19"/>
      <c r="W98" s="20"/>
      <c r="X98" s="20"/>
      <c r="Y98" s="164"/>
      <c r="Z98" s="21"/>
      <c r="AA98" s="4"/>
      <c r="AB98" s="166"/>
      <c r="AC98" s="166"/>
      <c r="AD98" s="170"/>
      <c r="AE98" s="166"/>
      <c r="AF98" s="166"/>
      <c r="AG98" s="166"/>
      <c r="AH98" s="166"/>
      <c r="AI98" s="166"/>
      <c r="AJ98" s="166"/>
      <c r="AK98" s="166"/>
      <c r="AL98" s="166"/>
      <c r="AM98" s="166"/>
      <c r="AN98" s="166"/>
      <c r="AO98" s="184"/>
      <c r="AP98" s="24"/>
      <c r="AQ98" s="8"/>
    </row>
    <row r="99" spans="1:43" ht="14.65" customHeight="1">
      <c r="A99" s="101"/>
      <c r="B99" s="189"/>
      <c r="C99" s="190"/>
      <c r="D99" s="118"/>
      <c r="E99" s="127"/>
      <c r="F99" s="133"/>
      <c r="G99" s="133"/>
      <c r="H99" s="133"/>
      <c r="I99" s="133"/>
      <c r="J99" s="145"/>
      <c r="K99" s="148"/>
      <c r="L99" s="151"/>
      <c r="M99" s="155"/>
      <c r="N99" s="14"/>
      <c r="O99" s="15"/>
      <c r="P99" s="15"/>
      <c r="Q99" s="16"/>
      <c r="R99" s="17" t="str">
        <f ca="1">IF(Q99=0," ",IFERROR(IF(DATEDIF(TODAY(),Q99,"M")&lt;=5,"ROJO",IF(DATEDIF(TODAY(),Q99,"M")&gt;=12,"VERDE",IF(AND(DATEDIF(TODAY(),Q99,"M")&gt;=6,DATEDIF(TODAY(),Q99,"M")&lt;=11),"AMARILLO"))),S99))</f>
        <v xml:space="preserve"> </v>
      </c>
      <c r="S99" s="25" t="str">
        <f>IF(Q99=0," ",IF(Q99&lt;=$N$4,"VENCIDO","NO VENCIDO"))</f>
        <v xml:space="preserve"> </v>
      </c>
      <c r="T99" s="18"/>
      <c r="U99" s="19"/>
      <c r="V99" s="19"/>
      <c r="W99" s="20"/>
      <c r="X99" s="20"/>
      <c r="Y99" s="164"/>
      <c r="Z99" s="21"/>
      <c r="AA99" s="4"/>
      <c r="AB99" s="166"/>
      <c r="AC99" s="166"/>
      <c r="AD99" s="170"/>
      <c r="AE99" s="166"/>
      <c r="AF99" s="166"/>
      <c r="AG99" s="166"/>
      <c r="AH99" s="166"/>
      <c r="AI99" s="166"/>
      <c r="AJ99" s="166"/>
      <c r="AK99" s="166"/>
      <c r="AL99" s="166"/>
      <c r="AM99" s="166"/>
      <c r="AN99" s="166"/>
      <c r="AO99" s="185"/>
      <c r="AP99" s="24"/>
      <c r="AQ99" s="8"/>
    </row>
    <row r="100" spans="1:43" ht="16.5">
      <c r="A100" s="102"/>
      <c r="B100" s="191"/>
      <c r="C100" s="192"/>
      <c r="D100" s="119"/>
      <c r="E100" s="128"/>
      <c r="F100" s="134"/>
      <c r="G100" s="134"/>
      <c r="H100" s="134"/>
      <c r="I100" s="134"/>
      <c r="J100" s="146"/>
      <c r="K100" s="149"/>
      <c r="L100" s="152"/>
      <c r="M100" s="28" t="b">
        <f>M95=N100</f>
        <v>1</v>
      </c>
      <c r="N100" s="29">
        <f>SUM(N95:N99)</f>
        <v>42</v>
      </c>
      <c r="O100" s="30" t="s">
        <v>112</v>
      </c>
      <c r="P100" s="31"/>
      <c r="Q100" s="32"/>
      <c r="R100" s="32"/>
      <c r="S100" s="32"/>
      <c r="T100" s="33">
        <f>SUM(T95:T99)</f>
        <v>0</v>
      </c>
      <c r="U100" s="34"/>
      <c r="V100" s="34"/>
      <c r="W100" s="34"/>
      <c r="X100" s="35"/>
      <c r="Y100" s="165"/>
      <c r="Z100" s="36"/>
      <c r="AA100" s="4"/>
      <c r="AB100" s="37"/>
      <c r="AC100" s="37"/>
      <c r="AD100" s="38"/>
      <c r="AE100" s="37"/>
      <c r="AF100" s="37"/>
      <c r="AG100" s="37"/>
      <c r="AH100" s="37"/>
      <c r="AI100" s="37"/>
      <c r="AJ100" s="37"/>
      <c r="AK100" s="37"/>
      <c r="AL100" s="37"/>
      <c r="AM100" s="37"/>
      <c r="AN100" s="37"/>
      <c r="AO100" s="39"/>
      <c r="AP100" s="24"/>
      <c r="AQ100" s="8"/>
    </row>
    <row r="101" spans="1:43" ht="14.65" customHeight="1">
      <c r="A101" s="100">
        <f>A95+1</f>
        <v>17</v>
      </c>
      <c r="B101" s="193" t="s">
        <v>144</v>
      </c>
      <c r="C101" s="193"/>
      <c r="D101" s="117">
        <f>+Febrero!M101</f>
        <v>0</v>
      </c>
      <c r="E101" s="126"/>
      <c r="F101" s="132"/>
      <c r="G101" s="132"/>
      <c r="H101" s="132"/>
      <c r="I101" s="132"/>
      <c r="J101" s="144">
        <f>+F101+G101</f>
        <v>0</v>
      </c>
      <c r="K101" s="147">
        <f>+AO101</f>
        <v>0</v>
      </c>
      <c r="L101" s="150">
        <f>+J101+K101</f>
        <v>0</v>
      </c>
      <c r="M101" s="153">
        <f>+(D101+E101)-(L101)+H101-I101</f>
        <v>0</v>
      </c>
      <c r="N101" s="14"/>
      <c r="O101" s="15"/>
      <c r="P101" s="15"/>
      <c r="Q101" s="16"/>
      <c r="R101" s="17" t="str">
        <f ca="1">IF(Q101=0," ",IFERROR(IF(DATEDIF(TODAY(),Q101,"M")&lt;=5,"ROJO",IF(DATEDIF(TODAY(),Q101,"M")&gt;=12,"VERDE",IF(AND(DATEDIF(TODAY(),Q101,"M")&gt;=6,DATEDIF(TODAY(),Q101,"M")&lt;=11),"AMARILLO"))),S101))</f>
        <v xml:space="preserve"> </v>
      </c>
      <c r="S101" s="17" t="str">
        <f>IF(Q101=0," ",IF(Q101&lt;=$N$4,"VENCIDO","NO VENCIDO"))</f>
        <v xml:space="preserve"> </v>
      </c>
      <c r="T101" s="18"/>
      <c r="U101" s="19"/>
      <c r="V101" s="19"/>
      <c r="W101" s="20"/>
      <c r="X101" s="20"/>
      <c r="Y101" s="163">
        <f>+AT101</f>
        <v>0</v>
      </c>
      <c r="Z101" s="21"/>
      <c r="AA101" s="4"/>
      <c r="AB101" s="166"/>
      <c r="AC101" s="166"/>
      <c r="AD101" s="170">
        <f>+AB101+AC101</f>
        <v>0</v>
      </c>
      <c r="AE101" s="166"/>
      <c r="AF101" s="166"/>
      <c r="AG101" s="166"/>
      <c r="AH101" s="166"/>
      <c r="AI101" s="166"/>
      <c r="AJ101" s="166"/>
      <c r="AK101" s="166"/>
      <c r="AL101" s="166"/>
      <c r="AM101" s="166"/>
      <c r="AN101" s="166"/>
      <c r="AO101" s="183">
        <f>SUM(AD101:AN105)</f>
        <v>0</v>
      </c>
      <c r="AP101" s="24"/>
      <c r="AQ101" s="8"/>
    </row>
    <row r="102" spans="1:43" ht="14.65" customHeight="1">
      <c r="A102" s="101"/>
      <c r="B102" s="193"/>
      <c r="C102" s="193"/>
      <c r="D102" s="118"/>
      <c r="E102" s="127"/>
      <c r="F102" s="133"/>
      <c r="G102" s="133"/>
      <c r="H102" s="133"/>
      <c r="I102" s="133"/>
      <c r="J102" s="145"/>
      <c r="K102" s="148"/>
      <c r="L102" s="151"/>
      <c r="M102" s="154"/>
      <c r="N102" s="14"/>
      <c r="O102" s="15"/>
      <c r="P102" s="15"/>
      <c r="Q102" s="16"/>
      <c r="R102" s="17" t="str">
        <f ca="1">IF(Q102=0," ",IFERROR(IF(DATEDIF(TODAY(),Q102,"M")&lt;=5,"ROJO",IF(DATEDIF(TODAY(),Q102,"M")&gt;=12,"VERDE",IF(AND(DATEDIF(TODAY(),Q102,"M")&gt;=6,DATEDIF(TODAY(),Q102,"M")&lt;=11),"AMARILLO"))),S102))</f>
        <v xml:space="preserve"> </v>
      </c>
      <c r="S102" s="25" t="str">
        <f>IF(Q102=0," ",IF(Q102&lt;=$N$4,"VENCIDO","NO VENCIDO"))</f>
        <v xml:space="preserve"> </v>
      </c>
      <c r="T102" s="18"/>
      <c r="U102" s="19"/>
      <c r="V102" s="19"/>
      <c r="W102" s="20"/>
      <c r="X102" s="20"/>
      <c r="Y102" s="164"/>
      <c r="Z102" s="21"/>
      <c r="AA102" s="4"/>
      <c r="AB102" s="166"/>
      <c r="AC102" s="166"/>
      <c r="AD102" s="170"/>
      <c r="AE102" s="166"/>
      <c r="AF102" s="166"/>
      <c r="AG102" s="166"/>
      <c r="AH102" s="166"/>
      <c r="AI102" s="166"/>
      <c r="AJ102" s="166"/>
      <c r="AK102" s="166"/>
      <c r="AL102" s="166"/>
      <c r="AM102" s="166"/>
      <c r="AN102" s="166"/>
      <c r="AO102" s="184"/>
      <c r="AP102" s="24"/>
      <c r="AQ102" s="8"/>
    </row>
    <row r="103" spans="1:43" ht="14.65" customHeight="1">
      <c r="A103" s="101"/>
      <c r="B103" s="193"/>
      <c r="C103" s="193"/>
      <c r="D103" s="118"/>
      <c r="E103" s="127"/>
      <c r="F103" s="133"/>
      <c r="G103" s="133"/>
      <c r="H103" s="133"/>
      <c r="I103" s="133"/>
      <c r="J103" s="145"/>
      <c r="K103" s="148"/>
      <c r="L103" s="151"/>
      <c r="M103" s="154"/>
      <c r="N103" s="14"/>
      <c r="O103" s="15"/>
      <c r="P103" s="15"/>
      <c r="Q103" s="16"/>
      <c r="R103" s="17" t="str">
        <f ca="1">IF(Q103=0," ",IFERROR(IF(DATEDIF(TODAY(),Q103,"M")&lt;=5,"ROJO",IF(DATEDIF(TODAY(),Q103,"M")&gt;=12,"VERDE",IF(AND(DATEDIF(TODAY(),Q103,"M")&gt;=6,DATEDIF(TODAY(),Q103,"M")&lt;=11),"AMARILLO"))),S103))</f>
        <v xml:space="preserve"> </v>
      </c>
      <c r="S103" s="25" t="str">
        <f>IF(Q103=0," ",IF(Q103&lt;=$N$4,"VENCIDO","NO VENCIDO"))</f>
        <v xml:space="preserve"> </v>
      </c>
      <c r="T103" s="18"/>
      <c r="U103" s="19"/>
      <c r="V103" s="19"/>
      <c r="W103" s="20"/>
      <c r="X103" s="20"/>
      <c r="Y103" s="164"/>
      <c r="Z103" s="21"/>
      <c r="AA103" s="4"/>
      <c r="AB103" s="166"/>
      <c r="AC103" s="166"/>
      <c r="AD103" s="170"/>
      <c r="AE103" s="166"/>
      <c r="AF103" s="166"/>
      <c r="AG103" s="166"/>
      <c r="AH103" s="166"/>
      <c r="AI103" s="166"/>
      <c r="AJ103" s="166"/>
      <c r="AK103" s="166"/>
      <c r="AL103" s="166"/>
      <c r="AM103" s="166"/>
      <c r="AN103" s="166"/>
      <c r="AO103" s="184"/>
      <c r="AP103" s="24"/>
      <c r="AQ103" s="8"/>
    </row>
    <row r="104" spans="1:43" ht="14.65" customHeight="1">
      <c r="A104" s="101"/>
      <c r="B104" s="193"/>
      <c r="C104" s="193"/>
      <c r="D104" s="118"/>
      <c r="E104" s="127"/>
      <c r="F104" s="133"/>
      <c r="G104" s="133"/>
      <c r="H104" s="133"/>
      <c r="I104" s="133"/>
      <c r="J104" s="145"/>
      <c r="K104" s="148"/>
      <c r="L104" s="151"/>
      <c r="M104" s="154"/>
      <c r="N104" s="14"/>
      <c r="O104" s="15"/>
      <c r="P104" s="15"/>
      <c r="Q104" s="16"/>
      <c r="R104" s="17" t="str">
        <f ca="1">IF(Q104=0," ",IFERROR(IF(DATEDIF(TODAY(),Q104,"M")&lt;=5,"ROJO",IF(DATEDIF(TODAY(),Q104,"M")&gt;=12,"VERDE",IF(AND(DATEDIF(TODAY(),Q104,"M")&gt;=6,DATEDIF(TODAY(),Q104,"M")&lt;=11),"AMARILLO"))),S104))</f>
        <v xml:space="preserve"> </v>
      </c>
      <c r="S104" s="25" t="str">
        <f>IF(Q104=0," ",IF(Q104&lt;=$N$4,"VENCIDO","NO VENCIDO"))</f>
        <v xml:space="preserve"> </v>
      </c>
      <c r="T104" s="18"/>
      <c r="U104" s="19"/>
      <c r="V104" s="19"/>
      <c r="W104" s="20"/>
      <c r="X104" s="20"/>
      <c r="Y104" s="164"/>
      <c r="Z104" s="21"/>
      <c r="AA104" s="4"/>
      <c r="AB104" s="166"/>
      <c r="AC104" s="166"/>
      <c r="AD104" s="170"/>
      <c r="AE104" s="166"/>
      <c r="AF104" s="166"/>
      <c r="AG104" s="166"/>
      <c r="AH104" s="166"/>
      <c r="AI104" s="166"/>
      <c r="AJ104" s="166"/>
      <c r="AK104" s="166"/>
      <c r="AL104" s="166"/>
      <c r="AM104" s="166"/>
      <c r="AN104" s="166"/>
      <c r="AO104" s="184"/>
      <c r="AP104" s="24"/>
      <c r="AQ104" s="8"/>
    </row>
    <row r="105" spans="1:43" ht="14.65" customHeight="1">
      <c r="A105" s="101"/>
      <c r="B105" s="193"/>
      <c r="C105" s="193"/>
      <c r="D105" s="118"/>
      <c r="E105" s="127"/>
      <c r="F105" s="133"/>
      <c r="G105" s="133"/>
      <c r="H105" s="133"/>
      <c r="I105" s="133"/>
      <c r="J105" s="145"/>
      <c r="K105" s="148"/>
      <c r="L105" s="151"/>
      <c r="M105" s="155"/>
      <c r="N105" s="14"/>
      <c r="O105" s="15"/>
      <c r="P105" s="15"/>
      <c r="Q105" s="16"/>
      <c r="R105" s="17" t="str">
        <f ca="1">IF(Q105=0," ",IFERROR(IF(DATEDIF(TODAY(),Q105,"M")&lt;=5,"ROJO",IF(DATEDIF(TODAY(),Q105,"M")&gt;=12,"VERDE",IF(AND(DATEDIF(TODAY(),Q105,"M")&gt;=6,DATEDIF(TODAY(),Q105,"M")&lt;=11),"AMARILLO"))),S105))</f>
        <v xml:space="preserve"> </v>
      </c>
      <c r="S105" s="25" t="str">
        <f>IF(Q105=0," ",IF(Q105&lt;=$N$4,"VENCIDO","NO VENCIDO"))</f>
        <v xml:space="preserve"> </v>
      </c>
      <c r="T105" s="18"/>
      <c r="U105" s="19"/>
      <c r="V105" s="19"/>
      <c r="W105" s="20"/>
      <c r="X105" s="20"/>
      <c r="Y105" s="164"/>
      <c r="Z105" s="21"/>
      <c r="AA105" s="4"/>
      <c r="AB105" s="166"/>
      <c r="AC105" s="166"/>
      <c r="AD105" s="170"/>
      <c r="AE105" s="166"/>
      <c r="AF105" s="166"/>
      <c r="AG105" s="166"/>
      <c r="AH105" s="166"/>
      <c r="AI105" s="166"/>
      <c r="AJ105" s="166"/>
      <c r="AK105" s="166"/>
      <c r="AL105" s="166"/>
      <c r="AM105" s="166"/>
      <c r="AN105" s="166"/>
      <c r="AO105" s="185"/>
      <c r="AP105" s="24"/>
      <c r="AQ105" s="8"/>
    </row>
    <row r="106" spans="1:43" ht="16.5">
      <c r="A106" s="102"/>
      <c r="B106" s="193"/>
      <c r="C106" s="193"/>
      <c r="D106" s="119"/>
      <c r="E106" s="128"/>
      <c r="F106" s="134"/>
      <c r="G106" s="134"/>
      <c r="H106" s="134"/>
      <c r="I106" s="134"/>
      <c r="J106" s="146"/>
      <c r="K106" s="149"/>
      <c r="L106" s="152"/>
      <c r="M106" s="28" t="b">
        <f>M101=N106</f>
        <v>1</v>
      </c>
      <c r="N106" s="29">
        <f>SUM(N101:N105)</f>
        <v>0</v>
      </c>
      <c r="O106" s="30" t="s">
        <v>112</v>
      </c>
      <c r="P106" s="31"/>
      <c r="Q106" s="32"/>
      <c r="R106" s="32"/>
      <c r="S106" s="32"/>
      <c r="T106" s="33">
        <f>SUM(T101:T105)</f>
        <v>0</v>
      </c>
      <c r="U106" s="34"/>
      <c r="V106" s="34"/>
      <c r="W106" s="34"/>
      <c r="X106" s="35"/>
      <c r="Y106" s="165"/>
      <c r="Z106" s="36"/>
      <c r="AA106" s="4"/>
      <c r="AB106" s="37"/>
      <c r="AC106" s="37"/>
      <c r="AD106" s="38"/>
      <c r="AE106" s="37"/>
      <c r="AF106" s="37"/>
      <c r="AG106" s="37"/>
      <c r="AH106" s="37"/>
      <c r="AI106" s="37"/>
      <c r="AJ106" s="37"/>
      <c r="AK106" s="37"/>
      <c r="AL106" s="37"/>
      <c r="AM106" s="37"/>
      <c r="AN106" s="37"/>
      <c r="AO106" s="39"/>
      <c r="AP106" s="24"/>
      <c r="AQ106" s="8"/>
    </row>
    <row r="107" spans="1:43" ht="14.65" customHeight="1">
      <c r="A107" s="100">
        <f>A101+1</f>
        <v>18</v>
      </c>
      <c r="B107" s="193" t="s">
        <v>145</v>
      </c>
      <c r="C107" s="193"/>
      <c r="D107" s="117">
        <f>+Febrero!M107</f>
        <v>0</v>
      </c>
      <c r="E107" s="126"/>
      <c r="F107" s="132"/>
      <c r="G107" s="132"/>
      <c r="H107" s="132"/>
      <c r="I107" s="132"/>
      <c r="J107" s="144">
        <f>+F107+G107</f>
        <v>0</v>
      </c>
      <c r="K107" s="147">
        <f>+AO107</f>
        <v>0</v>
      </c>
      <c r="L107" s="150">
        <f>+J107+K107</f>
        <v>0</v>
      </c>
      <c r="M107" s="153">
        <f>+(D107+E107)-(L107)+H107-I107</f>
        <v>0</v>
      </c>
      <c r="N107" s="14"/>
      <c r="O107" s="15"/>
      <c r="P107" s="15"/>
      <c r="Q107" s="16"/>
      <c r="R107" s="17" t="str">
        <f ca="1">IF(Q107=0," ",IFERROR(IF(DATEDIF(TODAY(),Q107,"M")&lt;=5,"ROJO",IF(DATEDIF(TODAY(),Q107,"M")&gt;=12,"VERDE",IF(AND(DATEDIF(TODAY(),Q107,"M")&gt;=6,DATEDIF(TODAY(),Q107,"M")&lt;=11),"AMARILLO"))),S107))</f>
        <v xml:space="preserve"> </v>
      </c>
      <c r="S107" s="17" t="str">
        <f>IF(Q107=0," ",IF(Q107&lt;=$N$4,"VENCIDO","NO VENCIDO"))</f>
        <v xml:space="preserve"> </v>
      </c>
      <c r="T107" s="18"/>
      <c r="U107" s="19"/>
      <c r="V107" s="19"/>
      <c r="W107" s="20"/>
      <c r="X107" s="20"/>
      <c r="Y107" s="163">
        <f>+AT107</f>
        <v>0</v>
      </c>
      <c r="Z107" s="21"/>
      <c r="AA107" s="4"/>
      <c r="AB107" s="166"/>
      <c r="AC107" s="166"/>
      <c r="AD107" s="170">
        <f>+AB107+AC107</f>
        <v>0</v>
      </c>
      <c r="AE107" s="166"/>
      <c r="AF107" s="166"/>
      <c r="AG107" s="166"/>
      <c r="AH107" s="166"/>
      <c r="AI107" s="166"/>
      <c r="AJ107" s="166"/>
      <c r="AK107" s="166"/>
      <c r="AL107" s="166"/>
      <c r="AM107" s="166"/>
      <c r="AN107" s="166"/>
      <c r="AO107" s="183">
        <f>SUM(AD107:AN111)</f>
        <v>0</v>
      </c>
      <c r="AP107" s="24"/>
      <c r="AQ107" s="8"/>
    </row>
    <row r="108" spans="1:43" ht="14.65" customHeight="1">
      <c r="A108" s="101"/>
      <c r="B108" s="193"/>
      <c r="C108" s="193"/>
      <c r="D108" s="118"/>
      <c r="E108" s="127"/>
      <c r="F108" s="133"/>
      <c r="G108" s="133"/>
      <c r="H108" s="133"/>
      <c r="I108" s="133"/>
      <c r="J108" s="145"/>
      <c r="K108" s="148"/>
      <c r="L108" s="151"/>
      <c r="M108" s="154"/>
      <c r="N108" s="14"/>
      <c r="O108" s="15"/>
      <c r="P108" s="15"/>
      <c r="Q108" s="16"/>
      <c r="R108" s="17" t="str">
        <f ca="1">IF(Q108=0," ",IFERROR(IF(DATEDIF(TODAY(),Q108,"M")&lt;=5,"ROJO",IF(DATEDIF(TODAY(),Q108,"M")&gt;=12,"VERDE",IF(AND(DATEDIF(TODAY(),Q108,"M")&gt;=6,DATEDIF(TODAY(),Q108,"M")&lt;=11),"AMARILLO"))),S108))</f>
        <v xml:space="preserve"> </v>
      </c>
      <c r="S108" s="25" t="str">
        <f>IF(Q108=0," ",IF(Q108&lt;=$N$4,"VENCIDO","NO VENCIDO"))</f>
        <v xml:space="preserve"> </v>
      </c>
      <c r="T108" s="18"/>
      <c r="U108" s="19"/>
      <c r="V108" s="19"/>
      <c r="W108" s="20"/>
      <c r="X108" s="20"/>
      <c r="Y108" s="164"/>
      <c r="Z108" s="21"/>
      <c r="AA108" s="4"/>
      <c r="AB108" s="166"/>
      <c r="AC108" s="166"/>
      <c r="AD108" s="170"/>
      <c r="AE108" s="166"/>
      <c r="AF108" s="166"/>
      <c r="AG108" s="166"/>
      <c r="AH108" s="166"/>
      <c r="AI108" s="166"/>
      <c r="AJ108" s="166"/>
      <c r="AK108" s="166"/>
      <c r="AL108" s="166"/>
      <c r="AM108" s="166"/>
      <c r="AN108" s="166"/>
      <c r="AO108" s="184"/>
      <c r="AP108" s="24"/>
      <c r="AQ108" s="8"/>
    </row>
    <row r="109" spans="1:43" ht="14.65" customHeight="1">
      <c r="A109" s="101"/>
      <c r="B109" s="193"/>
      <c r="C109" s="193"/>
      <c r="D109" s="118"/>
      <c r="E109" s="127"/>
      <c r="F109" s="133"/>
      <c r="G109" s="133"/>
      <c r="H109" s="133"/>
      <c r="I109" s="133"/>
      <c r="J109" s="145"/>
      <c r="K109" s="148"/>
      <c r="L109" s="151"/>
      <c r="M109" s="154"/>
      <c r="N109" s="14"/>
      <c r="O109" s="15"/>
      <c r="P109" s="15"/>
      <c r="Q109" s="16"/>
      <c r="R109" s="17" t="str">
        <f ca="1">IF(Q109=0," ",IFERROR(IF(DATEDIF(TODAY(),Q109,"M")&lt;=5,"ROJO",IF(DATEDIF(TODAY(),Q109,"M")&gt;=12,"VERDE",IF(AND(DATEDIF(TODAY(),Q109,"M")&gt;=6,DATEDIF(TODAY(),Q109,"M")&lt;=11),"AMARILLO"))),S109))</f>
        <v xml:space="preserve"> </v>
      </c>
      <c r="S109" s="25" t="str">
        <f>IF(Q109=0," ",IF(Q109&lt;=$N$4,"VENCIDO","NO VENCIDO"))</f>
        <v xml:space="preserve"> </v>
      </c>
      <c r="T109" s="18"/>
      <c r="U109" s="19"/>
      <c r="V109" s="19"/>
      <c r="W109" s="20"/>
      <c r="X109" s="20"/>
      <c r="Y109" s="164"/>
      <c r="Z109" s="21"/>
      <c r="AA109" s="4"/>
      <c r="AB109" s="166"/>
      <c r="AC109" s="166"/>
      <c r="AD109" s="170"/>
      <c r="AE109" s="166"/>
      <c r="AF109" s="166"/>
      <c r="AG109" s="166"/>
      <c r="AH109" s="166"/>
      <c r="AI109" s="166"/>
      <c r="AJ109" s="166"/>
      <c r="AK109" s="166"/>
      <c r="AL109" s="166"/>
      <c r="AM109" s="166"/>
      <c r="AN109" s="166"/>
      <c r="AO109" s="184"/>
      <c r="AP109" s="24"/>
      <c r="AQ109" s="8"/>
    </row>
    <row r="110" spans="1:43" ht="14.65" customHeight="1">
      <c r="A110" s="101"/>
      <c r="B110" s="193"/>
      <c r="C110" s="193"/>
      <c r="D110" s="118"/>
      <c r="E110" s="127"/>
      <c r="F110" s="133"/>
      <c r="G110" s="133"/>
      <c r="H110" s="133"/>
      <c r="I110" s="133"/>
      <c r="J110" s="145"/>
      <c r="K110" s="148"/>
      <c r="L110" s="151"/>
      <c r="M110" s="154"/>
      <c r="N110" s="14"/>
      <c r="O110" s="15"/>
      <c r="P110" s="15"/>
      <c r="Q110" s="16"/>
      <c r="R110" s="17" t="str">
        <f ca="1">IF(Q110=0," ",IFERROR(IF(DATEDIF(TODAY(),Q110,"M")&lt;=5,"ROJO",IF(DATEDIF(TODAY(),Q110,"M")&gt;=12,"VERDE",IF(AND(DATEDIF(TODAY(),Q110,"M")&gt;=6,DATEDIF(TODAY(),Q110,"M")&lt;=11),"AMARILLO"))),S110))</f>
        <v xml:space="preserve"> </v>
      </c>
      <c r="S110" s="25" t="str">
        <f>IF(Q110=0," ",IF(Q110&lt;=$N$4,"VENCIDO","NO VENCIDO"))</f>
        <v xml:space="preserve"> </v>
      </c>
      <c r="T110" s="18"/>
      <c r="U110" s="19"/>
      <c r="V110" s="19"/>
      <c r="W110" s="20"/>
      <c r="X110" s="20"/>
      <c r="Y110" s="164"/>
      <c r="Z110" s="21"/>
      <c r="AA110" s="4"/>
      <c r="AB110" s="166"/>
      <c r="AC110" s="166"/>
      <c r="AD110" s="170"/>
      <c r="AE110" s="166"/>
      <c r="AF110" s="166"/>
      <c r="AG110" s="166"/>
      <c r="AH110" s="166"/>
      <c r="AI110" s="166"/>
      <c r="AJ110" s="166"/>
      <c r="AK110" s="166"/>
      <c r="AL110" s="166"/>
      <c r="AM110" s="166"/>
      <c r="AN110" s="166"/>
      <c r="AO110" s="184"/>
      <c r="AP110" s="24"/>
      <c r="AQ110" s="8"/>
    </row>
    <row r="111" spans="1:43" ht="14.65" customHeight="1">
      <c r="A111" s="101"/>
      <c r="B111" s="193"/>
      <c r="C111" s="193"/>
      <c r="D111" s="118"/>
      <c r="E111" s="127"/>
      <c r="F111" s="133"/>
      <c r="G111" s="133"/>
      <c r="H111" s="133"/>
      <c r="I111" s="133"/>
      <c r="J111" s="145"/>
      <c r="K111" s="148"/>
      <c r="L111" s="151"/>
      <c r="M111" s="155"/>
      <c r="N111" s="14"/>
      <c r="O111" s="15"/>
      <c r="P111" s="15"/>
      <c r="Q111" s="16"/>
      <c r="R111" s="17" t="str">
        <f ca="1">IF(Q111=0," ",IFERROR(IF(DATEDIF(TODAY(),Q111,"M")&lt;=5,"ROJO",IF(DATEDIF(TODAY(),Q111,"M")&gt;=12,"VERDE",IF(AND(DATEDIF(TODAY(),Q111,"M")&gt;=6,DATEDIF(TODAY(),Q111,"M")&lt;=11),"AMARILLO"))),S111))</f>
        <v xml:space="preserve"> </v>
      </c>
      <c r="S111" s="25" t="str">
        <f>IF(Q111=0," ",IF(Q111&lt;=$N$4,"VENCIDO","NO VENCIDO"))</f>
        <v xml:space="preserve"> </v>
      </c>
      <c r="T111" s="18"/>
      <c r="U111" s="19"/>
      <c r="V111" s="19"/>
      <c r="W111" s="20"/>
      <c r="X111" s="20"/>
      <c r="Y111" s="164"/>
      <c r="Z111" s="21"/>
      <c r="AA111" s="4"/>
      <c r="AB111" s="166"/>
      <c r="AC111" s="166"/>
      <c r="AD111" s="170"/>
      <c r="AE111" s="166"/>
      <c r="AF111" s="166"/>
      <c r="AG111" s="166"/>
      <c r="AH111" s="166"/>
      <c r="AI111" s="166"/>
      <c r="AJ111" s="166"/>
      <c r="AK111" s="166"/>
      <c r="AL111" s="166"/>
      <c r="AM111" s="166"/>
      <c r="AN111" s="166"/>
      <c r="AO111" s="185"/>
      <c r="AP111" s="24"/>
      <c r="AQ111" s="8"/>
    </row>
    <row r="112" spans="1:43" ht="16.5">
      <c r="A112" s="102"/>
      <c r="B112" s="193"/>
      <c r="C112" s="193"/>
      <c r="D112" s="119"/>
      <c r="E112" s="128"/>
      <c r="F112" s="134"/>
      <c r="G112" s="134"/>
      <c r="H112" s="134"/>
      <c r="I112" s="134"/>
      <c r="J112" s="146"/>
      <c r="K112" s="149"/>
      <c r="L112" s="152"/>
      <c r="M112" s="28" t="b">
        <f>M107=N112</f>
        <v>1</v>
      </c>
      <c r="N112" s="29">
        <f>SUM(N107:N111)</f>
        <v>0</v>
      </c>
      <c r="O112" s="30" t="s">
        <v>112</v>
      </c>
      <c r="P112" s="31"/>
      <c r="Q112" s="32"/>
      <c r="R112" s="32"/>
      <c r="S112" s="32"/>
      <c r="T112" s="33">
        <f>SUM(T107:T111)</f>
        <v>0</v>
      </c>
      <c r="U112" s="34"/>
      <c r="V112" s="34"/>
      <c r="W112" s="34"/>
      <c r="X112" s="35"/>
      <c r="Y112" s="165"/>
      <c r="Z112" s="36"/>
      <c r="AA112" s="4"/>
      <c r="AB112" s="37"/>
      <c r="AC112" s="37"/>
      <c r="AD112" s="38"/>
      <c r="AE112" s="37"/>
      <c r="AF112" s="37"/>
      <c r="AG112" s="37"/>
      <c r="AH112" s="37"/>
      <c r="AI112" s="37"/>
      <c r="AJ112" s="37"/>
      <c r="AK112" s="37"/>
      <c r="AL112" s="37"/>
      <c r="AM112" s="37"/>
      <c r="AN112" s="37"/>
      <c r="AO112" s="39"/>
      <c r="AP112" s="24"/>
      <c r="AQ112" s="8"/>
    </row>
    <row r="113" spans="1:43" ht="14.65" customHeight="1">
      <c r="A113" s="100">
        <f>A107+1</f>
        <v>19</v>
      </c>
      <c r="B113" s="187" t="s">
        <v>146</v>
      </c>
      <c r="C113" s="188"/>
      <c r="D113" s="117">
        <f>+Febrero!M113</f>
        <v>170</v>
      </c>
      <c r="E113" s="126">
        <v>0</v>
      </c>
      <c r="F113" s="132">
        <v>13</v>
      </c>
      <c r="G113" s="132"/>
      <c r="H113" s="132"/>
      <c r="I113" s="132"/>
      <c r="J113" s="144">
        <f>+F113+G113</f>
        <v>13</v>
      </c>
      <c r="K113" s="147">
        <f>+AO113</f>
        <v>47</v>
      </c>
      <c r="L113" s="150">
        <f>+J113+K113</f>
        <v>60</v>
      </c>
      <c r="M113" s="153">
        <f>+(D113+E113)-(L113)+H113-I113</f>
        <v>110</v>
      </c>
      <c r="N113" s="14">
        <v>110</v>
      </c>
      <c r="O113" s="15" t="s">
        <v>147</v>
      </c>
      <c r="P113" s="15" t="s">
        <v>125</v>
      </c>
      <c r="Q113" s="16">
        <v>46507</v>
      </c>
      <c r="R113" s="17" t="str">
        <f ca="1">IF(Q113=0," ",IFERROR(IF(DATEDIF(TODAY(),Q113,"M")&lt;=5,"ROJO",IF(DATEDIF(TODAY(),Q113,"M")&gt;=12,"VERDE",IF(AND(DATEDIF(TODAY(),Q113,"M")&gt;=6,DATEDIF(TODAY(),Q113,"M")&lt;=11),"AMARILLO"))),S113))</f>
        <v>AMARILLO</v>
      </c>
      <c r="S113" s="17" t="str">
        <f>IF(Q113=0," ",IF(Q113&lt;=$N$4,"VENCIDO","NO VENCIDO"))</f>
        <v>NO VENCIDO</v>
      </c>
      <c r="T113" s="18"/>
      <c r="U113" s="19"/>
      <c r="V113" s="19"/>
      <c r="W113" s="20"/>
      <c r="X113" s="20"/>
      <c r="Y113" s="163">
        <f>+AT113</f>
        <v>0</v>
      </c>
      <c r="Z113" s="21"/>
      <c r="AA113" s="4"/>
      <c r="AB113" s="166">
        <v>47</v>
      </c>
      <c r="AC113" s="166"/>
      <c r="AD113" s="170">
        <f>+AB113+AC113</f>
        <v>47</v>
      </c>
      <c r="AE113" s="166"/>
      <c r="AF113" s="166"/>
      <c r="AG113" s="166"/>
      <c r="AH113" s="166"/>
      <c r="AI113" s="166"/>
      <c r="AJ113" s="166"/>
      <c r="AK113" s="166"/>
      <c r="AL113" s="166"/>
      <c r="AM113" s="166"/>
      <c r="AN113" s="166"/>
      <c r="AO113" s="183">
        <f>SUM(AD113:AN117)</f>
        <v>47</v>
      </c>
      <c r="AP113" s="24"/>
      <c r="AQ113" s="8"/>
    </row>
    <row r="114" spans="1:43" ht="14.65" customHeight="1">
      <c r="A114" s="101"/>
      <c r="B114" s="189"/>
      <c r="C114" s="190"/>
      <c r="D114" s="118"/>
      <c r="E114" s="127"/>
      <c r="F114" s="133"/>
      <c r="G114" s="133"/>
      <c r="H114" s="133"/>
      <c r="I114" s="133"/>
      <c r="J114" s="145"/>
      <c r="K114" s="148"/>
      <c r="L114" s="151"/>
      <c r="M114" s="154"/>
      <c r="N114" s="14"/>
      <c r="O114" s="15"/>
      <c r="P114" s="15"/>
      <c r="Q114" s="16"/>
      <c r="R114" s="17" t="str">
        <f ca="1">IF(Q114=0," ",IFERROR(IF(DATEDIF(TODAY(),Q114,"M")&lt;=5,"ROJO",IF(DATEDIF(TODAY(),Q114,"M")&gt;=12,"VERDE",IF(AND(DATEDIF(TODAY(),Q114,"M")&gt;=6,DATEDIF(TODAY(),Q114,"M")&lt;=11),"AMARILLO"))),S114))</f>
        <v xml:space="preserve"> </v>
      </c>
      <c r="S114" s="25" t="str">
        <f>IF(Q114=0," ",IF(Q114&lt;=$N$4,"VENCIDO","NO VENCIDO"))</f>
        <v xml:space="preserve"> </v>
      </c>
      <c r="T114" s="18"/>
      <c r="U114" s="19"/>
      <c r="V114" s="19"/>
      <c r="W114" s="20"/>
      <c r="X114" s="20"/>
      <c r="Y114" s="164"/>
      <c r="Z114" s="21"/>
      <c r="AA114" s="4"/>
      <c r="AB114" s="166"/>
      <c r="AC114" s="166"/>
      <c r="AD114" s="170"/>
      <c r="AE114" s="166"/>
      <c r="AF114" s="166"/>
      <c r="AG114" s="166"/>
      <c r="AH114" s="166"/>
      <c r="AI114" s="166"/>
      <c r="AJ114" s="166"/>
      <c r="AK114" s="166"/>
      <c r="AL114" s="166"/>
      <c r="AM114" s="166"/>
      <c r="AN114" s="166"/>
      <c r="AO114" s="184"/>
      <c r="AP114" s="24"/>
      <c r="AQ114" s="8"/>
    </row>
    <row r="115" spans="1:43" ht="14.65" customHeight="1">
      <c r="A115" s="101"/>
      <c r="B115" s="189"/>
      <c r="C115" s="190"/>
      <c r="D115" s="118"/>
      <c r="E115" s="127"/>
      <c r="F115" s="133"/>
      <c r="G115" s="133"/>
      <c r="H115" s="133"/>
      <c r="I115" s="133"/>
      <c r="J115" s="145"/>
      <c r="K115" s="148"/>
      <c r="L115" s="151"/>
      <c r="M115" s="154"/>
      <c r="N115" s="14"/>
      <c r="O115" s="15"/>
      <c r="P115" s="15"/>
      <c r="Q115" s="16"/>
      <c r="R115" s="17" t="str">
        <f ca="1">IF(Q115=0," ",IFERROR(IF(DATEDIF(TODAY(),Q115,"M")&lt;=5,"ROJO",IF(DATEDIF(TODAY(),Q115,"M")&gt;=12,"VERDE",IF(AND(DATEDIF(TODAY(),Q115,"M")&gt;=6,DATEDIF(TODAY(),Q115,"M")&lt;=11),"AMARILLO"))),S115))</f>
        <v xml:space="preserve"> </v>
      </c>
      <c r="S115" s="25" t="str">
        <f>IF(Q115=0," ",IF(Q115&lt;=$N$4,"VENCIDO","NO VENCIDO"))</f>
        <v xml:space="preserve"> </v>
      </c>
      <c r="T115" s="18"/>
      <c r="U115" s="19"/>
      <c r="V115" s="19"/>
      <c r="W115" s="20"/>
      <c r="X115" s="20"/>
      <c r="Y115" s="164"/>
      <c r="Z115" s="21"/>
      <c r="AA115" s="4"/>
      <c r="AB115" s="166"/>
      <c r="AC115" s="166"/>
      <c r="AD115" s="170"/>
      <c r="AE115" s="166"/>
      <c r="AF115" s="166"/>
      <c r="AG115" s="166"/>
      <c r="AH115" s="166"/>
      <c r="AI115" s="166"/>
      <c r="AJ115" s="166"/>
      <c r="AK115" s="166"/>
      <c r="AL115" s="166"/>
      <c r="AM115" s="166"/>
      <c r="AN115" s="166"/>
      <c r="AO115" s="184"/>
      <c r="AP115" s="24"/>
      <c r="AQ115" s="8"/>
    </row>
    <row r="116" spans="1:43" ht="14.65" customHeight="1">
      <c r="A116" s="101"/>
      <c r="B116" s="189"/>
      <c r="C116" s="190"/>
      <c r="D116" s="118"/>
      <c r="E116" s="127"/>
      <c r="F116" s="133"/>
      <c r="G116" s="133"/>
      <c r="H116" s="133"/>
      <c r="I116" s="133"/>
      <c r="J116" s="145"/>
      <c r="K116" s="148"/>
      <c r="L116" s="151"/>
      <c r="M116" s="154"/>
      <c r="N116" s="14"/>
      <c r="O116" s="15"/>
      <c r="P116" s="15"/>
      <c r="Q116" s="16"/>
      <c r="R116" s="17" t="str">
        <f ca="1">IF(Q116=0," ",IFERROR(IF(DATEDIF(TODAY(),Q116,"M")&lt;=5,"ROJO",IF(DATEDIF(TODAY(),Q116,"M")&gt;=12,"VERDE",IF(AND(DATEDIF(TODAY(),Q116,"M")&gt;=6,DATEDIF(TODAY(),Q116,"M")&lt;=11),"AMARILLO"))),S116))</f>
        <v xml:space="preserve"> </v>
      </c>
      <c r="S116" s="25" t="str">
        <f>IF(Q116=0," ",IF(Q116&lt;=$N$4,"VENCIDO","NO VENCIDO"))</f>
        <v xml:space="preserve"> </v>
      </c>
      <c r="T116" s="18"/>
      <c r="U116" s="19"/>
      <c r="V116" s="19"/>
      <c r="W116" s="20"/>
      <c r="X116" s="20"/>
      <c r="Y116" s="164"/>
      <c r="Z116" s="21"/>
      <c r="AA116" s="4"/>
      <c r="AB116" s="166"/>
      <c r="AC116" s="166"/>
      <c r="AD116" s="170"/>
      <c r="AE116" s="166"/>
      <c r="AF116" s="166"/>
      <c r="AG116" s="166"/>
      <c r="AH116" s="166"/>
      <c r="AI116" s="166"/>
      <c r="AJ116" s="166"/>
      <c r="AK116" s="166"/>
      <c r="AL116" s="166"/>
      <c r="AM116" s="166"/>
      <c r="AN116" s="166"/>
      <c r="AO116" s="184"/>
      <c r="AP116" s="24"/>
      <c r="AQ116" s="8"/>
    </row>
    <row r="117" spans="1:43" ht="14.65" customHeight="1">
      <c r="A117" s="101"/>
      <c r="B117" s="189"/>
      <c r="C117" s="190"/>
      <c r="D117" s="118"/>
      <c r="E117" s="127"/>
      <c r="F117" s="133"/>
      <c r="G117" s="133"/>
      <c r="H117" s="133"/>
      <c r="I117" s="133"/>
      <c r="J117" s="145"/>
      <c r="K117" s="148"/>
      <c r="L117" s="151"/>
      <c r="M117" s="155"/>
      <c r="N117" s="14"/>
      <c r="O117" s="15"/>
      <c r="P117" s="15"/>
      <c r="Q117" s="16"/>
      <c r="R117" s="17" t="str">
        <f ca="1">IF(Q117=0," ",IFERROR(IF(DATEDIF(TODAY(),Q117,"M")&lt;=5,"ROJO",IF(DATEDIF(TODAY(),Q117,"M")&gt;=12,"VERDE",IF(AND(DATEDIF(TODAY(),Q117,"M")&gt;=6,DATEDIF(TODAY(),Q117,"M")&lt;=11),"AMARILLO"))),S117))</f>
        <v xml:space="preserve"> </v>
      </c>
      <c r="S117" s="25" t="str">
        <f>IF(Q117=0," ",IF(Q117&lt;=$N$4,"VENCIDO","NO VENCIDO"))</f>
        <v xml:space="preserve"> </v>
      </c>
      <c r="T117" s="18"/>
      <c r="U117" s="19"/>
      <c r="V117" s="19"/>
      <c r="W117" s="20"/>
      <c r="X117" s="20"/>
      <c r="Y117" s="164"/>
      <c r="Z117" s="21"/>
      <c r="AA117" s="4"/>
      <c r="AB117" s="166"/>
      <c r="AC117" s="166"/>
      <c r="AD117" s="170"/>
      <c r="AE117" s="166"/>
      <c r="AF117" s="166"/>
      <c r="AG117" s="166"/>
      <c r="AH117" s="166"/>
      <c r="AI117" s="166"/>
      <c r="AJ117" s="166"/>
      <c r="AK117" s="166"/>
      <c r="AL117" s="166"/>
      <c r="AM117" s="166"/>
      <c r="AN117" s="166"/>
      <c r="AO117" s="185"/>
      <c r="AP117" s="24"/>
      <c r="AQ117" s="8"/>
    </row>
    <row r="118" spans="1:43" ht="16.5">
      <c r="A118" s="102"/>
      <c r="B118" s="191"/>
      <c r="C118" s="192"/>
      <c r="D118" s="119"/>
      <c r="E118" s="128"/>
      <c r="F118" s="134"/>
      <c r="G118" s="134"/>
      <c r="H118" s="134"/>
      <c r="I118" s="134"/>
      <c r="J118" s="146"/>
      <c r="K118" s="149"/>
      <c r="L118" s="152"/>
      <c r="M118" s="28" t="b">
        <f>M113=N118</f>
        <v>1</v>
      </c>
      <c r="N118" s="29">
        <f>SUM(N113:N117)</f>
        <v>110</v>
      </c>
      <c r="O118" s="30" t="s">
        <v>112</v>
      </c>
      <c r="P118" s="31"/>
      <c r="Q118" s="32"/>
      <c r="R118" s="32"/>
      <c r="S118" s="32"/>
      <c r="T118" s="33">
        <f>SUM(T113:T117)</f>
        <v>0</v>
      </c>
      <c r="U118" s="34"/>
      <c r="V118" s="34"/>
      <c r="W118" s="34"/>
      <c r="X118" s="35"/>
      <c r="Y118" s="165"/>
      <c r="Z118" s="36"/>
      <c r="AA118" s="4"/>
      <c r="AB118" s="37"/>
      <c r="AC118" s="37"/>
      <c r="AD118" s="38"/>
      <c r="AE118" s="37"/>
      <c r="AF118" s="37"/>
      <c r="AG118" s="37"/>
      <c r="AH118" s="37"/>
      <c r="AI118" s="37"/>
      <c r="AJ118" s="37"/>
      <c r="AK118" s="37"/>
      <c r="AL118" s="37"/>
      <c r="AM118" s="37"/>
      <c r="AN118" s="37"/>
      <c r="AO118" s="39"/>
      <c r="AP118" s="24"/>
      <c r="AQ118" s="8"/>
    </row>
    <row r="119" spans="1:43" ht="14.65" customHeight="1">
      <c r="A119" s="100">
        <f>A113+1</f>
        <v>20</v>
      </c>
      <c r="B119" s="187" t="s">
        <v>148</v>
      </c>
      <c r="C119" s="188"/>
      <c r="D119" s="117">
        <f>+Febrero!M119</f>
        <v>22</v>
      </c>
      <c r="E119" s="126">
        <v>0</v>
      </c>
      <c r="F119" s="132">
        <v>2</v>
      </c>
      <c r="G119" s="132"/>
      <c r="H119" s="132"/>
      <c r="I119" s="132"/>
      <c r="J119" s="144">
        <f>+F119+G119</f>
        <v>2</v>
      </c>
      <c r="K119" s="147">
        <f>+AO119</f>
        <v>0</v>
      </c>
      <c r="L119" s="150">
        <f>+J119+K119</f>
        <v>2</v>
      </c>
      <c r="M119" s="153">
        <f>+(D119+E119)-(L119)+H119-I119</f>
        <v>20</v>
      </c>
      <c r="N119" s="14">
        <v>20</v>
      </c>
      <c r="O119" s="15" t="s">
        <v>149</v>
      </c>
      <c r="P119" s="15" t="s">
        <v>150</v>
      </c>
      <c r="Q119" s="16">
        <v>46634</v>
      </c>
      <c r="R119" s="17" t="str">
        <f ca="1">IF(Q119=0," ",IFERROR(IF(DATEDIF(TODAY(),Q119,"M")&lt;=5,"ROJO",IF(DATEDIF(TODAY(),Q119,"M")&gt;=12,"VERDE",IF(AND(DATEDIF(TODAY(),Q119,"M")&gt;=6,DATEDIF(TODAY(),Q119,"M")&lt;=11),"AMARILLO"))),S119))</f>
        <v>AMARILLO</v>
      </c>
      <c r="S119" s="17" t="str">
        <f>IF(Q119=0," ",IF(Q119&lt;=$N$4,"VENCIDO","NO VENCIDO"))</f>
        <v>NO VENCIDO</v>
      </c>
      <c r="T119" s="18"/>
      <c r="U119" s="19"/>
      <c r="V119" s="19"/>
      <c r="W119" s="20"/>
      <c r="X119" s="20"/>
      <c r="Y119" s="163">
        <f>+AT119</f>
        <v>0</v>
      </c>
      <c r="Z119" s="21"/>
      <c r="AA119" s="4"/>
      <c r="AB119" s="166"/>
      <c r="AC119" s="166"/>
      <c r="AD119" s="170">
        <f>+AB119+AC119</f>
        <v>0</v>
      </c>
      <c r="AE119" s="166"/>
      <c r="AF119" s="166"/>
      <c r="AG119" s="166"/>
      <c r="AH119" s="166"/>
      <c r="AI119" s="166"/>
      <c r="AJ119" s="166"/>
      <c r="AK119" s="166"/>
      <c r="AL119" s="166"/>
      <c r="AM119" s="166"/>
      <c r="AN119" s="166"/>
      <c r="AO119" s="183">
        <f>SUM(AD119:AN123)</f>
        <v>0</v>
      </c>
      <c r="AP119" s="24"/>
      <c r="AQ119" s="8"/>
    </row>
    <row r="120" spans="1:43" ht="14.65" customHeight="1">
      <c r="A120" s="101"/>
      <c r="B120" s="189"/>
      <c r="C120" s="190"/>
      <c r="D120" s="118"/>
      <c r="E120" s="127"/>
      <c r="F120" s="133"/>
      <c r="G120" s="133"/>
      <c r="H120" s="133"/>
      <c r="I120" s="133"/>
      <c r="J120" s="145"/>
      <c r="K120" s="148"/>
      <c r="L120" s="151"/>
      <c r="M120" s="154"/>
      <c r="N120" s="14"/>
      <c r="O120" s="15"/>
      <c r="P120" s="15"/>
      <c r="Q120" s="16"/>
      <c r="R120" s="17" t="str">
        <f ca="1">IF(Q120=0," ",IFERROR(IF(DATEDIF(TODAY(),Q120,"M")&lt;=5,"ROJO",IF(DATEDIF(TODAY(),Q120,"M")&gt;=12,"VERDE",IF(AND(DATEDIF(TODAY(),Q120,"M")&gt;=6,DATEDIF(TODAY(),Q120,"M")&lt;=11),"AMARILLO"))),S120))</f>
        <v xml:space="preserve"> </v>
      </c>
      <c r="S120" s="25" t="str">
        <f>IF(Q120=0," ",IF(Q120&lt;=$N$4,"VENCIDO","NO VENCIDO"))</f>
        <v xml:space="preserve"> </v>
      </c>
      <c r="T120" s="18"/>
      <c r="U120" s="19"/>
      <c r="V120" s="19"/>
      <c r="W120" s="20"/>
      <c r="X120" s="20"/>
      <c r="Y120" s="164"/>
      <c r="Z120" s="21"/>
      <c r="AA120" s="4"/>
      <c r="AB120" s="166"/>
      <c r="AC120" s="166"/>
      <c r="AD120" s="170"/>
      <c r="AE120" s="166"/>
      <c r="AF120" s="166"/>
      <c r="AG120" s="166"/>
      <c r="AH120" s="166"/>
      <c r="AI120" s="166"/>
      <c r="AJ120" s="166"/>
      <c r="AK120" s="166"/>
      <c r="AL120" s="166"/>
      <c r="AM120" s="166"/>
      <c r="AN120" s="166"/>
      <c r="AO120" s="184"/>
      <c r="AP120" s="24"/>
      <c r="AQ120" s="8"/>
    </row>
    <row r="121" spans="1:43" ht="14.65" customHeight="1">
      <c r="A121" s="101"/>
      <c r="B121" s="189"/>
      <c r="C121" s="190"/>
      <c r="D121" s="118"/>
      <c r="E121" s="127"/>
      <c r="F121" s="133"/>
      <c r="G121" s="133"/>
      <c r="H121" s="133"/>
      <c r="I121" s="133"/>
      <c r="J121" s="145"/>
      <c r="K121" s="148"/>
      <c r="L121" s="151"/>
      <c r="M121" s="154"/>
      <c r="N121" s="14"/>
      <c r="O121" s="15"/>
      <c r="P121" s="15"/>
      <c r="Q121" s="16"/>
      <c r="R121" s="17" t="str">
        <f ca="1">IF(Q121=0," ",IFERROR(IF(DATEDIF(TODAY(),Q121,"M")&lt;=5,"ROJO",IF(DATEDIF(TODAY(),Q121,"M")&gt;=12,"VERDE",IF(AND(DATEDIF(TODAY(),Q121,"M")&gt;=6,DATEDIF(TODAY(),Q121,"M")&lt;=11),"AMARILLO"))),S121))</f>
        <v xml:space="preserve"> </v>
      </c>
      <c r="S121" s="25" t="str">
        <f>IF(Q121=0," ",IF(Q121&lt;=$N$4,"VENCIDO","NO VENCIDO"))</f>
        <v xml:space="preserve"> </v>
      </c>
      <c r="T121" s="18"/>
      <c r="U121" s="19"/>
      <c r="V121" s="19"/>
      <c r="W121" s="20"/>
      <c r="X121" s="20"/>
      <c r="Y121" s="164"/>
      <c r="Z121" s="21"/>
      <c r="AA121" s="4"/>
      <c r="AB121" s="166"/>
      <c r="AC121" s="166"/>
      <c r="AD121" s="170"/>
      <c r="AE121" s="166"/>
      <c r="AF121" s="166"/>
      <c r="AG121" s="166"/>
      <c r="AH121" s="166"/>
      <c r="AI121" s="166"/>
      <c r="AJ121" s="166"/>
      <c r="AK121" s="166"/>
      <c r="AL121" s="166"/>
      <c r="AM121" s="166"/>
      <c r="AN121" s="166"/>
      <c r="AO121" s="184"/>
      <c r="AP121" s="24"/>
      <c r="AQ121" s="8"/>
    </row>
    <row r="122" spans="1:43" ht="14.65" customHeight="1">
      <c r="A122" s="101"/>
      <c r="B122" s="189"/>
      <c r="C122" s="190"/>
      <c r="D122" s="118"/>
      <c r="E122" s="127"/>
      <c r="F122" s="133"/>
      <c r="G122" s="133"/>
      <c r="H122" s="133"/>
      <c r="I122" s="133"/>
      <c r="J122" s="145"/>
      <c r="K122" s="148"/>
      <c r="L122" s="151"/>
      <c r="M122" s="154"/>
      <c r="N122" s="14"/>
      <c r="O122" s="15"/>
      <c r="P122" s="15"/>
      <c r="Q122" s="16"/>
      <c r="R122" s="17" t="str">
        <f ca="1">IF(Q122=0," ",IFERROR(IF(DATEDIF(TODAY(),Q122,"M")&lt;=5,"ROJO",IF(DATEDIF(TODAY(),Q122,"M")&gt;=12,"VERDE",IF(AND(DATEDIF(TODAY(),Q122,"M")&gt;=6,DATEDIF(TODAY(),Q122,"M")&lt;=11),"AMARILLO"))),S122))</f>
        <v xml:space="preserve"> </v>
      </c>
      <c r="S122" s="25" t="str">
        <f>IF(Q122=0," ",IF(Q122&lt;=$N$4,"VENCIDO","NO VENCIDO"))</f>
        <v xml:space="preserve"> </v>
      </c>
      <c r="T122" s="18"/>
      <c r="U122" s="19"/>
      <c r="V122" s="19"/>
      <c r="W122" s="20"/>
      <c r="X122" s="20"/>
      <c r="Y122" s="164"/>
      <c r="Z122" s="21"/>
      <c r="AA122" s="4"/>
      <c r="AB122" s="166"/>
      <c r="AC122" s="166"/>
      <c r="AD122" s="170"/>
      <c r="AE122" s="166"/>
      <c r="AF122" s="166"/>
      <c r="AG122" s="166"/>
      <c r="AH122" s="166"/>
      <c r="AI122" s="166"/>
      <c r="AJ122" s="166"/>
      <c r="AK122" s="166"/>
      <c r="AL122" s="166"/>
      <c r="AM122" s="166"/>
      <c r="AN122" s="166"/>
      <c r="AO122" s="184"/>
      <c r="AP122" s="24"/>
      <c r="AQ122" s="8"/>
    </row>
    <row r="123" spans="1:43" ht="14.65" customHeight="1">
      <c r="A123" s="101"/>
      <c r="B123" s="189"/>
      <c r="C123" s="190"/>
      <c r="D123" s="118"/>
      <c r="E123" s="127"/>
      <c r="F123" s="133"/>
      <c r="G123" s="133"/>
      <c r="H123" s="133"/>
      <c r="I123" s="133"/>
      <c r="J123" s="145"/>
      <c r="K123" s="148"/>
      <c r="L123" s="151"/>
      <c r="M123" s="155"/>
      <c r="N123" s="14"/>
      <c r="O123" s="15"/>
      <c r="P123" s="15"/>
      <c r="Q123" s="16"/>
      <c r="R123" s="17" t="str">
        <f ca="1">IF(Q123=0," ",IFERROR(IF(DATEDIF(TODAY(),Q123,"M")&lt;=5,"ROJO",IF(DATEDIF(TODAY(),Q123,"M")&gt;=12,"VERDE",IF(AND(DATEDIF(TODAY(),Q123,"M")&gt;=6,DATEDIF(TODAY(),Q123,"M")&lt;=11),"AMARILLO"))),S123))</f>
        <v xml:space="preserve"> </v>
      </c>
      <c r="S123" s="25" t="str">
        <f>IF(Q123=0," ",IF(Q123&lt;=$N$4,"VENCIDO","NO VENCIDO"))</f>
        <v xml:space="preserve"> </v>
      </c>
      <c r="T123" s="18"/>
      <c r="U123" s="19"/>
      <c r="V123" s="19"/>
      <c r="W123" s="20"/>
      <c r="X123" s="20"/>
      <c r="Y123" s="164"/>
      <c r="Z123" s="21"/>
      <c r="AA123" s="4"/>
      <c r="AB123" s="166"/>
      <c r="AC123" s="166"/>
      <c r="AD123" s="170"/>
      <c r="AE123" s="166"/>
      <c r="AF123" s="166"/>
      <c r="AG123" s="166"/>
      <c r="AH123" s="166"/>
      <c r="AI123" s="166"/>
      <c r="AJ123" s="166"/>
      <c r="AK123" s="166"/>
      <c r="AL123" s="166"/>
      <c r="AM123" s="166"/>
      <c r="AN123" s="166"/>
      <c r="AO123" s="185"/>
      <c r="AP123" s="24"/>
      <c r="AQ123" s="8"/>
    </row>
    <row r="124" spans="1:43" ht="16.5">
      <c r="A124" s="102"/>
      <c r="B124" s="191"/>
      <c r="C124" s="192"/>
      <c r="D124" s="119"/>
      <c r="E124" s="128"/>
      <c r="F124" s="134"/>
      <c r="G124" s="134"/>
      <c r="H124" s="134"/>
      <c r="I124" s="134"/>
      <c r="J124" s="146"/>
      <c r="K124" s="149"/>
      <c r="L124" s="152"/>
      <c r="M124" s="28" t="b">
        <f>M119=N124</f>
        <v>1</v>
      </c>
      <c r="N124" s="29">
        <f>SUM(N119:N123)</f>
        <v>20</v>
      </c>
      <c r="O124" s="30" t="s">
        <v>112</v>
      </c>
      <c r="P124" s="31"/>
      <c r="Q124" s="32"/>
      <c r="R124" s="32"/>
      <c r="S124" s="32"/>
      <c r="T124" s="33">
        <f>SUM(T119:T123)</f>
        <v>0</v>
      </c>
      <c r="U124" s="34"/>
      <c r="V124" s="34"/>
      <c r="W124" s="34"/>
      <c r="X124" s="35"/>
      <c r="Y124" s="165"/>
      <c r="Z124" s="36"/>
      <c r="AA124" s="4"/>
      <c r="AB124" s="37"/>
      <c r="AC124" s="38"/>
      <c r="AD124" s="38"/>
      <c r="AE124" s="38"/>
      <c r="AF124" s="38"/>
      <c r="AG124" s="38"/>
      <c r="AH124" s="38"/>
      <c r="AI124" s="38"/>
      <c r="AJ124" s="38"/>
      <c r="AK124" s="38"/>
      <c r="AL124" s="38"/>
      <c r="AM124" s="38"/>
      <c r="AN124" s="38"/>
      <c r="AO124" s="39"/>
      <c r="AP124" s="24"/>
      <c r="AQ124" s="8"/>
    </row>
    <row r="125" spans="1:43" ht="14.65" customHeight="1">
      <c r="A125" s="100">
        <f>A119+1</f>
        <v>21</v>
      </c>
      <c r="B125" s="187" t="s">
        <v>151</v>
      </c>
      <c r="C125" s="188"/>
      <c r="D125" s="117">
        <f>+Febrero!M125</f>
        <v>36</v>
      </c>
      <c r="E125" s="126">
        <v>0</v>
      </c>
      <c r="F125" s="132">
        <v>9</v>
      </c>
      <c r="G125" s="132"/>
      <c r="H125" s="132"/>
      <c r="I125" s="132"/>
      <c r="J125" s="144">
        <f>+F125+G125</f>
        <v>9</v>
      </c>
      <c r="K125" s="147">
        <f>+AO125</f>
        <v>0</v>
      </c>
      <c r="L125" s="150">
        <f>+J125+K125</f>
        <v>9</v>
      </c>
      <c r="M125" s="153">
        <f>+(D125+E125)-(L125)+H125-I125</f>
        <v>27</v>
      </c>
      <c r="N125" s="14">
        <v>27</v>
      </c>
      <c r="O125" s="15" t="s">
        <v>152</v>
      </c>
      <c r="P125" s="15" t="s">
        <v>150</v>
      </c>
      <c r="Q125" s="16">
        <v>46550</v>
      </c>
      <c r="R125" s="17" t="str">
        <f ca="1">IF(Q125=0," ",IFERROR(IF(DATEDIF(TODAY(),Q125,"M")&lt;=5,"ROJO",IF(DATEDIF(TODAY(),Q125,"M")&gt;=12,"VERDE",IF(AND(DATEDIF(TODAY(),Q125,"M")&gt;=6,DATEDIF(TODAY(),Q125,"M")&lt;=11),"AMARILLO"))),S125))</f>
        <v>AMARILLO</v>
      </c>
      <c r="S125" s="17" t="str">
        <f>IF(Q125=0," ",IF(Q125&lt;=$N$4,"VENCIDO","NO VENCIDO"))</f>
        <v>NO VENCIDO</v>
      </c>
      <c r="T125" s="18"/>
      <c r="U125" s="19"/>
      <c r="V125" s="19"/>
      <c r="W125" s="20"/>
      <c r="X125" s="20"/>
      <c r="Y125" s="163">
        <f>+AT125</f>
        <v>0</v>
      </c>
      <c r="Z125" s="21"/>
      <c r="AA125" s="4"/>
      <c r="AB125" s="166"/>
      <c r="AC125" s="166"/>
      <c r="AD125" s="170">
        <f>+AB125+AC125</f>
        <v>0</v>
      </c>
      <c r="AE125" s="166"/>
      <c r="AF125" s="166"/>
      <c r="AG125" s="166"/>
      <c r="AH125" s="166"/>
      <c r="AI125" s="166"/>
      <c r="AJ125" s="166"/>
      <c r="AK125" s="166"/>
      <c r="AL125" s="166"/>
      <c r="AM125" s="166"/>
      <c r="AN125" s="166"/>
      <c r="AO125" s="183">
        <f>SUM(AD125:AN129)</f>
        <v>0</v>
      </c>
      <c r="AP125" s="24"/>
      <c r="AQ125" s="8"/>
    </row>
    <row r="126" spans="1:43" ht="14.65" customHeight="1">
      <c r="A126" s="101"/>
      <c r="B126" s="189"/>
      <c r="C126" s="190"/>
      <c r="D126" s="118"/>
      <c r="E126" s="127"/>
      <c r="F126" s="133"/>
      <c r="G126" s="133"/>
      <c r="H126" s="133"/>
      <c r="I126" s="133"/>
      <c r="J126" s="145"/>
      <c r="K126" s="148"/>
      <c r="L126" s="151"/>
      <c r="M126" s="154"/>
      <c r="N126" s="14"/>
      <c r="O126" s="15"/>
      <c r="P126" s="15"/>
      <c r="Q126" s="16"/>
      <c r="R126" s="17" t="str">
        <f ca="1">IF(Q126=0," ",IFERROR(IF(DATEDIF(TODAY(),Q126,"M")&lt;=5,"ROJO",IF(DATEDIF(TODAY(),Q126,"M")&gt;=12,"VERDE",IF(AND(DATEDIF(TODAY(),Q126,"M")&gt;=6,DATEDIF(TODAY(),Q126,"M")&lt;=11),"AMARILLO"))),S126))</f>
        <v xml:space="preserve"> </v>
      </c>
      <c r="S126" s="25" t="str">
        <f>IF(Q126=0," ",IF(Q126&lt;=$N$4,"VENCIDO","NO VENCIDO"))</f>
        <v xml:space="preserve"> </v>
      </c>
      <c r="T126" s="18"/>
      <c r="U126" s="19"/>
      <c r="V126" s="19"/>
      <c r="W126" s="20"/>
      <c r="X126" s="20"/>
      <c r="Y126" s="164"/>
      <c r="Z126" s="21"/>
      <c r="AA126" s="4"/>
      <c r="AB126" s="166"/>
      <c r="AC126" s="166"/>
      <c r="AD126" s="170"/>
      <c r="AE126" s="166"/>
      <c r="AF126" s="166"/>
      <c r="AG126" s="166"/>
      <c r="AH126" s="166"/>
      <c r="AI126" s="166"/>
      <c r="AJ126" s="166"/>
      <c r="AK126" s="166"/>
      <c r="AL126" s="166"/>
      <c r="AM126" s="166"/>
      <c r="AN126" s="166"/>
      <c r="AO126" s="184"/>
      <c r="AP126" s="24"/>
      <c r="AQ126" s="8"/>
    </row>
    <row r="127" spans="1:43" ht="14.65" customHeight="1">
      <c r="A127" s="101"/>
      <c r="B127" s="189"/>
      <c r="C127" s="190"/>
      <c r="D127" s="118"/>
      <c r="E127" s="127"/>
      <c r="F127" s="133"/>
      <c r="G127" s="133"/>
      <c r="H127" s="133"/>
      <c r="I127" s="133"/>
      <c r="J127" s="145"/>
      <c r="K127" s="148"/>
      <c r="L127" s="151"/>
      <c r="M127" s="154"/>
      <c r="N127" s="14"/>
      <c r="O127" s="15"/>
      <c r="P127" s="15"/>
      <c r="Q127" s="16"/>
      <c r="R127" s="17" t="str">
        <f ca="1">IF(Q127=0," ",IFERROR(IF(DATEDIF(TODAY(),Q127,"M")&lt;=5,"ROJO",IF(DATEDIF(TODAY(),Q127,"M")&gt;=12,"VERDE",IF(AND(DATEDIF(TODAY(),Q127,"M")&gt;=6,DATEDIF(TODAY(),Q127,"M")&lt;=11),"AMARILLO"))),S127))</f>
        <v xml:space="preserve"> </v>
      </c>
      <c r="S127" s="25" t="str">
        <f>IF(Q127=0," ",IF(Q127&lt;=$N$4,"VENCIDO","NO VENCIDO"))</f>
        <v xml:space="preserve"> </v>
      </c>
      <c r="T127" s="18"/>
      <c r="U127" s="19"/>
      <c r="V127" s="19"/>
      <c r="W127" s="20"/>
      <c r="X127" s="20"/>
      <c r="Y127" s="164"/>
      <c r="Z127" s="21"/>
      <c r="AA127" s="4"/>
      <c r="AB127" s="166"/>
      <c r="AC127" s="166"/>
      <c r="AD127" s="170"/>
      <c r="AE127" s="166"/>
      <c r="AF127" s="166"/>
      <c r="AG127" s="166"/>
      <c r="AH127" s="166"/>
      <c r="AI127" s="166"/>
      <c r="AJ127" s="166"/>
      <c r="AK127" s="166"/>
      <c r="AL127" s="166"/>
      <c r="AM127" s="166"/>
      <c r="AN127" s="166"/>
      <c r="AO127" s="184"/>
      <c r="AP127" s="24"/>
      <c r="AQ127" s="8"/>
    </row>
    <row r="128" spans="1:43" ht="14.65" customHeight="1">
      <c r="A128" s="101"/>
      <c r="B128" s="189"/>
      <c r="C128" s="190"/>
      <c r="D128" s="118"/>
      <c r="E128" s="127"/>
      <c r="F128" s="133"/>
      <c r="G128" s="133"/>
      <c r="H128" s="133"/>
      <c r="I128" s="133"/>
      <c r="J128" s="145"/>
      <c r="K128" s="148"/>
      <c r="L128" s="151"/>
      <c r="M128" s="154"/>
      <c r="N128" s="14"/>
      <c r="O128" s="15"/>
      <c r="P128" s="15"/>
      <c r="Q128" s="16"/>
      <c r="R128" s="17" t="str">
        <f ca="1">IF(Q128=0," ",IFERROR(IF(DATEDIF(TODAY(),Q128,"M")&lt;=5,"ROJO",IF(DATEDIF(TODAY(),Q128,"M")&gt;=12,"VERDE",IF(AND(DATEDIF(TODAY(),Q128,"M")&gt;=6,DATEDIF(TODAY(),Q128,"M")&lt;=11),"AMARILLO"))),S128))</f>
        <v xml:space="preserve"> </v>
      </c>
      <c r="S128" s="25" t="str">
        <f>IF(Q128=0," ",IF(Q128&lt;=$N$4,"VENCIDO","NO VENCIDO"))</f>
        <v xml:space="preserve"> </v>
      </c>
      <c r="T128" s="18"/>
      <c r="U128" s="19"/>
      <c r="V128" s="19"/>
      <c r="W128" s="20"/>
      <c r="X128" s="20"/>
      <c r="Y128" s="164"/>
      <c r="Z128" s="21"/>
      <c r="AA128" s="4"/>
      <c r="AB128" s="166"/>
      <c r="AC128" s="166"/>
      <c r="AD128" s="170"/>
      <c r="AE128" s="166"/>
      <c r="AF128" s="166"/>
      <c r="AG128" s="166"/>
      <c r="AH128" s="166"/>
      <c r="AI128" s="166"/>
      <c r="AJ128" s="166"/>
      <c r="AK128" s="166"/>
      <c r="AL128" s="166"/>
      <c r="AM128" s="166"/>
      <c r="AN128" s="166"/>
      <c r="AO128" s="184"/>
      <c r="AP128" s="24"/>
      <c r="AQ128" s="8"/>
    </row>
    <row r="129" spans="1:43" ht="14.65" customHeight="1">
      <c r="A129" s="101"/>
      <c r="B129" s="189"/>
      <c r="C129" s="190"/>
      <c r="D129" s="118"/>
      <c r="E129" s="127"/>
      <c r="F129" s="133"/>
      <c r="G129" s="133"/>
      <c r="H129" s="133"/>
      <c r="I129" s="133"/>
      <c r="J129" s="145"/>
      <c r="K129" s="148"/>
      <c r="L129" s="151"/>
      <c r="M129" s="155"/>
      <c r="N129" s="14"/>
      <c r="O129" s="15"/>
      <c r="P129" s="15"/>
      <c r="Q129" s="16"/>
      <c r="R129" s="17" t="str">
        <f ca="1">IF(Q129=0," ",IFERROR(IF(DATEDIF(TODAY(),Q129,"M")&lt;=5,"ROJO",IF(DATEDIF(TODAY(),Q129,"M")&gt;=12,"VERDE",IF(AND(DATEDIF(TODAY(),Q129,"M")&gt;=6,DATEDIF(TODAY(),Q129,"M")&lt;=11),"AMARILLO"))),S129))</f>
        <v xml:space="preserve"> </v>
      </c>
      <c r="S129" s="25" t="str">
        <f>IF(Q129=0," ",IF(Q129&lt;=$N$4,"VENCIDO","NO VENCIDO"))</f>
        <v xml:space="preserve"> </v>
      </c>
      <c r="T129" s="18"/>
      <c r="U129" s="19"/>
      <c r="V129" s="19"/>
      <c r="W129" s="20"/>
      <c r="X129" s="20"/>
      <c r="Y129" s="164"/>
      <c r="Z129" s="21"/>
      <c r="AA129" s="4"/>
      <c r="AB129" s="166"/>
      <c r="AC129" s="166"/>
      <c r="AD129" s="170"/>
      <c r="AE129" s="166"/>
      <c r="AF129" s="166"/>
      <c r="AG129" s="166"/>
      <c r="AH129" s="166"/>
      <c r="AI129" s="166"/>
      <c r="AJ129" s="166"/>
      <c r="AK129" s="166"/>
      <c r="AL129" s="166"/>
      <c r="AM129" s="166"/>
      <c r="AN129" s="166"/>
      <c r="AO129" s="185"/>
      <c r="AP129" s="24"/>
      <c r="AQ129" s="8"/>
    </row>
    <row r="130" spans="1:43" ht="16.5">
      <c r="A130" s="102"/>
      <c r="B130" s="191"/>
      <c r="C130" s="192"/>
      <c r="D130" s="119"/>
      <c r="E130" s="128"/>
      <c r="F130" s="134"/>
      <c r="G130" s="134"/>
      <c r="H130" s="134"/>
      <c r="I130" s="134"/>
      <c r="J130" s="146"/>
      <c r="K130" s="149"/>
      <c r="L130" s="152"/>
      <c r="M130" s="28" t="b">
        <f>M125=N130</f>
        <v>1</v>
      </c>
      <c r="N130" s="29">
        <f>SUM(N125:N129)</f>
        <v>27</v>
      </c>
      <c r="O130" s="30" t="s">
        <v>112</v>
      </c>
      <c r="P130" s="31"/>
      <c r="Q130" s="32"/>
      <c r="R130" s="32"/>
      <c r="S130" s="32"/>
      <c r="T130" s="33">
        <f>SUM(T125:T129)</f>
        <v>0</v>
      </c>
      <c r="U130" s="34"/>
      <c r="V130" s="34"/>
      <c r="W130" s="34"/>
      <c r="X130" s="35"/>
      <c r="Y130" s="165"/>
      <c r="Z130" s="36"/>
      <c r="AA130" s="4"/>
      <c r="AB130" s="37"/>
      <c r="AC130" s="37"/>
      <c r="AD130" s="38"/>
      <c r="AE130" s="37"/>
      <c r="AF130" s="37"/>
      <c r="AG130" s="37"/>
      <c r="AH130" s="37"/>
      <c r="AI130" s="37"/>
      <c r="AJ130" s="37"/>
      <c r="AK130" s="37"/>
      <c r="AL130" s="37"/>
      <c r="AM130" s="37"/>
      <c r="AN130" s="37"/>
      <c r="AO130" s="39"/>
      <c r="AP130" s="24"/>
      <c r="AQ130" s="8"/>
    </row>
    <row r="131" spans="1:43" ht="14.65" customHeight="1">
      <c r="A131" s="100">
        <f>A125+1</f>
        <v>22</v>
      </c>
      <c r="B131" s="193" t="s">
        <v>153</v>
      </c>
      <c r="C131" s="193"/>
      <c r="D131" s="117">
        <f>+Febrero!M131</f>
        <v>0</v>
      </c>
      <c r="E131" s="126"/>
      <c r="F131" s="132"/>
      <c r="G131" s="132"/>
      <c r="H131" s="132"/>
      <c r="I131" s="132"/>
      <c r="J131" s="144">
        <f>+F131+G131</f>
        <v>0</v>
      </c>
      <c r="K131" s="147">
        <f>+AO131</f>
        <v>0</v>
      </c>
      <c r="L131" s="150">
        <f>+J131+K131</f>
        <v>0</v>
      </c>
      <c r="M131" s="153">
        <f>+(D131+E131)-(L131)+H131-I131</f>
        <v>0</v>
      </c>
      <c r="N131" s="14"/>
      <c r="O131" s="15"/>
      <c r="P131" s="15"/>
      <c r="Q131" s="16"/>
      <c r="R131" s="17" t="str">
        <f ca="1">IF(Q131=0," ",IFERROR(IF(DATEDIF(TODAY(),Q131,"M")&lt;=5,"ROJO",IF(DATEDIF(TODAY(),Q131,"M")&gt;=12,"VERDE",IF(AND(DATEDIF(TODAY(),Q131,"M")&gt;=6,DATEDIF(TODAY(),Q131,"M")&lt;=11),"AMARILLO"))),S131))</f>
        <v xml:space="preserve"> </v>
      </c>
      <c r="S131" s="17" t="str">
        <f>IF(Q131=0," ",IF(Q131&lt;=$N$4,"VENCIDO","NO VENCIDO"))</f>
        <v xml:space="preserve"> </v>
      </c>
      <c r="T131" s="18"/>
      <c r="U131" s="19"/>
      <c r="V131" s="19"/>
      <c r="W131" s="20"/>
      <c r="X131" s="20"/>
      <c r="Y131" s="163">
        <f>+AT131</f>
        <v>0</v>
      </c>
      <c r="Z131" s="21"/>
      <c r="AA131" s="4"/>
      <c r="AB131" s="166"/>
      <c r="AC131" s="166"/>
      <c r="AD131" s="170">
        <f>+AB131+AC131</f>
        <v>0</v>
      </c>
      <c r="AE131" s="166"/>
      <c r="AF131" s="166"/>
      <c r="AG131" s="166"/>
      <c r="AH131" s="166"/>
      <c r="AI131" s="166"/>
      <c r="AJ131" s="166"/>
      <c r="AK131" s="166"/>
      <c r="AL131" s="166"/>
      <c r="AM131" s="166"/>
      <c r="AN131" s="166"/>
      <c r="AO131" s="183">
        <f>SUM(AD131:AN135)</f>
        <v>0</v>
      </c>
      <c r="AP131" s="24"/>
      <c r="AQ131" s="8"/>
    </row>
    <row r="132" spans="1:43" ht="14.65" customHeight="1">
      <c r="A132" s="101"/>
      <c r="B132" s="193"/>
      <c r="C132" s="193"/>
      <c r="D132" s="118"/>
      <c r="E132" s="127"/>
      <c r="F132" s="133"/>
      <c r="G132" s="133"/>
      <c r="H132" s="133"/>
      <c r="I132" s="133"/>
      <c r="J132" s="145"/>
      <c r="K132" s="148"/>
      <c r="L132" s="151"/>
      <c r="M132" s="154"/>
      <c r="N132" s="14"/>
      <c r="O132" s="15"/>
      <c r="P132" s="15"/>
      <c r="Q132" s="16"/>
      <c r="R132" s="17" t="str">
        <f ca="1">IF(Q132=0," ",IFERROR(IF(DATEDIF(TODAY(),Q132,"M")&lt;=5,"ROJO",IF(DATEDIF(TODAY(),Q132,"M")&gt;=12,"VERDE",IF(AND(DATEDIF(TODAY(),Q132,"M")&gt;=6,DATEDIF(TODAY(),Q132,"M")&lt;=11),"AMARILLO"))),S132))</f>
        <v xml:space="preserve"> </v>
      </c>
      <c r="S132" s="25" t="str">
        <f>IF(Q132=0," ",IF(Q132&lt;=$N$4,"VENCIDO","NO VENCIDO"))</f>
        <v xml:space="preserve"> </v>
      </c>
      <c r="T132" s="18"/>
      <c r="U132" s="19"/>
      <c r="V132" s="19"/>
      <c r="W132" s="20"/>
      <c r="X132" s="20"/>
      <c r="Y132" s="164"/>
      <c r="Z132" s="21"/>
      <c r="AA132" s="4"/>
      <c r="AB132" s="166"/>
      <c r="AC132" s="166"/>
      <c r="AD132" s="170"/>
      <c r="AE132" s="166"/>
      <c r="AF132" s="166"/>
      <c r="AG132" s="166"/>
      <c r="AH132" s="166"/>
      <c r="AI132" s="166"/>
      <c r="AJ132" s="166"/>
      <c r="AK132" s="166"/>
      <c r="AL132" s="166"/>
      <c r="AM132" s="166"/>
      <c r="AN132" s="166"/>
      <c r="AO132" s="184"/>
      <c r="AP132" s="24"/>
      <c r="AQ132" s="8"/>
    </row>
    <row r="133" spans="1:43" ht="14.65" customHeight="1">
      <c r="A133" s="101"/>
      <c r="B133" s="193"/>
      <c r="C133" s="193"/>
      <c r="D133" s="118"/>
      <c r="E133" s="127"/>
      <c r="F133" s="133"/>
      <c r="G133" s="133"/>
      <c r="H133" s="133"/>
      <c r="I133" s="133"/>
      <c r="J133" s="145"/>
      <c r="K133" s="148"/>
      <c r="L133" s="151"/>
      <c r="M133" s="154"/>
      <c r="N133" s="14"/>
      <c r="O133" s="15"/>
      <c r="P133" s="15"/>
      <c r="Q133" s="16"/>
      <c r="R133" s="17" t="str">
        <f ca="1">IF(Q133=0," ",IFERROR(IF(DATEDIF(TODAY(),Q133,"M")&lt;=5,"ROJO",IF(DATEDIF(TODAY(),Q133,"M")&gt;=12,"VERDE",IF(AND(DATEDIF(TODAY(),Q133,"M")&gt;=6,DATEDIF(TODAY(),Q133,"M")&lt;=11),"AMARILLO"))),S133))</f>
        <v xml:space="preserve"> </v>
      </c>
      <c r="S133" s="25" t="str">
        <f>IF(Q133=0," ",IF(Q133&lt;=$N$4,"VENCIDO","NO VENCIDO"))</f>
        <v xml:space="preserve"> </v>
      </c>
      <c r="T133" s="18"/>
      <c r="U133" s="19"/>
      <c r="V133" s="19"/>
      <c r="W133" s="20"/>
      <c r="X133" s="20"/>
      <c r="Y133" s="164"/>
      <c r="Z133" s="21"/>
      <c r="AA133" s="4"/>
      <c r="AB133" s="166"/>
      <c r="AC133" s="166"/>
      <c r="AD133" s="170"/>
      <c r="AE133" s="166"/>
      <c r="AF133" s="166"/>
      <c r="AG133" s="166"/>
      <c r="AH133" s="166"/>
      <c r="AI133" s="166"/>
      <c r="AJ133" s="166"/>
      <c r="AK133" s="166"/>
      <c r="AL133" s="166"/>
      <c r="AM133" s="166"/>
      <c r="AN133" s="166"/>
      <c r="AO133" s="184"/>
      <c r="AP133" s="24"/>
      <c r="AQ133" s="8"/>
    </row>
    <row r="134" spans="1:43" ht="14.65" customHeight="1">
      <c r="A134" s="101"/>
      <c r="B134" s="193"/>
      <c r="C134" s="193"/>
      <c r="D134" s="118"/>
      <c r="E134" s="127"/>
      <c r="F134" s="133"/>
      <c r="G134" s="133"/>
      <c r="H134" s="133"/>
      <c r="I134" s="133"/>
      <c r="J134" s="145"/>
      <c r="K134" s="148"/>
      <c r="L134" s="151"/>
      <c r="M134" s="154"/>
      <c r="N134" s="14"/>
      <c r="O134" s="15"/>
      <c r="P134" s="15"/>
      <c r="Q134" s="16"/>
      <c r="R134" s="17" t="str">
        <f ca="1">IF(Q134=0," ",IFERROR(IF(DATEDIF(TODAY(),Q134,"M")&lt;=5,"ROJO",IF(DATEDIF(TODAY(),Q134,"M")&gt;=12,"VERDE",IF(AND(DATEDIF(TODAY(),Q134,"M")&gt;=6,DATEDIF(TODAY(),Q134,"M")&lt;=11),"AMARILLO"))),S134))</f>
        <v xml:space="preserve"> </v>
      </c>
      <c r="S134" s="25" t="str">
        <f>IF(Q134=0," ",IF(Q134&lt;=$N$4,"VENCIDO","NO VENCIDO"))</f>
        <v xml:space="preserve"> </v>
      </c>
      <c r="T134" s="18"/>
      <c r="U134" s="19"/>
      <c r="V134" s="19"/>
      <c r="W134" s="20"/>
      <c r="X134" s="20"/>
      <c r="Y134" s="164"/>
      <c r="Z134" s="21"/>
      <c r="AA134" s="4"/>
      <c r="AB134" s="166"/>
      <c r="AC134" s="166"/>
      <c r="AD134" s="170"/>
      <c r="AE134" s="166"/>
      <c r="AF134" s="166"/>
      <c r="AG134" s="166"/>
      <c r="AH134" s="166"/>
      <c r="AI134" s="166"/>
      <c r="AJ134" s="166"/>
      <c r="AK134" s="166"/>
      <c r="AL134" s="166"/>
      <c r="AM134" s="166"/>
      <c r="AN134" s="166"/>
      <c r="AO134" s="184"/>
      <c r="AP134" s="24"/>
      <c r="AQ134" s="8"/>
    </row>
    <row r="135" spans="1:43" ht="14.65" customHeight="1">
      <c r="A135" s="101"/>
      <c r="B135" s="193"/>
      <c r="C135" s="193"/>
      <c r="D135" s="118"/>
      <c r="E135" s="127"/>
      <c r="F135" s="133"/>
      <c r="G135" s="133"/>
      <c r="H135" s="133"/>
      <c r="I135" s="133"/>
      <c r="J135" s="145"/>
      <c r="K135" s="148"/>
      <c r="L135" s="151"/>
      <c r="M135" s="155"/>
      <c r="N135" s="14"/>
      <c r="O135" s="15"/>
      <c r="P135" s="15"/>
      <c r="Q135" s="16"/>
      <c r="R135" s="17" t="str">
        <f ca="1">IF(Q135=0," ",IFERROR(IF(DATEDIF(TODAY(),Q135,"M")&lt;=5,"ROJO",IF(DATEDIF(TODAY(),Q135,"M")&gt;=12,"VERDE",IF(AND(DATEDIF(TODAY(),Q135,"M")&gt;=6,DATEDIF(TODAY(),Q135,"M")&lt;=11),"AMARILLO"))),S135))</f>
        <v xml:space="preserve"> </v>
      </c>
      <c r="S135" s="25" t="str">
        <f>IF(Q135=0," ",IF(Q135&lt;=$N$4,"VENCIDO","NO VENCIDO"))</f>
        <v xml:space="preserve"> </v>
      </c>
      <c r="T135" s="18"/>
      <c r="U135" s="19"/>
      <c r="V135" s="19"/>
      <c r="W135" s="20"/>
      <c r="X135" s="20"/>
      <c r="Y135" s="164"/>
      <c r="Z135" s="21"/>
      <c r="AA135" s="4"/>
      <c r="AB135" s="166"/>
      <c r="AC135" s="166"/>
      <c r="AD135" s="170"/>
      <c r="AE135" s="166"/>
      <c r="AF135" s="166"/>
      <c r="AG135" s="166"/>
      <c r="AH135" s="166"/>
      <c r="AI135" s="166"/>
      <c r="AJ135" s="166"/>
      <c r="AK135" s="166"/>
      <c r="AL135" s="166"/>
      <c r="AM135" s="166"/>
      <c r="AN135" s="166"/>
      <c r="AO135" s="185"/>
      <c r="AP135" s="24"/>
      <c r="AQ135" s="8"/>
    </row>
    <row r="136" spans="1:43" ht="16.5">
      <c r="A136" s="102"/>
      <c r="B136" s="193"/>
      <c r="C136" s="193"/>
      <c r="D136" s="119"/>
      <c r="E136" s="128"/>
      <c r="F136" s="134"/>
      <c r="G136" s="134"/>
      <c r="H136" s="134"/>
      <c r="I136" s="134"/>
      <c r="J136" s="146"/>
      <c r="K136" s="149"/>
      <c r="L136" s="152"/>
      <c r="M136" s="28" t="b">
        <f>M131=N136</f>
        <v>1</v>
      </c>
      <c r="N136" s="29">
        <f>SUM(N131:N135)</f>
        <v>0</v>
      </c>
      <c r="O136" s="30" t="s">
        <v>112</v>
      </c>
      <c r="P136" s="31"/>
      <c r="Q136" s="32"/>
      <c r="R136" s="32"/>
      <c r="S136" s="32"/>
      <c r="T136" s="33">
        <f>SUM(T131:T135)</f>
        <v>0</v>
      </c>
      <c r="U136" s="34"/>
      <c r="V136" s="34"/>
      <c r="W136" s="34"/>
      <c r="X136" s="35"/>
      <c r="Y136" s="165"/>
      <c r="Z136" s="36"/>
      <c r="AA136" s="4"/>
      <c r="AB136" s="37"/>
      <c r="AC136" s="37"/>
      <c r="AD136" s="38"/>
      <c r="AE136" s="37"/>
      <c r="AF136" s="37"/>
      <c r="AG136" s="37"/>
      <c r="AH136" s="37"/>
      <c r="AI136" s="37"/>
      <c r="AJ136" s="37"/>
      <c r="AK136" s="37"/>
      <c r="AL136" s="37"/>
      <c r="AM136" s="37"/>
      <c r="AN136" s="37"/>
      <c r="AO136" s="39"/>
      <c r="AP136" s="24"/>
      <c r="AQ136" s="8"/>
    </row>
    <row r="137" spans="1:43" ht="14.65" customHeight="1">
      <c r="A137" s="100">
        <f>A131+1</f>
        <v>23</v>
      </c>
      <c r="B137" s="187" t="s">
        <v>154</v>
      </c>
      <c r="C137" s="188"/>
      <c r="D137" s="117">
        <f>+Febrero!M137</f>
        <v>39</v>
      </c>
      <c r="E137" s="126">
        <v>0</v>
      </c>
      <c r="F137" s="132">
        <v>8</v>
      </c>
      <c r="G137" s="132"/>
      <c r="H137" s="132"/>
      <c r="I137" s="132"/>
      <c r="J137" s="144">
        <f>+F137+G137</f>
        <v>8</v>
      </c>
      <c r="K137" s="147">
        <f>+AO137</f>
        <v>1</v>
      </c>
      <c r="L137" s="150">
        <f>+J137+K137</f>
        <v>9</v>
      </c>
      <c r="M137" s="153">
        <f>+(D137+E137)-(L137)+H137-I137</f>
        <v>30</v>
      </c>
      <c r="N137" s="14">
        <v>30</v>
      </c>
      <c r="O137" s="15" t="s">
        <v>155</v>
      </c>
      <c r="P137" s="15" t="s">
        <v>115</v>
      </c>
      <c r="Q137" s="16">
        <v>46387</v>
      </c>
      <c r="R137" s="17" t="str">
        <f ca="1">IF(Q137=0," ",IFERROR(IF(DATEDIF(TODAY(),Q137,"M")&lt;=5,"ROJO",IF(DATEDIF(TODAY(),Q137,"M")&gt;=12,"VERDE",IF(AND(DATEDIF(TODAY(),Q137,"M")&gt;=6,DATEDIF(TODAY(),Q137,"M")&lt;=11),"AMARILLO"))),S137))</f>
        <v>ROJO</v>
      </c>
      <c r="S137" s="17" t="str">
        <f>IF(Q137=0," ",IF(Q137&lt;=$N$4,"VENCIDO","NO VENCIDO"))</f>
        <v>NO VENCIDO</v>
      </c>
      <c r="T137" s="18"/>
      <c r="U137" s="19"/>
      <c r="V137" s="19"/>
      <c r="W137" s="20"/>
      <c r="X137" s="20"/>
      <c r="Y137" s="163">
        <f>+AT137</f>
        <v>0</v>
      </c>
      <c r="Z137" s="21"/>
      <c r="AA137" s="4"/>
      <c r="AB137" s="166">
        <v>1</v>
      </c>
      <c r="AC137" s="166"/>
      <c r="AD137" s="170">
        <f>+AB137+AC137</f>
        <v>1</v>
      </c>
      <c r="AE137" s="166"/>
      <c r="AF137" s="166"/>
      <c r="AG137" s="166"/>
      <c r="AH137" s="166"/>
      <c r="AI137" s="166"/>
      <c r="AJ137" s="166"/>
      <c r="AK137" s="166"/>
      <c r="AL137" s="166"/>
      <c r="AM137" s="166"/>
      <c r="AN137" s="166"/>
      <c r="AO137" s="183">
        <f>SUM(AD137:AN141)</f>
        <v>1</v>
      </c>
      <c r="AP137" s="24"/>
      <c r="AQ137" s="8"/>
    </row>
    <row r="138" spans="1:43" ht="14.65" customHeight="1">
      <c r="A138" s="101"/>
      <c r="B138" s="189"/>
      <c r="C138" s="190"/>
      <c r="D138" s="118"/>
      <c r="E138" s="127"/>
      <c r="F138" s="133"/>
      <c r="G138" s="133"/>
      <c r="H138" s="133"/>
      <c r="I138" s="133"/>
      <c r="J138" s="145"/>
      <c r="K138" s="148"/>
      <c r="L138" s="151"/>
      <c r="M138" s="154"/>
      <c r="N138" s="14"/>
      <c r="O138" s="15"/>
      <c r="P138" s="15"/>
      <c r="Q138" s="16"/>
      <c r="R138" s="17" t="str">
        <f ca="1">IF(Q138=0," ",IFERROR(IF(DATEDIF(TODAY(),Q138,"M")&lt;=5,"ROJO",IF(DATEDIF(TODAY(),Q138,"M")&gt;=12,"VERDE",IF(AND(DATEDIF(TODAY(),Q138,"M")&gt;=6,DATEDIF(TODAY(),Q138,"M")&lt;=11),"AMARILLO"))),S138))</f>
        <v xml:space="preserve"> </v>
      </c>
      <c r="S138" s="25" t="str">
        <f>IF(Q138=0," ",IF(Q138&lt;=$N$4,"VENCIDO","NO VENCIDO"))</f>
        <v xml:space="preserve"> </v>
      </c>
      <c r="T138" s="18"/>
      <c r="U138" s="19"/>
      <c r="V138" s="19"/>
      <c r="W138" s="20"/>
      <c r="X138" s="20"/>
      <c r="Y138" s="164"/>
      <c r="Z138" s="21"/>
      <c r="AA138" s="4"/>
      <c r="AB138" s="166"/>
      <c r="AC138" s="166"/>
      <c r="AD138" s="170"/>
      <c r="AE138" s="166"/>
      <c r="AF138" s="166"/>
      <c r="AG138" s="166"/>
      <c r="AH138" s="166"/>
      <c r="AI138" s="166"/>
      <c r="AJ138" s="166"/>
      <c r="AK138" s="166"/>
      <c r="AL138" s="166"/>
      <c r="AM138" s="166"/>
      <c r="AN138" s="166"/>
      <c r="AO138" s="184"/>
      <c r="AP138" s="24"/>
      <c r="AQ138" s="8"/>
    </row>
    <row r="139" spans="1:43" ht="14.65" customHeight="1">
      <c r="A139" s="101"/>
      <c r="B139" s="189"/>
      <c r="C139" s="190"/>
      <c r="D139" s="118"/>
      <c r="E139" s="127"/>
      <c r="F139" s="133"/>
      <c r="G139" s="133"/>
      <c r="H139" s="133"/>
      <c r="I139" s="133"/>
      <c r="J139" s="145"/>
      <c r="K139" s="148"/>
      <c r="L139" s="151"/>
      <c r="M139" s="154"/>
      <c r="N139" s="14"/>
      <c r="O139" s="15"/>
      <c r="P139" s="15"/>
      <c r="Q139" s="16"/>
      <c r="R139" s="17" t="str">
        <f ca="1">IF(Q139=0," ",IFERROR(IF(DATEDIF(TODAY(),Q139,"M")&lt;=5,"ROJO",IF(DATEDIF(TODAY(),Q139,"M")&gt;=12,"VERDE",IF(AND(DATEDIF(TODAY(),Q139,"M")&gt;=6,DATEDIF(TODAY(),Q139,"M")&lt;=11),"AMARILLO"))),S139))</f>
        <v xml:space="preserve"> </v>
      </c>
      <c r="S139" s="25" t="str">
        <f>IF(Q139=0," ",IF(Q139&lt;=$N$4,"VENCIDO","NO VENCIDO"))</f>
        <v xml:space="preserve"> </v>
      </c>
      <c r="T139" s="18"/>
      <c r="U139" s="19"/>
      <c r="V139" s="19"/>
      <c r="W139" s="20"/>
      <c r="X139" s="20"/>
      <c r="Y139" s="164"/>
      <c r="Z139" s="21"/>
      <c r="AA139" s="4"/>
      <c r="AB139" s="166"/>
      <c r="AC139" s="166"/>
      <c r="AD139" s="170"/>
      <c r="AE139" s="166"/>
      <c r="AF139" s="166"/>
      <c r="AG139" s="166"/>
      <c r="AH139" s="166"/>
      <c r="AI139" s="166"/>
      <c r="AJ139" s="166"/>
      <c r="AK139" s="166"/>
      <c r="AL139" s="166"/>
      <c r="AM139" s="166"/>
      <c r="AN139" s="166"/>
      <c r="AO139" s="184"/>
      <c r="AP139" s="24"/>
      <c r="AQ139" s="8"/>
    </row>
    <row r="140" spans="1:43" ht="14.65" customHeight="1">
      <c r="A140" s="101"/>
      <c r="B140" s="189"/>
      <c r="C140" s="190"/>
      <c r="D140" s="118"/>
      <c r="E140" s="127"/>
      <c r="F140" s="133"/>
      <c r="G140" s="133"/>
      <c r="H140" s="133"/>
      <c r="I140" s="133"/>
      <c r="J140" s="145"/>
      <c r="K140" s="148"/>
      <c r="L140" s="151"/>
      <c r="M140" s="154"/>
      <c r="N140" s="14"/>
      <c r="O140" s="15"/>
      <c r="P140" s="15"/>
      <c r="Q140" s="16"/>
      <c r="R140" s="17" t="str">
        <f ca="1">IF(Q140=0," ",IFERROR(IF(DATEDIF(TODAY(),Q140,"M")&lt;=5,"ROJO",IF(DATEDIF(TODAY(),Q140,"M")&gt;=12,"VERDE",IF(AND(DATEDIF(TODAY(),Q140,"M")&gt;=6,DATEDIF(TODAY(),Q140,"M")&lt;=11),"AMARILLO"))),S140))</f>
        <v xml:space="preserve"> </v>
      </c>
      <c r="S140" s="25" t="str">
        <f>IF(Q140=0," ",IF(Q140&lt;=$N$4,"VENCIDO","NO VENCIDO"))</f>
        <v xml:space="preserve"> </v>
      </c>
      <c r="T140" s="18"/>
      <c r="U140" s="19"/>
      <c r="V140" s="19"/>
      <c r="W140" s="20"/>
      <c r="X140" s="20"/>
      <c r="Y140" s="164"/>
      <c r="Z140" s="21"/>
      <c r="AA140" s="4"/>
      <c r="AB140" s="166"/>
      <c r="AC140" s="166"/>
      <c r="AD140" s="170"/>
      <c r="AE140" s="166"/>
      <c r="AF140" s="166"/>
      <c r="AG140" s="166"/>
      <c r="AH140" s="166"/>
      <c r="AI140" s="166"/>
      <c r="AJ140" s="166"/>
      <c r="AK140" s="166"/>
      <c r="AL140" s="166"/>
      <c r="AM140" s="166"/>
      <c r="AN140" s="166"/>
      <c r="AO140" s="184"/>
      <c r="AP140" s="24"/>
      <c r="AQ140" s="8"/>
    </row>
    <row r="141" spans="1:43" ht="14.65" customHeight="1">
      <c r="A141" s="101"/>
      <c r="B141" s="189"/>
      <c r="C141" s="190"/>
      <c r="D141" s="118"/>
      <c r="E141" s="127"/>
      <c r="F141" s="133"/>
      <c r="G141" s="133"/>
      <c r="H141" s="133"/>
      <c r="I141" s="133"/>
      <c r="J141" s="145"/>
      <c r="K141" s="148"/>
      <c r="L141" s="151"/>
      <c r="M141" s="155"/>
      <c r="N141" s="14"/>
      <c r="O141" s="15"/>
      <c r="P141" s="15"/>
      <c r="Q141" s="16"/>
      <c r="R141" s="17" t="str">
        <f ca="1">IF(Q141=0," ",IFERROR(IF(DATEDIF(TODAY(),Q141,"M")&lt;=5,"ROJO",IF(DATEDIF(TODAY(),Q141,"M")&gt;=12,"VERDE",IF(AND(DATEDIF(TODAY(),Q141,"M")&gt;=6,DATEDIF(TODAY(),Q141,"M")&lt;=11),"AMARILLO"))),S141))</f>
        <v xml:space="preserve"> </v>
      </c>
      <c r="S141" s="25" t="str">
        <f>IF(Q141=0," ",IF(Q141&lt;=$N$4,"VENCIDO","NO VENCIDO"))</f>
        <v xml:space="preserve"> </v>
      </c>
      <c r="T141" s="18"/>
      <c r="U141" s="19"/>
      <c r="V141" s="19"/>
      <c r="W141" s="20"/>
      <c r="X141" s="20"/>
      <c r="Y141" s="164"/>
      <c r="Z141" s="21"/>
      <c r="AA141" s="4"/>
      <c r="AB141" s="166"/>
      <c r="AC141" s="166"/>
      <c r="AD141" s="170"/>
      <c r="AE141" s="166"/>
      <c r="AF141" s="166"/>
      <c r="AG141" s="166"/>
      <c r="AH141" s="166"/>
      <c r="AI141" s="166"/>
      <c r="AJ141" s="166"/>
      <c r="AK141" s="166"/>
      <c r="AL141" s="166"/>
      <c r="AM141" s="166"/>
      <c r="AN141" s="166"/>
      <c r="AO141" s="185"/>
      <c r="AP141" s="24"/>
      <c r="AQ141" s="8"/>
    </row>
    <row r="142" spans="1:43" ht="16.5">
      <c r="A142" s="102"/>
      <c r="B142" s="191"/>
      <c r="C142" s="192"/>
      <c r="D142" s="119"/>
      <c r="E142" s="128"/>
      <c r="F142" s="134"/>
      <c r="G142" s="134"/>
      <c r="H142" s="134"/>
      <c r="I142" s="134"/>
      <c r="J142" s="146"/>
      <c r="K142" s="149"/>
      <c r="L142" s="152"/>
      <c r="M142" s="28" t="b">
        <f>M137=N142</f>
        <v>1</v>
      </c>
      <c r="N142" s="29">
        <f>SUM(N137:N141)</f>
        <v>30</v>
      </c>
      <c r="O142" s="30" t="s">
        <v>112</v>
      </c>
      <c r="P142" s="31"/>
      <c r="Q142" s="32"/>
      <c r="R142" s="32"/>
      <c r="S142" s="32"/>
      <c r="T142" s="33">
        <f>SUM(T137:T141)</f>
        <v>0</v>
      </c>
      <c r="U142" s="34"/>
      <c r="V142" s="34"/>
      <c r="W142" s="34"/>
      <c r="X142" s="35"/>
      <c r="Y142" s="165"/>
      <c r="Z142" s="36"/>
      <c r="AA142" s="4"/>
      <c r="AB142" s="37"/>
      <c r="AC142" s="37"/>
      <c r="AD142" s="38"/>
      <c r="AE142" s="37"/>
      <c r="AF142" s="37"/>
      <c r="AG142" s="37"/>
      <c r="AH142" s="37"/>
      <c r="AI142" s="37"/>
      <c r="AJ142" s="37"/>
      <c r="AK142" s="37"/>
      <c r="AL142" s="37"/>
      <c r="AM142" s="37"/>
      <c r="AN142" s="37"/>
      <c r="AO142" s="39"/>
      <c r="AP142" s="24"/>
      <c r="AQ142" s="8"/>
    </row>
    <row r="143" spans="1:43" ht="14.65" customHeight="1">
      <c r="A143" s="100">
        <f>A137+1</f>
        <v>24</v>
      </c>
      <c r="B143" s="187" t="s">
        <v>156</v>
      </c>
      <c r="C143" s="188"/>
      <c r="D143" s="117">
        <f>+Febrero!M143</f>
        <v>13</v>
      </c>
      <c r="E143" s="126">
        <v>0</v>
      </c>
      <c r="F143" s="132">
        <v>4</v>
      </c>
      <c r="G143" s="132">
        <v>1</v>
      </c>
      <c r="H143" s="132"/>
      <c r="I143" s="132"/>
      <c r="J143" s="144">
        <f>+F143+G143</f>
        <v>5</v>
      </c>
      <c r="K143" s="147">
        <f>+AO143</f>
        <v>0</v>
      </c>
      <c r="L143" s="150">
        <f>+J143+K143</f>
        <v>5</v>
      </c>
      <c r="M143" s="153">
        <f>+(D143+E143)-(L143)+H143-I143</f>
        <v>8</v>
      </c>
      <c r="N143" s="14">
        <v>8</v>
      </c>
      <c r="O143" s="15" t="s">
        <v>237</v>
      </c>
      <c r="P143" s="15" t="s">
        <v>125</v>
      </c>
      <c r="Q143" s="16">
        <v>46660</v>
      </c>
      <c r="R143" s="17" t="str">
        <f ca="1">IF(Q143=0," ",IFERROR(IF(DATEDIF(TODAY(),Q143,"M")&lt;=5,"ROJO",IF(DATEDIF(TODAY(),Q143,"M")&gt;=12,"VERDE",IF(AND(DATEDIF(TODAY(),Q143,"M")&gt;=6,DATEDIF(TODAY(),Q143,"M")&lt;=11),"AMARILLO"))),S143))</f>
        <v>AMARILLO</v>
      </c>
      <c r="S143" s="17" t="str">
        <f>IF(Q143=0," ",IF(Q143&lt;=$N$4,"VENCIDO","NO VENCIDO"))</f>
        <v>NO VENCIDO</v>
      </c>
      <c r="T143" s="18"/>
      <c r="U143" s="19"/>
      <c r="V143" s="19"/>
      <c r="W143" s="20"/>
      <c r="X143" s="20"/>
      <c r="Y143" s="163">
        <f>+AT143</f>
        <v>0</v>
      </c>
      <c r="Z143" s="21"/>
      <c r="AA143" s="4"/>
      <c r="AB143" s="166"/>
      <c r="AC143" s="166"/>
      <c r="AD143" s="170">
        <f>+AB143+AC143</f>
        <v>0</v>
      </c>
      <c r="AE143" s="166"/>
      <c r="AF143" s="166"/>
      <c r="AG143" s="166"/>
      <c r="AH143" s="166"/>
      <c r="AI143" s="166"/>
      <c r="AJ143" s="166"/>
      <c r="AK143" s="166"/>
      <c r="AL143" s="166"/>
      <c r="AM143" s="166"/>
      <c r="AN143" s="166"/>
      <c r="AO143" s="183">
        <f>SUM(AD143:AN147)</f>
        <v>0</v>
      </c>
      <c r="AP143" s="24"/>
      <c r="AQ143" s="8"/>
    </row>
    <row r="144" spans="1:43" ht="14.65" customHeight="1">
      <c r="A144" s="101"/>
      <c r="B144" s="189"/>
      <c r="C144" s="190"/>
      <c r="D144" s="118"/>
      <c r="E144" s="127"/>
      <c r="F144" s="133"/>
      <c r="G144" s="133"/>
      <c r="H144" s="133"/>
      <c r="I144" s="133"/>
      <c r="J144" s="145"/>
      <c r="K144" s="148"/>
      <c r="L144" s="151"/>
      <c r="M144" s="154"/>
      <c r="N144" s="14"/>
      <c r="O144" s="15"/>
      <c r="P144" s="15"/>
      <c r="Q144" s="16"/>
      <c r="R144" s="17" t="str">
        <f ca="1">IF(Q144=0," ",IFERROR(IF(DATEDIF(TODAY(),Q144,"M")&lt;=5,"ROJO",IF(DATEDIF(TODAY(),Q144,"M")&gt;=12,"VERDE",IF(AND(DATEDIF(TODAY(),Q144,"M")&gt;=6,DATEDIF(TODAY(),Q144,"M")&lt;=11),"AMARILLO"))),S144))</f>
        <v xml:space="preserve"> </v>
      </c>
      <c r="S144" s="25" t="str">
        <f>IF(Q144=0," ",IF(Q144&lt;=$N$4,"VENCIDO","NO VENCIDO"))</f>
        <v xml:space="preserve"> </v>
      </c>
      <c r="T144" s="18"/>
      <c r="U144" s="19"/>
      <c r="V144" s="19"/>
      <c r="W144" s="20"/>
      <c r="X144" s="20"/>
      <c r="Y144" s="164"/>
      <c r="Z144" s="21"/>
      <c r="AA144" s="4"/>
      <c r="AB144" s="166"/>
      <c r="AC144" s="166"/>
      <c r="AD144" s="170"/>
      <c r="AE144" s="166"/>
      <c r="AF144" s="166"/>
      <c r="AG144" s="166"/>
      <c r="AH144" s="166"/>
      <c r="AI144" s="166"/>
      <c r="AJ144" s="166"/>
      <c r="AK144" s="166"/>
      <c r="AL144" s="166"/>
      <c r="AM144" s="166"/>
      <c r="AN144" s="166"/>
      <c r="AO144" s="184"/>
      <c r="AP144" s="24"/>
      <c r="AQ144" s="8"/>
    </row>
    <row r="145" spans="1:43" ht="14.65" customHeight="1">
      <c r="A145" s="101"/>
      <c r="B145" s="189"/>
      <c r="C145" s="190"/>
      <c r="D145" s="118"/>
      <c r="E145" s="127"/>
      <c r="F145" s="133"/>
      <c r="G145" s="133"/>
      <c r="H145" s="133"/>
      <c r="I145" s="133"/>
      <c r="J145" s="145"/>
      <c r="K145" s="148"/>
      <c r="L145" s="151"/>
      <c r="M145" s="154"/>
      <c r="N145" s="14"/>
      <c r="O145" s="15"/>
      <c r="P145" s="15"/>
      <c r="Q145" s="16"/>
      <c r="R145" s="17" t="str">
        <f ca="1">IF(Q145=0," ",IFERROR(IF(DATEDIF(TODAY(),Q145,"M")&lt;=5,"ROJO",IF(DATEDIF(TODAY(),Q145,"M")&gt;=12,"VERDE",IF(AND(DATEDIF(TODAY(),Q145,"M")&gt;=6,DATEDIF(TODAY(),Q145,"M")&lt;=11),"AMARILLO"))),S145))</f>
        <v xml:space="preserve"> </v>
      </c>
      <c r="S145" s="25" t="str">
        <f>IF(Q145=0," ",IF(Q145&lt;=$N$4,"VENCIDO","NO VENCIDO"))</f>
        <v xml:space="preserve"> </v>
      </c>
      <c r="T145" s="18"/>
      <c r="U145" s="19"/>
      <c r="V145" s="19"/>
      <c r="W145" s="20"/>
      <c r="X145" s="20"/>
      <c r="Y145" s="164"/>
      <c r="Z145" s="21"/>
      <c r="AA145" s="4"/>
      <c r="AB145" s="166"/>
      <c r="AC145" s="166"/>
      <c r="AD145" s="170"/>
      <c r="AE145" s="166"/>
      <c r="AF145" s="166"/>
      <c r="AG145" s="166"/>
      <c r="AH145" s="166"/>
      <c r="AI145" s="166"/>
      <c r="AJ145" s="166"/>
      <c r="AK145" s="166"/>
      <c r="AL145" s="166"/>
      <c r="AM145" s="166"/>
      <c r="AN145" s="166"/>
      <c r="AO145" s="184"/>
      <c r="AP145" s="24"/>
      <c r="AQ145" s="8"/>
    </row>
    <row r="146" spans="1:43" ht="14.65" customHeight="1">
      <c r="A146" s="101"/>
      <c r="B146" s="189"/>
      <c r="C146" s="190"/>
      <c r="D146" s="118"/>
      <c r="E146" s="127"/>
      <c r="F146" s="133"/>
      <c r="G146" s="133"/>
      <c r="H146" s="133"/>
      <c r="I146" s="133"/>
      <c r="J146" s="145"/>
      <c r="K146" s="148"/>
      <c r="L146" s="151"/>
      <c r="M146" s="154"/>
      <c r="N146" s="14"/>
      <c r="O146" s="15"/>
      <c r="P146" s="15"/>
      <c r="Q146" s="16"/>
      <c r="R146" s="17" t="str">
        <f ca="1">IF(Q146=0," ",IFERROR(IF(DATEDIF(TODAY(),Q146,"M")&lt;=5,"ROJO",IF(DATEDIF(TODAY(),Q146,"M")&gt;=12,"VERDE",IF(AND(DATEDIF(TODAY(),Q146,"M")&gt;=6,DATEDIF(TODAY(),Q146,"M")&lt;=11),"AMARILLO"))),S146))</f>
        <v xml:space="preserve"> </v>
      </c>
      <c r="S146" s="25" t="str">
        <f>IF(Q146=0," ",IF(Q146&lt;=$N$4,"VENCIDO","NO VENCIDO"))</f>
        <v xml:space="preserve"> </v>
      </c>
      <c r="T146" s="18"/>
      <c r="U146" s="19"/>
      <c r="V146" s="19"/>
      <c r="W146" s="20"/>
      <c r="X146" s="20"/>
      <c r="Y146" s="164"/>
      <c r="Z146" s="21"/>
      <c r="AA146" s="4"/>
      <c r="AB146" s="166"/>
      <c r="AC146" s="166"/>
      <c r="AD146" s="170"/>
      <c r="AE146" s="166"/>
      <c r="AF146" s="166"/>
      <c r="AG146" s="166"/>
      <c r="AH146" s="166"/>
      <c r="AI146" s="166"/>
      <c r="AJ146" s="166"/>
      <c r="AK146" s="166"/>
      <c r="AL146" s="166"/>
      <c r="AM146" s="166"/>
      <c r="AN146" s="166"/>
      <c r="AO146" s="184"/>
      <c r="AP146" s="24"/>
      <c r="AQ146" s="8"/>
    </row>
    <row r="147" spans="1:43" ht="14.65" customHeight="1">
      <c r="A147" s="101"/>
      <c r="B147" s="189"/>
      <c r="C147" s="190"/>
      <c r="D147" s="118"/>
      <c r="E147" s="127"/>
      <c r="F147" s="133"/>
      <c r="G147" s="133"/>
      <c r="H147" s="133"/>
      <c r="I147" s="133"/>
      <c r="J147" s="145"/>
      <c r="K147" s="148"/>
      <c r="L147" s="151"/>
      <c r="M147" s="155"/>
      <c r="N147" s="14"/>
      <c r="O147" s="15"/>
      <c r="P147" s="15"/>
      <c r="Q147" s="16"/>
      <c r="R147" s="17" t="str">
        <f ca="1">IF(Q147=0," ",IFERROR(IF(DATEDIF(TODAY(),Q147,"M")&lt;=5,"ROJO",IF(DATEDIF(TODAY(),Q147,"M")&gt;=12,"VERDE",IF(AND(DATEDIF(TODAY(),Q147,"M")&gt;=6,DATEDIF(TODAY(),Q147,"M")&lt;=11),"AMARILLO"))),S147))</f>
        <v xml:space="preserve"> </v>
      </c>
      <c r="S147" s="25" t="str">
        <f>IF(Q147=0," ",IF(Q147&lt;=$N$4,"VENCIDO","NO VENCIDO"))</f>
        <v xml:space="preserve"> </v>
      </c>
      <c r="T147" s="18"/>
      <c r="U147" s="19"/>
      <c r="V147" s="19"/>
      <c r="W147" s="20"/>
      <c r="X147" s="20"/>
      <c r="Y147" s="164"/>
      <c r="Z147" s="21"/>
      <c r="AA147" s="4"/>
      <c r="AB147" s="166"/>
      <c r="AC147" s="166"/>
      <c r="AD147" s="170"/>
      <c r="AE147" s="166"/>
      <c r="AF147" s="166"/>
      <c r="AG147" s="166"/>
      <c r="AH147" s="166"/>
      <c r="AI147" s="166"/>
      <c r="AJ147" s="166"/>
      <c r="AK147" s="166"/>
      <c r="AL147" s="166"/>
      <c r="AM147" s="166"/>
      <c r="AN147" s="166"/>
      <c r="AO147" s="185"/>
      <c r="AP147" s="24"/>
      <c r="AQ147" s="8"/>
    </row>
    <row r="148" spans="1:43" ht="16.5">
      <c r="A148" s="102"/>
      <c r="B148" s="191"/>
      <c r="C148" s="192"/>
      <c r="D148" s="119"/>
      <c r="E148" s="128"/>
      <c r="F148" s="134"/>
      <c r="G148" s="134"/>
      <c r="H148" s="134"/>
      <c r="I148" s="134"/>
      <c r="J148" s="146"/>
      <c r="K148" s="149"/>
      <c r="L148" s="152"/>
      <c r="M148" s="28" t="b">
        <f>M143=N148</f>
        <v>1</v>
      </c>
      <c r="N148" s="29">
        <f>SUM(N143:N147)</f>
        <v>8</v>
      </c>
      <c r="O148" s="30" t="s">
        <v>112</v>
      </c>
      <c r="P148" s="31"/>
      <c r="Q148" s="32"/>
      <c r="R148" s="32"/>
      <c r="S148" s="32"/>
      <c r="T148" s="33">
        <f>SUM(T143:T147)</f>
        <v>0</v>
      </c>
      <c r="U148" s="34"/>
      <c r="V148" s="34"/>
      <c r="W148" s="34"/>
      <c r="X148" s="35"/>
      <c r="Y148" s="165"/>
      <c r="Z148" s="36"/>
      <c r="AA148" s="4"/>
      <c r="AB148" s="37"/>
      <c r="AC148" s="38"/>
      <c r="AD148" s="38"/>
      <c r="AE148" s="38"/>
      <c r="AF148" s="38"/>
      <c r="AG148" s="38"/>
      <c r="AH148" s="38"/>
      <c r="AI148" s="38"/>
      <c r="AJ148" s="38"/>
      <c r="AK148" s="38"/>
      <c r="AL148" s="38"/>
      <c r="AM148" s="38"/>
      <c r="AN148" s="38"/>
      <c r="AO148" s="39"/>
      <c r="AP148" s="24"/>
      <c r="AQ148" s="8"/>
    </row>
    <row r="149" spans="1:43" ht="14.65" customHeight="1">
      <c r="A149" s="100">
        <f>A143+1</f>
        <v>25</v>
      </c>
      <c r="B149" s="201" t="s">
        <v>158</v>
      </c>
      <c r="C149" s="201"/>
      <c r="D149" s="120">
        <f>+Febrero!M149</f>
        <v>0</v>
      </c>
      <c r="E149" s="129"/>
      <c r="F149" s="132"/>
      <c r="G149" s="132"/>
      <c r="H149" s="132"/>
      <c r="I149" s="132"/>
      <c r="J149" s="144">
        <f>+F149+G149</f>
        <v>0</v>
      </c>
      <c r="K149" s="147">
        <f>+AO149</f>
        <v>0</v>
      </c>
      <c r="L149" s="150">
        <f>+J149+K149</f>
        <v>0</v>
      </c>
      <c r="M149" s="153">
        <f>+(D149+E149)-(L149)+H149-I149</f>
        <v>0</v>
      </c>
      <c r="N149" s="14"/>
      <c r="O149" s="15"/>
      <c r="P149" s="15"/>
      <c r="Q149" s="16"/>
      <c r="R149" s="17" t="str">
        <f ca="1">IF(Q149=0," ",IFERROR(IF(DATEDIF(TODAY(),Q149,"M")&lt;=5,"ROJO",IF(DATEDIF(TODAY(),Q149,"M")&gt;=12,"VERDE",IF(AND(DATEDIF(TODAY(),Q149,"M")&gt;=6,DATEDIF(TODAY(),Q149,"M")&lt;=11),"AMARILLO"))),S149))</f>
        <v xml:space="preserve"> </v>
      </c>
      <c r="S149" s="17" t="str">
        <f>IF(Q149=0," ",IF(Q149&lt;=$N$4,"VENCIDO","NO VENCIDO"))</f>
        <v xml:space="preserve"> </v>
      </c>
      <c r="T149" s="18"/>
      <c r="U149" s="19"/>
      <c r="V149" s="19"/>
      <c r="W149" s="20"/>
      <c r="X149" s="20"/>
      <c r="Y149" s="163">
        <f>+AT149</f>
        <v>0</v>
      </c>
      <c r="Z149" s="21"/>
      <c r="AA149" s="4"/>
      <c r="AB149" s="166"/>
      <c r="AC149" s="166"/>
      <c r="AD149" s="170">
        <f>+AB149+AC149</f>
        <v>0</v>
      </c>
      <c r="AE149" s="166"/>
      <c r="AF149" s="166"/>
      <c r="AG149" s="166"/>
      <c r="AH149" s="166"/>
      <c r="AI149" s="166"/>
      <c r="AJ149" s="166"/>
      <c r="AK149" s="166"/>
      <c r="AL149" s="166"/>
      <c r="AM149" s="166"/>
      <c r="AN149" s="166"/>
      <c r="AO149" s="183">
        <f>SUM(AD149:AN153)</f>
        <v>0</v>
      </c>
      <c r="AP149" s="24"/>
      <c r="AQ149" s="8"/>
    </row>
    <row r="150" spans="1:43" ht="14.65" customHeight="1">
      <c r="A150" s="101"/>
      <c r="B150" s="201"/>
      <c r="C150" s="201"/>
      <c r="D150" s="121"/>
      <c r="E150" s="130"/>
      <c r="F150" s="133"/>
      <c r="G150" s="133"/>
      <c r="H150" s="133"/>
      <c r="I150" s="133"/>
      <c r="J150" s="145"/>
      <c r="K150" s="148"/>
      <c r="L150" s="151"/>
      <c r="M150" s="154"/>
      <c r="N150" s="14"/>
      <c r="O150" s="15"/>
      <c r="P150" s="15"/>
      <c r="Q150" s="16"/>
      <c r="R150" s="17" t="str">
        <f ca="1">IF(Q150=0," ",IFERROR(IF(DATEDIF(TODAY(),Q150,"M")&lt;=5,"ROJO",IF(DATEDIF(TODAY(),Q150,"M")&gt;=12,"VERDE",IF(AND(DATEDIF(TODAY(),Q150,"M")&gt;=6,DATEDIF(TODAY(),Q150,"M")&lt;=11),"AMARILLO"))),S150))</f>
        <v xml:space="preserve"> </v>
      </c>
      <c r="S150" s="25" t="str">
        <f>IF(Q150=0," ",IF(Q150&lt;=$N$4,"VENCIDO","NO VENCIDO"))</f>
        <v xml:space="preserve"> </v>
      </c>
      <c r="T150" s="18"/>
      <c r="U150" s="19"/>
      <c r="V150" s="19"/>
      <c r="W150" s="20"/>
      <c r="X150" s="20"/>
      <c r="Y150" s="164"/>
      <c r="Z150" s="21"/>
      <c r="AA150" s="4"/>
      <c r="AB150" s="166"/>
      <c r="AC150" s="166"/>
      <c r="AD150" s="170"/>
      <c r="AE150" s="166"/>
      <c r="AF150" s="166"/>
      <c r="AG150" s="166"/>
      <c r="AH150" s="166"/>
      <c r="AI150" s="166"/>
      <c r="AJ150" s="166"/>
      <c r="AK150" s="166"/>
      <c r="AL150" s="166"/>
      <c r="AM150" s="166"/>
      <c r="AN150" s="166"/>
      <c r="AO150" s="184"/>
      <c r="AP150" s="24"/>
      <c r="AQ150" s="8"/>
    </row>
    <row r="151" spans="1:43" ht="14.65" customHeight="1">
      <c r="A151" s="101"/>
      <c r="B151" s="201"/>
      <c r="C151" s="201"/>
      <c r="D151" s="122"/>
      <c r="E151" s="130"/>
      <c r="F151" s="133"/>
      <c r="G151" s="133"/>
      <c r="H151" s="133"/>
      <c r="I151" s="133"/>
      <c r="J151" s="145"/>
      <c r="K151" s="148"/>
      <c r="L151" s="151"/>
      <c r="M151" s="154"/>
      <c r="N151" s="14"/>
      <c r="O151" s="15"/>
      <c r="P151" s="15"/>
      <c r="Q151" s="16"/>
      <c r="R151" s="17" t="str">
        <f ca="1">IF(Q151=0," ",IFERROR(IF(DATEDIF(TODAY(),Q151,"M")&lt;=5,"ROJO",IF(DATEDIF(TODAY(),Q151,"M")&gt;=12,"VERDE",IF(AND(DATEDIF(TODAY(),Q151,"M")&gt;=6,DATEDIF(TODAY(),Q151,"M")&lt;=11),"AMARILLO"))),S151))</f>
        <v xml:space="preserve"> </v>
      </c>
      <c r="S151" s="25" t="str">
        <f>IF(Q151=0," ",IF(Q151&lt;=$N$4,"VENCIDO","NO VENCIDO"))</f>
        <v xml:space="preserve"> </v>
      </c>
      <c r="T151" s="18"/>
      <c r="U151" s="19"/>
      <c r="V151" s="19"/>
      <c r="W151" s="20"/>
      <c r="X151" s="20"/>
      <c r="Y151" s="164"/>
      <c r="Z151" s="21"/>
      <c r="AA151" s="4"/>
      <c r="AB151" s="166"/>
      <c r="AC151" s="166"/>
      <c r="AD151" s="170"/>
      <c r="AE151" s="166"/>
      <c r="AF151" s="166"/>
      <c r="AG151" s="166"/>
      <c r="AH151" s="166"/>
      <c r="AI151" s="166"/>
      <c r="AJ151" s="166"/>
      <c r="AK151" s="166"/>
      <c r="AL151" s="166"/>
      <c r="AM151" s="166"/>
      <c r="AN151" s="166"/>
      <c r="AO151" s="184"/>
      <c r="AP151" s="24"/>
      <c r="AQ151" s="8"/>
    </row>
    <row r="152" spans="1:43" ht="15.4" customHeight="1">
      <c r="A152" s="101"/>
      <c r="B152" s="92" t="s">
        <v>238</v>
      </c>
      <c r="C152" s="92"/>
      <c r="D152" s="42"/>
      <c r="E152" s="130"/>
      <c r="F152" s="133"/>
      <c r="G152" s="133"/>
      <c r="H152" s="133"/>
      <c r="I152" s="133"/>
      <c r="J152" s="145"/>
      <c r="K152" s="148"/>
      <c r="L152" s="151"/>
      <c r="M152" s="154"/>
      <c r="N152" s="14"/>
      <c r="O152" s="15"/>
      <c r="P152" s="15"/>
      <c r="Q152" s="16"/>
      <c r="R152" s="17" t="str">
        <f ca="1">IF(Q152=0," ",IFERROR(IF(DATEDIF(TODAY(),Q152,"M")&lt;=5,"ROJO",IF(DATEDIF(TODAY(),Q152,"M")&gt;=12,"VERDE",IF(AND(DATEDIF(TODAY(),Q152,"M")&gt;=6,DATEDIF(TODAY(),Q152,"M")&lt;=11),"AMARILLO"))),S152))</f>
        <v xml:space="preserve"> </v>
      </c>
      <c r="S152" s="25" t="str">
        <f>IF(Q152=0," ",IF(Q152&lt;=$N$4,"VENCIDO","NO VENCIDO"))</f>
        <v xml:space="preserve"> </v>
      </c>
      <c r="T152" s="18"/>
      <c r="U152" s="19"/>
      <c r="V152" s="19"/>
      <c r="W152" s="20"/>
      <c r="X152" s="20"/>
      <c r="Y152" s="164"/>
      <c r="Z152" s="21"/>
      <c r="AA152" s="4"/>
      <c r="AB152" s="166"/>
      <c r="AC152" s="166"/>
      <c r="AD152" s="170"/>
      <c r="AE152" s="166"/>
      <c r="AF152" s="166"/>
      <c r="AG152" s="166"/>
      <c r="AH152" s="166"/>
      <c r="AI152" s="166"/>
      <c r="AJ152" s="166"/>
      <c r="AK152" s="166"/>
      <c r="AL152" s="166"/>
      <c r="AM152" s="166"/>
      <c r="AN152" s="166"/>
      <c r="AO152" s="184"/>
      <c r="AP152" s="24"/>
      <c r="AQ152" s="8"/>
    </row>
    <row r="153" spans="1:43" ht="15.4" customHeight="1">
      <c r="A153" s="101"/>
      <c r="B153" s="93" t="s">
        <v>239</v>
      </c>
      <c r="C153" s="93"/>
      <c r="D153" s="43">
        <f>+M158*2</f>
        <v>0</v>
      </c>
      <c r="E153" s="130"/>
      <c r="F153" s="133"/>
      <c r="G153" s="133"/>
      <c r="H153" s="133"/>
      <c r="I153" s="133"/>
      <c r="J153" s="145"/>
      <c r="K153" s="148"/>
      <c r="L153" s="151"/>
      <c r="M153" s="155"/>
      <c r="N153" s="14"/>
      <c r="O153" s="15"/>
      <c r="P153" s="15"/>
      <c r="Q153" s="16"/>
      <c r="R153" s="17" t="str">
        <f ca="1">IF(Q153=0," ",IFERROR(IF(DATEDIF(TODAY(),Q153,"M")&lt;=5,"ROJO",IF(DATEDIF(TODAY(),Q153,"M")&gt;=12,"VERDE",IF(AND(DATEDIF(TODAY(),Q153,"M")&gt;=6,DATEDIF(TODAY(),Q153,"M")&lt;=11),"AMARILLO"))),S153))</f>
        <v xml:space="preserve"> </v>
      </c>
      <c r="S153" s="25" t="str">
        <f>IF(Q153=0," ",IF(Q153&lt;=$N$4,"VENCIDO","NO VENCIDO"))</f>
        <v xml:space="preserve"> </v>
      </c>
      <c r="T153" s="18"/>
      <c r="U153" s="19"/>
      <c r="V153" s="19"/>
      <c r="W153" s="20"/>
      <c r="X153" s="20"/>
      <c r="Y153" s="164"/>
      <c r="Z153" s="21"/>
      <c r="AA153" s="4"/>
      <c r="AB153" s="166"/>
      <c r="AC153" s="166"/>
      <c r="AD153" s="170"/>
      <c r="AE153" s="166"/>
      <c r="AF153" s="166"/>
      <c r="AG153" s="166"/>
      <c r="AH153" s="166"/>
      <c r="AI153" s="166"/>
      <c r="AJ153" s="166"/>
      <c r="AK153" s="166"/>
      <c r="AL153" s="166"/>
      <c r="AM153" s="166"/>
      <c r="AN153" s="166"/>
      <c r="AO153" s="185"/>
      <c r="AP153" s="24"/>
      <c r="AQ153" s="8"/>
    </row>
    <row r="154" spans="1:43" ht="16.5">
      <c r="A154" s="102"/>
      <c r="B154" s="94" t="s">
        <v>162</v>
      </c>
      <c r="C154" s="94"/>
      <c r="D154" s="44">
        <f>+M149-M152+M153</f>
        <v>0</v>
      </c>
      <c r="E154" s="131"/>
      <c r="F154" s="134"/>
      <c r="G154" s="134"/>
      <c r="H154" s="134"/>
      <c r="I154" s="134"/>
      <c r="J154" s="146"/>
      <c r="K154" s="149"/>
      <c r="L154" s="152"/>
      <c r="M154" s="28" t="b">
        <f>M149=N154</f>
        <v>1</v>
      </c>
      <c r="N154" s="29">
        <f>SUM(N149:N153)</f>
        <v>0</v>
      </c>
      <c r="O154" s="30" t="s">
        <v>112</v>
      </c>
      <c r="P154" s="31"/>
      <c r="Q154" s="32"/>
      <c r="R154" s="32"/>
      <c r="S154" s="32"/>
      <c r="T154" s="33">
        <f>SUM(T149:T153)</f>
        <v>0</v>
      </c>
      <c r="U154" s="34"/>
      <c r="V154" s="34"/>
      <c r="W154" s="34"/>
      <c r="X154" s="35"/>
      <c r="Y154" s="165"/>
      <c r="Z154" s="36"/>
      <c r="AA154" s="4"/>
      <c r="AB154" s="37"/>
      <c r="AC154" s="37"/>
      <c r="AD154" s="38"/>
      <c r="AE154" s="37"/>
      <c r="AF154" s="37"/>
      <c r="AG154" s="37"/>
      <c r="AH154" s="37"/>
      <c r="AI154" s="37"/>
      <c r="AJ154" s="37"/>
      <c r="AK154" s="37"/>
      <c r="AL154" s="37"/>
      <c r="AM154" s="37"/>
      <c r="AN154" s="37"/>
      <c r="AO154" s="39"/>
      <c r="AP154" s="24"/>
      <c r="AQ154" s="8"/>
    </row>
    <row r="155" spans="1:43" ht="14.65" customHeight="1">
      <c r="A155" s="103">
        <f>A149+1</f>
        <v>26</v>
      </c>
      <c r="B155" s="201" t="s">
        <v>159</v>
      </c>
      <c r="C155" s="201"/>
      <c r="D155" s="117">
        <f>+Febrero!M155</f>
        <v>0</v>
      </c>
      <c r="E155" s="129"/>
      <c r="F155" s="132"/>
      <c r="G155" s="132"/>
      <c r="H155" s="132"/>
      <c r="I155" s="132"/>
      <c r="J155" s="144">
        <f>+F155+G155</f>
        <v>0</v>
      </c>
      <c r="K155" s="147">
        <f>+AO155</f>
        <v>0</v>
      </c>
      <c r="L155" s="150">
        <f>+J155+K155</f>
        <v>0</v>
      </c>
      <c r="M155" s="153">
        <f>+(D155+E155)-(L155)+H155-I155</f>
        <v>0</v>
      </c>
      <c r="N155" s="14"/>
      <c r="O155" s="15"/>
      <c r="P155" s="15"/>
      <c r="Q155" s="16"/>
      <c r="R155" s="17" t="str">
        <f ca="1">IF(Q155=0," ",IFERROR(IF(DATEDIF(TODAY(),Q155,"M")&lt;=5,"ROJO",IF(DATEDIF(TODAY(),Q155,"M")&gt;=12,"VERDE",IF(AND(DATEDIF(TODAY(),Q155,"M")&gt;=6,DATEDIF(TODAY(),Q155,"M")&lt;=11),"AMARILLO"))),S155))</f>
        <v xml:space="preserve"> </v>
      </c>
      <c r="S155" s="17" t="str">
        <f>IF(Q155=0," ",IF(Q155&lt;=$N$4,"VENCIDO","NO VENCIDO"))</f>
        <v xml:space="preserve"> </v>
      </c>
      <c r="T155" s="18"/>
      <c r="U155" s="19"/>
      <c r="V155" s="19"/>
      <c r="W155" s="20"/>
      <c r="X155" s="20"/>
      <c r="Y155" s="163">
        <f>+AT155</f>
        <v>0</v>
      </c>
      <c r="Z155" s="21"/>
      <c r="AA155" s="4"/>
      <c r="AB155" s="166"/>
      <c r="AC155" s="166"/>
      <c r="AD155" s="170">
        <f>+AB155+AC155</f>
        <v>0</v>
      </c>
      <c r="AE155" s="166"/>
      <c r="AF155" s="166"/>
      <c r="AG155" s="166"/>
      <c r="AH155" s="166"/>
      <c r="AI155" s="166"/>
      <c r="AJ155" s="166"/>
      <c r="AK155" s="166"/>
      <c r="AL155" s="166"/>
      <c r="AM155" s="166"/>
      <c r="AN155" s="166"/>
      <c r="AO155" s="183">
        <f>SUM(AD155:AN159)</f>
        <v>0</v>
      </c>
      <c r="AP155" s="24"/>
      <c r="AQ155" s="8"/>
    </row>
    <row r="156" spans="1:43" ht="14.65" customHeight="1">
      <c r="A156" s="103"/>
      <c r="B156" s="201"/>
      <c r="C156" s="201"/>
      <c r="D156" s="118"/>
      <c r="E156" s="130"/>
      <c r="F156" s="133"/>
      <c r="G156" s="133"/>
      <c r="H156" s="133"/>
      <c r="I156" s="133"/>
      <c r="J156" s="145"/>
      <c r="K156" s="148"/>
      <c r="L156" s="151"/>
      <c r="M156" s="154"/>
      <c r="N156" s="14"/>
      <c r="O156" s="15"/>
      <c r="P156" s="15"/>
      <c r="Q156" s="16"/>
      <c r="R156" s="17" t="str">
        <f ca="1">IF(Q156=0," ",IFERROR(IF(DATEDIF(TODAY(),Q156,"M")&lt;=5,"ROJO",IF(DATEDIF(TODAY(),Q156,"M")&gt;=12,"VERDE",IF(AND(DATEDIF(TODAY(),Q156,"M")&gt;=6,DATEDIF(TODAY(),Q156,"M")&lt;=11),"AMARILLO"))),S156))</f>
        <v xml:space="preserve"> </v>
      </c>
      <c r="S156" s="25" t="str">
        <f>IF(Q156=0," ",IF(Q156&lt;=$N$4,"VENCIDO","NO VENCIDO"))</f>
        <v xml:space="preserve"> </v>
      </c>
      <c r="T156" s="18"/>
      <c r="U156" s="19"/>
      <c r="V156" s="19"/>
      <c r="W156" s="20"/>
      <c r="X156" s="20"/>
      <c r="Y156" s="164"/>
      <c r="Z156" s="21"/>
      <c r="AA156" s="4"/>
      <c r="AB156" s="166"/>
      <c r="AC156" s="166"/>
      <c r="AD156" s="170"/>
      <c r="AE156" s="166"/>
      <c r="AF156" s="166"/>
      <c r="AG156" s="166"/>
      <c r="AH156" s="166"/>
      <c r="AI156" s="166"/>
      <c r="AJ156" s="166"/>
      <c r="AK156" s="166"/>
      <c r="AL156" s="166"/>
      <c r="AM156" s="166"/>
      <c r="AN156" s="166"/>
      <c r="AO156" s="184"/>
      <c r="AP156" s="24"/>
      <c r="AQ156" s="8"/>
    </row>
    <row r="157" spans="1:43" ht="14.65" customHeight="1">
      <c r="A157" s="103"/>
      <c r="B157" s="201"/>
      <c r="C157" s="201"/>
      <c r="D157" s="119"/>
      <c r="E157" s="130"/>
      <c r="F157" s="133"/>
      <c r="G157" s="133"/>
      <c r="H157" s="133"/>
      <c r="I157" s="133"/>
      <c r="J157" s="145"/>
      <c r="K157" s="148"/>
      <c r="L157" s="151"/>
      <c r="M157" s="154"/>
      <c r="N157" s="14"/>
      <c r="O157" s="15"/>
      <c r="P157" s="15"/>
      <c r="Q157" s="16"/>
      <c r="R157" s="17" t="str">
        <f ca="1">IF(Q157=0," ",IFERROR(IF(DATEDIF(TODAY(),Q157,"M")&lt;=5,"ROJO",IF(DATEDIF(TODAY(),Q157,"M")&gt;=12,"VERDE",IF(AND(DATEDIF(TODAY(),Q157,"M")&gt;=6,DATEDIF(TODAY(),Q157,"M")&lt;=11),"AMARILLO"))),S157))</f>
        <v xml:space="preserve"> </v>
      </c>
      <c r="S157" s="25" t="str">
        <f>IF(Q157=0," ",IF(Q157&lt;=$N$4,"VENCIDO","NO VENCIDO"))</f>
        <v xml:space="preserve"> </v>
      </c>
      <c r="T157" s="18"/>
      <c r="U157" s="19"/>
      <c r="V157" s="19"/>
      <c r="W157" s="20"/>
      <c r="X157" s="20"/>
      <c r="Y157" s="164"/>
      <c r="Z157" s="21"/>
      <c r="AA157" s="4"/>
      <c r="AB157" s="166"/>
      <c r="AC157" s="166"/>
      <c r="AD157" s="170"/>
      <c r="AE157" s="166"/>
      <c r="AF157" s="166"/>
      <c r="AG157" s="166"/>
      <c r="AH157" s="166"/>
      <c r="AI157" s="166"/>
      <c r="AJ157" s="166"/>
      <c r="AK157" s="166"/>
      <c r="AL157" s="166"/>
      <c r="AM157" s="166"/>
      <c r="AN157" s="166"/>
      <c r="AO157" s="184"/>
      <c r="AP157" s="24"/>
      <c r="AQ157" s="8"/>
    </row>
    <row r="158" spans="1:43" ht="15.4" customHeight="1">
      <c r="A158" s="103"/>
      <c r="B158" s="93" t="s">
        <v>160</v>
      </c>
      <c r="C158" s="93"/>
      <c r="D158" s="46"/>
      <c r="E158" s="130"/>
      <c r="F158" s="133"/>
      <c r="G158" s="133"/>
      <c r="H158" s="133"/>
      <c r="I158" s="133"/>
      <c r="J158" s="145"/>
      <c r="K158" s="148"/>
      <c r="L158" s="151"/>
      <c r="M158" s="154"/>
      <c r="N158" s="14"/>
      <c r="O158" s="15"/>
      <c r="P158" s="15"/>
      <c r="Q158" s="16"/>
      <c r="R158" s="17" t="str">
        <f ca="1">IF(Q158=0," ",IFERROR(IF(DATEDIF(TODAY(),Q158,"M")&lt;=5,"ROJO",IF(DATEDIF(TODAY(),Q158,"M")&gt;=12,"VERDE",IF(AND(DATEDIF(TODAY(),Q158,"M")&gt;=6,DATEDIF(TODAY(),Q158,"M")&lt;=11),"AMARILLO"))),S158))</f>
        <v xml:space="preserve"> </v>
      </c>
      <c r="S158" s="25" t="str">
        <f>IF(Q158=0," ",IF(Q158&lt;=$N$4,"VENCIDO","NO VENCIDO"))</f>
        <v xml:space="preserve"> </v>
      </c>
      <c r="T158" s="18"/>
      <c r="U158" s="19"/>
      <c r="V158" s="19"/>
      <c r="W158" s="20"/>
      <c r="X158" s="20"/>
      <c r="Y158" s="164"/>
      <c r="Z158" s="21"/>
      <c r="AA158" s="4"/>
      <c r="AB158" s="166"/>
      <c r="AC158" s="166"/>
      <c r="AD158" s="170"/>
      <c r="AE158" s="166"/>
      <c r="AF158" s="166"/>
      <c r="AG158" s="166"/>
      <c r="AH158" s="166"/>
      <c r="AI158" s="166"/>
      <c r="AJ158" s="166"/>
      <c r="AK158" s="166"/>
      <c r="AL158" s="166"/>
      <c r="AM158" s="166"/>
      <c r="AN158" s="166"/>
      <c r="AO158" s="184"/>
      <c r="AP158" s="24"/>
      <c r="AQ158" s="8"/>
    </row>
    <row r="159" spans="1:43" ht="15.4" customHeight="1">
      <c r="A159" s="103"/>
      <c r="B159" s="95" t="s">
        <v>161</v>
      </c>
      <c r="C159" s="95"/>
      <c r="D159" s="47">
        <f>+M152/2</f>
        <v>0</v>
      </c>
      <c r="E159" s="130"/>
      <c r="F159" s="133"/>
      <c r="G159" s="133"/>
      <c r="H159" s="133"/>
      <c r="I159" s="133"/>
      <c r="J159" s="145"/>
      <c r="K159" s="148"/>
      <c r="L159" s="151"/>
      <c r="M159" s="155"/>
      <c r="N159" s="14"/>
      <c r="O159" s="15"/>
      <c r="P159" s="15"/>
      <c r="Q159" s="16"/>
      <c r="R159" s="17" t="str">
        <f ca="1">IF(Q159=0," ",IFERROR(IF(DATEDIF(TODAY(),Q159,"M")&lt;=5,"ROJO",IF(DATEDIF(TODAY(),Q159,"M")&gt;=12,"VERDE",IF(AND(DATEDIF(TODAY(),Q159,"M")&gt;=6,DATEDIF(TODAY(),Q159,"M")&lt;=11),"AMARILLO"))),S159))</f>
        <v xml:space="preserve"> </v>
      </c>
      <c r="S159" s="25" t="str">
        <f>IF(Q159=0," ",IF(Q159&lt;=$N$4,"VENCIDO","NO VENCIDO"))</f>
        <v xml:space="preserve"> </v>
      </c>
      <c r="T159" s="18"/>
      <c r="U159" s="19"/>
      <c r="V159" s="19"/>
      <c r="W159" s="20"/>
      <c r="X159" s="20"/>
      <c r="Y159" s="164"/>
      <c r="Z159" s="21"/>
      <c r="AA159" s="4"/>
      <c r="AB159" s="166"/>
      <c r="AC159" s="166"/>
      <c r="AD159" s="170"/>
      <c r="AE159" s="166"/>
      <c r="AF159" s="166"/>
      <c r="AG159" s="166"/>
      <c r="AH159" s="166"/>
      <c r="AI159" s="166"/>
      <c r="AJ159" s="166"/>
      <c r="AK159" s="166"/>
      <c r="AL159" s="166"/>
      <c r="AM159" s="166"/>
      <c r="AN159" s="166"/>
      <c r="AO159" s="185"/>
      <c r="AP159" s="24"/>
      <c r="AQ159" s="8"/>
    </row>
    <row r="160" spans="1:43" ht="16.5">
      <c r="A160" s="103"/>
      <c r="B160" s="94" t="s">
        <v>162</v>
      </c>
      <c r="C160" s="94"/>
      <c r="D160" s="44">
        <f>+M155+M159-M158</f>
        <v>0</v>
      </c>
      <c r="E160" s="131"/>
      <c r="F160" s="134"/>
      <c r="G160" s="134"/>
      <c r="H160" s="134"/>
      <c r="I160" s="134"/>
      <c r="J160" s="146"/>
      <c r="K160" s="149"/>
      <c r="L160" s="152"/>
      <c r="M160" s="28" t="b">
        <f>M155=N160</f>
        <v>1</v>
      </c>
      <c r="N160" s="29">
        <f>SUM(N155:N159)</f>
        <v>0</v>
      </c>
      <c r="O160" s="30" t="s">
        <v>112</v>
      </c>
      <c r="P160" s="31"/>
      <c r="Q160" s="32"/>
      <c r="R160" s="32"/>
      <c r="S160" s="32"/>
      <c r="T160" s="33">
        <f>SUM(T155:T159)</f>
        <v>0</v>
      </c>
      <c r="U160" s="34"/>
      <c r="V160" s="34"/>
      <c r="W160" s="34"/>
      <c r="X160" s="35"/>
      <c r="Y160" s="165"/>
      <c r="Z160" s="36"/>
      <c r="AA160" s="4"/>
      <c r="AB160" s="37"/>
      <c r="AC160" s="37"/>
      <c r="AD160" s="38"/>
      <c r="AE160" s="37"/>
      <c r="AF160" s="37"/>
      <c r="AG160" s="37"/>
      <c r="AH160" s="37"/>
      <c r="AI160" s="37"/>
      <c r="AJ160" s="37"/>
      <c r="AK160" s="37"/>
      <c r="AL160" s="37"/>
      <c r="AM160" s="37"/>
      <c r="AN160" s="37"/>
      <c r="AO160" s="39"/>
      <c r="AP160" s="24"/>
      <c r="AQ160" s="8"/>
    </row>
    <row r="161" spans="1:43" ht="14.65" customHeight="1">
      <c r="A161" s="100">
        <f>A155+1</f>
        <v>27</v>
      </c>
      <c r="B161" s="193" t="s">
        <v>163</v>
      </c>
      <c r="C161" s="193"/>
      <c r="D161" s="117">
        <f>+Febrero!M161</f>
        <v>0</v>
      </c>
      <c r="E161" s="126">
        <v>4</v>
      </c>
      <c r="F161" s="132">
        <v>2</v>
      </c>
      <c r="G161" s="132"/>
      <c r="H161" s="132"/>
      <c r="I161" s="132"/>
      <c r="J161" s="144">
        <f>+F161+G161</f>
        <v>2</v>
      </c>
      <c r="K161" s="147">
        <f>+AO161</f>
        <v>0</v>
      </c>
      <c r="L161" s="150">
        <f>+J161+K161</f>
        <v>2</v>
      </c>
      <c r="M161" s="153">
        <f>+(D161+E161)-(L161)+H161-I161</f>
        <v>2</v>
      </c>
      <c r="N161" s="14">
        <v>2</v>
      </c>
      <c r="O161" s="15" t="s">
        <v>248</v>
      </c>
      <c r="P161" s="15" t="s">
        <v>244</v>
      </c>
      <c r="Q161" s="15" t="s">
        <v>249</v>
      </c>
      <c r="R161" s="17" t="str">
        <f ca="1">IF(Q161=0," ",IFERROR(IF(DATEDIF(TODAY(),Q161,"M")&lt;=5,"ROJO",IF(DATEDIF(TODAY(),Q161,"M")&gt;=12,"VERDE",IF(AND(DATEDIF(TODAY(),Q161,"M")&gt;=6,DATEDIF(TODAY(),Q161,"M")&lt;=11),"AMARILLO"))),S161))</f>
        <v>VERDE</v>
      </c>
      <c r="S161" s="17" t="str">
        <f>IF(Q161=0," ",IF(Q161&lt;=$N$4,"VENCIDO","NO VENCIDO"))</f>
        <v>NO VENCIDO</v>
      </c>
      <c r="T161" s="18"/>
      <c r="U161" s="19"/>
      <c r="V161" s="19"/>
      <c r="W161" s="20"/>
      <c r="X161" s="20"/>
      <c r="Y161" s="163">
        <f>+AT161</f>
        <v>0</v>
      </c>
      <c r="Z161" s="21"/>
      <c r="AA161" s="4"/>
      <c r="AB161" s="166"/>
      <c r="AC161" s="166"/>
      <c r="AD161" s="170">
        <f>+AB161+AC161</f>
        <v>0</v>
      </c>
      <c r="AE161" s="166"/>
      <c r="AF161" s="166"/>
      <c r="AG161" s="166"/>
      <c r="AH161" s="166"/>
      <c r="AI161" s="166"/>
      <c r="AJ161" s="166"/>
      <c r="AK161" s="166"/>
      <c r="AL161" s="166"/>
      <c r="AM161" s="166"/>
      <c r="AN161" s="166"/>
      <c r="AO161" s="183">
        <f>SUM(AD161:AN165)</f>
        <v>0</v>
      </c>
      <c r="AP161" s="24"/>
      <c r="AQ161" s="8"/>
    </row>
    <row r="162" spans="1:43" ht="14.65" customHeight="1">
      <c r="A162" s="101"/>
      <c r="B162" s="193"/>
      <c r="C162" s="193"/>
      <c r="D162" s="118"/>
      <c r="E162" s="127"/>
      <c r="F162" s="133"/>
      <c r="G162" s="133"/>
      <c r="H162" s="133"/>
      <c r="I162" s="133"/>
      <c r="J162" s="145"/>
      <c r="K162" s="148"/>
      <c r="L162" s="151"/>
      <c r="M162" s="154"/>
      <c r="N162" s="14"/>
      <c r="O162" s="15"/>
      <c r="P162" s="15"/>
      <c r="Q162" s="16"/>
      <c r="R162" s="17" t="str">
        <f ca="1">IF(Q162=0," ",IFERROR(IF(DATEDIF(TODAY(),Q162,"M")&lt;=5,"ROJO",IF(DATEDIF(TODAY(),Q162,"M")&gt;=12,"VERDE",IF(AND(DATEDIF(TODAY(),Q162,"M")&gt;=6,DATEDIF(TODAY(),Q162,"M")&lt;=11),"AMARILLO"))),S162))</f>
        <v xml:space="preserve"> </v>
      </c>
      <c r="S162" s="25" t="str">
        <f>IF(Q162=0," ",IF(Q162&lt;=$N$4,"VENCIDO","NO VENCIDO"))</f>
        <v xml:space="preserve"> </v>
      </c>
      <c r="T162" s="18"/>
      <c r="U162" s="19"/>
      <c r="V162" s="19"/>
      <c r="W162" s="20"/>
      <c r="X162" s="20"/>
      <c r="Y162" s="164"/>
      <c r="Z162" s="21"/>
      <c r="AA162" s="4"/>
      <c r="AB162" s="166"/>
      <c r="AC162" s="166"/>
      <c r="AD162" s="170"/>
      <c r="AE162" s="166"/>
      <c r="AF162" s="166"/>
      <c r="AG162" s="166"/>
      <c r="AH162" s="166"/>
      <c r="AI162" s="166"/>
      <c r="AJ162" s="166"/>
      <c r="AK162" s="166"/>
      <c r="AL162" s="166"/>
      <c r="AM162" s="166"/>
      <c r="AN162" s="166"/>
      <c r="AO162" s="184"/>
      <c r="AP162" s="24"/>
      <c r="AQ162" s="8"/>
    </row>
    <row r="163" spans="1:43" ht="14.65" customHeight="1">
      <c r="A163" s="101"/>
      <c r="B163" s="193"/>
      <c r="C163" s="193"/>
      <c r="D163" s="118"/>
      <c r="E163" s="127"/>
      <c r="F163" s="133"/>
      <c r="G163" s="133"/>
      <c r="H163" s="133"/>
      <c r="I163" s="133"/>
      <c r="J163" s="145"/>
      <c r="K163" s="148"/>
      <c r="L163" s="151"/>
      <c r="M163" s="154"/>
      <c r="N163" s="14"/>
      <c r="O163" s="15"/>
      <c r="P163" s="15"/>
      <c r="Q163" s="16"/>
      <c r="R163" s="17" t="str">
        <f ca="1">IF(Q163=0," ",IFERROR(IF(DATEDIF(TODAY(),Q163,"M")&lt;=5,"ROJO",IF(DATEDIF(TODAY(),Q163,"M")&gt;=12,"VERDE",IF(AND(DATEDIF(TODAY(),Q163,"M")&gt;=6,DATEDIF(TODAY(),Q163,"M")&lt;=11),"AMARILLO"))),S163))</f>
        <v xml:space="preserve"> </v>
      </c>
      <c r="S163" s="25" t="str">
        <f>IF(Q163=0," ",IF(Q163&lt;=$N$4,"VENCIDO","NO VENCIDO"))</f>
        <v xml:space="preserve"> </v>
      </c>
      <c r="T163" s="18"/>
      <c r="U163" s="19"/>
      <c r="V163" s="19"/>
      <c r="W163" s="20"/>
      <c r="X163" s="20"/>
      <c r="Y163" s="164"/>
      <c r="Z163" s="21"/>
      <c r="AA163" s="4"/>
      <c r="AB163" s="166"/>
      <c r="AC163" s="166"/>
      <c r="AD163" s="170"/>
      <c r="AE163" s="166"/>
      <c r="AF163" s="166"/>
      <c r="AG163" s="166"/>
      <c r="AH163" s="166"/>
      <c r="AI163" s="166"/>
      <c r="AJ163" s="166"/>
      <c r="AK163" s="166"/>
      <c r="AL163" s="166"/>
      <c r="AM163" s="166"/>
      <c r="AN163" s="166"/>
      <c r="AO163" s="184"/>
      <c r="AP163" s="24"/>
      <c r="AQ163" s="8"/>
    </row>
    <row r="164" spans="1:43" ht="14.65" customHeight="1">
      <c r="A164" s="101"/>
      <c r="B164" s="193"/>
      <c r="C164" s="193"/>
      <c r="D164" s="118"/>
      <c r="E164" s="127"/>
      <c r="F164" s="133"/>
      <c r="G164" s="133"/>
      <c r="H164" s="133"/>
      <c r="I164" s="133"/>
      <c r="J164" s="145"/>
      <c r="K164" s="148"/>
      <c r="L164" s="151"/>
      <c r="M164" s="154"/>
      <c r="N164" s="14"/>
      <c r="O164" s="15"/>
      <c r="P164" s="15"/>
      <c r="Q164" s="16"/>
      <c r="R164" s="17" t="str">
        <f ca="1">IF(Q164=0," ",IFERROR(IF(DATEDIF(TODAY(),Q164,"M")&lt;=5,"ROJO",IF(DATEDIF(TODAY(),Q164,"M")&gt;=12,"VERDE",IF(AND(DATEDIF(TODAY(),Q164,"M")&gt;=6,DATEDIF(TODAY(),Q164,"M")&lt;=11),"AMARILLO"))),S164))</f>
        <v xml:space="preserve"> </v>
      </c>
      <c r="S164" s="25" t="str">
        <f>IF(Q164=0," ",IF(Q164&lt;=$N$4,"VENCIDO","NO VENCIDO"))</f>
        <v xml:space="preserve"> </v>
      </c>
      <c r="T164" s="18"/>
      <c r="U164" s="19"/>
      <c r="V164" s="19"/>
      <c r="W164" s="20"/>
      <c r="X164" s="20"/>
      <c r="Y164" s="164"/>
      <c r="Z164" s="21"/>
      <c r="AA164" s="4"/>
      <c r="AB164" s="166"/>
      <c r="AC164" s="166"/>
      <c r="AD164" s="170"/>
      <c r="AE164" s="166"/>
      <c r="AF164" s="166"/>
      <c r="AG164" s="166"/>
      <c r="AH164" s="166"/>
      <c r="AI164" s="166"/>
      <c r="AJ164" s="166"/>
      <c r="AK164" s="166"/>
      <c r="AL164" s="166"/>
      <c r="AM164" s="166"/>
      <c r="AN164" s="166"/>
      <c r="AO164" s="184"/>
      <c r="AP164" s="24"/>
      <c r="AQ164" s="8"/>
    </row>
    <row r="165" spans="1:43" ht="14.65" customHeight="1">
      <c r="A165" s="101"/>
      <c r="B165" s="193"/>
      <c r="C165" s="193"/>
      <c r="D165" s="118"/>
      <c r="E165" s="127"/>
      <c r="F165" s="133"/>
      <c r="G165" s="133"/>
      <c r="H165" s="133"/>
      <c r="I165" s="133"/>
      <c r="J165" s="145"/>
      <c r="K165" s="148"/>
      <c r="L165" s="151"/>
      <c r="M165" s="155"/>
      <c r="N165" s="14"/>
      <c r="O165" s="15"/>
      <c r="P165" s="15"/>
      <c r="Q165" s="16"/>
      <c r="R165" s="17" t="str">
        <f ca="1">IF(Q165=0," ",IFERROR(IF(DATEDIF(TODAY(),Q165,"M")&lt;=5,"ROJO",IF(DATEDIF(TODAY(),Q165,"M")&gt;=12,"VERDE",IF(AND(DATEDIF(TODAY(),Q165,"M")&gt;=6,DATEDIF(TODAY(),Q165,"M")&lt;=11),"AMARILLO"))),S165))</f>
        <v xml:space="preserve"> </v>
      </c>
      <c r="S165" s="25" t="str">
        <f>IF(Q165=0," ",IF(Q165&lt;=$N$4,"VENCIDO","NO VENCIDO"))</f>
        <v xml:space="preserve"> </v>
      </c>
      <c r="T165" s="18"/>
      <c r="U165" s="19"/>
      <c r="V165" s="19"/>
      <c r="W165" s="20"/>
      <c r="X165" s="20"/>
      <c r="Y165" s="164"/>
      <c r="Z165" s="21"/>
      <c r="AA165" s="4"/>
      <c r="AB165" s="166"/>
      <c r="AC165" s="166"/>
      <c r="AD165" s="170"/>
      <c r="AE165" s="166"/>
      <c r="AF165" s="166"/>
      <c r="AG165" s="166"/>
      <c r="AH165" s="166"/>
      <c r="AI165" s="166"/>
      <c r="AJ165" s="166"/>
      <c r="AK165" s="166"/>
      <c r="AL165" s="166"/>
      <c r="AM165" s="166"/>
      <c r="AN165" s="166"/>
      <c r="AO165" s="185"/>
      <c r="AP165" s="24"/>
      <c r="AQ165" s="8"/>
    </row>
    <row r="166" spans="1:43" ht="16.5">
      <c r="A166" s="102"/>
      <c r="B166" s="193"/>
      <c r="C166" s="193"/>
      <c r="D166" s="119"/>
      <c r="E166" s="128"/>
      <c r="F166" s="134"/>
      <c r="G166" s="134"/>
      <c r="H166" s="134"/>
      <c r="I166" s="134"/>
      <c r="J166" s="146"/>
      <c r="K166" s="149"/>
      <c r="L166" s="152"/>
      <c r="M166" s="28" t="b">
        <f>M161=N166</f>
        <v>1</v>
      </c>
      <c r="N166" s="29">
        <f>SUM(N161:N165)</f>
        <v>2</v>
      </c>
      <c r="O166" s="30" t="s">
        <v>112</v>
      </c>
      <c r="P166" s="31"/>
      <c r="Q166" s="32"/>
      <c r="R166" s="32"/>
      <c r="S166" s="32"/>
      <c r="T166" s="33">
        <f>SUM(T161:T165)</f>
        <v>0</v>
      </c>
      <c r="U166" s="34"/>
      <c r="V166" s="34"/>
      <c r="W166" s="34"/>
      <c r="X166" s="35"/>
      <c r="Y166" s="165"/>
      <c r="Z166" s="36"/>
      <c r="AA166" s="4"/>
      <c r="AB166" s="37"/>
      <c r="AC166" s="37"/>
      <c r="AD166" s="38"/>
      <c r="AE166" s="37"/>
      <c r="AF166" s="37"/>
      <c r="AG166" s="37"/>
      <c r="AH166" s="37"/>
      <c r="AI166" s="37"/>
      <c r="AJ166" s="37"/>
      <c r="AK166" s="37"/>
      <c r="AL166" s="37"/>
      <c r="AM166" s="37"/>
      <c r="AN166" s="37"/>
      <c r="AO166" s="39"/>
      <c r="AP166" s="24"/>
      <c r="AQ166" s="8"/>
    </row>
    <row r="167" spans="1:43" ht="14.65" customHeight="1">
      <c r="A167" s="100">
        <f>A161+1</f>
        <v>28</v>
      </c>
      <c r="B167" s="193" t="s">
        <v>164</v>
      </c>
      <c r="C167" s="193"/>
      <c r="D167" s="117">
        <f>+Febrero!M167</f>
        <v>0</v>
      </c>
      <c r="E167" s="126"/>
      <c r="F167" s="132"/>
      <c r="G167" s="132"/>
      <c r="H167" s="132"/>
      <c r="I167" s="132"/>
      <c r="J167" s="144">
        <f>+F167+G167</f>
        <v>0</v>
      </c>
      <c r="K167" s="147">
        <f>+AO167</f>
        <v>0</v>
      </c>
      <c r="L167" s="150">
        <f>+J167+K167</f>
        <v>0</v>
      </c>
      <c r="M167" s="153">
        <f>+(D167+E167)-(L167)+H167-I167</f>
        <v>0</v>
      </c>
      <c r="N167" s="14"/>
      <c r="O167" s="15"/>
      <c r="P167" s="15"/>
      <c r="Q167" s="16"/>
      <c r="R167" s="17" t="str">
        <f ca="1">IF(Q167=0," ",IFERROR(IF(DATEDIF(TODAY(),Q167,"M")&lt;=5,"ROJO",IF(DATEDIF(TODAY(),Q167,"M")&gt;=12,"VERDE",IF(AND(DATEDIF(TODAY(),Q167,"M")&gt;=6,DATEDIF(TODAY(),Q167,"M")&lt;=11),"AMARILLO"))),S167))</f>
        <v xml:space="preserve"> </v>
      </c>
      <c r="S167" s="17" t="str">
        <f>IF(Q167=0," ",IF(Q167&lt;=$N$4,"VENCIDO","NO VENCIDO"))</f>
        <v xml:space="preserve"> </v>
      </c>
      <c r="T167" s="18"/>
      <c r="U167" s="19"/>
      <c r="V167" s="19"/>
      <c r="W167" s="20"/>
      <c r="X167" s="20"/>
      <c r="Y167" s="163">
        <f>+AT167</f>
        <v>0</v>
      </c>
      <c r="Z167" s="21"/>
      <c r="AA167" s="4"/>
      <c r="AB167" s="166"/>
      <c r="AC167" s="166"/>
      <c r="AD167" s="170">
        <f>+AB167+AC167</f>
        <v>0</v>
      </c>
      <c r="AE167" s="166"/>
      <c r="AF167" s="166"/>
      <c r="AG167" s="166"/>
      <c r="AH167" s="166"/>
      <c r="AI167" s="166"/>
      <c r="AJ167" s="166"/>
      <c r="AK167" s="166"/>
      <c r="AL167" s="166"/>
      <c r="AM167" s="166"/>
      <c r="AN167" s="166"/>
      <c r="AO167" s="183">
        <f>SUM(AD167:AN171)</f>
        <v>0</v>
      </c>
      <c r="AP167" s="24"/>
      <c r="AQ167" s="8"/>
    </row>
    <row r="168" spans="1:43" ht="14.65" customHeight="1">
      <c r="A168" s="101"/>
      <c r="B168" s="193"/>
      <c r="C168" s="193"/>
      <c r="D168" s="118"/>
      <c r="E168" s="127"/>
      <c r="F168" s="133"/>
      <c r="G168" s="133"/>
      <c r="H168" s="133"/>
      <c r="I168" s="133"/>
      <c r="J168" s="145"/>
      <c r="K168" s="148"/>
      <c r="L168" s="151"/>
      <c r="M168" s="154"/>
      <c r="N168" s="14"/>
      <c r="O168" s="15"/>
      <c r="P168" s="15"/>
      <c r="Q168" s="16"/>
      <c r="R168" s="17" t="str">
        <f ca="1">IF(Q168=0," ",IFERROR(IF(DATEDIF(TODAY(),Q168,"M")&lt;=5,"ROJO",IF(DATEDIF(TODAY(),Q168,"M")&gt;=12,"VERDE",IF(AND(DATEDIF(TODAY(),Q168,"M")&gt;=6,DATEDIF(TODAY(),Q168,"M")&lt;=11),"AMARILLO"))),S168))</f>
        <v xml:space="preserve"> </v>
      </c>
      <c r="S168" s="25" t="str">
        <f>IF(Q168=0," ",IF(Q168&lt;=$N$4,"VENCIDO","NO VENCIDO"))</f>
        <v xml:space="preserve"> </v>
      </c>
      <c r="T168" s="18"/>
      <c r="U168" s="19"/>
      <c r="V168" s="19"/>
      <c r="W168" s="20"/>
      <c r="X168" s="20"/>
      <c r="Y168" s="164"/>
      <c r="Z168" s="21"/>
      <c r="AA168" s="4"/>
      <c r="AB168" s="166"/>
      <c r="AC168" s="166"/>
      <c r="AD168" s="170"/>
      <c r="AE168" s="166"/>
      <c r="AF168" s="166"/>
      <c r="AG168" s="166"/>
      <c r="AH168" s="166"/>
      <c r="AI168" s="166"/>
      <c r="AJ168" s="166"/>
      <c r="AK168" s="166"/>
      <c r="AL168" s="166"/>
      <c r="AM168" s="166"/>
      <c r="AN168" s="166"/>
      <c r="AO168" s="184"/>
      <c r="AP168" s="24"/>
      <c r="AQ168" s="8"/>
    </row>
    <row r="169" spans="1:43" ht="14.65" customHeight="1">
      <c r="A169" s="101"/>
      <c r="B169" s="193"/>
      <c r="C169" s="193"/>
      <c r="D169" s="118"/>
      <c r="E169" s="127"/>
      <c r="F169" s="133"/>
      <c r="G169" s="133"/>
      <c r="H169" s="133"/>
      <c r="I169" s="133"/>
      <c r="J169" s="145"/>
      <c r="K169" s="148"/>
      <c r="L169" s="151"/>
      <c r="M169" s="154"/>
      <c r="N169" s="14"/>
      <c r="O169" s="15"/>
      <c r="P169" s="15"/>
      <c r="Q169" s="16"/>
      <c r="R169" s="17" t="str">
        <f ca="1">IF(Q169=0," ",IFERROR(IF(DATEDIF(TODAY(),Q169,"M")&lt;=5,"ROJO",IF(DATEDIF(TODAY(),Q169,"M")&gt;=12,"VERDE",IF(AND(DATEDIF(TODAY(),Q169,"M")&gt;=6,DATEDIF(TODAY(),Q169,"M")&lt;=11),"AMARILLO"))),S169))</f>
        <v xml:space="preserve"> </v>
      </c>
      <c r="S169" s="25" t="str">
        <f>IF(Q169=0," ",IF(Q169&lt;=$N$4,"VENCIDO","NO VENCIDO"))</f>
        <v xml:space="preserve"> </v>
      </c>
      <c r="T169" s="18"/>
      <c r="U169" s="19"/>
      <c r="V169" s="19"/>
      <c r="W169" s="20"/>
      <c r="X169" s="20"/>
      <c r="Y169" s="164"/>
      <c r="Z169" s="21"/>
      <c r="AA169" s="4"/>
      <c r="AB169" s="166"/>
      <c r="AC169" s="166"/>
      <c r="AD169" s="170"/>
      <c r="AE169" s="166"/>
      <c r="AF169" s="166"/>
      <c r="AG169" s="166"/>
      <c r="AH169" s="166"/>
      <c r="AI169" s="166"/>
      <c r="AJ169" s="166"/>
      <c r="AK169" s="166"/>
      <c r="AL169" s="166"/>
      <c r="AM169" s="166"/>
      <c r="AN169" s="166"/>
      <c r="AO169" s="184"/>
      <c r="AP169" s="24"/>
      <c r="AQ169" s="8"/>
    </row>
    <row r="170" spans="1:43" ht="14.65" customHeight="1">
      <c r="A170" s="101"/>
      <c r="B170" s="193"/>
      <c r="C170" s="193"/>
      <c r="D170" s="118"/>
      <c r="E170" s="127"/>
      <c r="F170" s="133"/>
      <c r="G170" s="133"/>
      <c r="H170" s="133"/>
      <c r="I170" s="133"/>
      <c r="J170" s="145"/>
      <c r="K170" s="148"/>
      <c r="L170" s="151"/>
      <c r="M170" s="154"/>
      <c r="N170" s="14"/>
      <c r="O170" s="15"/>
      <c r="P170" s="15"/>
      <c r="Q170" s="16"/>
      <c r="R170" s="17" t="str">
        <f ca="1">IF(Q170=0," ",IFERROR(IF(DATEDIF(TODAY(),Q170,"M")&lt;=5,"ROJO",IF(DATEDIF(TODAY(),Q170,"M")&gt;=12,"VERDE",IF(AND(DATEDIF(TODAY(),Q170,"M")&gt;=6,DATEDIF(TODAY(),Q170,"M")&lt;=11),"AMARILLO"))),S170))</f>
        <v xml:space="preserve"> </v>
      </c>
      <c r="S170" s="25" t="str">
        <f>IF(Q170=0," ",IF(Q170&lt;=$N$4,"VENCIDO","NO VENCIDO"))</f>
        <v xml:space="preserve"> </v>
      </c>
      <c r="T170" s="18"/>
      <c r="U170" s="19"/>
      <c r="V170" s="19"/>
      <c r="W170" s="20"/>
      <c r="X170" s="20"/>
      <c r="Y170" s="164"/>
      <c r="Z170" s="21"/>
      <c r="AA170" s="4"/>
      <c r="AB170" s="166"/>
      <c r="AC170" s="166"/>
      <c r="AD170" s="170"/>
      <c r="AE170" s="166"/>
      <c r="AF170" s="166"/>
      <c r="AG170" s="166"/>
      <c r="AH170" s="166"/>
      <c r="AI170" s="166"/>
      <c r="AJ170" s="166"/>
      <c r="AK170" s="166"/>
      <c r="AL170" s="166"/>
      <c r="AM170" s="166"/>
      <c r="AN170" s="166"/>
      <c r="AO170" s="184"/>
      <c r="AP170" s="24"/>
      <c r="AQ170" s="8"/>
    </row>
    <row r="171" spans="1:43" ht="14.65" customHeight="1">
      <c r="A171" s="101"/>
      <c r="B171" s="193"/>
      <c r="C171" s="193"/>
      <c r="D171" s="118"/>
      <c r="E171" s="127"/>
      <c r="F171" s="133"/>
      <c r="G171" s="133"/>
      <c r="H171" s="133"/>
      <c r="I171" s="133"/>
      <c r="J171" s="145"/>
      <c r="K171" s="148"/>
      <c r="L171" s="151"/>
      <c r="M171" s="155"/>
      <c r="N171" s="14"/>
      <c r="O171" s="15"/>
      <c r="P171" s="15"/>
      <c r="Q171" s="16"/>
      <c r="R171" s="17" t="str">
        <f ca="1">IF(Q171=0," ",IFERROR(IF(DATEDIF(TODAY(),Q171,"M")&lt;=5,"ROJO",IF(DATEDIF(TODAY(),Q171,"M")&gt;=12,"VERDE",IF(AND(DATEDIF(TODAY(),Q171,"M")&gt;=6,DATEDIF(TODAY(),Q171,"M")&lt;=11),"AMARILLO"))),S171))</f>
        <v xml:space="preserve"> </v>
      </c>
      <c r="S171" s="25" t="str">
        <f>IF(Q171=0," ",IF(Q171&lt;=$N$4,"VENCIDO","NO VENCIDO"))</f>
        <v xml:space="preserve"> </v>
      </c>
      <c r="T171" s="18"/>
      <c r="U171" s="19"/>
      <c r="V171" s="19"/>
      <c r="W171" s="20"/>
      <c r="X171" s="20"/>
      <c r="Y171" s="164"/>
      <c r="Z171" s="21"/>
      <c r="AA171" s="4"/>
      <c r="AB171" s="166"/>
      <c r="AC171" s="166"/>
      <c r="AD171" s="170"/>
      <c r="AE171" s="166"/>
      <c r="AF171" s="166"/>
      <c r="AG171" s="166"/>
      <c r="AH171" s="166"/>
      <c r="AI171" s="166"/>
      <c r="AJ171" s="166"/>
      <c r="AK171" s="166"/>
      <c r="AL171" s="166"/>
      <c r="AM171" s="166"/>
      <c r="AN171" s="166"/>
      <c r="AO171" s="185"/>
      <c r="AP171" s="24"/>
      <c r="AQ171" s="8"/>
    </row>
    <row r="172" spans="1:43" ht="16.5">
      <c r="A172" s="102"/>
      <c r="B172" s="193"/>
      <c r="C172" s="193"/>
      <c r="D172" s="119"/>
      <c r="E172" s="128"/>
      <c r="F172" s="134"/>
      <c r="G172" s="134"/>
      <c r="H172" s="134"/>
      <c r="I172" s="134"/>
      <c r="J172" s="146"/>
      <c r="K172" s="149"/>
      <c r="L172" s="152"/>
      <c r="M172" s="28" t="b">
        <f>M167=N172</f>
        <v>1</v>
      </c>
      <c r="N172" s="29">
        <f>SUM(N167:N171)</f>
        <v>0</v>
      </c>
      <c r="O172" s="30" t="s">
        <v>112</v>
      </c>
      <c r="P172" s="31"/>
      <c r="Q172" s="32"/>
      <c r="R172" s="32"/>
      <c r="S172" s="32"/>
      <c r="T172" s="33">
        <f>SUM(T167:T171)</f>
        <v>0</v>
      </c>
      <c r="U172" s="34"/>
      <c r="V172" s="34"/>
      <c r="W172" s="34"/>
      <c r="X172" s="35"/>
      <c r="Y172" s="165"/>
      <c r="Z172" s="36"/>
      <c r="AA172" s="4"/>
      <c r="AB172" s="37"/>
      <c r="AC172" s="37"/>
      <c r="AD172" s="38"/>
      <c r="AE172" s="37"/>
      <c r="AF172" s="37"/>
      <c r="AG172" s="37"/>
      <c r="AH172" s="37"/>
      <c r="AI172" s="37"/>
      <c r="AJ172" s="37"/>
      <c r="AK172" s="37"/>
      <c r="AL172" s="37"/>
      <c r="AM172" s="37"/>
      <c r="AN172" s="37"/>
      <c r="AO172" s="39"/>
      <c r="AP172" s="24"/>
      <c r="AQ172" s="8"/>
    </row>
    <row r="173" spans="1:43" ht="14.65" customHeight="1">
      <c r="A173" s="100">
        <f>A167+1</f>
        <v>29</v>
      </c>
      <c r="B173" s="193" t="s">
        <v>165</v>
      </c>
      <c r="C173" s="193"/>
      <c r="D173" s="117">
        <f>+Febrero!M173</f>
        <v>39</v>
      </c>
      <c r="E173" s="126">
        <v>0</v>
      </c>
      <c r="F173" s="132">
        <v>11</v>
      </c>
      <c r="G173" s="132"/>
      <c r="H173" s="132"/>
      <c r="I173" s="132"/>
      <c r="J173" s="144">
        <f>+F173+G173</f>
        <v>11</v>
      </c>
      <c r="K173" s="147">
        <f>+AO173</f>
        <v>0</v>
      </c>
      <c r="L173" s="150">
        <f>+J173+K173</f>
        <v>11</v>
      </c>
      <c r="M173" s="153">
        <f>+(D173+E173)-(L173)+H173-I173</f>
        <v>28</v>
      </c>
      <c r="N173" s="14">
        <v>28</v>
      </c>
      <c r="O173" s="71" t="s">
        <v>166</v>
      </c>
      <c r="P173" s="71" t="s">
        <v>167</v>
      </c>
      <c r="Q173" s="72">
        <v>46538</v>
      </c>
      <c r="R173" s="17" t="str">
        <f ca="1">IF(Q173=0," ",IFERROR(IF(DATEDIF(TODAY(),Q173,"M")&lt;=5,"ROJO",IF(DATEDIF(TODAY(),Q173,"M")&gt;=12,"VERDE",IF(AND(DATEDIF(TODAY(),Q173,"M")&gt;=6,DATEDIF(TODAY(),Q173,"M")&lt;=11),"AMARILLO"))),S173))</f>
        <v>AMARILLO</v>
      </c>
      <c r="S173" s="17" t="str">
        <f>IF(Q173=0," ",IF(Q173&lt;=$N$4,"VENCIDO","NO VENCIDO"))</f>
        <v>NO VENCIDO</v>
      </c>
      <c r="T173" s="18"/>
      <c r="U173" s="19"/>
      <c r="V173" s="19"/>
      <c r="W173" s="20"/>
      <c r="X173" s="20"/>
      <c r="Y173" s="163">
        <f>+AT173</f>
        <v>0</v>
      </c>
      <c r="Z173" s="21"/>
      <c r="AA173" s="4"/>
      <c r="AB173" s="166"/>
      <c r="AC173" s="166"/>
      <c r="AD173" s="170">
        <f>+AB173+AC173</f>
        <v>0</v>
      </c>
      <c r="AE173" s="166"/>
      <c r="AF173" s="166"/>
      <c r="AG173" s="166"/>
      <c r="AH173" s="166"/>
      <c r="AI173" s="166"/>
      <c r="AJ173" s="166"/>
      <c r="AK173" s="166"/>
      <c r="AL173" s="166"/>
      <c r="AM173" s="166"/>
      <c r="AN173" s="166"/>
      <c r="AO173" s="183">
        <f>SUM(AD173:AN177)</f>
        <v>0</v>
      </c>
      <c r="AP173" s="24"/>
      <c r="AQ173" s="8"/>
    </row>
    <row r="174" spans="1:43" ht="14.65" customHeight="1">
      <c r="A174" s="101"/>
      <c r="B174" s="193"/>
      <c r="C174" s="193"/>
      <c r="D174" s="118"/>
      <c r="E174" s="127"/>
      <c r="F174" s="133"/>
      <c r="G174" s="133"/>
      <c r="H174" s="133"/>
      <c r="I174" s="133"/>
      <c r="J174" s="145"/>
      <c r="K174" s="148"/>
      <c r="L174" s="151"/>
      <c r="M174" s="154"/>
      <c r="N174" s="14"/>
      <c r="O174" s="15"/>
      <c r="P174" s="15"/>
      <c r="Q174" s="16"/>
      <c r="R174" s="17" t="str">
        <f ca="1">IF(Q174=0," ",IFERROR(IF(DATEDIF(TODAY(),Q174,"M")&lt;=5,"ROJO",IF(DATEDIF(TODAY(),Q174,"M")&gt;=12,"VERDE",IF(AND(DATEDIF(TODAY(),Q174,"M")&gt;=6,DATEDIF(TODAY(),Q174,"M")&lt;=11),"AMARILLO"))),S174))</f>
        <v xml:space="preserve"> </v>
      </c>
      <c r="S174" s="25" t="str">
        <f>IF(Q174=0," ",IF(Q174&lt;=$N$4,"VENCIDO","NO VENCIDO"))</f>
        <v xml:space="preserve"> </v>
      </c>
      <c r="T174" s="18"/>
      <c r="U174" s="19"/>
      <c r="V174" s="19"/>
      <c r="W174" s="20"/>
      <c r="X174" s="20"/>
      <c r="Y174" s="164"/>
      <c r="Z174" s="21"/>
      <c r="AA174" s="4"/>
      <c r="AB174" s="166"/>
      <c r="AC174" s="166"/>
      <c r="AD174" s="170"/>
      <c r="AE174" s="166"/>
      <c r="AF174" s="166"/>
      <c r="AG174" s="166"/>
      <c r="AH174" s="166"/>
      <c r="AI174" s="166"/>
      <c r="AJ174" s="166"/>
      <c r="AK174" s="166"/>
      <c r="AL174" s="166"/>
      <c r="AM174" s="166"/>
      <c r="AN174" s="166"/>
      <c r="AO174" s="184"/>
      <c r="AP174" s="24"/>
      <c r="AQ174" s="8"/>
    </row>
    <row r="175" spans="1:43" ht="14.65" customHeight="1">
      <c r="A175" s="101"/>
      <c r="B175" s="193"/>
      <c r="C175" s="193"/>
      <c r="D175" s="118"/>
      <c r="E175" s="127"/>
      <c r="F175" s="133"/>
      <c r="G175" s="133"/>
      <c r="H175" s="133"/>
      <c r="I175" s="133"/>
      <c r="J175" s="145"/>
      <c r="K175" s="148"/>
      <c r="L175" s="151"/>
      <c r="M175" s="154"/>
      <c r="N175" s="14"/>
      <c r="O175" s="15"/>
      <c r="P175" s="15"/>
      <c r="Q175" s="16"/>
      <c r="R175" s="17" t="str">
        <f ca="1">IF(Q175=0," ",IFERROR(IF(DATEDIF(TODAY(),Q175,"M")&lt;=5,"ROJO",IF(DATEDIF(TODAY(),Q175,"M")&gt;=12,"VERDE",IF(AND(DATEDIF(TODAY(),Q175,"M")&gt;=6,DATEDIF(TODAY(),Q175,"M")&lt;=11),"AMARILLO"))),S175))</f>
        <v xml:space="preserve"> </v>
      </c>
      <c r="S175" s="25" t="str">
        <f>IF(Q175=0," ",IF(Q175&lt;=$N$4,"VENCIDO","NO VENCIDO"))</f>
        <v xml:space="preserve"> </v>
      </c>
      <c r="T175" s="18"/>
      <c r="U175" s="19"/>
      <c r="V175" s="19"/>
      <c r="W175" s="20"/>
      <c r="X175" s="20"/>
      <c r="Y175" s="164"/>
      <c r="Z175" s="21"/>
      <c r="AA175" s="4"/>
      <c r="AB175" s="166"/>
      <c r="AC175" s="166"/>
      <c r="AD175" s="170"/>
      <c r="AE175" s="166"/>
      <c r="AF175" s="166"/>
      <c r="AG175" s="166"/>
      <c r="AH175" s="166"/>
      <c r="AI175" s="166"/>
      <c r="AJ175" s="166"/>
      <c r="AK175" s="166"/>
      <c r="AL175" s="166"/>
      <c r="AM175" s="166"/>
      <c r="AN175" s="166"/>
      <c r="AO175" s="184"/>
      <c r="AP175" s="24"/>
      <c r="AQ175" s="8"/>
    </row>
    <row r="176" spans="1:43" ht="14.65" customHeight="1">
      <c r="A176" s="101"/>
      <c r="B176" s="193"/>
      <c r="C176" s="193"/>
      <c r="D176" s="118"/>
      <c r="E176" s="127"/>
      <c r="F176" s="133"/>
      <c r="G176" s="133"/>
      <c r="H176" s="133"/>
      <c r="I176" s="133"/>
      <c r="J176" s="145"/>
      <c r="K176" s="148"/>
      <c r="L176" s="151"/>
      <c r="M176" s="154"/>
      <c r="N176" s="14"/>
      <c r="O176" s="15"/>
      <c r="P176" s="15"/>
      <c r="Q176" s="16"/>
      <c r="R176" s="17" t="str">
        <f ca="1">IF(Q176=0," ",IFERROR(IF(DATEDIF(TODAY(),Q176,"M")&lt;=5,"ROJO",IF(DATEDIF(TODAY(),Q176,"M")&gt;=12,"VERDE",IF(AND(DATEDIF(TODAY(),Q176,"M")&gt;=6,DATEDIF(TODAY(),Q176,"M")&lt;=11),"AMARILLO"))),S176))</f>
        <v xml:space="preserve"> </v>
      </c>
      <c r="S176" s="25" t="str">
        <f>IF(Q176=0," ",IF(Q176&lt;=$N$4,"VENCIDO","NO VENCIDO"))</f>
        <v xml:space="preserve"> </v>
      </c>
      <c r="T176" s="18"/>
      <c r="U176" s="19"/>
      <c r="V176" s="19"/>
      <c r="W176" s="20"/>
      <c r="X176" s="20"/>
      <c r="Y176" s="164"/>
      <c r="Z176" s="21"/>
      <c r="AA176" s="4"/>
      <c r="AB176" s="166"/>
      <c r="AC176" s="166"/>
      <c r="AD176" s="170"/>
      <c r="AE176" s="166"/>
      <c r="AF176" s="166"/>
      <c r="AG176" s="166"/>
      <c r="AH176" s="166"/>
      <c r="AI176" s="166"/>
      <c r="AJ176" s="166"/>
      <c r="AK176" s="166"/>
      <c r="AL176" s="166"/>
      <c r="AM176" s="166"/>
      <c r="AN176" s="166"/>
      <c r="AO176" s="184"/>
      <c r="AP176" s="24"/>
      <c r="AQ176" s="8"/>
    </row>
    <row r="177" spans="1:43" ht="14.65" customHeight="1">
      <c r="A177" s="101"/>
      <c r="B177" s="193"/>
      <c r="C177" s="193"/>
      <c r="D177" s="118"/>
      <c r="E177" s="127"/>
      <c r="F177" s="133"/>
      <c r="G177" s="133"/>
      <c r="H177" s="133"/>
      <c r="I177" s="133"/>
      <c r="J177" s="145"/>
      <c r="K177" s="148"/>
      <c r="L177" s="151"/>
      <c r="M177" s="155"/>
      <c r="N177" s="14"/>
      <c r="O177" s="15"/>
      <c r="P177" s="15"/>
      <c r="Q177" s="16"/>
      <c r="R177" s="17" t="str">
        <f ca="1">IF(Q177=0," ",IFERROR(IF(DATEDIF(TODAY(),Q177,"M")&lt;=5,"ROJO",IF(DATEDIF(TODAY(),Q177,"M")&gt;=12,"VERDE",IF(AND(DATEDIF(TODAY(),Q177,"M")&gt;=6,DATEDIF(TODAY(),Q177,"M")&lt;=11),"AMARILLO"))),S177))</f>
        <v xml:space="preserve"> </v>
      </c>
      <c r="S177" s="25" t="str">
        <f>IF(Q177=0," ",IF(Q177&lt;=$N$4,"VENCIDO","NO VENCIDO"))</f>
        <v xml:space="preserve"> </v>
      </c>
      <c r="T177" s="18"/>
      <c r="U177" s="19"/>
      <c r="V177" s="19"/>
      <c r="W177" s="20"/>
      <c r="X177" s="20"/>
      <c r="Y177" s="164"/>
      <c r="Z177" s="21"/>
      <c r="AA177" s="4"/>
      <c r="AB177" s="166"/>
      <c r="AC177" s="166"/>
      <c r="AD177" s="170"/>
      <c r="AE177" s="166"/>
      <c r="AF177" s="166"/>
      <c r="AG177" s="166"/>
      <c r="AH177" s="166"/>
      <c r="AI177" s="166"/>
      <c r="AJ177" s="166"/>
      <c r="AK177" s="166"/>
      <c r="AL177" s="166"/>
      <c r="AM177" s="166"/>
      <c r="AN177" s="166"/>
      <c r="AO177" s="185"/>
      <c r="AP177" s="24"/>
      <c r="AQ177" s="8"/>
    </row>
    <row r="178" spans="1:43" ht="16.5">
      <c r="A178" s="102"/>
      <c r="B178" s="193"/>
      <c r="C178" s="193"/>
      <c r="D178" s="119"/>
      <c r="E178" s="128"/>
      <c r="F178" s="134"/>
      <c r="G178" s="134"/>
      <c r="H178" s="134"/>
      <c r="I178" s="134"/>
      <c r="J178" s="146"/>
      <c r="K178" s="149"/>
      <c r="L178" s="152"/>
      <c r="M178" s="28" t="b">
        <f>M173=N178</f>
        <v>1</v>
      </c>
      <c r="N178" s="29">
        <f>SUM(N173:N177)</f>
        <v>28</v>
      </c>
      <c r="O178" s="30" t="s">
        <v>112</v>
      </c>
      <c r="P178" s="31"/>
      <c r="Q178" s="32"/>
      <c r="R178" s="32"/>
      <c r="S178" s="32"/>
      <c r="T178" s="33">
        <f>SUM(T173:T177)</f>
        <v>0</v>
      </c>
      <c r="U178" s="34"/>
      <c r="V178" s="34"/>
      <c r="W178" s="34"/>
      <c r="X178" s="35"/>
      <c r="Y178" s="165"/>
      <c r="Z178" s="36"/>
      <c r="AA178" s="4"/>
      <c r="AB178" s="37"/>
      <c r="AC178" s="37"/>
      <c r="AD178" s="38"/>
      <c r="AE178" s="37"/>
      <c r="AF178" s="37"/>
      <c r="AG178" s="37"/>
      <c r="AH178" s="37"/>
      <c r="AI178" s="37"/>
      <c r="AJ178" s="37"/>
      <c r="AK178" s="37"/>
      <c r="AL178" s="37"/>
      <c r="AM178" s="37"/>
      <c r="AN178" s="37"/>
      <c r="AO178" s="39"/>
      <c r="AP178" s="24"/>
      <c r="AQ178" s="8"/>
    </row>
    <row r="179" spans="1:43" ht="14.65" customHeight="1">
      <c r="A179" s="100">
        <f>A173+1</f>
        <v>30</v>
      </c>
      <c r="B179" s="193" t="s">
        <v>168</v>
      </c>
      <c r="C179" s="193"/>
      <c r="D179" s="117">
        <f>+Febrero!M179</f>
        <v>4</v>
      </c>
      <c r="E179" s="126">
        <v>0</v>
      </c>
      <c r="F179" s="132">
        <v>4</v>
      </c>
      <c r="G179" s="132"/>
      <c r="H179" s="132"/>
      <c r="I179" s="132"/>
      <c r="J179" s="144">
        <f>+F179+G179</f>
        <v>4</v>
      </c>
      <c r="K179" s="147">
        <f>+AO179</f>
        <v>0</v>
      </c>
      <c r="L179" s="150">
        <f>+J179+K179</f>
        <v>4</v>
      </c>
      <c r="M179" s="153">
        <f>+(D179+E179)-(L179)+H179-I179</f>
        <v>0</v>
      </c>
      <c r="N179" s="14"/>
      <c r="O179" s="15"/>
      <c r="P179" s="15"/>
      <c r="Q179" s="16"/>
      <c r="R179" s="17" t="str">
        <f ca="1">IF(Q179=0," ",IFERROR(IF(DATEDIF(TODAY(),Q179,"M")&lt;=5,"ROJO",IF(DATEDIF(TODAY(),Q179,"M")&gt;=12,"VERDE",IF(AND(DATEDIF(TODAY(),Q179,"M")&gt;=6,DATEDIF(TODAY(),Q179,"M")&lt;=11),"AMARILLO"))),S179))</f>
        <v xml:space="preserve"> </v>
      </c>
      <c r="S179" s="17" t="str">
        <f>IF(Q179=0," ",IF(Q179&lt;=$N$4,"VENCIDO","NO VENCIDO"))</f>
        <v xml:space="preserve"> </v>
      </c>
      <c r="T179" s="18"/>
      <c r="U179" s="19"/>
      <c r="V179" s="19"/>
      <c r="W179" s="20"/>
      <c r="X179" s="20"/>
      <c r="Y179" s="163">
        <f>+AT179</f>
        <v>0</v>
      </c>
      <c r="Z179" s="21"/>
      <c r="AA179" s="4"/>
      <c r="AB179" s="166"/>
      <c r="AC179" s="166"/>
      <c r="AD179" s="170">
        <f>+AB179+AC179</f>
        <v>0</v>
      </c>
      <c r="AE179" s="166"/>
      <c r="AF179" s="166"/>
      <c r="AG179" s="166"/>
      <c r="AH179" s="166"/>
      <c r="AI179" s="166"/>
      <c r="AJ179" s="166"/>
      <c r="AK179" s="166"/>
      <c r="AL179" s="166"/>
      <c r="AM179" s="166"/>
      <c r="AN179" s="166"/>
      <c r="AO179" s="183">
        <f>SUM(AD179:AN183)</f>
        <v>0</v>
      </c>
      <c r="AP179" s="24"/>
      <c r="AQ179" s="8"/>
    </row>
    <row r="180" spans="1:43" ht="14.65" customHeight="1">
      <c r="A180" s="101"/>
      <c r="B180" s="193"/>
      <c r="C180" s="193"/>
      <c r="D180" s="118"/>
      <c r="E180" s="127"/>
      <c r="F180" s="133"/>
      <c r="G180" s="133"/>
      <c r="H180" s="133"/>
      <c r="I180" s="133"/>
      <c r="J180" s="145"/>
      <c r="K180" s="148"/>
      <c r="L180" s="151"/>
      <c r="M180" s="154"/>
      <c r="N180" s="14"/>
      <c r="O180" s="15"/>
      <c r="P180" s="15"/>
      <c r="Q180" s="16"/>
      <c r="R180" s="17" t="str">
        <f ca="1">IF(Q180=0," ",IFERROR(IF(DATEDIF(TODAY(),Q180,"M")&lt;=5,"ROJO",IF(DATEDIF(TODAY(),Q180,"M")&gt;=12,"VERDE",IF(AND(DATEDIF(TODAY(),Q180,"M")&gt;=6,DATEDIF(TODAY(),Q180,"M")&lt;=11),"AMARILLO"))),S180))</f>
        <v xml:space="preserve"> </v>
      </c>
      <c r="S180" s="25" t="str">
        <f>IF(Q180=0," ",IF(Q180&lt;=$N$4,"VENCIDO","NO VENCIDO"))</f>
        <v xml:space="preserve"> </v>
      </c>
      <c r="T180" s="18"/>
      <c r="U180" s="19"/>
      <c r="V180" s="19"/>
      <c r="W180" s="20"/>
      <c r="X180" s="20"/>
      <c r="Y180" s="164"/>
      <c r="Z180" s="21"/>
      <c r="AA180" s="4"/>
      <c r="AB180" s="166"/>
      <c r="AC180" s="166"/>
      <c r="AD180" s="170"/>
      <c r="AE180" s="166"/>
      <c r="AF180" s="166"/>
      <c r="AG180" s="166"/>
      <c r="AH180" s="166"/>
      <c r="AI180" s="166"/>
      <c r="AJ180" s="166"/>
      <c r="AK180" s="166"/>
      <c r="AL180" s="166"/>
      <c r="AM180" s="166"/>
      <c r="AN180" s="166"/>
      <c r="AO180" s="184"/>
      <c r="AP180" s="24"/>
      <c r="AQ180" s="8"/>
    </row>
    <row r="181" spans="1:43" ht="14.65" customHeight="1">
      <c r="A181" s="101"/>
      <c r="B181" s="193"/>
      <c r="C181" s="193"/>
      <c r="D181" s="118"/>
      <c r="E181" s="127"/>
      <c r="F181" s="133"/>
      <c r="G181" s="133"/>
      <c r="H181" s="133"/>
      <c r="I181" s="133"/>
      <c r="J181" s="145"/>
      <c r="K181" s="148"/>
      <c r="L181" s="151"/>
      <c r="M181" s="154"/>
      <c r="N181" s="14"/>
      <c r="O181" s="15"/>
      <c r="P181" s="15"/>
      <c r="Q181" s="16"/>
      <c r="R181" s="17" t="str">
        <f ca="1">IF(Q181=0," ",IFERROR(IF(DATEDIF(TODAY(),Q181,"M")&lt;=5,"ROJO",IF(DATEDIF(TODAY(),Q181,"M")&gt;=12,"VERDE",IF(AND(DATEDIF(TODAY(),Q181,"M")&gt;=6,DATEDIF(TODAY(),Q181,"M")&lt;=11),"AMARILLO"))),S181))</f>
        <v xml:space="preserve"> </v>
      </c>
      <c r="S181" s="25" t="str">
        <f>IF(Q181=0," ",IF(Q181&lt;=$N$4,"VENCIDO","NO VENCIDO"))</f>
        <v xml:space="preserve"> </v>
      </c>
      <c r="T181" s="18"/>
      <c r="U181" s="19"/>
      <c r="V181" s="19"/>
      <c r="W181" s="20"/>
      <c r="X181" s="20"/>
      <c r="Y181" s="164"/>
      <c r="Z181" s="21"/>
      <c r="AA181" s="4"/>
      <c r="AB181" s="166"/>
      <c r="AC181" s="166"/>
      <c r="AD181" s="170"/>
      <c r="AE181" s="166"/>
      <c r="AF181" s="166"/>
      <c r="AG181" s="166"/>
      <c r="AH181" s="166"/>
      <c r="AI181" s="166"/>
      <c r="AJ181" s="166"/>
      <c r="AK181" s="166"/>
      <c r="AL181" s="166"/>
      <c r="AM181" s="166"/>
      <c r="AN181" s="166"/>
      <c r="AO181" s="184"/>
      <c r="AP181" s="24"/>
      <c r="AQ181" s="8"/>
    </row>
    <row r="182" spans="1:43" ht="14.65" customHeight="1">
      <c r="A182" s="101"/>
      <c r="B182" s="193"/>
      <c r="C182" s="193"/>
      <c r="D182" s="118"/>
      <c r="E182" s="127"/>
      <c r="F182" s="133"/>
      <c r="G182" s="133"/>
      <c r="H182" s="133"/>
      <c r="I182" s="133"/>
      <c r="J182" s="145"/>
      <c r="K182" s="148"/>
      <c r="L182" s="151"/>
      <c r="M182" s="154"/>
      <c r="N182" s="14"/>
      <c r="O182" s="15"/>
      <c r="P182" s="15"/>
      <c r="Q182" s="16"/>
      <c r="R182" s="17" t="str">
        <f ca="1">IF(Q182=0," ",IFERROR(IF(DATEDIF(TODAY(),Q182,"M")&lt;=5,"ROJO",IF(DATEDIF(TODAY(),Q182,"M")&gt;=12,"VERDE",IF(AND(DATEDIF(TODAY(),Q182,"M")&gt;=6,DATEDIF(TODAY(),Q182,"M")&lt;=11),"AMARILLO"))),S182))</f>
        <v xml:space="preserve"> </v>
      </c>
      <c r="S182" s="25" t="str">
        <f>IF(Q182=0," ",IF(Q182&lt;=$N$4,"VENCIDO","NO VENCIDO"))</f>
        <v xml:space="preserve"> </v>
      </c>
      <c r="T182" s="18"/>
      <c r="U182" s="19"/>
      <c r="V182" s="19"/>
      <c r="W182" s="20"/>
      <c r="X182" s="20"/>
      <c r="Y182" s="164"/>
      <c r="Z182" s="21"/>
      <c r="AA182" s="4"/>
      <c r="AB182" s="166"/>
      <c r="AC182" s="166"/>
      <c r="AD182" s="170"/>
      <c r="AE182" s="166"/>
      <c r="AF182" s="166"/>
      <c r="AG182" s="166"/>
      <c r="AH182" s="166"/>
      <c r="AI182" s="166"/>
      <c r="AJ182" s="166"/>
      <c r="AK182" s="166"/>
      <c r="AL182" s="166"/>
      <c r="AM182" s="166"/>
      <c r="AN182" s="166"/>
      <c r="AO182" s="184"/>
      <c r="AP182" s="24"/>
      <c r="AQ182" s="8"/>
    </row>
    <row r="183" spans="1:43" ht="14.65" customHeight="1">
      <c r="A183" s="101"/>
      <c r="B183" s="193"/>
      <c r="C183" s="193"/>
      <c r="D183" s="118"/>
      <c r="E183" s="127"/>
      <c r="F183" s="133"/>
      <c r="G183" s="133"/>
      <c r="H183" s="133"/>
      <c r="I183" s="133"/>
      <c r="J183" s="145"/>
      <c r="K183" s="148"/>
      <c r="L183" s="151"/>
      <c r="M183" s="155"/>
      <c r="N183" s="14"/>
      <c r="O183" s="15"/>
      <c r="P183" s="15"/>
      <c r="Q183" s="16"/>
      <c r="R183" s="17" t="str">
        <f ca="1">IF(Q183=0," ",IFERROR(IF(DATEDIF(TODAY(),Q183,"M")&lt;=5,"ROJO",IF(DATEDIF(TODAY(),Q183,"M")&gt;=12,"VERDE",IF(AND(DATEDIF(TODAY(),Q183,"M")&gt;=6,DATEDIF(TODAY(),Q183,"M")&lt;=11),"AMARILLO"))),S183))</f>
        <v xml:space="preserve"> </v>
      </c>
      <c r="S183" s="25" t="str">
        <f>IF(Q183=0," ",IF(Q183&lt;=$N$4,"VENCIDO","NO VENCIDO"))</f>
        <v xml:space="preserve"> </v>
      </c>
      <c r="T183" s="18"/>
      <c r="U183" s="19"/>
      <c r="V183" s="19"/>
      <c r="W183" s="20"/>
      <c r="X183" s="20"/>
      <c r="Y183" s="164"/>
      <c r="Z183" s="21"/>
      <c r="AA183" s="4"/>
      <c r="AB183" s="166"/>
      <c r="AC183" s="166"/>
      <c r="AD183" s="170"/>
      <c r="AE183" s="166"/>
      <c r="AF183" s="166"/>
      <c r="AG183" s="166"/>
      <c r="AH183" s="166"/>
      <c r="AI183" s="166"/>
      <c r="AJ183" s="166"/>
      <c r="AK183" s="166"/>
      <c r="AL183" s="166"/>
      <c r="AM183" s="166"/>
      <c r="AN183" s="166"/>
      <c r="AO183" s="185"/>
      <c r="AP183" s="24"/>
      <c r="AQ183" s="8"/>
    </row>
    <row r="184" spans="1:43" ht="16.5">
      <c r="A184" s="102"/>
      <c r="B184" s="193"/>
      <c r="C184" s="193"/>
      <c r="D184" s="119"/>
      <c r="E184" s="128"/>
      <c r="F184" s="134"/>
      <c r="G184" s="134"/>
      <c r="H184" s="134"/>
      <c r="I184" s="134"/>
      <c r="J184" s="146"/>
      <c r="K184" s="149"/>
      <c r="L184" s="152"/>
      <c r="M184" s="28" t="b">
        <f>M179=N184</f>
        <v>1</v>
      </c>
      <c r="N184" s="29">
        <f>SUM(N179:N183)</f>
        <v>0</v>
      </c>
      <c r="O184" s="30" t="s">
        <v>112</v>
      </c>
      <c r="P184" s="31"/>
      <c r="Q184" s="32"/>
      <c r="R184" s="32"/>
      <c r="S184" s="32"/>
      <c r="T184" s="33">
        <f>SUM(T179:T183)</f>
        <v>0</v>
      </c>
      <c r="U184" s="34"/>
      <c r="V184" s="34"/>
      <c r="W184" s="34"/>
      <c r="X184" s="35"/>
      <c r="Y184" s="165"/>
      <c r="Z184" s="36"/>
      <c r="AA184" s="4"/>
      <c r="AB184" s="37"/>
      <c r="AC184" s="37"/>
      <c r="AD184" s="38"/>
      <c r="AE184" s="37"/>
      <c r="AF184" s="37"/>
      <c r="AG184" s="37"/>
      <c r="AH184" s="37"/>
      <c r="AI184" s="37"/>
      <c r="AJ184" s="37"/>
      <c r="AK184" s="37"/>
      <c r="AL184" s="37"/>
      <c r="AM184" s="37"/>
      <c r="AN184" s="37"/>
      <c r="AO184" s="39"/>
      <c r="AP184" s="24"/>
      <c r="AQ184" s="8"/>
    </row>
    <row r="185" spans="1:43" ht="14.65" customHeight="1">
      <c r="A185" s="100">
        <f>A179+1</f>
        <v>31</v>
      </c>
      <c r="B185" s="193" t="s">
        <v>170</v>
      </c>
      <c r="C185" s="193"/>
      <c r="D185" s="117">
        <f>+Febrero!M185</f>
        <v>10</v>
      </c>
      <c r="E185" s="126">
        <v>0</v>
      </c>
      <c r="F185" s="132">
        <v>0</v>
      </c>
      <c r="G185" s="132"/>
      <c r="H185" s="132"/>
      <c r="I185" s="132"/>
      <c r="J185" s="144">
        <f>+F185+G185</f>
        <v>0</v>
      </c>
      <c r="K185" s="147">
        <f>+AO185</f>
        <v>0</v>
      </c>
      <c r="L185" s="150">
        <f>+J185+K185</f>
        <v>0</v>
      </c>
      <c r="M185" s="153">
        <f>+(D185+E185)-(L185)+H185-I185</f>
        <v>10</v>
      </c>
      <c r="N185" s="14">
        <v>10</v>
      </c>
      <c r="O185" s="71" t="s">
        <v>171</v>
      </c>
      <c r="P185" s="71" t="s">
        <v>172</v>
      </c>
      <c r="Q185" s="72">
        <v>46836</v>
      </c>
      <c r="R185" s="17" t="str">
        <f ca="1">IF(Q185=0," ",IFERROR(IF(DATEDIF(TODAY(),Q185,"M")&lt;=5,"ROJO",IF(DATEDIF(TODAY(),Q185,"M")&gt;=12,"VERDE",IF(AND(DATEDIF(TODAY(),Q185,"M")&gt;=6,DATEDIF(TODAY(),Q185,"M")&lt;=11),"AMARILLO"))),S185))</f>
        <v>VERDE</v>
      </c>
      <c r="S185" s="17" t="str">
        <f>IF(Q185=0," ",IF(Q185&lt;=$N$4,"VENCIDO","NO VENCIDO"))</f>
        <v>NO VENCIDO</v>
      </c>
      <c r="T185" s="18"/>
      <c r="U185" s="19"/>
      <c r="V185" s="19"/>
      <c r="W185" s="20"/>
      <c r="X185" s="20"/>
      <c r="Y185" s="163">
        <f>+AT185</f>
        <v>0</v>
      </c>
      <c r="Z185" s="21"/>
      <c r="AA185" s="4"/>
      <c r="AB185" s="166"/>
      <c r="AC185" s="166"/>
      <c r="AD185" s="170">
        <f>+AB185+AC185</f>
        <v>0</v>
      </c>
      <c r="AE185" s="166"/>
      <c r="AF185" s="166"/>
      <c r="AG185" s="166"/>
      <c r="AH185" s="166"/>
      <c r="AI185" s="166"/>
      <c r="AJ185" s="166"/>
      <c r="AK185" s="166"/>
      <c r="AL185" s="166"/>
      <c r="AM185" s="166"/>
      <c r="AN185" s="166"/>
      <c r="AO185" s="183">
        <f>SUM(AD185:AN189)</f>
        <v>0</v>
      </c>
      <c r="AP185" s="24"/>
      <c r="AQ185" s="8"/>
    </row>
    <row r="186" spans="1:43" ht="14.65" customHeight="1">
      <c r="A186" s="101"/>
      <c r="B186" s="193"/>
      <c r="C186" s="193"/>
      <c r="D186" s="118"/>
      <c r="E186" s="127"/>
      <c r="F186" s="133"/>
      <c r="G186" s="133"/>
      <c r="H186" s="133"/>
      <c r="I186" s="133"/>
      <c r="J186" s="145"/>
      <c r="K186" s="148"/>
      <c r="L186" s="151"/>
      <c r="M186" s="154"/>
      <c r="N186" s="14"/>
      <c r="O186" s="15"/>
      <c r="P186" s="15"/>
      <c r="Q186" s="16"/>
      <c r="R186" s="17" t="str">
        <f ca="1">IF(Q186=0," ",IFERROR(IF(DATEDIF(TODAY(),Q186,"M")&lt;=5,"ROJO",IF(DATEDIF(TODAY(),Q186,"M")&gt;=12,"VERDE",IF(AND(DATEDIF(TODAY(),Q186,"M")&gt;=6,DATEDIF(TODAY(),Q186,"M")&lt;=11),"AMARILLO"))),S186))</f>
        <v xml:space="preserve"> </v>
      </c>
      <c r="S186" s="25" t="str">
        <f>IF(Q186=0," ",IF(Q186&lt;=$N$4,"VENCIDO","NO VENCIDO"))</f>
        <v xml:space="preserve"> </v>
      </c>
      <c r="T186" s="18"/>
      <c r="U186" s="19"/>
      <c r="V186" s="19"/>
      <c r="W186" s="20"/>
      <c r="X186" s="20"/>
      <c r="Y186" s="164"/>
      <c r="Z186" s="21"/>
      <c r="AA186" s="4"/>
      <c r="AB186" s="166"/>
      <c r="AC186" s="166"/>
      <c r="AD186" s="170"/>
      <c r="AE186" s="166"/>
      <c r="AF186" s="166"/>
      <c r="AG186" s="166"/>
      <c r="AH186" s="166"/>
      <c r="AI186" s="166"/>
      <c r="AJ186" s="166"/>
      <c r="AK186" s="166"/>
      <c r="AL186" s="166"/>
      <c r="AM186" s="166"/>
      <c r="AN186" s="166"/>
      <c r="AO186" s="184"/>
      <c r="AP186" s="24"/>
      <c r="AQ186" s="8"/>
    </row>
    <row r="187" spans="1:43" ht="14.65" customHeight="1">
      <c r="A187" s="101"/>
      <c r="B187" s="193"/>
      <c r="C187" s="193"/>
      <c r="D187" s="118"/>
      <c r="E187" s="127"/>
      <c r="F187" s="133"/>
      <c r="G187" s="133"/>
      <c r="H187" s="133"/>
      <c r="I187" s="133"/>
      <c r="J187" s="145"/>
      <c r="K187" s="148"/>
      <c r="L187" s="151"/>
      <c r="M187" s="154"/>
      <c r="N187" s="14"/>
      <c r="O187" s="15"/>
      <c r="P187" s="15"/>
      <c r="Q187" s="16"/>
      <c r="R187" s="17" t="str">
        <f ca="1">IF(Q187=0," ",IFERROR(IF(DATEDIF(TODAY(),Q187,"M")&lt;=5,"ROJO",IF(DATEDIF(TODAY(),Q187,"M")&gt;=12,"VERDE",IF(AND(DATEDIF(TODAY(),Q187,"M")&gt;=6,DATEDIF(TODAY(),Q187,"M")&lt;=11),"AMARILLO"))),S187))</f>
        <v xml:space="preserve"> </v>
      </c>
      <c r="S187" s="25" t="str">
        <f>IF(Q187=0," ",IF(Q187&lt;=$N$4,"VENCIDO","NO VENCIDO"))</f>
        <v xml:space="preserve"> </v>
      </c>
      <c r="T187" s="18"/>
      <c r="U187" s="19"/>
      <c r="V187" s="19"/>
      <c r="W187" s="20"/>
      <c r="X187" s="20"/>
      <c r="Y187" s="164"/>
      <c r="Z187" s="21"/>
      <c r="AA187" s="4"/>
      <c r="AB187" s="166"/>
      <c r="AC187" s="166"/>
      <c r="AD187" s="170"/>
      <c r="AE187" s="166"/>
      <c r="AF187" s="166"/>
      <c r="AG187" s="166"/>
      <c r="AH187" s="166"/>
      <c r="AI187" s="166"/>
      <c r="AJ187" s="166"/>
      <c r="AK187" s="166"/>
      <c r="AL187" s="166"/>
      <c r="AM187" s="166"/>
      <c r="AN187" s="166"/>
      <c r="AO187" s="184"/>
      <c r="AP187" s="24"/>
      <c r="AQ187" s="8"/>
    </row>
    <row r="188" spans="1:43" ht="14.65" customHeight="1">
      <c r="A188" s="101"/>
      <c r="B188" s="193"/>
      <c r="C188" s="193"/>
      <c r="D188" s="118"/>
      <c r="E188" s="127"/>
      <c r="F188" s="133"/>
      <c r="G188" s="133"/>
      <c r="H188" s="133"/>
      <c r="I188" s="133"/>
      <c r="J188" s="145"/>
      <c r="K188" s="148"/>
      <c r="L188" s="151"/>
      <c r="M188" s="154"/>
      <c r="N188" s="14"/>
      <c r="O188" s="15"/>
      <c r="P188" s="15"/>
      <c r="Q188" s="16"/>
      <c r="R188" s="17" t="str">
        <f ca="1">IF(Q188=0," ",IFERROR(IF(DATEDIF(TODAY(),Q188,"M")&lt;=5,"ROJO",IF(DATEDIF(TODAY(),Q188,"M")&gt;=12,"VERDE",IF(AND(DATEDIF(TODAY(),Q188,"M")&gt;=6,DATEDIF(TODAY(),Q188,"M")&lt;=11),"AMARILLO"))),S188))</f>
        <v xml:space="preserve"> </v>
      </c>
      <c r="S188" s="25" t="str">
        <f>IF(Q188=0," ",IF(Q188&lt;=$N$4,"VENCIDO","NO VENCIDO"))</f>
        <v xml:space="preserve"> </v>
      </c>
      <c r="T188" s="18"/>
      <c r="U188" s="19"/>
      <c r="V188" s="19"/>
      <c r="W188" s="20"/>
      <c r="X188" s="20"/>
      <c r="Y188" s="164"/>
      <c r="Z188" s="21"/>
      <c r="AA188" s="4"/>
      <c r="AB188" s="166"/>
      <c r="AC188" s="166"/>
      <c r="AD188" s="170"/>
      <c r="AE188" s="166"/>
      <c r="AF188" s="166"/>
      <c r="AG188" s="166"/>
      <c r="AH188" s="166"/>
      <c r="AI188" s="166"/>
      <c r="AJ188" s="166"/>
      <c r="AK188" s="166"/>
      <c r="AL188" s="166"/>
      <c r="AM188" s="166"/>
      <c r="AN188" s="166"/>
      <c r="AO188" s="184"/>
      <c r="AP188" s="24"/>
      <c r="AQ188" s="8"/>
    </row>
    <row r="189" spans="1:43" ht="14.65" customHeight="1">
      <c r="A189" s="101"/>
      <c r="B189" s="193"/>
      <c r="C189" s="193"/>
      <c r="D189" s="118"/>
      <c r="E189" s="127"/>
      <c r="F189" s="133"/>
      <c r="G189" s="133"/>
      <c r="H189" s="133"/>
      <c r="I189" s="133"/>
      <c r="J189" s="145"/>
      <c r="K189" s="148"/>
      <c r="L189" s="151"/>
      <c r="M189" s="155"/>
      <c r="N189" s="14"/>
      <c r="O189" s="15"/>
      <c r="P189" s="15"/>
      <c r="Q189" s="16"/>
      <c r="R189" s="17" t="str">
        <f ca="1">IF(Q189=0," ",IFERROR(IF(DATEDIF(TODAY(),Q189,"M")&lt;=5,"ROJO",IF(DATEDIF(TODAY(),Q189,"M")&gt;=12,"VERDE",IF(AND(DATEDIF(TODAY(),Q189,"M")&gt;=6,DATEDIF(TODAY(),Q189,"M")&lt;=11),"AMARILLO"))),S189))</f>
        <v xml:space="preserve"> </v>
      </c>
      <c r="S189" s="25" t="str">
        <f>IF(Q189=0," ",IF(Q189&lt;=$N$4,"VENCIDO","NO VENCIDO"))</f>
        <v xml:space="preserve"> </v>
      </c>
      <c r="T189" s="18"/>
      <c r="U189" s="19"/>
      <c r="V189" s="19"/>
      <c r="W189" s="20"/>
      <c r="X189" s="20"/>
      <c r="Y189" s="164"/>
      <c r="Z189" s="21"/>
      <c r="AA189" s="4"/>
      <c r="AB189" s="166"/>
      <c r="AC189" s="166"/>
      <c r="AD189" s="170"/>
      <c r="AE189" s="166"/>
      <c r="AF189" s="166"/>
      <c r="AG189" s="166"/>
      <c r="AH189" s="166"/>
      <c r="AI189" s="166"/>
      <c r="AJ189" s="166"/>
      <c r="AK189" s="166"/>
      <c r="AL189" s="166"/>
      <c r="AM189" s="166"/>
      <c r="AN189" s="166"/>
      <c r="AO189" s="185"/>
      <c r="AP189" s="24"/>
      <c r="AQ189" s="8"/>
    </row>
    <row r="190" spans="1:43" ht="16.5">
      <c r="A190" s="102"/>
      <c r="B190" s="193"/>
      <c r="C190" s="193"/>
      <c r="D190" s="119"/>
      <c r="E190" s="128"/>
      <c r="F190" s="134"/>
      <c r="G190" s="134"/>
      <c r="H190" s="134"/>
      <c r="I190" s="134"/>
      <c r="J190" s="146"/>
      <c r="K190" s="149"/>
      <c r="L190" s="152"/>
      <c r="M190" s="28" t="b">
        <f>M185=N190</f>
        <v>1</v>
      </c>
      <c r="N190" s="29">
        <f>SUM(N185:N189)</f>
        <v>10</v>
      </c>
      <c r="O190" s="30" t="s">
        <v>112</v>
      </c>
      <c r="P190" s="31"/>
      <c r="Q190" s="32"/>
      <c r="R190" s="32"/>
      <c r="S190" s="32"/>
      <c r="T190" s="33">
        <f>SUM(T185:T189)</f>
        <v>0</v>
      </c>
      <c r="U190" s="34"/>
      <c r="V190" s="34"/>
      <c r="W190" s="34"/>
      <c r="X190" s="35"/>
      <c r="Y190" s="165"/>
      <c r="Z190" s="36"/>
      <c r="AA190" s="4"/>
      <c r="AB190" s="37"/>
      <c r="AC190" s="37"/>
      <c r="AD190" s="38"/>
      <c r="AE190" s="37"/>
      <c r="AF190" s="37"/>
      <c r="AG190" s="37"/>
      <c r="AH190" s="37"/>
      <c r="AI190" s="37"/>
      <c r="AJ190" s="37"/>
      <c r="AK190" s="37"/>
      <c r="AL190" s="37"/>
      <c r="AM190" s="37"/>
      <c r="AN190" s="37"/>
      <c r="AO190" s="39"/>
      <c r="AP190" s="24"/>
      <c r="AQ190" s="8"/>
    </row>
    <row r="191" spans="1:43" ht="14.65" customHeight="1">
      <c r="A191" s="100">
        <f>A185+1</f>
        <v>32</v>
      </c>
      <c r="B191" s="193" t="s">
        <v>173</v>
      </c>
      <c r="C191" s="193"/>
      <c r="D191" s="117">
        <f>+Febrero!M191</f>
        <v>0</v>
      </c>
      <c r="E191" s="126"/>
      <c r="F191" s="132"/>
      <c r="G191" s="132"/>
      <c r="H191" s="132"/>
      <c r="I191" s="132"/>
      <c r="J191" s="144">
        <f>+F191+G191</f>
        <v>0</v>
      </c>
      <c r="K191" s="147">
        <f>+AO191</f>
        <v>0</v>
      </c>
      <c r="L191" s="150">
        <f>+J191+K191</f>
        <v>0</v>
      </c>
      <c r="M191" s="153">
        <f>+(D191+E191)-(L191)+H191-I191</f>
        <v>0</v>
      </c>
      <c r="N191" s="14"/>
      <c r="O191" s="15"/>
      <c r="P191" s="15"/>
      <c r="Q191" s="16"/>
      <c r="R191" s="17" t="str">
        <f ca="1">IF(Q191=0," ",IFERROR(IF(DATEDIF(TODAY(),Q191,"M")&lt;=5,"ROJO",IF(DATEDIF(TODAY(),Q191,"M")&gt;=12,"VERDE",IF(AND(DATEDIF(TODAY(),Q191,"M")&gt;=6,DATEDIF(TODAY(),Q191,"M")&lt;=11),"AMARILLO"))),S191))</f>
        <v xml:space="preserve"> </v>
      </c>
      <c r="S191" s="17" t="str">
        <f>IF(Q191=0," ",IF(Q191&lt;=$N$4,"VENCIDO","NO VENCIDO"))</f>
        <v xml:space="preserve"> </v>
      </c>
      <c r="T191" s="18"/>
      <c r="U191" s="19"/>
      <c r="V191" s="19"/>
      <c r="W191" s="20"/>
      <c r="X191" s="20"/>
      <c r="Y191" s="163">
        <f>+AT191</f>
        <v>0</v>
      </c>
      <c r="Z191" s="21"/>
      <c r="AA191" s="4"/>
      <c r="AB191" s="166"/>
      <c r="AC191" s="166"/>
      <c r="AD191" s="170">
        <f>+AB191+AC191</f>
        <v>0</v>
      </c>
      <c r="AE191" s="166"/>
      <c r="AF191" s="166"/>
      <c r="AG191" s="166"/>
      <c r="AH191" s="166"/>
      <c r="AI191" s="166"/>
      <c r="AJ191" s="166"/>
      <c r="AK191" s="166"/>
      <c r="AL191" s="166"/>
      <c r="AM191" s="166"/>
      <c r="AN191" s="166"/>
      <c r="AO191" s="183">
        <f>SUM(AD191:AN195)</f>
        <v>0</v>
      </c>
      <c r="AP191" s="24"/>
      <c r="AQ191" s="8"/>
    </row>
    <row r="192" spans="1:43" ht="14.65" customHeight="1">
      <c r="A192" s="101"/>
      <c r="B192" s="193"/>
      <c r="C192" s="193"/>
      <c r="D192" s="118"/>
      <c r="E192" s="127"/>
      <c r="F192" s="133"/>
      <c r="G192" s="133"/>
      <c r="H192" s="133"/>
      <c r="I192" s="133"/>
      <c r="J192" s="145"/>
      <c r="K192" s="148"/>
      <c r="L192" s="151"/>
      <c r="M192" s="154"/>
      <c r="N192" s="14"/>
      <c r="O192" s="15"/>
      <c r="P192" s="15"/>
      <c r="Q192" s="16"/>
      <c r="R192" s="17" t="str">
        <f ca="1">IF(Q192=0," ",IFERROR(IF(DATEDIF(TODAY(),Q192,"M")&lt;=5,"ROJO",IF(DATEDIF(TODAY(),Q192,"M")&gt;=12,"VERDE",IF(AND(DATEDIF(TODAY(),Q192,"M")&gt;=6,DATEDIF(TODAY(),Q192,"M")&lt;=11),"AMARILLO"))),S192))</f>
        <v xml:space="preserve"> </v>
      </c>
      <c r="S192" s="25" t="str">
        <f>IF(Q192=0," ",IF(Q192&lt;=$N$4,"VENCIDO","NO VENCIDO"))</f>
        <v xml:space="preserve"> </v>
      </c>
      <c r="T192" s="18"/>
      <c r="U192" s="19"/>
      <c r="V192" s="19"/>
      <c r="W192" s="20"/>
      <c r="X192" s="20"/>
      <c r="Y192" s="164"/>
      <c r="Z192" s="21"/>
      <c r="AA192" s="4"/>
      <c r="AB192" s="166"/>
      <c r="AC192" s="166"/>
      <c r="AD192" s="170"/>
      <c r="AE192" s="166"/>
      <c r="AF192" s="166"/>
      <c r="AG192" s="166"/>
      <c r="AH192" s="166"/>
      <c r="AI192" s="166"/>
      <c r="AJ192" s="166"/>
      <c r="AK192" s="166"/>
      <c r="AL192" s="166"/>
      <c r="AM192" s="166"/>
      <c r="AN192" s="166"/>
      <c r="AO192" s="184"/>
      <c r="AP192" s="24"/>
      <c r="AQ192" s="8"/>
    </row>
    <row r="193" spans="1:43" ht="14.65" customHeight="1">
      <c r="A193" s="101"/>
      <c r="B193" s="193"/>
      <c r="C193" s="193"/>
      <c r="D193" s="118"/>
      <c r="E193" s="127"/>
      <c r="F193" s="133"/>
      <c r="G193" s="133"/>
      <c r="H193" s="133"/>
      <c r="I193" s="133"/>
      <c r="J193" s="145"/>
      <c r="K193" s="148"/>
      <c r="L193" s="151"/>
      <c r="M193" s="154"/>
      <c r="N193" s="14"/>
      <c r="O193" s="15"/>
      <c r="P193" s="15"/>
      <c r="Q193" s="16"/>
      <c r="R193" s="17" t="str">
        <f ca="1">IF(Q193=0," ",IFERROR(IF(DATEDIF(TODAY(),Q193,"M")&lt;=5,"ROJO",IF(DATEDIF(TODAY(),Q193,"M")&gt;=12,"VERDE",IF(AND(DATEDIF(TODAY(),Q193,"M")&gt;=6,DATEDIF(TODAY(),Q193,"M")&lt;=11),"AMARILLO"))),S193))</f>
        <v xml:space="preserve"> </v>
      </c>
      <c r="S193" s="25" t="str">
        <f>IF(Q193=0," ",IF(Q193&lt;=$N$4,"VENCIDO","NO VENCIDO"))</f>
        <v xml:space="preserve"> </v>
      </c>
      <c r="T193" s="18"/>
      <c r="U193" s="19"/>
      <c r="V193" s="19"/>
      <c r="W193" s="20"/>
      <c r="X193" s="20"/>
      <c r="Y193" s="164"/>
      <c r="Z193" s="21"/>
      <c r="AA193" s="4"/>
      <c r="AB193" s="166"/>
      <c r="AC193" s="166"/>
      <c r="AD193" s="170"/>
      <c r="AE193" s="166"/>
      <c r="AF193" s="166"/>
      <c r="AG193" s="166"/>
      <c r="AH193" s="166"/>
      <c r="AI193" s="166"/>
      <c r="AJ193" s="166"/>
      <c r="AK193" s="166"/>
      <c r="AL193" s="166"/>
      <c r="AM193" s="166"/>
      <c r="AN193" s="166"/>
      <c r="AO193" s="184"/>
      <c r="AP193" s="24"/>
      <c r="AQ193" s="8"/>
    </row>
    <row r="194" spans="1:43" ht="14.65" customHeight="1">
      <c r="A194" s="101"/>
      <c r="B194" s="193"/>
      <c r="C194" s="193"/>
      <c r="D194" s="118"/>
      <c r="E194" s="127"/>
      <c r="F194" s="133"/>
      <c r="G194" s="133"/>
      <c r="H194" s="133"/>
      <c r="I194" s="133"/>
      <c r="J194" s="145"/>
      <c r="K194" s="148"/>
      <c r="L194" s="151"/>
      <c r="M194" s="154"/>
      <c r="N194" s="14"/>
      <c r="O194" s="15"/>
      <c r="P194" s="15"/>
      <c r="Q194" s="16"/>
      <c r="R194" s="17" t="str">
        <f ca="1">IF(Q194=0," ",IFERROR(IF(DATEDIF(TODAY(),Q194,"M")&lt;=5,"ROJO",IF(DATEDIF(TODAY(),Q194,"M")&gt;=12,"VERDE",IF(AND(DATEDIF(TODAY(),Q194,"M")&gt;=6,DATEDIF(TODAY(),Q194,"M")&lt;=11),"AMARILLO"))),S194))</f>
        <v xml:space="preserve"> </v>
      </c>
      <c r="S194" s="25" t="str">
        <f>IF(Q194=0," ",IF(Q194&lt;=$N$4,"VENCIDO","NO VENCIDO"))</f>
        <v xml:space="preserve"> </v>
      </c>
      <c r="T194" s="18"/>
      <c r="U194" s="19"/>
      <c r="V194" s="19"/>
      <c r="W194" s="20"/>
      <c r="X194" s="20"/>
      <c r="Y194" s="164"/>
      <c r="Z194" s="21"/>
      <c r="AA194" s="4"/>
      <c r="AB194" s="166"/>
      <c r="AC194" s="166"/>
      <c r="AD194" s="170"/>
      <c r="AE194" s="166"/>
      <c r="AF194" s="166"/>
      <c r="AG194" s="166"/>
      <c r="AH194" s="166"/>
      <c r="AI194" s="166"/>
      <c r="AJ194" s="166"/>
      <c r="AK194" s="166"/>
      <c r="AL194" s="166"/>
      <c r="AM194" s="166"/>
      <c r="AN194" s="166"/>
      <c r="AO194" s="184"/>
      <c r="AP194" s="24"/>
      <c r="AQ194" s="8"/>
    </row>
    <row r="195" spans="1:43" ht="14.65" customHeight="1">
      <c r="A195" s="101"/>
      <c r="B195" s="193"/>
      <c r="C195" s="193"/>
      <c r="D195" s="118"/>
      <c r="E195" s="127"/>
      <c r="F195" s="133"/>
      <c r="G195" s="133"/>
      <c r="H195" s="133"/>
      <c r="I195" s="133"/>
      <c r="J195" s="145"/>
      <c r="K195" s="148"/>
      <c r="L195" s="151"/>
      <c r="M195" s="155"/>
      <c r="N195" s="14"/>
      <c r="O195" s="15"/>
      <c r="P195" s="15"/>
      <c r="Q195" s="16"/>
      <c r="R195" s="17" t="str">
        <f ca="1">IF(Q195=0," ",IFERROR(IF(DATEDIF(TODAY(),Q195,"M")&lt;=5,"ROJO",IF(DATEDIF(TODAY(),Q195,"M")&gt;=12,"VERDE",IF(AND(DATEDIF(TODAY(),Q195,"M")&gt;=6,DATEDIF(TODAY(),Q195,"M")&lt;=11),"AMARILLO"))),S195))</f>
        <v xml:space="preserve"> </v>
      </c>
      <c r="S195" s="25" t="str">
        <f>IF(Q195=0," ",IF(Q195&lt;=$N$4,"VENCIDO","NO VENCIDO"))</f>
        <v xml:space="preserve"> </v>
      </c>
      <c r="T195" s="18"/>
      <c r="U195" s="19"/>
      <c r="V195" s="19"/>
      <c r="W195" s="20"/>
      <c r="X195" s="20"/>
      <c r="Y195" s="164"/>
      <c r="Z195" s="21"/>
      <c r="AA195" s="4"/>
      <c r="AB195" s="166"/>
      <c r="AC195" s="166"/>
      <c r="AD195" s="170"/>
      <c r="AE195" s="166"/>
      <c r="AF195" s="166"/>
      <c r="AG195" s="166"/>
      <c r="AH195" s="166"/>
      <c r="AI195" s="166"/>
      <c r="AJ195" s="166"/>
      <c r="AK195" s="166"/>
      <c r="AL195" s="166"/>
      <c r="AM195" s="166"/>
      <c r="AN195" s="166"/>
      <c r="AO195" s="185"/>
      <c r="AP195" s="24"/>
      <c r="AQ195" s="8"/>
    </row>
    <row r="196" spans="1:43" ht="16.5">
      <c r="A196" s="102"/>
      <c r="B196" s="193"/>
      <c r="C196" s="193"/>
      <c r="D196" s="119"/>
      <c r="E196" s="128"/>
      <c r="F196" s="134"/>
      <c r="G196" s="134"/>
      <c r="H196" s="134"/>
      <c r="I196" s="134"/>
      <c r="J196" s="146"/>
      <c r="K196" s="149"/>
      <c r="L196" s="152"/>
      <c r="M196" s="28" t="b">
        <f>M191=N196</f>
        <v>1</v>
      </c>
      <c r="N196" s="29">
        <f>SUM(N191:N195)</f>
        <v>0</v>
      </c>
      <c r="O196" s="30" t="s">
        <v>112</v>
      </c>
      <c r="P196" s="31"/>
      <c r="Q196" s="32"/>
      <c r="R196" s="32"/>
      <c r="S196" s="32"/>
      <c r="T196" s="33">
        <f>SUM(T191:T195)</f>
        <v>0</v>
      </c>
      <c r="U196" s="34"/>
      <c r="V196" s="34"/>
      <c r="W196" s="34"/>
      <c r="X196" s="35"/>
      <c r="Y196" s="165"/>
      <c r="Z196" s="36"/>
      <c r="AA196" s="4"/>
      <c r="AB196" s="37"/>
      <c r="AC196" s="37"/>
      <c r="AD196" s="38"/>
      <c r="AE196" s="37"/>
      <c r="AF196" s="37"/>
      <c r="AG196" s="37"/>
      <c r="AH196" s="37"/>
      <c r="AI196" s="37"/>
      <c r="AJ196" s="37"/>
      <c r="AK196" s="37"/>
      <c r="AL196" s="37"/>
      <c r="AM196" s="37"/>
      <c r="AN196" s="37"/>
      <c r="AO196" s="39"/>
      <c r="AP196" s="24"/>
      <c r="AQ196" s="8"/>
    </row>
    <row r="197" spans="1:43" ht="14.65" customHeight="1">
      <c r="A197" s="100">
        <f>A191+1</f>
        <v>33</v>
      </c>
      <c r="B197" s="193" t="s">
        <v>174</v>
      </c>
      <c r="C197" s="193"/>
      <c r="D197" s="117">
        <f>+Febrero!M197</f>
        <v>3</v>
      </c>
      <c r="E197" s="126">
        <v>0</v>
      </c>
      <c r="F197" s="132">
        <v>0</v>
      </c>
      <c r="G197" s="132"/>
      <c r="H197" s="132"/>
      <c r="I197" s="132"/>
      <c r="J197" s="144">
        <f>+F197+G197</f>
        <v>0</v>
      </c>
      <c r="K197" s="147">
        <f>+AO197</f>
        <v>0</v>
      </c>
      <c r="L197" s="150">
        <f>+J197+K197</f>
        <v>0</v>
      </c>
      <c r="M197" s="153">
        <f>+(D197+E197)-(L197)+H197-I197</f>
        <v>3</v>
      </c>
      <c r="N197" s="14">
        <v>3</v>
      </c>
      <c r="O197" s="71" t="s">
        <v>175</v>
      </c>
      <c r="P197" s="71" t="s">
        <v>172</v>
      </c>
      <c r="Q197" s="72">
        <v>46430</v>
      </c>
      <c r="R197" s="17" t="str">
        <f ca="1">IF(Q197=0," ",IFERROR(IF(DATEDIF(TODAY(),Q197,"M")&lt;=5,"ROJO",IF(DATEDIF(TODAY(),Q197,"M")&gt;=12,"VERDE",IF(AND(DATEDIF(TODAY(),Q197,"M")&gt;=6,DATEDIF(TODAY(),Q197,"M")&lt;=11),"AMARILLO"))),S197))</f>
        <v>ROJO</v>
      </c>
      <c r="S197" s="17" t="str">
        <f>IF(Q197=0," ",IF(Q197&lt;=$N$4,"VENCIDO","NO VENCIDO"))</f>
        <v>NO VENCIDO</v>
      </c>
      <c r="T197" s="18"/>
      <c r="U197" s="19"/>
      <c r="V197" s="19"/>
      <c r="W197" s="20"/>
      <c r="X197" s="20"/>
      <c r="Y197" s="163">
        <f>+AT197</f>
        <v>0</v>
      </c>
      <c r="Z197" s="21"/>
      <c r="AA197" s="4"/>
      <c r="AB197" s="166"/>
      <c r="AC197" s="166"/>
      <c r="AD197" s="170">
        <f>+AB197+AC197</f>
        <v>0</v>
      </c>
      <c r="AE197" s="166"/>
      <c r="AF197" s="166"/>
      <c r="AG197" s="166"/>
      <c r="AH197" s="166"/>
      <c r="AI197" s="166"/>
      <c r="AJ197" s="166"/>
      <c r="AK197" s="166"/>
      <c r="AL197" s="166"/>
      <c r="AM197" s="166"/>
      <c r="AN197" s="166"/>
      <c r="AO197" s="183">
        <f>SUM(AD197:AN201)</f>
        <v>0</v>
      </c>
      <c r="AP197" s="24"/>
      <c r="AQ197" s="8"/>
    </row>
    <row r="198" spans="1:43" ht="14.65" customHeight="1">
      <c r="A198" s="101"/>
      <c r="B198" s="193"/>
      <c r="C198" s="193"/>
      <c r="D198" s="118"/>
      <c r="E198" s="127"/>
      <c r="F198" s="133"/>
      <c r="G198" s="133"/>
      <c r="H198" s="133"/>
      <c r="I198" s="133"/>
      <c r="J198" s="145"/>
      <c r="K198" s="148"/>
      <c r="L198" s="151"/>
      <c r="M198" s="154"/>
      <c r="N198" s="14"/>
      <c r="O198" s="15"/>
      <c r="P198" s="15"/>
      <c r="Q198" s="16"/>
      <c r="R198" s="17" t="str">
        <f ca="1">IF(Q198=0," ",IFERROR(IF(DATEDIF(TODAY(),Q198,"M")&lt;=5,"ROJO",IF(DATEDIF(TODAY(),Q198,"M")&gt;=12,"VERDE",IF(AND(DATEDIF(TODAY(),Q198,"M")&gt;=6,DATEDIF(TODAY(),Q198,"M")&lt;=11),"AMARILLO"))),S198))</f>
        <v xml:space="preserve"> </v>
      </c>
      <c r="S198" s="25" t="str">
        <f>IF(Q198=0," ",IF(Q198&lt;=$N$4,"VENCIDO","NO VENCIDO"))</f>
        <v xml:space="preserve"> </v>
      </c>
      <c r="T198" s="18"/>
      <c r="U198" s="19"/>
      <c r="V198" s="19"/>
      <c r="W198" s="20"/>
      <c r="X198" s="20"/>
      <c r="Y198" s="164"/>
      <c r="Z198" s="21"/>
      <c r="AA198" s="4"/>
      <c r="AB198" s="166"/>
      <c r="AC198" s="166"/>
      <c r="AD198" s="170"/>
      <c r="AE198" s="166"/>
      <c r="AF198" s="166"/>
      <c r="AG198" s="166"/>
      <c r="AH198" s="166"/>
      <c r="AI198" s="166"/>
      <c r="AJ198" s="166"/>
      <c r="AK198" s="166"/>
      <c r="AL198" s="166"/>
      <c r="AM198" s="166"/>
      <c r="AN198" s="166"/>
      <c r="AO198" s="184"/>
      <c r="AP198" s="24"/>
      <c r="AQ198" s="8"/>
    </row>
    <row r="199" spans="1:43" ht="14.65" customHeight="1">
      <c r="A199" s="101"/>
      <c r="B199" s="193"/>
      <c r="C199" s="193"/>
      <c r="D199" s="118"/>
      <c r="E199" s="127"/>
      <c r="F199" s="133"/>
      <c r="G199" s="133"/>
      <c r="H199" s="133"/>
      <c r="I199" s="133"/>
      <c r="J199" s="145"/>
      <c r="K199" s="148"/>
      <c r="L199" s="151"/>
      <c r="M199" s="154"/>
      <c r="N199" s="14"/>
      <c r="O199" s="15"/>
      <c r="P199" s="15"/>
      <c r="Q199" s="16"/>
      <c r="R199" s="17" t="str">
        <f ca="1">IF(Q199=0," ",IFERROR(IF(DATEDIF(TODAY(),Q199,"M")&lt;=5,"ROJO",IF(DATEDIF(TODAY(),Q199,"M")&gt;=12,"VERDE",IF(AND(DATEDIF(TODAY(),Q199,"M")&gt;=6,DATEDIF(TODAY(),Q199,"M")&lt;=11),"AMARILLO"))),S199))</f>
        <v xml:space="preserve"> </v>
      </c>
      <c r="S199" s="25" t="str">
        <f>IF(Q199=0," ",IF(Q199&lt;=$N$4,"VENCIDO","NO VENCIDO"))</f>
        <v xml:space="preserve"> </v>
      </c>
      <c r="T199" s="18"/>
      <c r="U199" s="19"/>
      <c r="V199" s="19"/>
      <c r="W199" s="20"/>
      <c r="X199" s="20"/>
      <c r="Y199" s="164"/>
      <c r="Z199" s="21"/>
      <c r="AA199" s="4"/>
      <c r="AB199" s="166"/>
      <c r="AC199" s="166"/>
      <c r="AD199" s="170"/>
      <c r="AE199" s="166"/>
      <c r="AF199" s="166"/>
      <c r="AG199" s="166"/>
      <c r="AH199" s="166"/>
      <c r="AI199" s="166"/>
      <c r="AJ199" s="166"/>
      <c r="AK199" s="166"/>
      <c r="AL199" s="166"/>
      <c r="AM199" s="166"/>
      <c r="AN199" s="166"/>
      <c r="AO199" s="184"/>
      <c r="AP199" s="24"/>
      <c r="AQ199" s="8"/>
    </row>
    <row r="200" spans="1:43" ht="14.65" customHeight="1">
      <c r="A200" s="101"/>
      <c r="B200" s="193"/>
      <c r="C200" s="193"/>
      <c r="D200" s="118"/>
      <c r="E200" s="127"/>
      <c r="F200" s="133"/>
      <c r="G200" s="133"/>
      <c r="H200" s="133"/>
      <c r="I200" s="133"/>
      <c r="J200" s="145"/>
      <c r="K200" s="148"/>
      <c r="L200" s="151"/>
      <c r="M200" s="154"/>
      <c r="N200" s="14"/>
      <c r="O200" s="15"/>
      <c r="P200" s="15"/>
      <c r="Q200" s="16"/>
      <c r="R200" s="17" t="str">
        <f ca="1">IF(Q200=0," ",IFERROR(IF(DATEDIF(TODAY(),Q200,"M")&lt;=5,"ROJO",IF(DATEDIF(TODAY(),Q200,"M")&gt;=12,"VERDE",IF(AND(DATEDIF(TODAY(),Q200,"M")&gt;=6,DATEDIF(TODAY(),Q200,"M")&lt;=11),"AMARILLO"))),S200))</f>
        <v xml:space="preserve"> </v>
      </c>
      <c r="S200" s="25" t="str">
        <f>IF(Q200=0," ",IF(Q200&lt;=$N$4,"VENCIDO","NO VENCIDO"))</f>
        <v xml:space="preserve"> </v>
      </c>
      <c r="T200" s="18"/>
      <c r="U200" s="19"/>
      <c r="V200" s="19"/>
      <c r="W200" s="20"/>
      <c r="X200" s="20"/>
      <c r="Y200" s="164"/>
      <c r="Z200" s="21"/>
      <c r="AA200" s="4"/>
      <c r="AB200" s="166"/>
      <c r="AC200" s="166"/>
      <c r="AD200" s="170"/>
      <c r="AE200" s="166"/>
      <c r="AF200" s="166"/>
      <c r="AG200" s="166"/>
      <c r="AH200" s="166"/>
      <c r="AI200" s="166"/>
      <c r="AJ200" s="166"/>
      <c r="AK200" s="166"/>
      <c r="AL200" s="166"/>
      <c r="AM200" s="166"/>
      <c r="AN200" s="166"/>
      <c r="AO200" s="184"/>
      <c r="AP200" s="24"/>
      <c r="AQ200" s="8"/>
    </row>
    <row r="201" spans="1:43" ht="14.65" customHeight="1">
      <c r="A201" s="101"/>
      <c r="B201" s="193"/>
      <c r="C201" s="193"/>
      <c r="D201" s="118"/>
      <c r="E201" s="127"/>
      <c r="F201" s="133"/>
      <c r="G201" s="133"/>
      <c r="H201" s="133"/>
      <c r="I201" s="133"/>
      <c r="J201" s="145"/>
      <c r="K201" s="148"/>
      <c r="L201" s="151"/>
      <c r="M201" s="155"/>
      <c r="N201" s="14"/>
      <c r="O201" s="15"/>
      <c r="P201" s="15"/>
      <c r="Q201" s="16"/>
      <c r="R201" s="17" t="str">
        <f ca="1">IF(Q201=0," ",IFERROR(IF(DATEDIF(TODAY(),Q201,"M")&lt;=5,"ROJO",IF(DATEDIF(TODAY(),Q201,"M")&gt;=12,"VERDE",IF(AND(DATEDIF(TODAY(),Q201,"M")&gt;=6,DATEDIF(TODAY(),Q201,"M")&lt;=11),"AMARILLO"))),S201))</f>
        <v xml:space="preserve"> </v>
      </c>
      <c r="S201" s="25" t="str">
        <f>IF(Q201=0," ",IF(Q201&lt;=$N$4,"VENCIDO","NO VENCIDO"))</f>
        <v xml:space="preserve"> </v>
      </c>
      <c r="T201" s="18"/>
      <c r="U201" s="19"/>
      <c r="V201" s="19"/>
      <c r="W201" s="20"/>
      <c r="X201" s="20"/>
      <c r="Y201" s="164"/>
      <c r="Z201" s="21"/>
      <c r="AA201" s="4"/>
      <c r="AB201" s="166"/>
      <c r="AC201" s="166"/>
      <c r="AD201" s="170"/>
      <c r="AE201" s="166"/>
      <c r="AF201" s="166"/>
      <c r="AG201" s="166"/>
      <c r="AH201" s="166"/>
      <c r="AI201" s="166"/>
      <c r="AJ201" s="166"/>
      <c r="AK201" s="166"/>
      <c r="AL201" s="166"/>
      <c r="AM201" s="166"/>
      <c r="AN201" s="166"/>
      <c r="AO201" s="185"/>
      <c r="AP201" s="24"/>
      <c r="AQ201" s="8"/>
    </row>
    <row r="202" spans="1:43" ht="16.5">
      <c r="A202" s="102"/>
      <c r="B202" s="193"/>
      <c r="C202" s="193"/>
      <c r="D202" s="119"/>
      <c r="E202" s="128"/>
      <c r="F202" s="134"/>
      <c r="G202" s="134"/>
      <c r="H202" s="134"/>
      <c r="I202" s="134"/>
      <c r="J202" s="146"/>
      <c r="K202" s="149"/>
      <c r="L202" s="152"/>
      <c r="M202" s="28" t="b">
        <f>M197=N202</f>
        <v>1</v>
      </c>
      <c r="N202" s="29">
        <f>SUM(N197:N201)</f>
        <v>3</v>
      </c>
      <c r="O202" s="30" t="s">
        <v>112</v>
      </c>
      <c r="P202" s="31"/>
      <c r="Q202" s="32"/>
      <c r="R202" s="32"/>
      <c r="S202" s="32"/>
      <c r="T202" s="33">
        <f>SUM(T197:T201)</f>
        <v>0</v>
      </c>
      <c r="U202" s="34"/>
      <c r="V202" s="34"/>
      <c r="W202" s="34"/>
      <c r="X202" s="35"/>
      <c r="Y202" s="165"/>
      <c r="Z202" s="36"/>
      <c r="AA202" s="4"/>
      <c r="AB202" s="37"/>
      <c r="AC202" s="37"/>
      <c r="AD202" s="38"/>
      <c r="AE202" s="37"/>
      <c r="AF202" s="37"/>
      <c r="AG202" s="37"/>
      <c r="AH202" s="37"/>
      <c r="AI202" s="37"/>
      <c r="AJ202" s="37"/>
      <c r="AK202" s="37"/>
      <c r="AL202" s="37"/>
      <c r="AM202" s="37"/>
      <c r="AN202" s="37"/>
      <c r="AO202" s="39"/>
      <c r="AP202" s="24"/>
      <c r="AQ202" s="8"/>
    </row>
    <row r="203" spans="1:43" ht="14.65" customHeight="1">
      <c r="A203" s="100">
        <f>A197+1</f>
        <v>34</v>
      </c>
      <c r="B203" s="193" t="s">
        <v>176</v>
      </c>
      <c r="C203" s="193"/>
      <c r="D203" s="117">
        <f>+Febrero!M203</f>
        <v>0</v>
      </c>
      <c r="E203" s="126"/>
      <c r="F203" s="132"/>
      <c r="G203" s="132"/>
      <c r="H203" s="132"/>
      <c r="I203" s="132"/>
      <c r="J203" s="144">
        <f>+F203+G203</f>
        <v>0</v>
      </c>
      <c r="K203" s="147">
        <f>+AO203</f>
        <v>0</v>
      </c>
      <c r="L203" s="150">
        <f>+J203+K203</f>
        <v>0</v>
      </c>
      <c r="M203" s="153">
        <f>+(D203+E203)-(L203)+H203-I203</f>
        <v>0</v>
      </c>
      <c r="N203" s="14"/>
      <c r="O203" s="15"/>
      <c r="P203" s="15"/>
      <c r="Q203" s="16"/>
      <c r="R203" s="17" t="str">
        <f ca="1">IF(Q203=0," ",IFERROR(IF(DATEDIF(TODAY(),Q203,"M")&lt;=5,"ROJO",IF(DATEDIF(TODAY(),Q203,"M")&gt;=12,"VERDE",IF(AND(DATEDIF(TODAY(),Q203,"M")&gt;=6,DATEDIF(TODAY(),Q203,"M")&lt;=11),"AMARILLO"))),S203))</f>
        <v xml:space="preserve"> </v>
      </c>
      <c r="S203" s="17" t="str">
        <f>IF(Q203=0," ",IF(Q203&lt;=$N$4,"VENCIDO","NO VENCIDO"))</f>
        <v xml:space="preserve"> </v>
      </c>
      <c r="T203" s="18"/>
      <c r="U203" s="19"/>
      <c r="V203" s="19"/>
      <c r="W203" s="20"/>
      <c r="X203" s="20"/>
      <c r="Y203" s="163">
        <f>+AT203</f>
        <v>0</v>
      </c>
      <c r="Z203" s="21"/>
      <c r="AA203" s="4"/>
      <c r="AB203" s="166"/>
      <c r="AC203" s="166"/>
      <c r="AD203" s="170">
        <f>+AB203+AC203</f>
        <v>0</v>
      </c>
      <c r="AE203" s="166"/>
      <c r="AF203" s="166"/>
      <c r="AG203" s="166"/>
      <c r="AH203" s="166"/>
      <c r="AI203" s="166"/>
      <c r="AJ203" s="166"/>
      <c r="AK203" s="166"/>
      <c r="AL203" s="166"/>
      <c r="AM203" s="166"/>
      <c r="AN203" s="166"/>
      <c r="AO203" s="183">
        <f>SUM(AD203:AN207)</f>
        <v>0</v>
      </c>
      <c r="AP203" s="24"/>
      <c r="AQ203" s="8"/>
    </row>
    <row r="204" spans="1:43" ht="14.65" customHeight="1">
      <c r="A204" s="101"/>
      <c r="B204" s="193"/>
      <c r="C204" s="193"/>
      <c r="D204" s="118"/>
      <c r="E204" s="127"/>
      <c r="F204" s="133"/>
      <c r="G204" s="133"/>
      <c r="H204" s="133"/>
      <c r="I204" s="133"/>
      <c r="J204" s="145"/>
      <c r="K204" s="148"/>
      <c r="L204" s="151"/>
      <c r="M204" s="154"/>
      <c r="N204" s="14"/>
      <c r="O204" s="15"/>
      <c r="P204" s="15"/>
      <c r="Q204" s="16"/>
      <c r="R204" s="17" t="str">
        <f ca="1">IF(Q204=0," ",IFERROR(IF(DATEDIF(TODAY(),Q204,"M")&lt;=5,"ROJO",IF(DATEDIF(TODAY(),Q204,"M")&gt;=12,"VERDE",IF(AND(DATEDIF(TODAY(),Q204,"M")&gt;=6,DATEDIF(TODAY(),Q204,"M")&lt;=11),"AMARILLO"))),S204))</f>
        <v xml:space="preserve"> </v>
      </c>
      <c r="S204" s="25" t="str">
        <f>IF(Q204=0," ",IF(Q204&lt;=$N$4,"VENCIDO","NO VENCIDO"))</f>
        <v xml:space="preserve"> </v>
      </c>
      <c r="T204" s="18"/>
      <c r="U204" s="19"/>
      <c r="V204" s="19"/>
      <c r="W204" s="20"/>
      <c r="X204" s="20"/>
      <c r="Y204" s="164"/>
      <c r="Z204" s="21"/>
      <c r="AA204" s="4"/>
      <c r="AB204" s="166"/>
      <c r="AC204" s="166"/>
      <c r="AD204" s="170"/>
      <c r="AE204" s="166"/>
      <c r="AF204" s="166"/>
      <c r="AG204" s="166"/>
      <c r="AH204" s="166"/>
      <c r="AI204" s="166"/>
      <c r="AJ204" s="166"/>
      <c r="AK204" s="166"/>
      <c r="AL204" s="166"/>
      <c r="AM204" s="166"/>
      <c r="AN204" s="166"/>
      <c r="AO204" s="184"/>
      <c r="AP204" s="24"/>
      <c r="AQ204" s="8"/>
    </row>
    <row r="205" spans="1:43" ht="14.65" customHeight="1">
      <c r="A205" s="101"/>
      <c r="B205" s="193"/>
      <c r="C205" s="193"/>
      <c r="D205" s="118"/>
      <c r="E205" s="127"/>
      <c r="F205" s="133"/>
      <c r="G205" s="133"/>
      <c r="H205" s="133"/>
      <c r="I205" s="133"/>
      <c r="J205" s="145"/>
      <c r="K205" s="148"/>
      <c r="L205" s="151"/>
      <c r="M205" s="154"/>
      <c r="N205" s="14"/>
      <c r="O205" s="15"/>
      <c r="P205" s="15"/>
      <c r="Q205" s="16"/>
      <c r="R205" s="17" t="str">
        <f ca="1">IF(Q205=0," ",IFERROR(IF(DATEDIF(TODAY(),Q205,"M")&lt;=5,"ROJO",IF(DATEDIF(TODAY(),Q205,"M")&gt;=12,"VERDE",IF(AND(DATEDIF(TODAY(),Q205,"M")&gt;=6,DATEDIF(TODAY(),Q205,"M")&lt;=11),"AMARILLO"))),S205))</f>
        <v xml:space="preserve"> </v>
      </c>
      <c r="S205" s="25" t="str">
        <f>IF(Q205=0," ",IF(Q205&lt;=$N$4,"VENCIDO","NO VENCIDO"))</f>
        <v xml:space="preserve"> </v>
      </c>
      <c r="T205" s="18"/>
      <c r="U205" s="19"/>
      <c r="V205" s="19"/>
      <c r="W205" s="20"/>
      <c r="X205" s="20"/>
      <c r="Y205" s="164"/>
      <c r="Z205" s="21"/>
      <c r="AA205" s="4"/>
      <c r="AB205" s="166"/>
      <c r="AC205" s="166"/>
      <c r="AD205" s="170"/>
      <c r="AE205" s="166"/>
      <c r="AF205" s="166"/>
      <c r="AG205" s="166"/>
      <c r="AH205" s="166"/>
      <c r="AI205" s="166"/>
      <c r="AJ205" s="166"/>
      <c r="AK205" s="166"/>
      <c r="AL205" s="166"/>
      <c r="AM205" s="166"/>
      <c r="AN205" s="166"/>
      <c r="AO205" s="184"/>
      <c r="AP205" s="24"/>
      <c r="AQ205" s="8"/>
    </row>
    <row r="206" spans="1:43" ht="14.65" customHeight="1">
      <c r="A206" s="101"/>
      <c r="B206" s="193"/>
      <c r="C206" s="193"/>
      <c r="D206" s="118"/>
      <c r="E206" s="127"/>
      <c r="F206" s="133"/>
      <c r="G206" s="133"/>
      <c r="H206" s="133"/>
      <c r="I206" s="133"/>
      <c r="J206" s="145"/>
      <c r="K206" s="148"/>
      <c r="L206" s="151"/>
      <c r="M206" s="154"/>
      <c r="N206" s="14"/>
      <c r="O206" s="15"/>
      <c r="P206" s="15"/>
      <c r="Q206" s="16"/>
      <c r="R206" s="17" t="str">
        <f ca="1">IF(Q206=0," ",IFERROR(IF(DATEDIF(TODAY(),Q206,"M")&lt;=5,"ROJO",IF(DATEDIF(TODAY(),Q206,"M")&gt;=12,"VERDE",IF(AND(DATEDIF(TODAY(),Q206,"M")&gt;=6,DATEDIF(TODAY(),Q206,"M")&lt;=11),"AMARILLO"))),S206))</f>
        <v xml:space="preserve"> </v>
      </c>
      <c r="S206" s="25" t="str">
        <f>IF(Q206=0," ",IF(Q206&lt;=$N$4,"VENCIDO","NO VENCIDO"))</f>
        <v xml:space="preserve"> </v>
      </c>
      <c r="T206" s="18"/>
      <c r="U206" s="19"/>
      <c r="V206" s="19"/>
      <c r="W206" s="20"/>
      <c r="X206" s="20"/>
      <c r="Y206" s="164"/>
      <c r="Z206" s="21"/>
      <c r="AA206" s="4"/>
      <c r="AB206" s="166"/>
      <c r="AC206" s="166"/>
      <c r="AD206" s="170"/>
      <c r="AE206" s="166"/>
      <c r="AF206" s="166"/>
      <c r="AG206" s="166"/>
      <c r="AH206" s="166"/>
      <c r="AI206" s="166"/>
      <c r="AJ206" s="166"/>
      <c r="AK206" s="166"/>
      <c r="AL206" s="166"/>
      <c r="AM206" s="166"/>
      <c r="AN206" s="166"/>
      <c r="AO206" s="184"/>
      <c r="AP206" s="24"/>
      <c r="AQ206" s="8"/>
    </row>
    <row r="207" spans="1:43" ht="14.65" customHeight="1">
      <c r="A207" s="101"/>
      <c r="B207" s="193"/>
      <c r="C207" s="193"/>
      <c r="D207" s="118"/>
      <c r="E207" s="127"/>
      <c r="F207" s="133"/>
      <c r="G207" s="133"/>
      <c r="H207" s="133"/>
      <c r="I207" s="133"/>
      <c r="J207" s="145"/>
      <c r="K207" s="148"/>
      <c r="L207" s="151"/>
      <c r="M207" s="155"/>
      <c r="N207" s="14"/>
      <c r="O207" s="15"/>
      <c r="P207" s="15"/>
      <c r="Q207" s="16"/>
      <c r="R207" s="17" t="str">
        <f ca="1">IF(Q207=0," ",IFERROR(IF(DATEDIF(TODAY(),Q207,"M")&lt;=5,"ROJO",IF(DATEDIF(TODAY(),Q207,"M")&gt;=12,"VERDE",IF(AND(DATEDIF(TODAY(),Q207,"M")&gt;=6,DATEDIF(TODAY(),Q207,"M")&lt;=11),"AMARILLO"))),S207))</f>
        <v xml:space="preserve"> </v>
      </c>
      <c r="S207" s="25" t="str">
        <f>IF(Q207=0," ",IF(Q207&lt;=$N$4,"VENCIDO","NO VENCIDO"))</f>
        <v xml:space="preserve"> </v>
      </c>
      <c r="T207" s="18"/>
      <c r="U207" s="19"/>
      <c r="V207" s="19"/>
      <c r="W207" s="20"/>
      <c r="X207" s="20"/>
      <c r="Y207" s="164"/>
      <c r="Z207" s="21"/>
      <c r="AA207" s="4"/>
      <c r="AB207" s="166"/>
      <c r="AC207" s="166"/>
      <c r="AD207" s="170"/>
      <c r="AE207" s="166"/>
      <c r="AF207" s="166"/>
      <c r="AG207" s="166"/>
      <c r="AH207" s="166"/>
      <c r="AI207" s="166"/>
      <c r="AJ207" s="166"/>
      <c r="AK207" s="166"/>
      <c r="AL207" s="166"/>
      <c r="AM207" s="166"/>
      <c r="AN207" s="166"/>
      <c r="AO207" s="185"/>
      <c r="AP207" s="24"/>
      <c r="AQ207" s="8"/>
    </row>
    <row r="208" spans="1:43" ht="16.5">
      <c r="A208" s="102"/>
      <c r="B208" s="193"/>
      <c r="C208" s="193"/>
      <c r="D208" s="119"/>
      <c r="E208" s="128"/>
      <c r="F208" s="134"/>
      <c r="G208" s="134"/>
      <c r="H208" s="134"/>
      <c r="I208" s="134"/>
      <c r="J208" s="146"/>
      <c r="K208" s="149"/>
      <c r="L208" s="152"/>
      <c r="M208" s="28" t="b">
        <f>M203=N208</f>
        <v>1</v>
      </c>
      <c r="N208" s="29">
        <f>SUM(N203:N207)</f>
        <v>0</v>
      </c>
      <c r="O208" s="30" t="s">
        <v>112</v>
      </c>
      <c r="P208" s="31"/>
      <c r="Q208" s="32"/>
      <c r="R208" s="32"/>
      <c r="S208" s="32"/>
      <c r="T208" s="33">
        <f>SUM(T203:T207)</f>
        <v>0</v>
      </c>
      <c r="U208" s="34"/>
      <c r="V208" s="34"/>
      <c r="W208" s="34"/>
      <c r="X208" s="35"/>
      <c r="Y208" s="165"/>
      <c r="Z208" s="36"/>
      <c r="AA208" s="4"/>
      <c r="AB208" s="37"/>
      <c r="AC208" s="37"/>
      <c r="AD208" s="38"/>
      <c r="AE208" s="37"/>
      <c r="AF208" s="37"/>
      <c r="AG208" s="37"/>
      <c r="AH208" s="37"/>
      <c r="AI208" s="37"/>
      <c r="AJ208" s="37"/>
      <c r="AK208" s="37"/>
      <c r="AL208" s="37"/>
      <c r="AM208" s="37"/>
      <c r="AN208" s="37"/>
      <c r="AO208" s="39"/>
      <c r="AP208" s="24"/>
      <c r="AQ208" s="8"/>
    </row>
    <row r="209" spans="1:43" ht="14.65" customHeight="1">
      <c r="A209" s="100">
        <f>A203+1</f>
        <v>35</v>
      </c>
      <c r="B209" s="193" t="s">
        <v>177</v>
      </c>
      <c r="C209" s="193"/>
      <c r="D209" s="117">
        <f>+Febrero!M209</f>
        <v>0</v>
      </c>
      <c r="E209" s="126"/>
      <c r="F209" s="132"/>
      <c r="G209" s="132"/>
      <c r="H209" s="132"/>
      <c r="I209" s="132"/>
      <c r="J209" s="144">
        <f>+F209+G209</f>
        <v>0</v>
      </c>
      <c r="K209" s="147">
        <f>+AO209</f>
        <v>0</v>
      </c>
      <c r="L209" s="150">
        <f>+J209+K209</f>
        <v>0</v>
      </c>
      <c r="M209" s="153">
        <f>+(D209+E209)-(L209)+H209-I209</f>
        <v>0</v>
      </c>
      <c r="N209" s="14"/>
      <c r="O209" s="15"/>
      <c r="P209" s="15"/>
      <c r="Q209" s="16"/>
      <c r="R209" s="17" t="str">
        <f ca="1">IF(Q209=0," ",IFERROR(IF(DATEDIF(TODAY(),Q209,"M")&lt;=5,"ROJO",IF(DATEDIF(TODAY(),Q209,"M")&gt;=12,"VERDE",IF(AND(DATEDIF(TODAY(),Q209,"M")&gt;=6,DATEDIF(TODAY(),Q209,"M")&lt;=11),"AMARILLO"))),S209))</f>
        <v xml:space="preserve"> </v>
      </c>
      <c r="S209" s="17" t="str">
        <f>IF(Q209=0," ",IF(Q209&lt;=$N$4,"VENCIDO","NO VENCIDO"))</f>
        <v xml:space="preserve"> </v>
      </c>
      <c r="T209" s="18"/>
      <c r="U209" s="19"/>
      <c r="V209" s="19"/>
      <c r="W209" s="20"/>
      <c r="X209" s="20"/>
      <c r="Y209" s="163">
        <f>+AT209</f>
        <v>0</v>
      </c>
      <c r="Z209" s="21"/>
      <c r="AA209" s="4"/>
      <c r="AB209" s="166"/>
      <c r="AC209" s="166"/>
      <c r="AD209" s="170">
        <f>+AB209+AC209</f>
        <v>0</v>
      </c>
      <c r="AE209" s="166"/>
      <c r="AF209" s="166"/>
      <c r="AG209" s="166"/>
      <c r="AH209" s="166"/>
      <c r="AI209" s="166"/>
      <c r="AJ209" s="166"/>
      <c r="AK209" s="166"/>
      <c r="AL209" s="166"/>
      <c r="AM209" s="166"/>
      <c r="AN209" s="166"/>
      <c r="AO209" s="183">
        <f>SUM(AD209:AN213)</f>
        <v>0</v>
      </c>
      <c r="AP209" s="24"/>
      <c r="AQ209" s="8"/>
    </row>
    <row r="210" spans="1:43" ht="14.65" customHeight="1">
      <c r="A210" s="101"/>
      <c r="B210" s="193"/>
      <c r="C210" s="193"/>
      <c r="D210" s="118"/>
      <c r="E210" s="127"/>
      <c r="F210" s="133"/>
      <c r="G210" s="133"/>
      <c r="H210" s="133"/>
      <c r="I210" s="133"/>
      <c r="J210" s="145"/>
      <c r="K210" s="148"/>
      <c r="L210" s="151"/>
      <c r="M210" s="154"/>
      <c r="N210" s="14"/>
      <c r="O210" s="15"/>
      <c r="P210" s="15"/>
      <c r="Q210" s="16"/>
      <c r="R210" s="17" t="str">
        <f ca="1">IF(Q210=0," ",IFERROR(IF(DATEDIF(TODAY(),Q210,"M")&lt;=5,"ROJO",IF(DATEDIF(TODAY(),Q210,"M")&gt;=12,"VERDE",IF(AND(DATEDIF(TODAY(),Q210,"M")&gt;=6,DATEDIF(TODAY(),Q210,"M")&lt;=11),"AMARILLO"))),S210))</f>
        <v xml:space="preserve"> </v>
      </c>
      <c r="S210" s="25" t="str">
        <f>IF(Q210=0," ",IF(Q210&lt;=$N$4,"VENCIDO","NO VENCIDO"))</f>
        <v xml:space="preserve"> </v>
      </c>
      <c r="T210" s="18"/>
      <c r="U210" s="19"/>
      <c r="V210" s="19"/>
      <c r="W210" s="20"/>
      <c r="X210" s="20"/>
      <c r="Y210" s="164"/>
      <c r="Z210" s="21"/>
      <c r="AA210" s="4"/>
      <c r="AB210" s="166"/>
      <c r="AC210" s="166"/>
      <c r="AD210" s="170"/>
      <c r="AE210" s="166"/>
      <c r="AF210" s="166"/>
      <c r="AG210" s="166"/>
      <c r="AH210" s="166"/>
      <c r="AI210" s="166"/>
      <c r="AJ210" s="166"/>
      <c r="AK210" s="166"/>
      <c r="AL210" s="166"/>
      <c r="AM210" s="166"/>
      <c r="AN210" s="166"/>
      <c r="AO210" s="184"/>
      <c r="AP210" s="24"/>
      <c r="AQ210" s="8"/>
    </row>
    <row r="211" spans="1:43" ht="14.65" customHeight="1">
      <c r="A211" s="101"/>
      <c r="B211" s="193"/>
      <c r="C211" s="193"/>
      <c r="D211" s="118"/>
      <c r="E211" s="127"/>
      <c r="F211" s="133"/>
      <c r="G211" s="133"/>
      <c r="H211" s="133"/>
      <c r="I211" s="133"/>
      <c r="J211" s="145"/>
      <c r="K211" s="148"/>
      <c r="L211" s="151"/>
      <c r="M211" s="154"/>
      <c r="N211" s="14"/>
      <c r="O211" s="15"/>
      <c r="P211" s="15"/>
      <c r="Q211" s="16"/>
      <c r="R211" s="17" t="str">
        <f ca="1">IF(Q211=0," ",IFERROR(IF(DATEDIF(TODAY(),Q211,"M")&lt;=5,"ROJO",IF(DATEDIF(TODAY(),Q211,"M")&gt;=12,"VERDE",IF(AND(DATEDIF(TODAY(),Q211,"M")&gt;=6,DATEDIF(TODAY(),Q211,"M")&lt;=11),"AMARILLO"))),S211))</f>
        <v xml:space="preserve"> </v>
      </c>
      <c r="S211" s="25" t="str">
        <f>IF(Q211=0," ",IF(Q211&lt;=$N$4,"VENCIDO","NO VENCIDO"))</f>
        <v xml:space="preserve"> </v>
      </c>
      <c r="T211" s="18"/>
      <c r="U211" s="19"/>
      <c r="V211" s="19"/>
      <c r="W211" s="20"/>
      <c r="X211" s="20"/>
      <c r="Y211" s="164"/>
      <c r="Z211" s="21"/>
      <c r="AA211" s="4"/>
      <c r="AB211" s="166"/>
      <c r="AC211" s="166"/>
      <c r="AD211" s="170"/>
      <c r="AE211" s="166"/>
      <c r="AF211" s="166"/>
      <c r="AG211" s="166"/>
      <c r="AH211" s="166"/>
      <c r="AI211" s="166"/>
      <c r="AJ211" s="166"/>
      <c r="AK211" s="166"/>
      <c r="AL211" s="166"/>
      <c r="AM211" s="166"/>
      <c r="AN211" s="166"/>
      <c r="AO211" s="184"/>
      <c r="AP211" s="24"/>
      <c r="AQ211" s="8"/>
    </row>
    <row r="212" spans="1:43" ht="14.65" customHeight="1">
      <c r="A212" s="101"/>
      <c r="B212" s="193"/>
      <c r="C212" s="193"/>
      <c r="D212" s="118"/>
      <c r="E212" s="127"/>
      <c r="F212" s="133"/>
      <c r="G212" s="133"/>
      <c r="H212" s="133"/>
      <c r="I212" s="133"/>
      <c r="J212" s="145"/>
      <c r="K212" s="148"/>
      <c r="L212" s="151"/>
      <c r="M212" s="154"/>
      <c r="N212" s="14"/>
      <c r="O212" s="15"/>
      <c r="P212" s="15"/>
      <c r="Q212" s="16"/>
      <c r="R212" s="17" t="str">
        <f ca="1">IF(Q212=0," ",IFERROR(IF(DATEDIF(TODAY(),Q212,"M")&lt;=5,"ROJO",IF(DATEDIF(TODAY(),Q212,"M")&gt;=12,"VERDE",IF(AND(DATEDIF(TODAY(),Q212,"M")&gt;=6,DATEDIF(TODAY(),Q212,"M")&lt;=11),"AMARILLO"))),S212))</f>
        <v xml:space="preserve"> </v>
      </c>
      <c r="S212" s="25" t="str">
        <f>IF(Q212=0," ",IF(Q212&lt;=$N$4,"VENCIDO","NO VENCIDO"))</f>
        <v xml:space="preserve"> </v>
      </c>
      <c r="T212" s="18"/>
      <c r="U212" s="19"/>
      <c r="V212" s="19"/>
      <c r="W212" s="20"/>
      <c r="X212" s="20"/>
      <c r="Y212" s="164"/>
      <c r="Z212" s="21"/>
      <c r="AA212" s="4"/>
      <c r="AB212" s="166"/>
      <c r="AC212" s="166"/>
      <c r="AD212" s="170"/>
      <c r="AE212" s="166"/>
      <c r="AF212" s="166"/>
      <c r="AG212" s="166"/>
      <c r="AH212" s="166"/>
      <c r="AI212" s="166"/>
      <c r="AJ212" s="166"/>
      <c r="AK212" s="166"/>
      <c r="AL212" s="166"/>
      <c r="AM212" s="166"/>
      <c r="AN212" s="166"/>
      <c r="AO212" s="184"/>
      <c r="AP212" s="24"/>
      <c r="AQ212" s="8"/>
    </row>
    <row r="213" spans="1:43" ht="14.65" customHeight="1">
      <c r="A213" s="101"/>
      <c r="B213" s="193"/>
      <c r="C213" s="193"/>
      <c r="D213" s="118"/>
      <c r="E213" s="127"/>
      <c r="F213" s="133"/>
      <c r="G213" s="133"/>
      <c r="H213" s="133"/>
      <c r="I213" s="133"/>
      <c r="J213" s="145"/>
      <c r="K213" s="148"/>
      <c r="L213" s="151"/>
      <c r="M213" s="155"/>
      <c r="N213" s="14"/>
      <c r="O213" s="15"/>
      <c r="P213" s="15"/>
      <c r="Q213" s="16"/>
      <c r="R213" s="17" t="str">
        <f ca="1">IF(Q213=0," ",IFERROR(IF(DATEDIF(TODAY(),Q213,"M")&lt;=5,"ROJO",IF(DATEDIF(TODAY(),Q213,"M")&gt;=12,"VERDE",IF(AND(DATEDIF(TODAY(),Q213,"M")&gt;=6,DATEDIF(TODAY(),Q213,"M")&lt;=11),"AMARILLO"))),S213))</f>
        <v xml:space="preserve"> </v>
      </c>
      <c r="S213" s="25" t="str">
        <f>IF(Q213=0," ",IF(Q213&lt;=$N$4,"VENCIDO","NO VENCIDO"))</f>
        <v xml:space="preserve"> </v>
      </c>
      <c r="T213" s="18"/>
      <c r="U213" s="19"/>
      <c r="V213" s="19"/>
      <c r="W213" s="20"/>
      <c r="X213" s="20"/>
      <c r="Y213" s="164"/>
      <c r="Z213" s="21"/>
      <c r="AA213" s="4"/>
      <c r="AB213" s="166"/>
      <c r="AC213" s="166"/>
      <c r="AD213" s="170"/>
      <c r="AE213" s="166"/>
      <c r="AF213" s="166"/>
      <c r="AG213" s="166"/>
      <c r="AH213" s="166"/>
      <c r="AI213" s="166"/>
      <c r="AJ213" s="166"/>
      <c r="AK213" s="166"/>
      <c r="AL213" s="166"/>
      <c r="AM213" s="166"/>
      <c r="AN213" s="166"/>
      <c r="AO213" s="185"/>
      <c r="AP213" s="24"/>
      <c r="AQ213" s="8"/>
    </row>
    <row r="214" spans="1:43" ht="16.5">
      <c r="A214" s="102"/>
      <c r="B214" s="193"/>
      <c r="C214" s="193"/>
      <c r="D214" s="119"/>
      <c r="E214" s="128"/>
      <c r="F214" s="134"/>
      <c r="G214" s="134"/>
      <c r="H214" s="134"/>
      <c r="I214" s="134"/>
      <c r="J214" s="146"/>
      <c r="K214" s="149"/>
      <c r="L214" s="152"/>
      <c r="M214" s="28" t="b">
        <f>M209=N214</f>
        <v>1</v>
      </c>
      <c r="N214" s="29">
        <f>SUM(N209:N213)</f>
        <v>0</v>
      </c>
      <c r="O214" s="30" t="s">
        <v>112</v>
      </c>
      <c r="P214" s="31"/>
      <c r="Q214" s="32"/>
      <c r="R214" s="32"/>
      <c r="S214" s="32"/>
      <c r="T214" s="33">
        <f>SUM(T209:T213)</f>
        <v>0</v>
      </c>
      <c r="U214" s="34"/>
      <c r="V214" s="34"/>
      <c r="W214" s="34"/>
      <c r="X214" s="35"/>
      <c r="Y214" s="165"/>
      <c r="Z214" s="36"/>
      <c r="AA214" s="4"/>
      <c r="AB214" s="37"/>
      <c r="AC214" s="37"/>
      <c r="AD214" s="38"/>
      <c r="AE214" s="37"/>
      <c r="AF214" s="37"/>
      <c r="AG214" s="37"/>
      <c r="AH214" s="37"/>
      <c r="AI214" s="37"/>
      <c r="AJ214" s="37"/>
      <c r="AK214" s="37"/>
      <c r="AL214" s="37"/>
      <c r="AM214" s="37"/>
      <c r="AN214" s="37"/>
      <c r="AO214" s="39"/>
      <c r="AP214" s="24"/>
      <c r="AQ214" s="8"/>
    </row>
    <row r="215" spans="1:43" ht="14.65" customHeight="1">
      <c r="A215" s="100">
        <f>A209+1</f>
        <v>36</v>
      </c>
      <c r="B215" s="193" t="s">
        <v>178</v>
      </c>
      <c r="C215" s="193"/>
      <c r="D215" s="117">
        <f>+Febrero!M215</f>
        <v>0</v>
      </c>
      <c r="E215" s="126"/>
      <c r="F215" s="132"/>
      <c r="G215" s="132"/>
      <c r="H215" s="132"/>
      <c r="I215" s="132"/>
      <c r="J215" s="144">
        <f>+F215+G215</f>
        <v>0</v>
      </c>
      <c r="K215" s="147">
        <f>+AO215</f>
        <v>0</v>
      </c>
      <c r="L215" s="150">
        <f>+J215+K215</f>
        <v>0</v>
      </c>
      <c r="M215" s="153">
        <f>+(D215+E215)-(L215)+H215-I215</f>
        <v>0</v>
      </c>
      <c r="N215" s="14"/>
      <c r="O215" s="15"/>
      <c r="P215" s="15"/>
      <c r="Q215" s="16"/>
      <c r="R215" s="17" t="str">
        <f ca="1">IF(Q215=0," ",IFERROR(IF(DATEDIF(TODAY(),Q215,"M")&lt;=5,"ROJO",IF(DATEDIF(TODAY(),Q215,"M")&gt;=12,"VERDE",IF(AND(DATEDIF(TODAY(),Q215,"M")&gt;=6,DATEDIF(TODAY(),Q215,"M")&lt;=11),"AMARILLO"))),S215))</f>
        <v xml:space="preserve"> </v>
      </c>
      <c r="S215" s="17" t="str">
        <f>IF(Q215=0," ",IF(Q215&lt;=$N$4,"VENCIDO","NO VENCIDO"))</f>
        <v xml:space="preserve"> </v>
      </c>
      <c r="T215" s="18"/>
      <c r="U215" s="19"/>
      <c r="V215" s="19"/>
      <c r="W215" s="20"/>
      <c r="X215" s="20"/>
      <c r="Y215" s="163">
        <f>+AT215</f>
        <v>0</v>
      </c>
      <c r="Z215" s="21"/>
      <c r="AA215" s="4"/>
      <c r="AB215" s="166"/>
      <c r="AC215" s="166"/>
      <c r="AD215" s="170">
        <f>+AB215+AC215</f>
        <v>0</v>
      </c>
      <c r="AE215" s="166"/>
      <c r="AF215" s="166"/>
      <c r="AG215" s="166"/>
      <c r="AH215" s="166"/>
      <c r="AI215" s="166"/>
      <c r="AJ215" s="166"/>
      <c r="AK215" s="166"/>
      <c r="AL215" s="166"/>
      <c r="AM215" s="166"/>
      <c r="AN215" s="166"/>
      <c r="AO215" s="183">
        <f>SUM(AD215:AN219)</f>
        <v>0</v>
      </c>
      <c r="AP215" s="24"/>
      <c r="AQ215" s="8"/>
    </row>
    <row r="216" spans="1:43" ht="14.65" customHeight="1">
      <c r="A216" s="101"/>
      <c r="B216" s="193"/>
      <c r="C216" s="193"/>
      <c r="D216" s="118"/>
      <c r="E216" s="127"/>
      <c r="F216" s="133"/>
      <c r="G216" s="133"/>
      <c r="H216" s="133"/>
      <c r="I216" s="133"/>
      <c r="J216" s="145"/>
      <c r="K216" s="148"/>
      <c r="L216" s="151"/>
      <c r="M216" s="154"/>
      <c r="N216" s="14"/>
      <c r="O216" s="15"/>
      <c r="P216" s="15"/>
      <c r="Q216" s="16"/>
      <c r="R216" s="17" t="str">
        <f ca="1">IF(Q216=0," ",IFERROR(IF(DATEDIF(TODAY(),Q216,"M")&lt;=5,"ROJO",IF(DATEDIF(TODAY(),Q216,"M")&gt;=12,"VERDE",IF(AND(DATEDIF(TODAY(),Q216,"M")&gt;=6,DATEDIF(TODAY(),Q216,"M")&lt;=11),"AMARILLO"))),S216))</f>
        <v xml:space="preserve"> </v>
      </c>
      <c r="S216" s="25" t="str">
        <f>IF(Q216=0," ",IF(Q216&lt;=$N$4,"VENCIDO","NO VENCIDO"))</f>
        <v xml:space="preserve"> </v>
      </c>
      <c r="T216" s="18"/>
      <c r="U216" s="19"/>
      <c r="V216" s="19"/>
      <c r="W216" s="20"/>
      <c r="X216" s="20"/>
      <c r="Y216" s="164"/>
      <c r="Z216" s="21"/>
      <c r="AA216" s="4"/>
      <c r="AB216" s="166"/>
      <c r="AC216" s="166"/>
      <c r="AD216" s="170"/>
      <c r="AE216" s="166"/>
      <c r="AF216" s="166"/>
      <c r="AG216" s="166"/>
      <c r="AH216" s="166"/>
      <c r="AI216" s="166"/>
      <c r="AJ216" s="166"/>
      <c r="AK216" s="166"/>
      <c r="AL216" s="166"/>
      <c r="AM216" s="166"/>
      <c r="AN216" s="166"/>
      <c r="AO216" s="184"/>
      <c r="AP216" s="24"/>
      <c r="AQ216" s="8"/>
    </row>
    <row r="217" spans="1:43" ht="14.65" customHeight="1">
      <c r="A217" s="101"/>
      <c r="B217" s="193"/>
      <c r="C217" s="193"/>
      <c r="D217" s="118"/>
      <c r="E217" s="127"/>
      <c r="F217" s="133"/>
      <c r="G217" s="133"/>
      <c r="H217" s="133"/>
      <c r="I217" s="133"/>
      <c r="J217" s="145"/>
      <c r="K217" s="148"/>
      <c r="L217" s="151"/>
      <c r="M217" s="154"/>
      <c r="N217" s="14"/>
      <c r="O217" s="15"/>
      <c r="P217" s="15"/>
      <c r="Q217" s="16"/>
      <c r="R217" s="17" t="str">
        <f ca="1">IF(Q217=0," ",IFERROR(IF(DATEDIF(TODAY(),Q217,"M")&lt;=5,"ROJO",IF(DATEDIF(TODAY(),Q217,"M")&gt;=12,"VERDE",IF(AND(DATEDIF(TODAY(),Q217,"M")&gt;=6,DATEDIF(TODAY(),Q217,"M")&lt;=11),"AMARILLO"))),S217))</f>
        <v xml:space="preserve"> </v>
      </c>
      <c r="S217" s="25" t="str">
        <f>IF(Q217=0," ",IF(Q217&lt;=$N$4,"VENCIDO","NO VENCIDO"))</f>
        <v xml:space="preserve"> </v>
      </c>
      <c r="T217" s="18"/>
      <c r="U217" s="19"/>
      <c r="V217" s="19"/>
      <c r="W217" s="20"/>
      <c r="X217" s="20"/>
      <c r="Y217" s="164"/>
      <c r="Z217" s="21"/>
      <c r="AA217" s="4"/>
      <c r="AB217" s="166"/>
      <c r="AC217" s="166"/>
      <c r="AD217" s="170"/>
      <c r="AE217" s="166"/>
      <c r="AF217" s="166"/>
      <c r="AG217" s="166"/>
      <c r="AH217" s="166"/>
      <c r="AI217" s="166"/>
      <c r="AJ217" s="166"/>
      <c r="AK217" s="166"/>
      <c r="AL217" s="166"/>
      <c r="AM217" s="166"/>
      <c r="AN217" s="166"/>
      <c r="AO217" s="184"/>
      <c r="AP217" s="24"/>
      <c r="AQ217" s="8"/>
    </row>
    <row r="218" spans="1:43" ht="14.65" customHeight="1">
      <c r="A218" s="101"/>
      <c r="B218" s="193"/>
      <c r="C218" s="193"/>
      <c r="D218" s="118"/>
      <c r="E218" s="127"/>
      <c r="F218" s="133"/>
      <c r="G218" s="133"/>
      <c r="H218" s="133"/>
      <c r="I218" s="133"/>
      <c r="J218" s="145"/>
      <c r="K218" s="148"/>
      <c r="L218" s="151"/>
      <c r="M218" s="154"/>
      <c r="N218" s="14"/>
      <c r="O218" s="15"/>
      <c r="P218" s="15"/>
      <c r="Q218" s="16"/>
      <c r="R218" s="17" t="str">
        <f ca="1">IF(Q218=0," ",IFERROR(IF(DATEDIF(TODAY(),Q218,"M")&lt;=5,"ROJO",IF(DATEDIF(TODAY(),Q218,"M")&gt;=12,"VERDE",IF(AND(DATEDIF(TODAY(),Q218,"M")&gt;=6,DATEDIF(TODAY(),Q218,"M")&lt;=11),"AMARILLO"))),S218))</f>
        <v xml:space="preserve"> </v>
      </c>
      <c r="S218" s="25" t="str">
        <f>IF(Q218=0," ",IF(Q218&lt;=$N$4,"VENCIDO","NO VENCIDO"))</f>
        <v xml:space="preserve"> </v>
      </c>
      <c r="T218" s="18"/>
      <c r="U218" s="19"/>
      <c r="V218" s="19"/>
      <c r="W218" s="20"/>
      <c r="X218" s="20"/>
      <c r="Y218" s="164"/>
      <c r="Z218" s="21"/>
      <c r="AA218" s="4"/>
      <c r="AB218" s="166"/>
      <c r="AC218" s="166"/>
      <c r="AD218" s="170"/>
      <c r="AE218" s="166"/>
      <c r="AF218" s="166"/>
      <c r="AG218" s="166"/>
      <c r="AH218" s="166"/>
      <c r="AI218" s="166"/>
      <c r="AJ218" s="166"/>
      <c r="AK218" s="166"/>
      <c r="AL218" s="166"/>
      <c r="AM218" s="166"/>
      <c r="AN218" s="166"/>
      <c r="AO218" s="184"/>
      <c r="AP218" s="24"/>
      <c r="AQ218" s="8"/>
    </row>
    <row r="219" spans="1:43" ht="14.65" customHeight="1">
      <c r="A219" s="101"/>
      <c r="B219" s="193"/>
      <c r="C219" s="193"/>
      <c r="D219" s="118"/>
      <c r="E219" s="127"/>
      <c r="F219" s="133"/>
      <c r="G219" s="133"/>
      <c r="H219" s="133"/>
      <c r="I219" s="133"/>
      <c r="J219" s="145"/>
      <c r="K219" s="148"/>
      <c r="L219" s="151"/>
      <c r="M219" s="155"/>
      <c r="N219" s="14"/>
      <c r="O219" s="15"/>
      <c r="P219" s="15"/>
      <c r="Q219" s="16"/>
      <c r="R219" s="17" t="str">
        <f ca="1">IF(Q219=0," ",IFERROR(IF(DATEDIF(TODAY(),Q219,"M")&lt;=5,"ROJO",IF(DATEDIF(TODAY(),Q219,"M")&gt;=12,"VERDE",IF(AND(DATEDIF(TODAY(),Q219,"M")&gt;=6,DATEDIF(TODAY(),Q219,"M")&lt;=11),"AMARILLO"))),S219))</f>
        <v xml:space="preserve"> </v>
      </c>
      <c r="S219" s="25" t="str">
        <f>IF(Q219=0," ",IF(Q219&lt;=$N$4,"VENCIDO","NO VENCIDO"))</f>
        <v xml:space="preserve"> </v>
      </c>
      <c r="T219" s="18"/>
      <c r="U219" s="19"/>
      <c r="V219" s="19"/>
      <c r="W219" s="20"/>
      <c r="X219" s="20"/>
      <c r="Y219" s="164"/>
      <c r="Z219" s="21"/>
      <c r="AA219" s="4"/>
      <c r="AB219" s="166"/>
      <c r="AC219" s="166"/>
      <c r="AD219" s="170"/>
      <c r="AE219" s="166"/>
      <c r="AF219" s="166"/>
      <c r="AG219" s="166"/>
      <c r="AH219" s="166"/>
      <c r="AI219" s="166"/>
      <c r="AJ219" s="166"/>
      <c r="AK219" s="166"/>
      <c r="AL219" s="166"/>
      <c r="AM219" s="166"/>
      <c r="AN219" s="166"/>
      <c r="AO219" s="185"/>
      <c r="AP219" s="24"/>
      <c r="AQ219" s="8"/>
    </row>
    <row r="220" spans="1:43" ht="16.5">
      <c r="A220" s="102"/>
      <c r="B220" s="194"/>
      <c r="C220" s="194"/>
      <c r="D220" s="119"/>
      <c r="E220" s="128"/>
      <c r="F220" s="134"/>
      <c r="G220" s="134"/>
      <c r="H220" s="134"/>
      <c r="I220" s="134"/>
      <c r="J220" s="146"/>
      <c r="K220" s="149"/>
      <c r="L220" s="152"/>
      <c r="M220" s="28" t="b">
        <f>M215=N220</f>
        <v>1</v>
      </c>
      <c r="N220" s="29">
        <f>SUM(N215:N219)</f>
        <v>0</v>
      </c>
      <c r="O220" s="30" t="s">
        <v>112</v>
      </c>
      <c r="P220" s="31"/>
      <c r="Q220" s="32"/>
      <c r="R220" s="32"/>
      <c r="S220" s="32"/>
      <c r="T220" s="33">
        <f>SUM(T215:T219)</f>
        <v>0</v>
      </c>
      <c r="U220" s="34"/>
      <c r="V220" s="34"/>
      <c r="W220" s="34"/>
      <c r="X220" s="35"/>
      <c r="Y220" s="165"/>
      <c r="Z220" s="36"/>
      <c r="AA220" s="4"/>
      <c r="AB220" s="37"/>
      <c r="AC220" s="38"/>
      <c r="AD220" s="38"/>
      <c r="AE220" s="38"/>
      <c r="AF220" s="38"/>
      <c r="AG220" s="38"/>
      <c r="AH220" s="38"/>
      <c r="AI220" s="38"/>
      <c r="AJ220" s="38"/>
      <c r="AK220" s="38"/>
      <c r="AL220" s="38"/>
      <c r="AM220" s="38"/>
      <c r="AN220" s="38"/>
      <c r="AO220" s="39"/>
      <c r="AP220" s="24"/>
      <c r="AQ220" s="8"/>
    </row>
    <row r="221" spans="1:43" ht="16.5">
      <c r="A221" s="96" t="s">
        <v>179</v>
      </c>
      <c r="B221" s="97"/>
      <c r="C221" s="98"/>
      <c r="D221" s="48"/>
      <c r="E221" s="48"/>
      <c r="F221" s="48"/>
      <c r="G221" s="48"/>
      <c r="H221" s="48"/>
      <c r="I221" s="48"/>
      <c r="J221" s="48"/>
      <c r="K221" s="48"/>
      <c r="L221" s="48"/>
      <c r="M221" s="48"/>
      <c r="N221" s="48"/>
      <c r="O221" s="48"/>
      <c r="P221" s="48"/>
      <c r="Q221" s="48"/>
      <c r="R221" s="48"/>
      <c r="S221" s="48"/>
      <c r="T221" s="48"/>
      <c r="U221" s="48"/>
      <c r="V221" s="48"/>
      <c r="W221" s="48"/>
      <c r="X221" s="48"/>
      <c r="Y221" s="48"/>
      <c r="Z221" s="49"/>
      <c r="AA221" s="4"/>
      <c r="AB221" s="50"/>
      <c r="AC221" s="51"/>
      <c r="AD221" s="51"/>
      <c r="AE221" s="51"/>
      <c r="AF221" s="51"/>
      <c r="AG221" s="51"/>
      <c r="AH221" s="51"/>
      <c r="AI221" s="51"/>
      <c r="AJ221" s="51"/>
      <c r="AK221" s="51"/>
      <c r="AL221" s="51"/>
      <c r="AM221" s="51"/>
      <c r="AN221" s="51"/>
      <c r="AO221" s="51"/>
      <c r="AP221" s="52"/>
      <c r="AQ221" s="8"/>
    </row>
    <row r="222" spans="1:43" ht="14.65" customHeight="1">
      <c r="A222" s="103">
        <v>1</v>
      </c>
      <c r="B222" s="193" t="s">
        <v>180</v>
      </c>
      <c r="C222" s="193"/>
      <c r="D222" s="117">
        <f>+Febrero!M222</f>
        <v>20</v>
      </c>
      <c r="E222" s="126">
        <v>0</v>
      </c>
      <c r="F222" s="132">
        <v>1</v>
      </c>
      <c r="G222" s="132"/>
      <c r="H222" s="132"/>
      <c r="I222" s="132"/>
      <c r="J222" s="144">
        <f>+F222+G222</f>
        <v>1</v>
      </c>
      <c r="K222" s="147">
        <f>+AO222</f>
        <v>9</v>
      </c>
      <c r="L222" s="150">
        <f>+J222+K222</f>
        <v>10</v>
      </c>
      <c r="M222" s="153">
        <f>+(D222+E222)-(L222)+H222-I222</f>
        <v>10</v>
      </c>
      <c r="N222" s="14">
        <v>10</v>
      </c>
      <c r="O222" s="71" t="s">
        <v>181</v>
      </c>
      <c r="P222" s="71" t="s">
        <v>115</v>
      </c>
      <c r="Q222" s="72">
        <v>46752</v>
      </c>
      <c r="R222" s="17" t="str">
        <f ca="1">IF(Q222=0," ",IFERROR(IF(DATEDIF(TODAY(),Q222,"M")&lt;=5,"ROJO",IF(DATEDIF(TODAY(),Q222,"M")&gt;=12,"VERDE",IF(AND(DATEDIF(TODAY(),Q222,"M")&gt;=6,DATEDIF(TODAY(),Q222,"M")&lt;=11),"AMARILLO"))),S222))</f>
        <v>VERDE</v>
      </c>
      <c r="S222" s="17" t="str">
        <f>IF(Q222=0," ",IF(Q222&lt;=$N$4,"VENCIDO","NO VENCIDO"))</f>
        <v>NO VENCIDO</v>
      </c>
      <c r="T222" s="18"/>
      <c r="U222" s="19"/>
      <c r="V222" s="19"/>
      <c r="W222" s="20"/>
      <c r="X222" s="20"/>
      <c r="Y222" s="163">
        <f>+AT222</f>
        <v>0</v>
      </c>
      <c r="Z222" s="21"/>
      <c r="AA222" s="4"/>
      <c r="AB222" s="166">
        <v>9</v>
      </c>
      <c r="AC222" s="166"/>
      <c r="AD222" s="170">
        <f>+AB222+AC222</f>
        <v>9</v>
      </c>
      <c r="AE222" s="167"/>
      <c r="AF222" s="167"/>
      <c r="AG222" s="167"/>
      <c r="AH222" s="167"/>
      <c r="AI222" s="167"/>
      <c r="AJ222" s="167"/>
      <c r="AK222" s="167"/>
      <c r="AL222" s="167"/>
      <c r="AM222" s="167"/>
      <c r="AN222" s="167"/>
      <c r="AO222" s="183">
        <f>SUM(AD222:AN226)</f>
        <v>9</v>
      </c>
      <c r="AP222" s="24"/>
      <c r="AQ222" s="8"/>
    </row>
    <row r="223" spans="1:43" ht="14.65" customHeight="1">
      <c r="A223" s="103"/>
      <c r="B223" s="193"/>
      <c r="C223" s="193"/>
      <c r="D223" s="118"/>
      <c r="E223" s="127"/>
      <c r="F223" s="133"/>
      <c r="G223" s="133"/>
      <c r="H223" s="133"/>
      <c r="I223" s="133"/>
      <c r="J223" s="145"/>
      <c r="K223" s="148"/>
      <c r="L223" s="151"/>
      <c r="M223" s="154"/>
      <c r="N223" s="14"/>
      <c r="O223" s="15"/>
      <c r="P223" s="15"/>
      <c r="Q223" s="16"/>
      <c r="R223" s="17" t="str">
        <f ca="1">IF(Q223=0," ",IFERROR(IF(DATEDIF(TODAY(),Q223,"M")&lt;=5,"ROJO",IF(DATEDIF(TODAY(),Q223,"M")&gt;=12,"VERDE",IF(AND(DATEDIF(TODAY(),Q223,"M")&gt;=6,DATEDIF(TODAY(),Q223,"M")&lt;=11),"AMARILLO"))),S223))</f>
        <v xml:space="preserve"> </v>
      </c>
      <c r="S223" s="25" t="str">
        <f>IF(Q223=0," ",IF(Q223&lt;=$N$4,"VENCIDO","NO VENCIDO"))</f>
        <v xml:space="preserve"> </v>
      </c>
      <c r="T223" s="18"/>
      <c r="U223" s="19"/>
      <c r="V223" s="19"/>
      <c r="W223" s="20"/>
      <c r="X223" s="20"/>
      <c r="Y223" s="164"/>
      <c r="Z223" s="21"/>
      <c r="AA223" s="4"/>
      <c r="AB223" s="166"/>
      <c r="AC223" s="166"/>
      <c r="AD223" s="170"/>
      <c r="AE223" s="168"/>
      <c r="AF223" s="168"/>
      <c r="AG223" s="168"/>
      <c r="AH223" s="168"/>
      <c r="AI223" s="168"/>
      <c r="AJ223" s="168"/>
      <c r="AK223" s="168"/>
      <c r="AL223" s="168"/>
      <c r="AM223" s="168"/>
      <c r="AN223" s="168"/>
      <c r="AO223" s="184"/>
      <c r="AP223" s="24"/>
      <c r="AQ223" s="8"/>
    </row>
    <row r="224" spans="1:43" ht="14.65" customHeight="1">
      <c r="A224" s="103"/>
      <c r="B224" s="193"/>
      <c r="C224" s="193"/>
      <c r="D224" s="118"/>
      <c r="E224" s="127"/>
      <c r="F224" s="133"/>
      <c r="G224" s="133"/>
      <c r="H224" s="133"/>
      <c r="I224" s="133"/>
      <c r="J224" s="145"/>
      <c r="K224" s="148"/>
      <c r="L224" s="151"/>
      <c r="M224" s="154"/>
      <c r="N224" s="14"/>
      <c r="O224" s="15"/>
      <c r="P224" s="15"/>
      <c r="Q224" s="16"/>
      <c r="R224" s="17" t="str">
        <f ca="1">IF(Q224=0," ",IFERROR(IF(DATEDIF(TODAY(),Q224,"M")&lt;=5,"ROJO",IF(DATEDIF(TODAY(),Q224,"M")&gt;=12,"VERDE",IF(AND(DATEDIF(TODAY(),Q224,"M")&gt;=6,DATEDIF(TODAY(),Q224,"M")&lt;=11),"AMARILLO"))),S224))</f>
        <v xml:space="preserve"> </v>
      </c>
      <c r="S224" s="25" t="str">
        <f>IF(Q224=0," ",IF(Q224&lt;=$N$4,"VENCIDO","NO VENCIDO"))</f>
        <v xml:space="preserve"> </v>
      </c>
      <c r="T224" s="18"/>
      <c r="U224" s="19"/>
      <c r="V224" s="19"/>
      <c r="W224" s="20"/>
      <c r="X224" s="20"/>
      <c r="Y224" s="164"/>
      <c r="Z224" s="21"/>
      <c r="AA224" s="4"/>
      <c r="AB224" s="166"/>
      <c r="AC224" s="166"/>
      <c r="AD224" s="170"/>
      <c r="AE224" s="168"/>
      <c r="AF224" s="168"/>
      <c r="AG224" s="168"/>
      <c r="AH224" s="168"/>
      <c r="AI224" s="168"/>
      <c r="AJ224" s="168"/>
      <c r="AK224" s="168"/>
      <c r="AL224" s="168"/>
      <c r="AM224" s="168"/>
      <c r="AN224" s="168"/>
      <c r="AO224" s="184"/>
      <c r="AP224" s="24"/>
      <c r="AQ224" s="8"/>
    </row>
    <row r="225" spans="1:43" ht="14.65" customHeight="1">
      <c r="A225" s="103"/>
      <c r="B225" s="193"/>
      <c r="C225" s="193"/>
      <c r="D225" s="118"/>
      <c r="E225" s="127"/>
      <c r="F225" s="133"/>
      <c r="G225" s="133"/>
      <c r="H225" s="133"/>
      <c r="I225" s="133"/>
      <c r="J225" s="145"/>
      <c r="K225" s="148"/>
      <c r="L225" s="151"/>
      <c r="M225" s="154"/>
      <c r="N225" s="14"/>
      <c r="O225" s="15"/>
      <c r="P225" s="15"/>
      <c r="Q225" s="16"/>
      <c r="R225" s="17" t="str">
        <f ca="1">IF(Q225=0," ",IFERROR(IF(DATEDIF(TODAY(),Q225,"M")&lt;=5,"ROJO",IF(DATEDIF(TODAY(),Q225,"M")&gt;=12,"VERDE",IF(AND(DATEDIF(TODAY(),Q225,"M")&gt;=6,DATEDIF(TODAY(),Q225,"M")&lt;=11),"AMARILLO"))),S225))</f>
        <v xml:space="preserve"> </v>
      </c>
      <c r="S225" s="25" t="str">
        <f>IF(Q225=0," ",IF(Q225&lt;=$N$4,"VENCIDO","NO VENCIDO"))</f>
        <v xml:space="preserve"> </v>
      </c>
      <c r="T225" s="18"/>
      <c r="U225" s="19"/>
      <c r="V225" s="19"/>
      <c r="W225" s="20"/>
      <c r="X225" s="20"/>
      <c r="Y225" s="164"/>
      <c r="Z225" s="21"/>
      <c r="AA225" s="4"/>
      <c r="AB225" s="166"/>
      <c r="AC225" s="166"/>
      <c r="AD225" s="170"/>
      <c r="AE225" s="168"/>
      <c r="AF225" s="168"/>
      <c r="AG225" s="168"/>
      <c r="AH225" s="168"/>
      <c r="AI225" s="168"/>
      <c r="AJ225" s="168"/>
      <c r="AK225" s="168"/>
      <c r="AL225" s="168"/>
      <c r="AM225" s="168"/>
      <c r="AN225" s="168"/>
      <c r="AO225" s="184"/>
      <c r="AP225" s="24"/>
      <c r="AQ225" s="8"/>
    </row>
    <row r="226" spans="1:43" ht="14.65" customHeight="1">
      <c r="A226" s="103"/>
      <c r="B226" s="193"/>
      <c r="C226" s="193"/>
      <c r="D226" s="118"/>
      <c r="E226" s="127"/>
      <c r="F226" s="133"/>
      <c r="G226" s="133"/>
      <c r="H226" s="133"/>
      <c r="I226" s="133"/>
      <c r="J226" s="145"/>
      <c r="K226" s="148"/>
      <c r="L226" s="151"/>
      <c r="M226" s="155"/>
      <c r="N226" s="14"/>
      <c r="O226" s="15"/>
      <c r="P226" s="15"/>
      <c r="Q226" s="16"/>
      <c r="R226" s="17" t="str">
        <f ca="1">IF(Q226=0," ",IFERROR(IF(DATEDIF(TODAY(),Q226,"M")&lt;=5,"ROJO",IF(DATEDIF(TODAY(),Q226,"M")&gt;=12,"VERDE",IF(AND(DATEDIF(TODAY(),Q226,"M")&gt;=6,DATEDIF(TODAY(),Q226,"M")&lt;=11),"AMARILLO"))),S226))</f>
        <v xml:space="preserve"> </v>
      </c>
      <c r="S226" s="25" t="str">
        <f>IF(Q226=0," ",IF(Q226&lt;=$N$4,"VENCIDO","NO VENCIDO"))</f>
        <v xml:space="preserve"> </v>
      </c>
      <c r="T226" s="18"/>
      <c r="U226" s="19"/>
      <c r="V226" s="19"/>
      <c r="W226" s="20"/>
      <c r="X226" s="20"/>
      <c r="Y226" s="164"/>
      <c r="Z226" s="21"/>
      <c r="AA226" s="4"/>
      <c r="AB226" s="166"/>
      <c r="AC226" s="166"/>
      <c r="AD226" s="170"/>
      <c r="AE226" s="169"/>
      <c r="AF226" s="169"/>
      <c r="AG226" s="169"/>
      <c r="AH226" s="169"/>
      <c r="AI226" s="169"/>
      <c r="AJ226" s="169"/>
      <c r="AK226" s="169"/>
      <c r="AL226" s="169"/>
      <c r="AM226" s="169"/>
      <c r="AN226" s="169"/>
      <c r="AO226" s="185"/>
      <c r="AP226" s="24"/>
      <c r="AQ226" s="8"/>
    </row>
    <row r="227" spans="1:43" ht="16.5">
      <c r="A227" s="103"/>
      <c r="B227" s="193"/>
      <c r="C227" s="193"/>
      <c r="D227" s="119"/>
      <c r="E227" s="128"/>
      <c r="F227" s="134"/>
      <c r="G227" s="134"/>
      <c r="H227" s="134"/>
      <c r="I227" s="134"/>
      <c r="J227" s="146"/>
      <c r="K227" s="149"/>
      <c r="L227" s="152"/>
      <c r="M227" s="28" t="b">
        <f>M222=N227</f>
        <v>1</v>
      </c>
      <c r="N227" s="29">
        <f>SUM(N222:N226)</f>
        <v>10</v>
      </c>
      <c r="O227" s="30" t="s">
        <v>112</v>
      </c>
      <c r="P227" s="31"/>
      <c r="Q227" s="32"/>
      <c r="R227" s="32"/>
      <c r="S227" s="32"/>
      <c r="T227" s="33">
        <f>SUM(T222:T226)</f>
        <v>0</v>
      </c>
      <c r="U227" s="34"/>
      <c r="V227" s="34"/>
      <c r="W227" s="35"/>
      <c r="X227" s="35"/>
      <c r="Y227" s="165"/>
      <c r="Z227" s="36"/>
      <c r="AA227" s="4"/>
      <c r="AB227" s="37"/>
      <c r="AC227" s="38"/>
      <c r="AD227" s="38"/>
      <c r="AE227" s="38"/>
      <c r="AF227" s="38"/>
      <c r="AG227" s="38"/>
      <c r="AH227" s="38"/>
      <c r="AI227" s="38"/>
      <c r="AJ227" s="38"/>
      <c r="AK227" s="38"/>
      <c r="AL227" s="38"/>
      <c r="AM227" s="38"/>
      <c r="AN227" s="38"/>
      <c r="AO227" s="39"/>
      <c r="AP227" s="24"/>
      <c r="AQ227" s="8"/>
    </row>
    <row r="228" spans="1:43" ht="14.65" customHeight="1">
      <c r="A228" s="103">
        <f>A222+1</f>
        <v>2</v>
      </c>
      <c r="B228" s="193" t="s">
        <v>182</v>
      </c>
      <c r="C228" s="193"/>
      <c r="D228" s="117">
        <f>+Febrero!M228</f>
        <v>31</v>
      </c>
      <c r="E228" s="126">
        <v>0</v>
      </c>
      <c r="F228" s="132">
        <v>10</v>
      </c>
      <c r="G228" s="132">
        <v>1</v>
      </c>
      <c r="H228" s="132"/>
      <c r="I228" s="132"/>
      <c r="J228" s="144">
        <f>+F228+G228</f>
        <v>11</v>
      </c>
      <c r="K228" s="147">
        <f>+AO228</f>
        <v>0</v>
      </c>
      <c r="L228" s="150">
        <f>+J228+K228</f>
        <v>11</v>
      </c>
      <c r="M228" s="153">
        <f>+(D228+E228)-(L228)+H228-I228</f>
        <v>20</v>
      </c>
      <c r="N228" s="14">
        <v>20</v>
      </c>
      <c r="O228" s="71" t="s">
        <v>183</v>
      </c>
      <c r="P228" s="71" t="s">
        <v>115</v>
      </c>
      <c r="Q228" s="72">
        <v>46873</v>
      </c>
      <c r="R228" s="17" t="str">
        <f ca="1">IF(Q228=0," ",IFERROR(IF(DATEDIF(TODAY(),Q228,"M")&lt;=5,"ROJO",IF(DATEDIF(TODAY(),Q228,"M")&gt;=12,"VERDE",IF(AND(DATEDIF(TODAY(),Q228,"M")&gt;=6,DATEDIF(TODAY(),Q228,"M")&lt;=11),"AMARILLO"))),S228))</f>
        <v>VERDE</v>
      </c>
      <c r="S228" s="17" t="str">
        <f>IF(Q228=0," ",IF(Q228&lt;=$N$4,"VENCIDO","NO VENCIDO"))</f>
        <v>NO VENCIDO</v>
      </c>
      <c r="T228" s="18"/>
      <c r="U228" s="19"/>
      <c r="V228" s="19"/>
      <c r="W228" s="20"/>
      <c r="X228" s="20"/>
      <c r="Y228" s="163">
        <f>+AT228</f>
        <v>0</v>
      </c>
      <c r="Z228" s="21"/>
      <c r="AA228" s="4"/>
      <c r="AB228" s="166"/>
      <c r="AC228" s="166"/>
      <c r="AD228" s="170">
        <f>+AB228+AC228</f>
        <v>0</v>
      </c>
      <c r="AE228" s="167"/>
      <c r="AF228" s="166"/>
      <c r="AG228" s="166"/>
      <c r="AH228" s="166"/>
      <c r="AI228" s="166"/>
      <c r="AJ228" s="166"/>
      <c r="AK228" s="166"/>
      <c r="AL228" s="166"/>
      <c r="AM228" s="166"/>
      <c r="AN228" s="166"/>
      <c r="AO228" s="183">
        <f>SUM(AD228:AN232)</f>
        <v>0</v>
      </c>
      <c r="AP228" s="24"/>
      <c r="AQ228" s="8"/>
    </row>
    <row r="229" spans="1:43" ht="14.65" customHeight="1">
      <c r="A229" s="103"/>
      <c r="B229" s="193"/>
      <c r="C229" s="193"/>
      <c r="D229" s="118"/>
      <c r="E229" s="127"/>
      <c r="F229" s="133"/>
      <c r="G229" s="133"/>
      <c r="H229" s="133"/>
      <c r="I229" s="133"/>
      <c r="J229" s="145"/>
      <c r="K229" s="148"/>
      <c r="L229" s="151"/>
      <c r="M229" s="154"/>
      <c r="N229" s="14"/>
      <c r="O229" s="15"/>
      <c r="P229" s="15"/>
      <c r="Q229" s="16"/>
      <c r="R229" s="17" t="str">
        <f ca="1">IF(Q229=0," ",IFERROR(IF(DATEDIF(TODAY(),Q229,"M")&lt;=5,"ROJO",IF(DATEDIF(TODAY(),Q229,"M")&gt;=12,"VERDE",IF(AND(DATEDIF(TODAY(),Q229,"M")&gt;=6,DATEDIF(TODAY(),Q229,"M")&lt;=11),"AMARILLO"))),S229))</f>
        <v xml:space="preserve"> </v>
      </c>
      <c r="S229" s="25" t="str">
        <f>IF(Q229=0," ",IF(Q229&lt;=$N$4,"VENCIDO","NO VENCIDO"))</f>
        <v xml:space="preserve"> </v>
      </c>
      <c r="T229" s="18"/>
      <c r="U229" s="19"/>
      <c r="V229" s="19"/>
      <c r="W229" s="20"/>
      <c r="X229" s="20"/>
      <c r="Y229" s="164"/>
      <c r="Z229" s="21"/>
      <c r="AA229" s="4"/>
      <c r="AB229" s="166"/>
      <c r="AC229" s="166"/>
      <c r="AD229" s="170"/>
      <c r="AE229" s="168"/>
      <c r="AF229" s="166"/>
      <c r="AG229" s="166"/>
      <c r="AH229" s="166"/>
      <c r="AI229" s="166"/>
      <c r="AJ229" s="166"/>
      <c r="AK229" s="166"/>
      <c r="AL229" s="166"/>
      <c r="AM229" s="166"/>
      <c r="AN229" s="166"/>
      <c r="AO229" s="184"/>
      <c r="AP229" s="24"/>
      <c r="AQ229" s="8"/>
    </row>
    <row r="230" spans="1:43" ht="14.65" customHeight="1">
      <c r="A230" s="103"/>
      <c r="B230" s="193"/>
      <c r="C230" s="193"/>
      <c r="D230" s="118"/>
      <c r="E230" s="127"/>
      <c r="F230" s="133"/>
      <c r="G230" s="133"/>
      <c r="H230" s="133"/>
      <c r="I230" s="133"/>
      <c r="J230" s="145"/>
      <c r="K230" s="148"/>
      <c r="L230" s="151"/>
      <c r="M230" s="154"/>
      <c r="N230" s="14"/>
      <c r="O230" s="15"/>
      <c r="P230" s="15"/>
      <c r="Q230" s="16"/>
      <c r="R230" s="17" t="str">
        <f ca="1">IF(Q230=0," ",IFERROR(IF(DATEDIF(TODAY(),Q230,"M")&lt;=5,"ROJO",IF(DATEDIF(TODAY(),Q230,"M")&gt;=12,"VERDE",IF(AND(DATEDIF(TODAY(),Q230,"M")&gt;=6,DATEDIF(TODAY(),Q230,"M")&lt;=11),"AMARILLO"))),S230))</f>
        <v xml:space="preserve"> </v>
      </c>
      <c r="S230" s="25" t="str">
        <f>IF(Q230=0," ",IF(Q230&lt;=$N$4,"VENCIDO","NO VENCIDO"))</f>
        <v xml:space="preserve"> </v>
      </c>
      <c r="T230" s="18"/>
      <c r="U230" s="19"/>
      <c r="V230" s="19"/>
      <c r="W230" s="20"/>
      <c r="X230" s="20"/>
      <c r="Y230" s="164"/>
      <c r="Z230" s="21"/>
      <c r="AA230" s="4"/>
      <c r="AB230" s="166"/>
      <c r="AC230" s="166"/>
      <c r="AD230" s="170"/>
      <c r="AE230" s="168"/>
      <c r="AF230" s="166"/>
      <c r="AG230" s="166"/>
      <c r="AH230" s="166"/>
      <c r="AI230" s="166"/>
      <c r="AJ230" s="166"/>
      <c r="AK230" s="166"/>
      <c r="AL230" s="166"/>
      <c r="AM230" s="166"/>
      <c r="AN230" s="166"/>
      <c r="AO230" s="184"/>
      <c r="AP230" s="24"/>
      <c r="AQ230" s="8"/>
    </row>
    <row r="231" spans="1:43" ht="14.65" customHeight="1">
      <c r="A231" s="103"/>
      <c r="B231" s="193"/>
      <c r="C231" s="193"/>
      <c r="D231" s="118"/>
      <c r="E231" s="127"/>
      <c r="F231" s="133"/>
      <c r="G231" s="133"/>
      <c r="H231" s="133"/>
      <c r="I231" s="133"/>
      <c r="J231" s="145"/>
      <c r="K231" s="148"/>
      <c r="L231" s="151"/>
      <c r="M231" s="154"/>
      <c r="N231" s="14"/>
      <c r="O231" s="15"/>
      <c r="P231" s="15"/>
      <c r="Q231" s="16"/>
      <c r="R231" s="17" t="str">
        <f ca="1">IF(Q231=0," ",IFERROR(IF(DATEDIF(TODAY(),Q231,"M")&lt;=5,"ROJO",IF(DATEDIF(TODAY(),Q231,"M")&gt;=12,"VERDE",IF(AND(DATEDIF(TODAY(),Q231,"M")&gt;=6,DATEDIF(TODAY(),Q231,"M")&lt;=11),"AMARILLO"))),S231))</f>
        <v xml:space="preserve"> </v>
      </c>
      <c r="S231" s="25" t="str">
        <f>IF(Q231=0," ",IF(Q231&lt;=$N$4,"VENCIDO","NO VENCIDO"))</f>
        <v xml:space="preserve"> </v>
      </c>
      <c r="T231" s="18"/>
      <c r="U231" s="19"/>
      <c r="V231" s="19"/>
      <c r="W231" s="20"/>
      <c r="X231" s="20"/>
      <c r="Y231" s="164"/>
      <c r="Z231" s="21"/>
      <c r="AA231" s="4"/>
      <c r="AB231" s="166"/>
      <c r="AC231" s="166"/>
      <c r="AD231" s="170"/>
      <c r="AE231" s="168"/>
      <c r="AF231" s="166"/>
      <c r="AG231" s="166"/>
      <c r="AH231" s="166"/>
      <c r="AI231" s="166"/>
      <c r="AJ231" s="166"/>
      <c r="AK231" s="166"/>
      <c r="AL231" s="166"/>
      <c r="AM231" s="166"/>
      <c r="AN231" s="166"/>
      <c r="AO231" s="184"/>
      <c r="AP231" s="24"/>
      <c r="AQ231" s="8"/>
    </row>
    <row r="232" spans="1:43" ht="14.65" customHeight="1">
      <c r="A232" s="103"/>
      <c r="B232" s="193"/>
      <c r="C232" s="193"/>
      <c r="D232" s="118"/>
      <c r="E232" s="127"/>
      <c r="F232" s="133"/>
      <c r="G232" s="133"/>
      <c r="H232" s="133"/>
      <c r="I232" s="133"/>
      <c r="J232" s="145"/>
      <c r="K232" s="148"/>
      <c r="L232" s="151"/>
      <c r="M232" s="155"/>
      <c r="N232" s="14"/>
      <c r="O232" s="15"/>
      <c r="P232" s="15"/>
      <c r="Q232" s="16"/>
      <c r="R232" s="17" t="str">
        <f ca="1">IF(Q232=0," ",IFERROR(IF(DATEDIF(TODAY(),Q232,"M")&lt;=5,"ROJO",IF(DATEDIF(TODAY(),Q232,"M")&gt;=12,"VERDE",IF(AND(DATEDIF(TODAY(),Q232,"M")&gt;=6,DATEDIF(TODAY(),Q232,"M")&lt;=11),"AMARILLO"))),S232))</f>
        <v xml:space="preserve"> </v>
      </c>
      <c r="S232" s="25" t="str">
        <f>IF(Q232=0," ",IF(Q232&lt;=$N$4,"VENCIDO","NO VENCIDO"))</f>
        <v xml:space="preserve"> </v>
      </c>
      <c r="T232" s="18"/>
      <c r="U232" s="19"/>
      <c r="V232" s="19"/>
      <c r="W232" s="20"/>
      <c r="X232" s="20"/>
      <c r="Y232" s="164"/>
      <c r="Z232" s="21"/>
      <c r="AA232" s="4"/>
      <c r="AB232" s="166"/>
      <c r="AC232" s="166"/>
      <c r="AD232" s="170"/>
      <c r="AE232" s="169"/>
      <c r="AF232" s="166"/>
      <c r="AG232" s="166"/>
      <c r="AH232" s="166"/>
      <c r="AI232" s="166"/>
      <c r="AJ232" s="166"/>
      <c r="AK232" s="166"/>
      <c r="AL232" s="166"/>
      <c r="AM232" s="166"/>
      <c r="AN232" s="166"/>
      <c r="AO232" s="185"/>
      <c r="AP232" s="24"/>
      <c r="AQ232" s="8"/>
    </row>
    <row r="233" spans="1:43" ht="16.5">
      <c r="A233" s="103"/>
      <c r="B233" s="193"/>
      <c r="C233" s="193"/>
      <c r="D233" s="119"/>
      <c r="E233" s="128"/>
      <c r="F233" s="134"/>
      <c r="G233" s="134"/>
      <c r="H233" s="134"/>
      <c r="I233" s="134"/>
      <c r="J233" s="146"/>
      <c r="K233" s="149"/>
      <c r="L233" s="152"/>
      <c r="M233" s="28" t="b">
        <f>M228=N233</f>
        <v>1</v>
      </c>
      <c r="N233" s="29">
        <f>SUM(N228:N232)</f>
        <v>20</v>
      </c>
      <c r="O233" s="30" t="s">
        <v>112</v>
      </c>
      <c r="P233" s="31"/>
      <c r="Q233" s="32"/>
      <c r="R233" s="32"/>
      <c r="S233" s="32"/>
      <c r="T233" s="33">
        <f>SUM(T228:T232)</f>
        <v>0</v>
      </c>
      <c r="U233" s="34"/>
      <c r="V233" s="34"/>
      <c r="W233" s="35"/>
      <c r="X233" s="35"/>
      <c r="Y233" s="165"/>
      <c r="Z233" s="36"/>
      <c r="AA233" s="4"/>
      <c r="AB233" s="37"/>
      <c r="AC233" s="38"/>
      <c r="AD233" s="38"/>
      <c r="AE233" s="38"/>
      <c r="AF233" s="38"/>
      <c r="AG233" s="38"/>
      <c r="AH233" s="38"/>
      <c r="AI233" s="38"/>
      <c r="AJ233" s="38"/>
      <c r="AK233" s="38"/>
      <c r="AL233" s="38"/>
      <c r="AM233" s="38"/>
      <c r="AN233" s="38"/>
      <c r="AO233" s="39"/>
      <c r="AP233" s="24"/>
      <c r="AQ233" s="8"/>
    </row>
    <row r="234" spans="1:43" ht="14.65" customHeight="1">
      <c r="A234" s="103">
        <f>A228+1</f>
        <v>3</v>
      </c>
      <c r="B234" s="193" t="s">
        <v>184</v>
      </c>
      <c r="C234" s="193"/>
      <c r="D234" s="117">
        <f>+Febrero!M234</f>
        <v>0</v>
      </c>
      <c r="E234" s="126"/>
      <c r="F234" s="132"/>
      <c r="G234" s="132"/>
      <c r="H234" s="132"/>
      <c r="I234" s="132"/>
      <c r="J234" s="144">
        <f>+F234+G234</f>
        <v>0</v>
      </c>
      <c r="K234" s="147">
        <f>+AO234</f>
        <v>0</v>
      </c>
      <c r="L234" s="150">
        <f>+J234+K234</f>
        <v>0</v>
      </c>
      <c r="M234" s="153">
        <f>+(D234+E234)-(L234)+H234-I234</f>
        <v>0</v>
      </c>
      <c r="N234" s="14"/>
      <c r="O234" s="15"/>
      <c r="P234" s="15"/>
      <c r="Q234" s="16"/>
      <c r="R234" s="17" t="str">
        <f ca="1">IF(Q234=0," ",IFERROR(IF(DATEDIF(TODAY(),Q234,"M")&lt;=5,"ROJO",IF(DATEDIF(TODAY(),Q234,"M")&gt;=12,"VERDE",IF(AND(DATEDIF(TODAY(),Q234,"M")&gt;=6,DATEDIF(TODAY(),Q234,"M")&lt;=11),"AMARILLO"))),S234))</f>
        <v xml:space="preserve"> </v>
      </c>
      <c r="S234" s="17" t="str">
        <f>IF(Q234=0," ",IF(Q234&lt;=$N$4,"VENCIDO","NO VENCIDO"))</f>
        <v xml:space="preserve"> </v>
      </c>
      <c r="T234" s="18"/>
      <c r="U234" s="19"/>
      <c r="V234" s="19"/>
      <c r="W234" s="20"/>
      <c r="X234" s="20"/>
      <c r="Y234" s="163">
        <f>+AT234</f>
        <v>0</v>
      </c>
      <c r="Z234" s="21"/>
      <c r="AA234" s="4"/>
      <c r="AB234" s="166"/>
      <c r="AC234" s="166"/>
      <c r="AD234" s="170">
        <f>+AB234+AC234</f>
        <v>0</v>
      </c>
      <c r="AE234" s="166"/>
      <c r="AF234" s="166"/>
      <c r="AG234" s="166"/>
      <c r="AH234" s="166"/>
      <c r="AI234" s="166"/>
      <c r="AJ234" s="166"/>
      <c r="AK234" s="166"/>
      <c r="AL234" s="166"/>
      <c r="AM234" s="166"/>
      <c r="AN234" s="166"/>
      <c r="AO234" s="183">
        <f>SUM(AD234:AN238)</f>
        <v>0</v>
      </c>
      <c r="AP234" s="24"/>
      <c r="AQ234" s="8"/>
    </row>
    <row r="235" spans="1:43" ht="14.65" customHeight="1">
      <c r="A235" s="103"/>
      <c r="B235" s="193"/>
      <c r="C235" s="193"/>
      <c r="D235" s="118"/>
      <c r="E235" s="127"/>
      <c r="F235" s="133"/>
      <c r="G235" s="133"/>
      <c r="H235" s="133"/>
      <c r="I235" s="133"/>
      <c r="J235" s="145"/>
      <c r="K235" s="148"/>
      <c r="L235" s="151"/>
      <c r="M235" s="154"/>
      <c r="N235" s="14"/>
      <c r="O235" s="15"/>
      <c r="P235" s="15"/>
      <c r="Q235" s="16"/>
      <c r="R235" s="17" t="str">
        <f ca="1">IF(Q235=0," ",IFERROR(IF(DATEDIF(TODAY(),Q235,"M")&lt;=5,"ROJO",IF(DATEDIF(TODAY(),Q235,"M")&gt;=12,"VERDE",IF(AND(DATEDIF(TODAY(),Q235,"M")&gt;=6,DATEDIF(TODAY(),Q235,"M")&lt;=11),"AMARILLO"))),S235))</f>
        <v xml:space="preserve"> </v>
      </c>
      <c r="S235" s="25" t="str">
        <f>IF(Q235=0," ",IF(Q235&lt;=$N$4,"VENCIDO","NO VENCIDO"))</f>
        <v xml:space="preserve"> </v>
      </c>
      <c r="T235" s="18"/>
      <c r="U235" s="19"/>
      <c r="V235" s="19"/>
      <c r="W235" s="20"/>
      <c r="X235" s="20"/>
      <c r="Y235" s="164"/>
      <c r="Z235" s="21"/>
      <c r="AA235" s="4"/>
      <c r="AB235" s="166"/>
      <c r="AC235" s="166"/>
      <c r="AD235" s="170"/>
      <c r="AE235" s="166"/>
      <c r="AF235" s="166"/>
      <c r="AG235" s="166"/>
      <c r="AH235" s="166"/>
      <c r="AI235" s="166"/>
      <c r="AJ235" s="166"/>
      <c r="AK235" s="166"/>
      <c r="AL235" s="166"/>
      <c r="AM235" s="166"/>
      <c r="AN235" s="166"/>
      <c r="AO235" s="184"/>
      <c r="AP235" s="24"/>
      <c r="AQ235" s="8"/>
    </row>
    <row r="236" spans="1:43" ht="14.65" customHeight="1">
      <c r="A236" s="103"/>
      <c r="B236" s="193"/>
      <c r="C236" s="193"/>
      <c r="D236" s="118"/>
      <c r="E236" s="127"/>
      <c r="F236" s="133"/>
      <c r="G236" s="133"/>
      <c r="H236" s="133"/>
      <c r="I236" s="133"/>
      <c r="J236" s="145"/>
      <c r="K236" s="148"/>
      <c r="L236" s="151"/>
      <c r="M236" s="154"/>
      <c r="N236" s="14"/>
      <c r="O236" s="15"/>
      <c r="P236" s="15"/>
      <c r="Q236" s="16"/>
      <c r="R236" s="17" t="str">
        <f ca="1">IF(Q236=0," ",IFERROR(IF(DATEDIF(TODAY(),Q236,"M")&lt;=5,"ROJO",IF(DATEDIF(TODAY(),Q236,"M")&gt;=12,"VERDE",IF(AND(DATEDIF(TODAY(),Q236,"M")&gt;=6,DATEDIF(TODAY(),Q236,"M")&lt;=11),"AMARILLO"))),S236))</f>
        <v xml:space="preserve"> </v>
      </c>
      <c r="S236" s="25" t="str">
        <f>IF(Q236=0," ",IF(Q236&lt;=$N$4,"VENCIDO","NO VENCIDO"))</f>
        <v xml:space="preserve"> </v>
      </c>
      <c r="T236" s="18"/>
      <c r="U236" s="19"/>
      <c r="V236" s="19"/>
      <c r="W236" s="20"/>
      <c r="X236" s="20"/>
      <c r="Y236" s="164"/>
      <c r="Z236" s="21"/>
      <c r="AA236" s="4"/>
      <c r="AB236" s="166"/>
      <c r="AC236" s="166"/>
      <c r="AD236" s="170"/>
      <c r="AE236" s="166"/>
      <c r="AF236" s="166"/>
      <c r="AG236" s="166"/>
      <c r="AH236" s="166"/>
      <c r="AI236" s="166"/>
      <c r="AJ236" s="166"/>
      <c r="AK236" s="166"/>
      <c r="AL236" s="166"/>
      <c r="AM236" s="166"/>
      <c r="AN236" s="166"/>
      <c r="AO236" s="184"/>
      <c r="AP236" s="24"/>
      <c r="AQ236" s="8"/>
    </row>
    <row r="237" spans="1:43" ht="14.65" customHeight="1">
      <c r="A237" s="103"/>
      <c r="B237" s="193"/>
      <c r="C237" s="193"/>
      <c r="D237" s="118"/>
      <c r="E237" s="127"/>
      <c r="F237" s="133"/>
      <c r="G237" s="133"/>
      <c r="H237" s="133"/>
      <c r="I237" s="133"/>
      <c r="J237" s="145"/>
      <c r="K237" s="148"/>
      <c r="L237" s="151"/>
      <c r="M237" s="154"/>
      <c r="N237" s="14"/>
      <c r="O237" s="15"/>
      <c r="P237" s="15"/>
      <c r="Q237" s="16"/>
      <c r="R237" s="17" t="str">
        <f ca="1">IF(Q237=0," ",IFERROR(IF(DATEDIF(TODAY(),Q237,"M")&lt;=5,"ROJO",IF(DATEDIF(TODAY(),Q237,"M")&gt;=12,"VERDE",IF(AND(DATEDIF(TODAY(),Q237,"M")&gt;=6,DATEDIF(TODAY(),Q237,"M")&lt;=11),"AMARILLO"))),S237))</f>
        <v xml:space="preserve"> </v>
      </c>
      <c r="S237" s="25" t="str">
        <f>IF(Q237=0," ",IF(Q237&lt;=$N$4,"VENCIDO","NO VENCIDO"))</f>
        <v xml:space="preserve"> </v>
      </c>
      <c r="T237" s="18"/>
      <c r="U237" s="19"/>
      <c r="V237" s="19"/>
      <c r="W237" s="20"/>
      <c r="X237" s="20"/>
      <c r="Y237" s="164"/>
      <c r="Z237" s="21"/>
      <c r="AA237" s="4"/>
      <c r="AB237" s="166"/>
      <c r="AC237" s="166"/>
      <c r="AD237" s="170"/>
      <c r="AE237" s="166"/>
      <c r="AF237" s="166"/>
      <c r="AG237" s="166"/>
      <c r="AH237" s="166"/>
      <c r="AI237" s="166"/>
      <c r="AJ237" s="166"/>
      <c r="AK237" s="166"/>
      <c r="AL237" s="166"/>
      <c r="AM237" s="166"/>
      <c r="AN237" s="166"/>
      <c r="AO237" s="184"/>
      <c r="AP237" s="24"/>
      <c r="AQ237" s="8"/>
    </row>
    <row r="238" spans="1:43" ht="14.65" customHeight="1">
      <c r="A238" s="103"/>
      <c r="B238" s="193"/>
      <c r="C238" s="193"/>
      <c r="D238" s="118"/>
      <c r="E238" s="127"/>
      <c r="F238" s="133"/>
      <c r="G238" s="133"/>
      <c r="H238" s="133"/>
      <c r="I238" s="133"/>
      <c r="J238" s="145"/>
      <c r="K238" s="148"/>
      <c r="L238" s="151"/>
      <c r="M238" s="155"/>
      <c r="N238" s="14"/>
      <c r="O238" s="15"/>
      <c r="P238" s="15"/>
      <c r="Q238" s="16"/>
      <c r="R238" s="17" t="str">
        <f ca="1">IF(Q238=0," ",IFERROR(IF(DATEDIF(TODAY(),Q238,"M")&lt;=5,"ROJO",IF(DATEDIF(TODAY(),Q238,"M")&gt;=12,"VERDE",IF(AND(DATEDIF(TODAY(),Q238,"M")&gt;=6,DATEDIF(TODAY(),Q238,"M")&lt;=11),"AMARILLO"))),S238))</f>
        <v xml:space="preserve"> </v>
      </c>
      <c r="S238" s="25" t="str">
        <f>IF(Q238=0," ",IF(Q238&lt;=$N$4,"VENCIDO","NO VENCIDO"))</f>
        <v xml:space="preserve"> </v>
      </c>
      <c r="T238" s="18"/>
      <c r="U238" s="19"/>
      <c r="V238" s="19"/>
      <c r="W238" s="20"/>
      <c r="X238" s="20"/>
      <c r="Y238" s="164"/>
      <c r="Z238" s="21"/>
      <c r="AA238" s="4"/>
      <c r="AB238" s="166"/>
      <c r="AC238" s="166"/>
      <c r="AD238" s="170"/>
      <c r="AE238" s="166"/>
      <c r="AF238" s="166"/>
      <c r="AG238" s="166"/>
      <c r="AH238" s="166"/>
      <c r="AI238" s="166"/>
      <c r="AJ238" s="166"/>
      <c r="AK238" s="166"/>
      <c r="AL238" s="166"/>
      <c r="AM238" s="166"/>
      <c r="AN238" s="166"/>
      <c r="AO238" s="185"/>
      <c r="AP238" s="24"/>
      <c r="AQ238" s="8"/>
    </row>
    <row r="239" spans="1:43" ht="16.5">
      <c r="A239" s="103"/>
      <c r="B239" s="193"/>
      <c r="C239" s="193"/>
      <c r="D239" s="119"/>
      <c r="E239" s="128"/>
      <c r="F239" s="134"/>
      <c r="G239" s="134"/>
      <c r="H239" s="134"/>
      <c r="I239" s="134"/>
      <c r="J239" s="146"/>
      <c r="K239" s="149"/>
      <c r="L239" s="152"/>
      <c r="M239" s="28" t="b">
        <f>M234=N239</f>
        <v>1</v>
      </c>
      <c r="N239" s="29">
        <f>SUM(N234:N238)</f>
        <v>0</v>
      </c>
      <c r="O239" s="30" t="s">
        <v>112</v>
      </c>
      <c r="P239" s="31"/>
      <c r="Q239" s="32"/>
      <c r="R239" s="32"/>
      <c r="S239" s="32"/>
      <c r="T239" s="33">
        <f>SUM(T234:T238)</f>
        <v>0</v>
      </c>
      <c r="U239" s="34"/>
      <c r="V239" s="34"/>
      <c r="W239" s="35"/>
      <c r="X239" s="35"/>
      <c r="Y239" s="165"/>
      <c r="Z239" s="36"/>
      <c r="AA239" s="4"/>
      <c r="AB239" s="37"/>
      <c r="AC239" s="38"/>
      <c r="AD239" s="38"/>
      <c r="AE239" s="38"/>
      <c r="AF239" s="38"/>
      <c r="AG239" s="38"/>
      <c r="AH239" s="38"/>
      <c r="AI239" s="38"/>
      <c r="AJ239" s="38"/>
      <c r="AK239" s="38"/>
      <c r="AL239" s="38"/>
      <c r="AM239" s="38"/>
      <c r="AN239" s="38"/>
      <c r="AO239" s="39"/>
      <c r="AP239" s="24"/>
      <c r="AQ239" s="8"/>
    </row>
    <row r="240" spans="1:43" ht="14.65" customHeight="1">
      <c r="A240" s="103">
        <f>A234+1</f>
        <v>4</v>
      </c>
      <c r="B240" s="193" t="s">
        <v>185</v>
      </c>
      <c r="C240" s="193"/>
      <c r="D240" s="117">
        <f>+Febrero!M240</f>
        <v>0</v>
      </c>
      <c r="E240" s="126"/>
      <c r="F240" s="132"/>
      <c r="G240" s="132"/>
      <c r="H240" s="132"/>
      <c r="I240" s="132"/>
      <c r="J240" s="144">
        <f>+F240+G240</f>
        <v>0</v>
      </c>
      <c r="K240" s="147">
        <f>+AO240</f>
        <v>0</v>
      </c>
      <c r="L240" s="150">
        <f>+J240+K240</f>
        <v>0</v>
      </c>
      <c r="M240" s="153">
        <f>+(D240+E240)-(L240)+H240-I240</f>
        <v>0</v>
      </c>
      <c r="N240" s="14"/>
      <c r="O240" s="15"/>
      <c r="P240" s="15"/>
      <c r="Q240" s="16"/>
      <c r="R240" s="17" t="str">
        <f ca="1">IF(Q240=0," ",IFERROR(IF(DATEDIF(TODAY(),Q240,"M")&lt;=5,"ROJO",IF(DATEDIF(TODAY(),Q240,"M")&gt;=12,"VERDE",IF(AND(DATEDIF(TODAY(),Q240,"M")&gt;=6,DATEDIF(TODAY(),Q240,"M")&lt;=11),"AMARILLO"))),S240))</f>
        <v xml:space="preserve"> </v>
      </c>
      <c r="S240" s="17" t="str">
        <f>IF(Q240=0," ",IF(Q240&lt;=$N$4,"VENCIDO","NO VENCIDO"))</f>
        <v xml:space="preserve"> </v>
      </c>
      <c r="T240" s="18"/>
      <c r="U240" s="19"/>
      <c r="V240" s="19"/>
      <c r="W240" s="20"/>
      <c r="X240" s="20"/>
      <c r="Y240" s="163">
        <f>+AT240</f>
        <v>0</v>
      </c>
      <c r="Z240" s="21"/>
      <c r="AA240" s="4"/>
      <c r="AB240" s="166"/>
      <c r="AC240" s="166"/>
      <c r="AD240" s="170">
        <f>+AB240+AC240</f>
        <v>0</v>
      </c>
      <c r="AE240" s="166"/>
      <c r="AF240" s="166"/>
      <c r="AG240" s="166"/>
      <c r="AH240" s="166"/>
      <c r="AI240" s="166"/>
      <c r="AJ240" s="166"/>
      <c r="AK240" s="166"/>
      <c r="AL240" s="166"/>
      <c r="AM240" s="166"/>
      <c r="AN240" s="166"/>
      <c r="AO240" s="183">
        <f>SUM(AD240:AN244)</f>
        <v>0</v>
      </c>
      <c r="AP240" s="24"/>
      <c r="AQ240" s="8"/>
    </row>
    <row r="241" spans="1:43" ht="14.65" customHeight="1">
      <c r="A241" s="103"/>
      <c r="B241" s="193"/>
      <c r="C241" s="193"/>
      <c r="D241" s="118"/>
      <c r="E241" s="127"/>
      <c r="F241" s="133"/>
      <c r="G241" s="133"/>
      <c r="H241" s="133"/>
      <c r="I241" s="133"/>
      <c r="J241" s="145"/>
      <c r="K241" s="148"/>
      <c r="L241" s="151"/>
      <c r="M241" s="154"/>
      <c r="N241" s="14"/>
      <c r="O241" s="15"/>
      <c r="P241" s="15"/>
      <c r="Q241" s="16"/>
      <c r="R241" s="17" t="str">
        <f ca="1">IF(Q241=0," ",IFERROR(IF(DATEDIF(TODAY(),Q241,"M")&lt;=5,"ROJO",IF(DATEDIF(TODAY(),Q241,"M")&gt;=12,"VERDE",IF(AND(DATEDIF(TODAY(),Q241,"M")&gt;=6,DATEDIF(TODAY(),Q241,"M")&lt;=11),"AMARILLO"))),S241))</f>
        <v xml:space="preserve"> </v>
      </c>
      <c r="S241" s="25" t="str">
        <f>IF(Q241=0," ",IF(Q241&lt;=$N$4,"VENCIDO","NO VENCIDO"))</f>
        <v xml:space="preserve"> </v>
      </c>
      <c r="T241" s="18"/>
      <c r="U241" s="19"/>
      <c r="V241" s="19"/>
      <c r="W241" s="20"/>
      <c r="X241" s="20"/>
      <c r="Y241" s="164"/>
      <c r="Z241" s="21"/>
      <c r="AA241" s="4"/>
      <c r="AB241" s="166"/>
      <c r="AC241" s="166"/>
      <c r="AD241" s="170"/>
      <c r="AE241" s="166"/>
      <c r="AF241" s="166"/>
      <c r="AG241" s="166"/>
      <c r="AH241" s="166"/>
      <c r="AI241" s="166"/>
      <c r="AJ241" s="166"/>
      <c r="AK241" s="166"/>
      <c r="AL241" s="166"/>
      <c r="AM241" s="166"/>
      <c r="AN241" s="166"/>
      <c r="AO241" s="184"/>
      <c r="AP241" s="24"/>
      <c r="AQ241" s="8"/>
    </row>
    <row r="242" spans="1:43" ht="14.65" customHeight="1">
      <c r="A242" s="103"/>
      <c r="B242" s="193"/>
      <c r="C242" s="193"/>
      <c r="D242" s="118"/>
      <c r="E242" s="127"/>
      <c r="F242" s="133"/>
      <c r="G242" s="133"/>
      <c r="H242" s="133"/>
      <c r="I242" s="133"/>
      <c r="J242" s="145"/>
      <c r="K242" s="148"/>
      <c r="L242" s="151"/>
      <c r="M242" s="154"/>
      <c r="N242" s="14"/>
      <c r="O242" s="15"/>
      <c r="P242" s="15"/>
      <c r="Q242" s="16"/>
      <c r="R242" s="17" t="str">
        <f ca="1">IF(Q242=0," ",IFERROR(IF(DATEDIF(TODAY(),Q242,"M")&lt;=5,"ROJO",IF(DATEDIF(TODAY(),Q242,"M")&gt;=12,"VERDE",IF(AND(DATEDIF(TODAY(),Q242,"M")&gt;=6,DATEDIF(TODAY(),Q242,"M")&lt;=11),"AMARILLO"))),S242))</f>
        <v xml:space="preserve"> </v>
      </c>
      <c r="S242" s="25" t="str">
        <f>IF(Q242=0," ",IF(Q242&lt;=$N$4,"VENCIDO","NO VENCIDO"))</f>
        <v xml:space="preserve"> </v>
      </c>
      <c r="T242" s="18"/>
      <c r="U242" s="19"/>
      <c r="V242" s="19"/>
      <c r="W242" s="20"/>
      <c r="X242" s="20"/>
      <c r="Y242" s="164"/>
      <c r="Z242" s="21"/>
      <c r="AA242" s="4"/>
      <c r="AB242" s="166"/>
      <c r="AC242" s="166"/>
      <c r="AD242" s="170"/>
      <c r="AE242" s="166"/>
      <c r="AF242" s="166"/>
      <c r="AG242" s="166"/>
      <c r="AH242" s="166"/>
      <c r="AI242" s="166"/>
      <c r="AJ242" s="166"/>
      <c r="AK242" s="166"/>
      <c r="AL242" s="166"/>
      <c r="AM242" s="166"/>
      <c r="AN242" s="166"/>
      <c r="AO242" s="184"/>
      <c r="AP242" s="24"/>
      <c r="AQ242" s="8"/>
    </row>
    <row r="243" spans="1:43" ht="14.65" customHeight="1">
      <c r="A243" s="103"/>
      <c r="B243" s="193"/>
      <c r="C243" s="193"/>
      <c r="D243" s="118"/>
      <c r="E243" s="127"/>
      <c r="F243" s="133"/>
      <c r="G243" s="133"/>
      <c r="H243" s="133"/>
      <c r="I243" s="133"/>
      <c r="J243" s="145"/>
      <c r="K243" s="148"/>
      <c r="L243" s="151"/>
      <c r="M243" s="154"/>
      <c r="N243" s="14"/>
      <c r="O243" s="15"/>
      <c r="P243" s="15"/>
      <c r="Q243" s="16"/>
      <c r="R243" s="17" t="str">
        <f ca="1">IF(Q243=0," ",IFERROR(IF(DATEDIF(TODAY(),Q243,"M")&lt;=5,"ROJO",IF(DATEDIF(TODAY(),Q243,"M")&gt;=12,"VERDE",IF(AND(DATEDIF(TODAY(),Q243,"M")&gt;=6,DATEDIF(TODAY(),Q243,"M")&lt;=11),"AMARILLO"))),S243))</f>
        <v xml:space="preserve"> </v>
      </c>
      <c r="S243" s="25" t="str">
        <f>IF(Q243=0," ",IF(Q243&lt;=$N$4,"VENCIDO","NO VENCIDO"))</f>
        <v xml:space="preserve"> </v>
      </c>
      <c r="T243" s="18"/>
      <c r="U243" s="19"/>
      <c r="V243" s="19"/>
      <c r="W243" s="20"/>
      <c r="X243" s="20"/>
      <c r="Y243" s="164"/>
      <c r="Z243" s="21"/>
      <c r="AA243" s="4"/>
      <c r="AB243" s="166"/>
      <c r="AC243" s="166"/>
      <c r="AD243" s="170"/>
      <c r="AE243" s="166"/>
      <c r="AF243" s="166"/>
      <c r="AG243" s="166"/>
      <c r="AH243" s="166"/>
      <c r="AI243" s="166"/>
      <c r="AJ243" s="166"/>
      <c r="AK243" s="166"/>
      <c r="AL243" s="166"/>
      <c r="AM243" s="166"/>
      <c r="AN243" s="166"/>
      <c r="AO243" s="184"/>
      <c r="AP243" s="24"/>
      <c r="AQ243" s="8"/>
    </row>
    <row r="244" spans="1:43" ht="14.65" customHeight="1">
      <c r="A244" s="103"/>
      <c r="B244" s="193"/>
      <c r="C244" s="193"/>
      <c r="D244" s="118"/>
      <c r="E244" s="127"/>
      <c r="F244" s="133"/>
      <c r="G244" s="133"/>
      <c r="H244" s="133"/>
      <c r="I244" s="133"/>
      <c r="J244" s="145"/>
      <c r="K244" s="148"/>
      <c r="L244" s="151"/>
      <c r="M244" s="155"/>
      <c r="N244" s="14"/>
      <c r="O244" s="15"/>
      <c r="P244" s="15"/>
      <c r="Q244" s="16"/>
      <c r="R244" s="17" t="str">
        <f ca="1">IF(Q244=0," ",IFERROR(IF(DATEDIF(TODAY(),Q244,"M")&lt;=5,"ROJO",IF(DATEDIF(TODAY(),Q244,"M")&gt;=12,"VERDE",IF(AND(DATEDIF(TODAY(),Q244,"M")&gt;=6,DATEDIF(TODAY(),Q244,"M")&lt;=11),"AMARILLO"))),S244))</f>
        <v xml:space="preserve"> </v>
      </c>
      <c r="S244" s="25" t="str">
        <f>IF(Q244=0," ",IF(Q244&lt;=$N$4,"VENCIDO","NO VENCIDO"))</f>
        <v xml:space="preserve"> </v>
      </c>
      <c r="T244" s="18"/>
      <c r="U244" s="19"/>
      <c r="V244" s="19"/>
      <c r="W244" s="20"/>
      <c r="X244" s="20"/>
      <c r="Y244" s="164"/>
      <c r="Z244" s="21"/>
      <c r="AA244" s="4"/>
      <c r="AB244" s="166"/>
      <c r="AC244" s="166"/>
      <c r="AD244" s="170"/>
      <c r="AE244" s="166"/>
      <c r="AF244" s="166"/>
      <c r="AG244" s="166"/>
      <c r="AH244" s="166"/>
      <c r="AI244" s="166"/>
      <c r="AJ244" s="166"/>
      <c r="AK244" s="166"/>
      <c r="AL244" s="166"/>
      <c r="AM244" s="166"/>
      <c r="AN244" s="166"/>
      <c r="AO244" s="185"/>
      <c r="AP244" s="24"/>
      <c r="AQ244" s="8"/>
    </row>
    <row r="245" spans="1:43" ht="16.5">
      <c r="A245" s="103"/>
      <c r="B245" s="193"/>
      <c r="C245" s="193"/>
      <c r="D245" s="119"/>
      <c r="E245" s="128"/>
      <c r="F245" s="134"/>
      <c r="G245" s="134"/>
      <c r="H245" s="134"/>
      <c r="I245" s="134"/>
      <c r="J245" s="146"/>
      <c r="K245" s="149"/>
      <c r="L245" s="152"/>
      <c r="M245" s="28" t="b">
        <f>M240=N245</f>
        <v>1</v>
      </c>
      <c r="N245" s="29">
        <f>SUM(N240:N244)</f>
        <v>0</v>
      </c>
      <c r="O245" s="30" t="s">
        <v>112</v>
      </c>
      <c r="P245" s="31"/>
      <c r="Q245" s="32"/>
      <c r="R245" s="32"/>
      <c r="S245" s="32"/>
      <c r="T245" s="33">
        <f>SUM(T240:T244)</f>
        <v>0</v>
      </c>
      <c r="U245" s="34"/>
      <c r="V245" s="34"/>
      <c r="W245" s="35"/>
      <c r="X245" s="35"/>
      <c r="Y245" s="165"/>
      <c r="Z245" s="36"/>
      <c r="AA245" s="4"/>
      <c r="AB245" s="37"/>
      <c r="AC245" s="38"/>
      <c r="AD245" s="38"/>
      <c r="AE245" s="38"/>
      <c r="AF245" s="38"/>
      <c r="AG245" s="38"/>
      <c r="AH245" s="38"/>
      <c r="AI245" s="38"/>
      <c r="AJ245" s="38"/>
      <c r="AK245" s="38"/>
      <c r="AL245" s="38"/>
      <c r="AM245" s="38"/>
      <c r="AN245" s="38"/>
      <c r="AO245" s="39"/>
      <c r="AP245" s="24"/>
      <c r="AQ245" s="8"/>
    </row>
    <row r="246" spans="1:43" ht="14.65" customHeight="1">
      <c r="A246" s="103">
        <f>A240+1</f>
        <v>5</v>
      </c>
      <c r="B246" s="193" t="s">
        <v>186</v>
      </c>
      <c r="C246" s="193"/>
      <c r="D246" s="117">
        <f>+Febrero!M246</f>
        <v>10</v>
      </c>
      <c r="E246" s="126">
        <v>42</v>
      </c>
      <c r="F246" s="132">
        <v>10</v>
      </c>
      <c r="G246" s="132"/>
      <c r="H246" s="132"/>
      <c r="I246" s="132"/>
      <c r="J246" s="144">
        <f>+F246+G246</f>
        <v>10</v>
      </c>
      <c r="K246" s="147">
        <f>+AO246</f>
        <v>0</v>
      </c>
      <c r="L246" s="150">
        <f>+J246+K246</f>
        <v>10</v>
      </c>
      <c r="M246" s="153">
        <f>+(D246+E246)-(L246)+H246-I246</f>
        <v>42</v>
      </c>
      <c r="N246" s="14">
        <v>42</v>
      </c>
      <c r="O246" s="15" t="s">
        <v>250</v>
      </c>
      <c r="P246" s="15" t="s">
        <v>111</v>
      </c>
      <c r="Q246" s="16">
        <v>46996</v>
      </c>
      <c r="R246" s="17" t="str">
        <f ca="1">IF(Q246=0," ",IFERROR(IF(DATEDIF(TODAY(),Q246,"M")&lt;=5,"ROJO",IF(DATEDIF(TODAY(),Q246,"M")&gt;=12,"VERDE",IF(AND(DATEDIF(TODAY(),Q246,"M")&gt;=6,DATEDIF(TODAY(),Q246,"M")&lt;=11),"AMARILLO"))),S246))</f>
        <v>VERDE</v>
      </c>
      <c r="S246" s="17" t="str">
        <f>IF(Q246=0," ",IF(Q246&lt;=$N$4,"VENCIDO","NO VENCIDO"))</f>
        <v>NO VENCIDO</v>
      </c>
      <c r="T246" s="18"/>
      <c r="U246" s="19"/>
      <c r="V246" s="19"/>
      <c r="W246" s="20"/>
      <c r="X246" s="20"/>
      <c r="Y246" s="163">
        <f>+AT246</f>
        <v>0</v>
      </c>
      <c r="Z246" s="21"/>
      <c r="AA246" s="4"/>
      <c r="AB246" s="166"/>
      <c r="AC246" s="166"/>
      <c r="AD246" s="170">
        <f>+AB246+AC246</f>
        <v>0</v>
      </c>
      <c r="AE246" s="166"/>
      <c r="AF246" s="166"/>
      <c r="AG246" s="166"/>
      <c r="AH246" s="166"/>
      <c r="AI246" s="166"/>
      <c r="AJ246" s="166"/>
      <c r="AK246" s="166"/>
      <c r="AL246" s="166"/>
      <c r="AM246" s="166"/>
      <c r="AN246" s="166"/>
      <c r="AO246" s="183">
        <f>SUM(AD246:AN250)</f>
        <v>0</v>
      </c>
      <c r="AP246" s="24"/>
      <c r="AQ246" s="8"/>
    </row>
    <row r="247" spans="1:43" ht="14.65" customHeight="1">
      <c r="A247" s="103"/>
      <c r="B247" s="193"/>
      <c r="C247" s="193"/>
      <c r="D247" s="118"/>
      <c r="E247" s="127"/>
      <c r="F247" s="133"/>
      <c r="G247" s="133"/>
      <c r="H247" s="133"/>
      <c r="I247" s="133"/>
      <c r="J247" s="145"/>
      <c r="K247" s="148"/>
      <c r="L247" s="151"/>
      <c r="M247" s="154"/>
      <c r="N247" s="14"/>
      <c r="O247" s="15"/>
      <c r="P247" s="15"/>
      <c r="Q247" s="16"/>
      <c r="R247" s="17" t="str">
        <f ca="1">IF(Q247=0," ",IFERROR(IF(DATEDIF(TODAY(),Q247,"M")&lt;=5,"ROJO",IF(DATEDIF(TODAY(),Q247,"M")&gt;=12,"VERDE",IF(AND(DATEDIF(TODAY(),Q247,"M")&gt;=6,DATEDIF(TODAY(),Q247,"M")&lt;=11),"AMARILLO"))),S247))</f>
        <v xml:space="preserve"> </v>
      </c>
      <c r="S247" s="25" t="str">
        <f>IF(Q247=0," ",IF(Q247&lt;=$N$4,"VENCIDO","NO VENCIDO"))</f>
        <v xml:space="preserve"> </v>
      </c>
      <c r="T247" s="18"/>
      <c r="U247" s="19"/>
      <c r="V247" s="19"/>
      <c r="W247" s="20"/>
      <c r="X247" s="20"/>
      <c r="Y247" s="164"/>
      <c r="Z247" s="21"/>
      <c r="AA247" s="4"/>
      <c r="AB247" s="166"/>
      <c r="AC247" s="166"/>
      <c r="AD247" s="170"/>
      <c r="AE247" s="166"/>
      <c r="AF247" s="166"/>
      <c r="AG247" s="166"/>
      <c r="AH247" s="166"/>
      <c r="AI247" s="166"/>
      <c r="AJ247" s="166"/>
      <c r="AK247" s="166"/>
      <c r="AL247" s="166"/>
      <c r="AM247" s="166"/>
      <c r="AN247" s="166"/>
      <c r="AO247" s="184"/>
      <c r="AP247" s="24"/>
      <c r="AQ247" s="8"/>
    </row>
    <row r="248" spans="1:43" ht="14.65" customHeight="1">
      <c r="A248" s="103"/>
      <c r="B248" s="193"/>
      <c r="C248" s="193"/>
      <c r="D248" s="118"/>
      <c r="E248" s="127"/>
      <c r="F248" s="133"/>
      <c r="G248" s="133"/>
      <c r="H248" s="133"/>
      <c r="I248" s="133"/>
      <c r="J248" s="145"/>
      <c r="K248" s="148"/>
      <c r="L248" s="151"/>
      <c r="M248" s="154"/>
      <c r="N248" s="14"/>
      <c r="O248" s="15"/>
      <c r="P248" s="15"/>
      <c r="Q248" s="16"/>
      <c r="R248" s="17" t="str">
        <f ca="1">IF(Q248=0," ",IFERROR(IF(DATEDIF(TODAY(),Q248,"M")&lt;=5,"ROJO",IF(DATEDIF(TODAY(),Q248,"M")&gt;=12,"VERDE",IF(AND(DATEDIF(TODAY(),Q248,"M")&gt;=6,DATEDIF(TODAY(),Q248,"M")&lt;=11),"AMARILLO"))),S248))</f>
        <v xml:space="preserve"> </v>
      </c>
      <c r="S248" s="25" t="str">
        <f>IF(Q248=0," ",IF(Q248&lt;=$N$4,"VENCIDO","NO VENCIDO"))</f>
        <v xml:space="preserve"> </v>
      </c>
      <c r="T248" s="18"/>
      <c r="U248" s="19"/>
      <c r="V248" s="19"/>
      <c r="W248" s="20"/>
      <c r="X248" s="20"/>
      <c r="Y248" s="164"/>
      <c r="Z248" s="21"/>
      <c r="AA248" s="4"/>
      <c r="AB248" s="166"/>
      <c r="AC248" s="166"/>
      <c r="AD248" s="170"/>
      <c r="AE248" s="166"/>
      <c r="AF248" s="166"/>
      <c r="AG248" s="166"/>
      <c r="AH248" s="166"/>
      <c r="AI248" s="166"/>
      <c r="AJ248" s="166"/>
      <c r="AK248" s="166"/>
      <c r="AL248" s="166"/>
      <c r="AM248" s="166"/>
      <c r="AN248" s="166"/>
      <c r="AO248" s="184"/>
      <c r="AP248" s="24"/>
      <c r="AQ248" s="8"/>
    </row>
    <row r="249" spans="1:43" ht="14.65" customHeight="1">
      <c r="A249" s="103"/>
      <c r="B249" s="193"/>
      <c r="C249" s="193"/>
      <c r="D249" s="118"/>
      <c r="E249" s="127"/>
      <c r="F249" s="133"/>
      <c r="G249" s="133"/>
      <c r="H249" s="133"/>
      <c r="I249" s="133"/>
      <c r="J249" s="145"/>
      <c r="K249" s="148"/>
      <c r="L249" s="151"/>
      <c r="M249" s="154"/>
      <c r="N249" s="14"/>
      <c r="O249" s="15"/>
      <c r="P249" s="15"/>
      <c r="Q249" s="16"/>
      <c r="R249" s="17" t="str">
        <f ca="1">IF(Q249=0," ",IFERROR(IF(DATEDIF(TODAY(),Q249,"M")&lt;=5,"ROJO",IF(DATEDIF(TODAY(),Q249,"M")&gt;=12,"VERDE",IF(AND(DATEDIF(TODAY(),Q249,"M")&gt;=6,DATEDIF(TODAY(),Q249,"M")&lt;=11),"AMARILLO"))),S249))</f>
        <v xml:space="preserve"> </v>
      </c>
      <c r="S249" s="25" t="str">
        <f>IF(Q249=0," ",IF(Q249&lt;=$N$4,"VENCIDO","NO VENCIDO"))</f>
        <v xml:space="preserve"> </v>
      </c>
      <c r="T249" s="18"/>
      <c r="U249" s="19"/>
      <c r="V249" s="19"/>
      <c r="W249" s="20"/>
      <c r="X249" s="20"/>
      <c r="Y249" s="164"/>
      <c r="Z249" s="21"/>
      <c r="AA249" s="4"/>
      <c r="AB249" s="166"/>
      <c r="AC249" s="166"/>
      <c r="AD249" s="170"/>
      <c r="AE249" s="166"/>
      <c r="AF249" s="166"/>
      <c r="AG249" s="166"/>
      <c r="AH249" s="166"/>
      <c r="AI249" s="166"/>
      <c r="AJ249" s="166"/>
      <c r="AK249" s="166"/>
      <c r="AL249" s="166"/>
      <c r="AM249" s="166"/>
      <c r="AN249" s="166"/>
      <c r="AO249" s="184"/>
      <c r="AP249" s="24"/>
      <c r="AQ249" s="8"/>
    </row>
    <row r="250" spans="1:43" ht="14.65" customHeight="1">
      <c r="A250" s="103"/>
      <c r="B250" s="193"/>
      <c r="C250" s="193"/>
      <c r="D250" s="118"/>
      <c r="E250" s="127"/>
      <c r="F250" s="133"/>
      <c r="G250" s="133"/>
      <c r="H250" s="133"/>
      <c r="I250" s="133"/>
      <c r="J250" s="145"/>
      <c r="K250" s="148"/>
      <c r="L250" s="151"/>
      <c r="M250" s="155"/>
      <c r="N250" s="14"/>
      <c r="O250" s="15"/>
      <c r="P250" s="15"/>
      <c r="Q250" s="16"/>
      <c r="R250" s="17" t="str">
        <f ca="1">IF(Q250=0," ",IFERROR(IF(DATEDIF(TODAY(),Q250,"M")&lt;=5,"ROJO",IF(DATEDIF(TODAY(),Q250,"M")&gt;=12,"VERDE",IF(AND(DATEDIF(TODAY(),Q250,"M")&gt;=6,DATEDIF(TODAY(),Q250,"M")&lt;=11),"AMARILLO"))),S250))</f>
        <v xml:space="preserve"> </v>
      </c>
      <c r="S250" s="25" t="str">
        <f>IF(Q250=0," ",IF(Q250&lt;=$N$4,"VENCIDO","NO VENCIDO"))</f>
        <v xml:space="preserve"> </v>
      </c>
      <c r="T250" s="18"/>
      <c r="U250" s="19"/>
      <c r="V250" s="19"/>
      <c r="W250" s="20"/>
      <c r="X250" s="20"/>
      <c r="Y250" s="164"/>
      <c r="Z250" s="21"/>
      <c r="AA250" s="4"/>
      <c r="AB250" s="166"/>
      <c r="AC250" s="166"/>
      <c r="AD250" s="170"/>
      <c r="AE250" s="166"/>
      <c r="AF250" s="166"/>
      <c r="AG250" s="166"/>
      <c r="AH250" s="166"/>
      <c r="AI250" s="166"/>
      <c r="AJ250" s="166"/>
      <c r="AK250" s="166"/>
      <c r="AL250" s="166"/>
      <c r="AM250" s="166"/>
      <c r="AN250" s="166"/>
      <c r="AO250" s="185"/>
      <c r="AP250" s="24"/>
      <c r="AQ250" s="8"/>
    </row>
    <row r="251" spans="1:43" ht="16.5">
      <c r="A251" s="103"/>
      <c r="B251" s="193"/>
      <c r="C251" s="193"/>
      <c r="D251" s="119"/>
      <c r="E251" s="128"/>
      <c r="F251" s="134"/>
      <c r="G251" s="134"/>
      <c r="H251" s="134"/>
      <c r="I251" s="134"/>
      <c r="J251" s="146"/>
      <c r="K251" s="149"/>
      <c r="L251" s="152"/>
      <c r="M251" s="28" t="b">
        <f>M246=N251</f>
        <v>1</v>
      </c>
      <c r="N251" s="29">
        <f>SUM(N246:N250)</f>
        <v>42</v>
      </c>
      <c r="O251" s="30" t="s">
        <v>112</v>
      </c>
      <c r="P251" s="31"/>
      <c r="Q251" s="32"/>
      <c r="R251" s="32"/>
      <c r="S251" s="32"/>
      <c r="T251" s="33">
        <f>SUM(T246:T250)</f>
        <v>0</v>
      </c>
      <c r="U251" s="34"/>
      <c r="V251" s="34"/>
      <c r="W251" s="35"/>
      <c r="X251" s="35"/>
      <c r="Y251" s="165"/>
      <c r="Z251" s="36"/>
      <c r="AA251" s="4"/>
      <c r="AB251" s="37"/>
      <c r="AC251" s="38"/>
      <c r="AD251" s="38"/>
      <c r="AE251" s="38"/>
      <c r="AF251" s="38"/>
      <c r="AG251" s="38"/>
      <c r="AH251" s="38"/>
      <c r="AI251" s="38"/>
      <c r="AJ251" s="38"/>
      <c r="AK251" s="38"/>
      <c r="AL251" s="38"/>
      <c r="AM251" s="38"/>
      <c r="AN251" s="38"/>
      <c r="AO251" s="39"/>
      <c r="AP251" s="24"/>
      <c r="AQ251" s="8"/>
    </row>
    <row r="252" spans="1:43" ht="14.65" customHeight="1">
      <c r="A252" s="103">
        <f>A246+1</f>
        <v>6</v>
      </c>
      <c r="B252" s="193" t="s">
        <v>188</v>
      </c>
      <c r="C252" s="193"/>
      <c r="D252" s="117">
        <f>+Febrero!M252</f>
        <v>0</v>
      </c>
      <c r="E252" s="126"/>
      <c r="F252" s="132"/>
      <c r="G252" s="132"/>
      <c r="H252" s="132"/>
      <c r="I252" s="132"/>
      <c r="J252" s="144">
        <f>+F252+G252</f>
        <v>0</v>
      </c>
      <c r="K252" s="147">
        <f>+AO252</f>
        <v>0</v>
      </c>
      <c r="L252" s="150">
        <f>+J252+K252</f>
        <v>0</v>
      </c>
      <c r="M252" s="153">
        <f>+(D252+E252)-(L252)+H252-I252</f>
        <v>0</v>
      </c>
      <c r="N252" s="14"/>
      <c r="O252" s="15"/>
      <c r="P252" s="15"/>
      <c r="Q252" s="16"/>
      <c r="R252" s="17" t="str">
        <f ca="1">IF(Q252=0," ",IFERROR(IF(DATEDIF(TODAY(),Q252,"M")&lt;=5,"ROJO",IF(DATEDIF(TODAY(),Q252,"M")&gt;=12,"VERDE",IF(AND(DATEDIF(TODAY(),Q252,"M")&gt;=6,DATEDIF(TODAY(),Q252,"M")&lt;=11),"AMARILLO"))),S252))</f>
        <v xml:space="preserve"> </v>
      </c>
      <c r="S252" s="17" t="str">
        <f>IF(Q252=0," ",IF(Q252&lt;=$N$4,"VENCIDO","NO VENCIDO"))</f>
        <v xml:space="preserve"> </v>
      </c>
      <c r="T252" s="18"/>
      <c r="U252" s="19"/>
      <c r="V252" s="19"/>
      <c r="W252" s="20"/>
      <c r="X252" s="20"/>
      <c r="Y252" s="163">
        <f>+AT252</f>
        <v>0</v>
      </c>
      <c r="Z252" s="21"/>
      <c r="AA252" s="4"/>
      <c r="AB252" s="166"/>
      <c r="AC252" s="166"/>
      <c r="AD252" s="170">
        <f>+AB252+AC252</f>
        <v>0</v>
      </c>
      <c r="AE252" s="166"/>
      <c r="AF252" s="166"/>
      <c r="AG252" s="166"/>
      <c r="AH252" s="166"/>
      <c r="AI252" s="166"/>
      <c r="AJ252" s="166"/>
      <c r="AK252" s="166"/>
      <c r="AL252" s="166"/>
      <c r="AM252" s="166"/>
      <c r="AN252" s="166"/>
      <c r="AO252" s="183">
        <f>SUM(AD252:AN256)</f>
        <v>0</v>
      </c>
      <c r="AP252" s="24"/>
      <c r="AQ252" s="8"/>
    </row>
    <row r="253" spans="1:43" ht="14.65" customHeight="1">
      <c r="A253" s="103"/>
      <c r="B253" s="193"/>
      <c r="C253" s="193"/>
      <c r="D253" s="118"/>
      <c r="E253" s="127"/>
      <c r="F253" s="133"/>
      <c r="G253" s="133"/>
      <c r="H253" s="133"/>
      <c r="I253" s="133"/>
      <c r="J253" s="145"/>
      <c r="K253" s="148"/>
      <c r="L253" s="151"/>
      <c r="M253" s="154"/>
      <c r="N253" s="14"/>
      <c r="O253" s="15"/>
      <c r="P253" s="15"/>
      <c r="Q253" s="16"/>
      <c r="R253" s="17" t="str">
        <f ca="1">IF(Q253=0," ",IFERROR(IF(DATEDIF(TODAY(),Q253,"M")&lt;=5,"ROJO",IF(DATEDIF(TODAY(),Q253,"M")&gt;=12,"VERDE",IF(AND(DATEDIF(TODAY(),Q253,"M")&gt;=6,DATEDIF(TODAY(),Q253,"M")&lt;=11),"AMARILLO"))),S253))</f>
        <v xml:space="preserve"> </v>
      </c>
      <c r="S253" s="25" t="str">
        <f>IF(Q253=0," ",IF(Q253&lt;=$N$4,"VENCIDO","NO VENCIDO"))</f>
        <v xml:space="preserve"> </v>
      </c>
      <c r="T253" s="18"/>
      <c r="U253" s="19"/>
      <c r="V253" s="19"/>
      <c r="W253" s="20"/>
      <c r="X253" s="20"/>
      <c r="Y253" s="164"/>
      <c r="Z253" s="21"/>
      <c r="AA253" s="4"/>
      <c r="AB253" s="166"/>
      <c r="AC253" s="166"/>
      <c r="AD253" s="170"/>
      <c r="AE253" s="166"/>
      <c r="AF253" s="166"/>
      <c r="AG253" s="166"/>
      <c r="AH253" s="166"/>
      <c r="AI253" s="166"/>
      <c r="AJ253" s="166"/>
      <c r="AK253" s="166"/>
      <c r="AL253" s="166"/>
      <c r="AM253" s="166"/>
      <c r="AN253" s="166"/>
      <c r="AO253" s="184"/>
      <c r="AP253" s="24"/>
      <c r="AQ253" s="8"/>
    </row>
    <row r="254" spans="1:43" ht="14.65" customHeight="1">
      <c r="A254" s="103"/>
      <c r="B254" s="193"/>
      <c r="C254" s="193"/>
      <c r="D254" s="118"/>
      <c r="E254" s="127"/>
      <c r="F254" s="133"/>
      <c r="G254" s="133"/>
      <c r="H254" s="133"/>
      <c r="I254" s="133"/>
      <c r="J254" s="145"/>
      <c r="K254" s="148"/>
      <c r="L254" s="151"/>
      <c r="M254" s="154"/>
      <c r="N254" s="14"/>
      <c r="O254" s="15"/>
      <c r="P254" s="15"/>
      <c r="Q254" s="16"/>
      <c r="R254" s="17" t="str">
        <f ca="1">IF(Q254=0," ",IFERROR(IF(DATEDIF(TODAY(),Q254,"M")&lt;=5,"ROJO",IF(DATEDIF(TODAY(),Q254,"M")&gt;=12,"VERDE",IF(AND(DATEDIF(TODAY(),Q254,"M")&gt;=6,DATEDIF(TODAY(),Q254,"M")&lt;=11),"AMARILLO"))),S254))</f>
        <v xml:space="preserve"> </v>
      </c>
      <c r="S254" s="25" t="str">
        <f>IF(Q254=0," ",IF(Q254&lt;=$N$4,"VENCIDO","NO VENCIDO"))</f>
        <v xml:space="preserve"> </v>
      </c>
      <c r="T254" s="18"/>
      <c r="U254" s="19"/>
      <c r="V254" s="19"/>
      <c r="W254" s="20"/>
      <c r="X254" s="20"/>
      <c r="Y254" s="164"/>
      <c r="Z254" s="21"/>
      <c r="AA254" s="4"/>
      <c r="AB254" s="166"/>
      <c r="AC254" s="166"/>
      <c r="AD254" s="170"/>
      <c r="AE254" s="166"/>
      <c r="AF254" s="166"/>
      <c r="AG254" s="166"/>
      <c r="AH254" s="166"/>
      <c r="AI254" s="166"/>
      <c r="AJ254" s="166"/>
      <c r="AK254" s="166"/>
      <c r="AL254" s="166"/>
      <c r="AM254" s="166"/>
      <c r="AN254" s="166"/>
      <c r="AO254" s="184"/>
      <c r="AP254" s="24"/>
      <c r="AQ254" s="8"/>
    </row>
    <row r="255" spans="1:43" ht="14.65" customHeight="1">
      <c r="A255" s="103"/>
      <c r="B255" s="193"/>
      <c r="C255" s="193"/>
      <c r="D255" s="118"/>
      <c r="E255" s="127"/>
      <c r="F255" s="133"/>
      <c r="G255" s="133"/>
      <c r="H255" s="133"/>
      <c r="I255" s="133"/>
      <c r="J255" s="145"/>
      <c r="K255" s="148"/>
      <c r="L255" s="151"/>
      <c r="M255" s="154"/>
      <c r="N255" s="14"/>
      <c r="O255" s="15"/>
      <c r="P255" s="15"/>
      <c r="Q255" s="16"/>
      <c r="R255" s="17" t="str">
        <f ca="1">IF(Q255=0," ",IFERROR(IF(DATEDIF(TODAY(),Q255,"M")&lt;=5,"ROJO",IF(DATEDIF(TODAY(),Q255,"M")&gt;=12,"VERDE",IF(AND(DATEDIF(TODAY(),Q255,"M")&gt;=6,DATEDIF(TODAY(),Q255,"M")&lt;=11),"AMARILLO"))),S255))</f>
        <v xml:space="preserve"> </v>
      </c>
      <c r="S255" s="25" t="str">
        <f>IF(Q255=0," ",IF(Q255&lt;=$N$4,"VENCIDO","NO VENCIDO"))</f>
        <v xml:space="preserve"> </v>
      </c>
      <c r="T255" s="18"/>
      <c r="U255" s="19"/>
      <c r="V255" s="19"/>
      <c r="W255" s="20"/>
      <c r="X255" s="20"/>
      <c r="Y255" s="164"/>
      <c r="Z255" s="21"/>
      <c r="AA255" s="4"/>
      <c r="AB255" s="166"/>
      <c r="AC255" s="166"/>
      <c r="AD255" s="170"/>
      <c r="AE255" s="166"/>
      <c r="AF255" s="166"/>
      <c r="AG255" s="166"/>
      <c r="AH255" s="166"/>
      <c r="AI255" s="166"/>
      <c r="AJ255" s="166"/>
      <c r="AK255" s="166"/>
      <c r="AL255" s="166"/>
      <c r="AM255" s="166"/>
      <c r="AN255" s="166"/>
      <c r="AO255" s="184"/>
      <c r="AP255" s="24"/>
      <c r="AQ255" s="8"/>
    </row>
    <row r="256" spans="1:43" ht="14.65" customHeight="1">
      <c r="A256" s="103"/>
      <c r="B256" s="193"/>
      <c r="C256" s="193"/>
      <c r="D256" s="118"/>
      <c r="E256" s="127"/>
      <c r="F256" s="133"/>
      <c r="G256" s="133"/>
      <c r="H256" s="133"/>
      <c r="I256" s="133"/>
      <c r="J256" s="145"/>
      <c r="K256" s="148"/>
      <c r="L256" s="151"/>
      <c r="M256" s="155"/>
      <c r="N256" s="14"/>
      <c r="O256" s="15"/>
      <c r="P256" s="15"/>
      <c r="Q256" s="16"/>
      <c r="R256" s="17" t="str">
        <f ca="1">IF(Q256=0," ",IFERROR(IF(DATEDIF(TODAY(),Q256,"M")&lt;=5,"ROJO",IF(DATEDIF(TODAY(),Q256,"M")&gt;=12,"VERDE",IF(AND(DATEDIF(TODAY(),Q256,"M")&gt;=6,DATEDIF(TODAY(),Q256,"M")&lt;=11),"AMARILLO"))),S256))</f>
        <v xml:space="preserve"> </v>
      </c>
      <c r="S256" s="25" t="str">
        <f>IF(Q256=0," ",IF(Q256&lt;=$N$4,"VENCIDO","NO VENCIDO"))</f>
        <v xml:space="preserve"> </v>
      </c>
      <c r="T256" s="18"/>
      <c r="U256" s="19"/>
      <c r="V256" s="19"/>
      <c r="W256" s="20"/>
      <c r="X256" s="20"/>
      <c r="Y256" s="164"/>
      <c r="Z256" s="21"/>
      <c r="AA256" s="4"/>
      <c r="AB256" s="166"/>
      <c r="AC256" s="166"/>
      <c r="AD256" s="170"/>
      <c r="AE256" s="166"/>
      <c r="AF256" s="166"/>
      <c r="AG256" s="166"/>
      <c r="AH256" s="166"/>
      <c r="AI256" s="166"/>
      <c r="AJ256" s="166"/>
      <c r="AK256" s="166"/>
      <c r="AL256" s="166"/>
      <c r="AM256" s="166"/>
      <c r="AN256" s="166"/>
      <c r="AO256" s="185"/>
      <c r="AP256" s="24"/>
      <c r="AQ256" s="8"/>
    </row>
    <row r="257" spans="1:43" ht="16.5">
      <c r="A257" s="103"/>
      <c r="B257" s="193"/>
      <c r="C257" s="193"/>
      <c r="D257" s="119"/>
      <c r="E257" s="128"/>
      <c r="F257" s="134"/>
      <c r="G257" s="134"/>
      <c r="H257" s="134"/>
      <c r="I257" s="134"/>
      <c r="J257" s="146"/>
      <c r="K257" s="149"/>
      <c r="L257" s="152"/>
      <c r="M257" s="28" t="b">
        <f>M252=N257</f>
        <v>1</v>
      </c>
      <c r="N257" s="29">
        <f>SUM(N252:N256)</f>
        <v>0</v>
      </c>
      <c r="O257" s="30" t="s">
        <v>112</v>
      </c>
      <c r="P257" s="31"/>
      <c r="Q257" s="32"/>
      <c r="R257" s="32"/>
      <c r="S257" s="32"/>
      <c r="T257" s="33">
        <f>SUM(T252:T256)</f>
        <v>0</v>
      </c>
      <c r="U257" s="34"/>
      <c r="V257" s="34"/>
      <c r="W257" s="35"/>
      <c r="X257" s="35"/>
      <c r="Y257" s="165"/>
      <c r="Z257" s="36"/>
      <c r="AA257" s="4"/>
      <c r="AB257" s="37"/>
      <c r="AC257" s="38"/>
      <c r="AD257" s="38"/>
      <c r="AE257" s="38"/>
      <c r="AF257" s="38"/>
      <c r="AG257" s="38"/>
      <c r="AH257" s="38"/>
      <c r="AI257" s="38"/>
      <c r="AJ257" s="38"/>
      <c r="AK257" s="38"/>
      <c r="AL257" s="38"/>
      <c r="AM257" s="38"/>
      <c r="AN257" s="38"/>
      <c r="AO257" s="39"/>
      <c r="AP257" s="24"/>
      <c r="AQ257" s="8"/>
    </row>
    <row r="258" spans="1:43" ht="14.65" customHeight="1">
      <c r="A258" s="103">
        <f>A252+1</f>
        <v>7</v>
      </c>
      <c r="B258" s="193" t="s">
        <v>189</v>
      </c>
      <c r="C258" s="193"/>
      <c r="D258" s="117">
        <f>+Febrero!M258</f>
        <v>0</v>
      </c>
      <c r="E258" s="126"/>
      <c r="F258" s="132"/>
      <c r="G258" s="132"/>
      <c r="H258" s="132"/>
      <c r="I258" s="132"/>
      <c r="J258" s="144">
        <f>+F258+G258</f>
        <v>0</v>
      </c>
      <c r="K258" s="147">
        <f>+AO258</f>
        <v>0</v>
      </c>
      <c r="L258" s="150">
        <f>+J258+K258</f>
        <v>0</v>
      </c>
      <c r="M258" s="153">
        <f>+(D258+E258)-(L258)+H258-I258</f>
        <v>0</v>
      </c>
      <c r="N258" s="14"/>
      <c r="O258" s="15"/>
      <c r="P258" s="15"/>
      <c r="Q258" s="16"/>
      <c r="R258" s="17" t="str">
        <f ca="1">IF(Q258=0," ",IFERROR(IF(DATEDIF(TODAY(),Q258,"M")&lt;=5,"ROJO",IF(DATEDIF(TODAY(),Q258,"M")&gt;=12,"VERDE",IF(AND(DATEDIF(TODAY(),Q258,"M")&gt;=6,DATEDIF(TODAY(),Q258,"M")&lt;=11),"AMARILLO"))),S258))</f>
        <v xml:space="preserve"> </v>
      </c>
      <c r="S258" s="17" t="str">
        <f>IF(Q258=0," ",IF(Q258&lt;=$N$4,"VENCIDO","NO VENCIDO"))</f>
        <v xml:space="preserve"> </v>
      </c>
      <c r="T258" s="18"/>
      <c r="U258" s="19"/>
      <c r="V258" s="19"/>
      <c r="W258" s="20"/>
      <c r="X258" s="20"/>
      <c r="Y258" s="163">
        <f>+AT258</f>
        <v>0</v>
      </c>
      <c r="Z258" s="21"/>
      <c r="AA258" s="4"/>
      <c r="AB258" s="166"/>
      <c r="AC258" s="166"/>
      <c r="AD258" s="170">
        <f>+AB258+AC258</f>
        <v>0</v>
      </c>
      <c r="AE258" s="166"/>
      <c r="AF258" s="166"/>
      <c r="AG258" s="166"/>
      <c r="AH258" s="166"/>
      <c r="AI258" s="166"/>
      <c r="AJ258" s="166"/>
      <c r="AK258" s="166"/>
      <c r="AL258" s="166"/>
      <c r="AM258" s="166"/>
      <c r="AN258" s="166"/>
      <c r="AO258" s="183">
        <f>SUM(AD258:AN262)</f>
        <v>0</v>
      </c>
      <c r="AP258" s="24"/>
      <c r="AQ258" s="8"/>
    </row>
    <row r="259" spans="1:43" ht="14.65" customHeight="1">
      <c r="A259" s="103"/>
      <c r="B259" s="193"/>
      <c r="C259" s="193"/>
      <c r="D259" s="118"/>
      <c r="E259" s="127"/>
      <c r="F259" s="133"/>
      <c r="G259" s="133"/>
      <c r="H259" s="133"/>
      <c r="I259" s="133"/>
      <c r="J259" s="145"/>
      <c r="K259" s="148"/>
      <c r="L259" s="151"/>
      <c r="M259" s="154"/>
      <c r="N259" s="14"/>
      <c r="O259" s="15"/>
      <c r="P259" s="15"/>
      <c r="Q259" s="16"/>
      <c r="R259" s="17" t="str">
        <f ca="1">IF(Q259=0," ",IFERROR(IF(DATEDIF(TODAY(),Q259,"M")&lt;=5,"ROJO",IF(DATEDIF(TODAY(),Q259,"M")&gt;=12,"VERDE",IF(AND(DATEDIF(TODAY(),Q259,"M")&gt;=6,DATEDIF(TODAY(),Q259,"M")&lt;=11),"AMARILLO"))),S259))</f>
        <v xml:space="preserve"> </v>
      </c>
      <c r="S259" s="25" t="str">
        <f>IF(Q259=0," ",IF(Q259&lt;=$N$4,"VENCIDO","NO VENCIDO"))</f>
        <v xml:space="preserve"> </v>
      </c>
      <c r="T259" s="18"/>
      <c r="U259" s="19"/>
      <c r="V259" s="19"/>
      <c r="W259" s="20"/>
      <c r="X259" s="20"/>
      <c r="Y259" s="164"/>
      <c r="Z259" s="21"/>
      <c r="AA259" s="4"/>
      <c r="AB259" s="166"/>
      <c r="AC259" s="166"/>
      <c r="AD259" s="170"/>
      <c r="AE259" s="166"/>
      <c r="AF259" s="166"/>
      <c r="AG259" s="166"/>
      <c r="AH259" s="166"/>
      <c r="AI259" s="166"/>
      <c r="AJ259" s="166"/>
      <c r="AK259" s="166"/>
      <c r="AL259" s="166"/>
      <c r="AM259" s="166"/>
      <c r="AN259" s="166"/>
      <c r="AO259" s="184"/>
      <c r="AP259" s="24"/>
      <c r="AQ259" s="8"/>
    </row>
    <row r="260" spans="1:43" ht="14.65" customHeight="1">
      <c r="A260" s="103"/>
      <c r="B260" s="193"/>
      <c r="C260" s="193"/>
      <c r="D260" s="118"/>
      <c r="E260" s="127"/>
      <c r="F260" s="133"/>
      <c r="G260" s="133"/>
      <c r="H260" s="133"/>
      <c r="I260" s="133"/>
      <c r="J260" s="145"/>
      <c r="K260" s="148"/>
      <c r="L260" s="151"/>
      <c r="M260" s="154"/>
      <c r="N260" s="14"/>
      <c r="O260" s="15"/>
      <c r="P260" s="15"/>
      <c r="Q260" s="16"/>
      <c r="R260" s="17" t="str">
        <f ca="1">IF(Q260=0," ",IFERROR(IF(DATEDIF(TODAY(),Q260,"M")&lt;=5,"ROJO",IF(DATEDIF(TODAY(),Q260,"M")&gt;=12,"VERDE",IF(AND(DATEDIF(TODAY(),Q260,"M")&gt;=6,DATEDIF(TODAY(),Q260,"M")&lt;=11),"AMARILLO"))),S260))</f>
        <v xml:space="preserve"> </v>
      </c>
      <c r="S260" s="25" t="str">
        <f>IF(Q260=0," ",IF(Q260&lt;=$N$4,"VENCIDO","NO VENCIDO"))</f>
        <v xml:space="preserve"> </v>
      </c>
      <c r="T260" s="18"/>
      <c r="U260" s="19"/>
      <c r="V260" s="19"/>
      <c r="W260" s="20"/>
      <c r="X260" s="20"/>
      <c r="Y260" s="164"/>
      <c r="Z260" s="21"/>
      <c r="AA260" s="4"/>
      <c r="AB260" s="166"/>
      <c r="AC260" s="166"/>
      <c r="AD260" s="170"/>
      <c r="AE260" s="166"/>
      <c r="AF260" s="166"/>
      <c r="AG260" s="166"/>
      <c r="AH260" s="166"/>
      <c r="AI260" s="166"/>
      <c r="AJ260" s="166"/>
      <c r="AK260" s="166"/>
      <c r="AL260" s="166"/>
      <c r="AM260" s="166"/>
      <c r="AN260" s="166"/>
      <c r="AO260" s="184"/>
      <c r="AP260" s="24"/>
      <c r="AQ260" s="8"/>
    </row>
    <row r="261" spans="1:43" ht="14.65" customHeight="1">
      <c r="A261" s="103"/>
      <c r="B261" s="193"/>
      <c r="C261" s="193"/>
      <c r="D261" s="118"/>
      <c r="E261" s="127"/>
      <c r="F261" s="133"/>
      <c r="G261" s="133"/>
      <c r="H261" s="133"/>
      <c r="I261" s="133"/>
      <c r="J261" s="145"/>
      <c r="K261" s="148"/>
      <c r="L261" s="151"/>
      <c r="M261" s="154"/>
      <c r="N261" s="14"/>
      <c r="O261" s="15"/>
      <c r="P261" s="15"/>
      <c r="Q261" s="16"/>
      <c r="R261" s="17" t="str">
        <f ca="1">IF(Q261=0," ",IFERROR(IF(DATEDIF(TODAY(),Q261,"M")&lt;=5,"ROJO",IF(DATEDIF(TODAY(),Q261,"M")&gt;=12,"VERDE",IF(AND(DATEDIF(TODAY(),Q261,"M")&gt;=6,DATEDIF(TODAY(),Q261,"M")&lt;=11),"AMARILLO"))),S261))</f>
        <v xml:space="preserve"> </v>
      </c>
      <c r="S261" s="25" t="str">
        <f>IF(Q261=0," ",IF(Q261&lt;=$N$4,"VENCIDO","NO VENCIDO"))</f>
        <v xml:space="preserve"> </v>
      </c>
      <c r="T261" s="18"/>
      <c r="U261" s="19"/>
      <c r="V261" s="19"/>
      <c r="W261" s="20"/>
      <c r="X261" s="20"/>
      <c r="Y261" s="164"/>
      <c r="Z261" s="21"/>
      <c r="AA261" s="4"/>
      <c r="AB261" s="166"/>
      <c r="AC261" s="166"/>
      <c r="AD261" s="170"/>
      <c r="AE261" s="166"/>
      <c r="AF261" s="166"/>
      <c r="AG261" s="166"/>
      <c r="AH261" s="166"/>
      <c r="AI261" s="166"/>
      <c r="AJ261" s="166"/>
      <c r="AK261" s="166"/>
      <c r="AL261" s="166"/>
      <c r="AM261" s="166"/>
      <c r="AN261" s="166"/>
      <c r="AO261" s="184"/>
      <c r="AP261" s="24"/>
      <c r="AQ261" s="8"/>
    </row>
    <row r="262" spans="1:43" ht="14.65" customHeight="1">
      <c r="A262" s="103"/>
      <c r="B262" s="193"/>
      <c r="C262" s="193"/>
      <c r="D262" s="118"/>
      <c r="E262" s="127"/>
      <c r="F262" s="133"/>
      <c r="G262" s="133"/>
      <c r="H262" s="133"/>
      <c r="I262" s="133"/>
      <c r="J262" s="145"/>
      <c r="K262" s="148"/>
      <c r="L262" s="151"/>
      <c r="M262" s="155"/>
      <c r="N262" s="14"/>
      <c r="O262" s="15"/>
      <c r="P262" s="15"/>
      <c r="Q262" s="16"/>
      <c r="R262" s="17" t="str">
        <f ca="1">IF(Q262=0," ",IFERROR(IF(DATEDIF(TODAY(),Q262,"M")&lt;=5,"ROJO",IF(DATEDIF(TODAY(),Q262,"M")&gt;=12,"VERDE",IF(AND(DATEDIF(TODAY(),Q262,"M")&gt;=6,DATEDIF(TODAY(),Q262,"M")&lt;=11),"AMARILLO"))),S262))</f>
        <v xml:space="preserve"> </v>
      </c>
      <c r="S262" s="25" t="str">
        <f>IF(Q262=0," ",IF(Q262&lt;=$N$4,"VENCIDO","NO VENCIDO"))</f>
        <v xml:space="preserve"> </v>
      </c>
      <c r="T262" s="18"/>
      <c r="U262" s="19"/>
      <c r="V262" s="19"/>
      <c r="W262" s="20"/>
      <c r="X262" s="20"/>
      <c r="Y262" s="164"/>
      <c r="Z262" s="21"/>
      <c r="AA262" s="4"/>
      <c r="AB262" s="166"/>
      <c r="AC262" s="166"/>
      <c r="AD262" s="170"/>
      <c r="AE262" s="166"/>
      <c r="AF262" s="166"/>
      <c r="AG262" s="166"/>
      <c r="AH262" s="166"/>
      <c r="AI262" s="166"/>
      <c r="AJ262" s="166"/>
      <c r="AK262" s="166"/>
      <c r="AL262" s="166"/>
      <c r="AM262" s="166"/>
      <c r="AN262" s="166"/>
      <c r="AO262" s="185"/>
      <c r="AP262" s="24"/>
      <c r="AQ262" s="8"/>
    </row>
    <row r="263" spans="1:43" ht="16.5">
      <c r="A263" s="103"/>
      <c r="B263" s="193"/>
      <c r="C263" s="193"/>
      <c r="D263" s="119"/>
      <c r="E263" s="128"/>
      <c r="F263" s="134"/>
      <c r="G263" s="134"/>
      <c r="H263" s="134"/>
      <c r="I263" s="134"/>
      <c r="J263" s="146"/>
      <c r="K263" s="149"/>
      <c r="L263" s="152"/>
      <c r="M263" s="28" t="b">
        <f>M258=N263</f>
        <v>1</v>
      </c>
      <c r="N263" s="29">
        <f>SUM(N258:N262)</f>
        <v>0</v>
      </c>
      <c r="O263" s="30" t="s">
        <v>112</v>
      </c>
      <c r="P263" s="31"/>
      <c r="Q263" s="32"/>
      <c r="R263" s="32"/>
      <c r="S263" s="32"/>
      <c r="T263" s="33">
        <f>SUM(T258:T262)</f>
        <v>0</v>
      </c>
      <c r="U263" s="34"/>
      <c r="V263" s="34"/>
      <c r="W263" s="35"/>
      <c r="X263" s="35"/>
      <c r="Y263" s="165"/>
      <c r="Z263" s="36"/>
      <c r="AA263" s="4"/>
      <c r="AB263" s="37"/>
      <c r="AC263" s="38"/>
      <c r="AD263" s="38"/>
      <c r="AE263" s="38"/>
      <c r="AF263" s="38"/>
      <c r="AG263" s="38"/>
      <c r="AH263" s="38"/>
      <c r="AI263" s="38"/>
      <c r="AJ263" s="38"/>
      <c r="AK263" s="38"/>
      <c r="AL263" s="38"/>
      <c r="AM263" s="38"/>
      <c r="AN263" s="38"/>
      <c r="AO263" s="39"/>
      <c r="AP263" s="24"/>
      <c r="AQ263" s="8"/>
    </row>
    <row r="264" spans="1:43" ht="14.65" customHeight="1">
      <c r="A264" s="103">
        <f>A258+1</f>
        <v>8</v>
      </c>
      <c r="B264" s="193" t="s">
        <v>190</v>
      </c>
      <c r="C264" s="193"/>
      <c r="D264" s="117">
        <f>+Febrero!M264</f>
        <v>170</v>
      </c>
      <c r="E264" s="126">
        <v>0</v>
      </c>
      <c r="F264" s="132">
        <v>13</v>
      </c>
      <c r="G264" s="132"/>
      <c r="H264" s="132"/>
      <c r="I264" s="132"/>
      <c r="J264" s="144">
        <f>+F264+G264</f>
        <v>13</v>
      </c>
      <c r="K264" s="147">
        <f>+AO264</f>
        <v>47</v>
      </c>
      <c r="L264" s="150">
        <f>+J264+K264</f>
        <v>60</v>
      </c>
      <c r="M264" s="153">
        <f>+(D264+E264)-(L264)+H264-I264</f>
        <v>110</v>
      </c>
      <c r="N264" s="14">
        <v>110</v>
      </c>
      <c r="O264" s="71" t="s">
        <v>191</v>
      </c>
      <c r="P264" s="71" t="s">
        <v>125</v>
      </c>
      <c r="Q264" s="72">
        <v>46568</v>
      </c>
      <c r="R264" s="17" t="str">
        <f ca="1">IF(Q264=0," ",IFERROR(IF(DATEDIF(TODAY(),Q264,"M")&lt;=5,"ROJO",IF(DATEDIF(TODAY(),Q264,"M")&gt;=12,"VERDE",IF(AND(DATEDIF(TODAY(),Q264,"M")&gt;=6,DATEDIF(TODAY(),Q264,"M")&lt;=11),"AMARILLO"))),S264))</f>
        <v>AMARILLO</v>
      </c>
      <c r="S264" s="17" t="str">
        <f>IF(Q264=0," ",IF(Q264&lt;=$N$4,"VENCIDO","NO VENCIDO"))</f>
        <v>NO VENCIDO</v>
      </c>
      <c r="T264" s="18"/>
      <c r="U264" s="19"/>
      <c r="V264" s="19"/>
      <c r="W264" s="20"/>
      <c r="X264" s="20"/>
      <c r="Y264" s="163">
        <f>+AT264</f>
        <v>0</v>
      </c>
      <c r="Z264" s="21"/>
      <c r="AA264" s="4"/>
      <c r="AB264" s="166">
        <v>47</v>
      </c>
      <c r="AC264" s="166"/>
      <c r="AD264" s="170">
        <f>+AB264+AC264</f>
        <v>47</v>
      </c>
      <c r="AE264" s="166"/>
      <c r="AF264" s="166"/>
      <c r="AG264" s="166"/>
      <c r="AH264" s="166"/>
      <c r="AI264" s="166"/>
      <c r="AJ264" s="166"/>
      <c r="AK264" s="166"/>
      <c r="AL264" s="166"/>
      <c r="AM264" s="166"/>
      <c r="AN264" s="166"/>
      <c r="AO264" s="183">
        <f>SUM(AD264:AN268)</f>
        <v>47</v>
      </c>
      <c r="AP264" s="24"/>
      <c r="AQ264" s="8"/>
    </row>
    <row r="265" spans="1:43" ht="14.65" customHeight="1">
      <c r="A265" s="103"/>
      <c r="B265" s="193"/>
      <c r="C265" s="193"/>
      <c r="D265" s="118"/>
      <c r="E265" s="127"/>
      <c r="F265" s="133"/>
      <c r="G265" s="133"/>
      <c r="H265" s="133"/>
      <c r="I265" s="133"/>
      <c r="J265" s="145"/>
      <c r="K265" s="148"/>
      <c r="L265" s="151"/>
      <c r="M265" s="154"/>
      <c r="N265" s="14"/>
      <c r="O265" s="15"/>
      <c r="P265" s="15"/>
      <c r="Q265" s="16"/>
      <c r="R265" s="17" t="str">
        <f ca="1">IF(Q265=0," ",IFERROR(IF(DATEDIF(TODAY(),Q265,"M")&lt;=5,"ROJO",IF(DATEDIF(TODAY(),Q265,"M")&gt;=12,"VERDE",IF(AND(DATEDIF(TODAY(),Q265,"M")&gt;=6,DATEDIF(TODAY(),Q265,"M")&lt;=11),"AMARILLO"))),S265))</f>
        <v xml:space="preserve"> </v>
      </c>
      <c r="S265" s="25" t="str">
        <f>IF(Q265=0," ",IF(Q265&lt;=$N$4,"VENCIDO","NO VENCIDO"))</f>
        <v xml:space="preserve"> </v>
      </c>
      <c r="T265" s="18"/>
      <c r="U265" s="19"/>
      <c r="V265" s="19"/>
      <c r="W265" s="20"/>
      <c r="X265" s="20"/>
      <c r="Y265" s="164"/>
      <c r="Z265" s="21"/>
      <c r="AA265" s="4"/>
      <c r="AB265" s="166"/>
      <c r="AC265" s="166"/>
      <c r="AD265" s="170"/>
      <c r="AE265" s="166"/>
      <c r="AF265" s="166"/>
      <c r="AG265" s="166"/>
      <c r="AH265" s="166"/>
      <c r="AI265" s="166"/>
      <c r="AJ265" s="166"/>
      <c r="AK265" s="166"/>
      <c r="AL265" s="166"/>
      <c r="AM265" s="166"/>
      <c r="AN265" s="166"/>
      <c r="AO265" s="184"/>
      <c r="AP265" s="24"/>
      <c r="AQ265" s="8"/>
    </row>
    <row r="266" spans="1:43" ht="14.65" customHeight="1">
      <c r="A266" s="103"/>
      <c r="B266" s="193"/>
      <c r="C266" s="193"/>
      <c r="D266" s="118"/>
      <c r="E266" s="127"/>
      <c r="F266" s="133"/>
      <c r="G266" s="133"/>
      <c r="H266" s="133"/>
      <c r="I266" s="133"/>
      <c r="J266" s="145"/>
      <c r="K266" s="148"/>
      <c r="L266" s="151"/>
      <c r="M266" s="154"/>
      <c r="N266" s="14"/>
      <c r="O266" s="15"/>
      <c r="P266" s="15"/>
      <c r="Q266" s="16"/>
      <c r="R266" s="17" t="str">
        <f ca="1">IF(Q266=0," ",IFERROR(IF(DATEDIF(TODAY(),Q266,"M")&lt;=5,"ROJO",IF(DATEDIF(TODAY(),Q266,"M")&gt;=12,"VERDE",IF(AND(DATEDIF(TODAY(),Q266,"M")&gt;=6,DATEDIF(TODAY(),Q266,"M")&lt;=11),"AMARILLO"))),S266))</f>
        <v xml:space="preserve"> </v>
      </c>
      <c r="S266" s="25" t="str">
        <f>IF(Q266=0," ",IF(Q266&lt;=$N$4,"VENCIDO","NO VENCIDO"))</f>
        <v xml:space="preserve"> </v>
      </c>
      <c r="T266" s="18"/>
      <c r="U266" s="19"/>
      <c r="V266" s="19"/>
      <c r="W266" s="20"/>
      <c r="X266" s="20"/>
      <c r="Y266" s="164"/>
      <c r="Z266" s="21"/>
      <c r="AA266" s="4"/>
      <c r="AB266" s="166"/>
      <c r="AC266" s="166"/>
      <c r="AD266" s="170"/>
      <c r="AE266" s="166"/>
      <c r="AF266" s="166"/>
      <c r="AG266" s="166"/>
      <c r="AH266" s="166"/>
      <c r="AI266" s="166"/>
      <c r="AJ266" s="166"/>
      <c r="AK266" s="166"/>
      <c r="AL266" s="166"/>
      <c r="AM266" s="166"/>
      <c r="AN266" s="166"/>
      <c r="AO266" s="184"/>
      <c r="AP266" s="24"/>
      <c r="AQ266" s="8"/>
    </row>
    <row r="267" spans="1:43" ht="14.65" customHeight="1">
      <c r="A267" s="103"/>
      <c r="B267" s="193"/>
      <c r="C267" s="193"/>
      <c r="D267" s="118"/>
      <c r="E267" s="127"/>
      <c r="F267" s="133"/>
      <c r="G267" s="133"/>
      <c r="H267" s="133"/>
      <c r="I267" s="133"/>
      <c r="J267" s="145"/>
      <c r="K267" s="148"/>
      <c r="L267" s="151"/>
      <c r="M267" s="154"/>
      <c r="N267" s="14"/>
      <c r="O267" s="15"/>
      <c r="P267" s="15"/>
      <c r="Q267" s="16"/>
      <c r="R267" s="17" t="str">
        <f ca="1">IF(Q267=0," ",IFERROR(IF(DATEDIF(TODAY(),Q267,"M")&lt;=5,"ROJO",IF(DATEDIF(TODAY(),Q267,"M")&gt;=12,"VERDE",IF(AND(DATEDIF(TODAY(),Q267,"M")&gt;=6,DATEDIF(TODAY(),Q267,"M")&lt;=11),"AMARILLO"))),S267))</f>
        <v xml:space="preserve"> </v>
      </c>
      <c r="S267" s="25" t="str">
        <f>IF(Q267=0," ",IF(Q267&lt;=$N$4,"VENCIDO","NO VENCIDO"))</f>
        <v xml:space="preserve"> </v>
      </c>
      <c r="T267" s="18"/>
      <c r="U267" s="19"/>
      <c r="V267" s="19"/>
      <c r="W267" s="20"/>
      <c r="X267" s="20"/>
      <c r="Y267" s="164"/>
      <c r="Z267" s="21"/>
      <c r="AA267" s="4"/>
      <c r="AB267" s="166"/>
      <c r="AC267" s="166"/>
      <c r="AD267" s="170"/>
      <c r="AE267" s="166"/>
      <c r="AF267" s="166"/>
      <c r="AG267" s="166"/>
      <c r="AH267" s="166"/>
      <c r="AI267" s="166"/>
      <c r="AJ267" s="166"/>
      <c r="AK267" s="166"/>
      <c r="AL267" s="166"/>
      <c r="AM267" s="166"/>
      <c r="AN267" s="166"/>
      <c r="AO267" s="184"/>
      <c r="AP267" s="24"/>
      <c r="AQ267" s="8"/>
    </row>
    <row r="268" spans="1:43" ht="14.65" customHeight="1">
      <c r="A268" s="103"/>
      <c r="B268" s="193"/>
      <c r="C268" s="193"/>
      <c r="D268" s="118"/>
      <c r="E268" s="127"/>
      <c r="F268" s="133"/>
      <c r="G268" s="133"/>
      <c r="H268" s="133"/>
      <c r="I268" s="133"/>
      <c r="J268" s="145"/>
      <c r="K268" s="148"/>
      <c r="L268" s="151"/>
      <c r="M268" s="155"/>
      <c r="N268" s="14"/>
      <c r="O268" s="15"/>
      <c r="P268" s="15"/>
      <c r="Q268" s="16"/>
      <c r="R268" s="17" t="str">
        <f ca="1">IF(Q268=0," ",IFERROR(IF(DATEDIF(TODAY(),Q268,"M")&lt;=5,"ROJO",IF(DATEDIF(TODAY(),Q268,"M")&gt;=12,"VERDE",IF(AND(DATEDIF(TODAY(),Q268,"M")&gt;=6,DATEDIF(TODAY(),Q268,"M")&lt;=11),"AMARILLO"))),S268))</f>
        <v xml:space="preserve"> </v>
      </c>
      <c r="S268" s="25" t="str">
        <f>IF(Q268=0," ",IF(Q268&lt;=$N$4,"VENCIDO","NO VENCIDO"))</f>
        <v xml:space="preserve"> </v>
      </c>
      <c r="T268" s="18"/>
      <c r="U268" s="19"/>
      <c r="V268" s="19"/>
      <c r="W268" s="20"/>
      <c r="X268" s="20"/>
      <c r="Y268" s="164"/>
      <c r="Z268" s="21"/>
      <c r="AA268" s="4"/>
      <c r="AB268" s="166"/>
      <c r="AC268" s="166"/>
      <c r="AD268" s="170"/>
      <c r="AE268" s="166"/>
      <c r="AF268" s="166"/>
      <c r="AG268" s="166"/>
      <c r="AH268" s="166"/>
      <c r="AI268" s="166"/>
      <c r="AJ268" s="166"/>
      <c r="AK268" s="166"/>
      <c r="AL268" s="166"/>
      <c r="AM268" s="166"/>
      <c r="AN268" s="166"/>
      <c r="AO268" s="185"/>
      <c r="AP268" s="24"/>
      <c r="AQ268" s="8"/>
    </row>
    <row r="269" spans="1:43" ht="16.5">
      <c r="A269" s="103"/>
      <c r="B269" s="193"/>
      <c r="C269" s="193"/>
      <c r="D269" s="119"/>
      <c r="E269" s="128"/>
      <c r="F269" s="134"/>
      <c r="G269" s="134"/>
      <c r="H269" s="134"/>
      <c r="I269" s="134"/>
      <c r="J269" s="146"/>
      <c r="K269" s="149"/>
      <c r="L269" s="152"/>
      <c r="M269" s="28" t="b">
        <f>M264=N269</f>
        <v>1</v>
      </c>
      <c r="N269" s="29">
        <f>SUM(N264:N268)</f>
        <v>110</v>
      </c>
      <c r="O269" s="30" t="s">
        <v>112</v>
      </c>
      <c r="P269" s="31"/>
      <c r="Q269" s="32"/>
      <c r="R269" s="32"/>
      <c r="S269" s="32"/>
      <c r="T269" s="33">
        <f>SUM(T264:T268)</f>
        <v>0</v>
      </c>
      <c r="U269" s="34"/>
      <c r="V269" s="34"/>
      <c r="W269" s="35"/>
      <c r="X269" s="35"/>
      <c r="Y269" s="165"/>
      <c r="Z269" s="36"/>
      <c r="AA269" s="4"/>
      <c r="AB269" s="37"/>
      <c r="AC269" s="37"/>
      <c r="AD269" s="38"/>
      <c r="AE269" s="37"/>
      <c r="AF269" s="37"/>
      <c r="AG269" s="37"/>
      <c r="AH269" s="37"/>
      <c r="AI269" s="37"/>
      <c r="AJ269" s="37"/>
      <c r="AK269" s="37"/>
      <c r="AL269" s="37"/>
      <c r="AM269" s="37"/>
      <c r="AN269" s="37"/>
      <c r="AO269" s="39"/>
      <c r="AP269" s="24"/>
      <c r="AQ269" s="8"/>
    </row>
    <row r="270" spans="1:43" ht="14.65" customHeight="1">
      <c r="A270" s="103">
        <f>A264+1</f>
        <v>9</v>
      </c>
      <c r="B270" s="193" t="s">
        <v>192</v>
      </c>
      <c r="C270" s="193"/>
      <c r="D270" s="117">
        <f>+Febrero!M270</f>
        <v>37</v>
      </c>
      <c r="E270" s="126">
        <v>0</v>
      </c>
      <c r="F270" s="132">
        <v>9</v>
      </c>
      <c r="G270" s="132"/>
      <c r="H270" s="132"/>
      <c r="I270" s="132"/>
      <c r="J270" s="144">
        <f>+F270+G270</f>
        <v>9</v>
      </c>
      <c r="K270" s="147">
        <f>+AO270</f>
        <v>0</v>
      </c>
      <c r="L270" s="150">
        <f>+J270+K270</f>
        <v>9</v>
      </c>
      <c r="M270" s="153">
        <f>+(D270+E270)-(L270)+H270-I270</f>
        <v>28</v>
      </c>
      <c r="N270" s="14">
        <v>28</v>
      </c>
      <c r="O270" s="71" t="s">
        <v>193</v>
      </c>
      <c r="P270" s="71" t="s">
        <v>150</v>
      </c>
      <c r="Q270" s="72">
        <v>47274</v>
      </c>
      <c r="R270" s="17" t="str">
        <f ca="1">IF(Q270=0," ",IFERROR(IF(DATEDIF(TODAY(),Q270,"M")&lt;=5,"ROJO",IF(DATEDIF(TODAY(),Q270,"M")&gt;=12,"VERDE",IF(AND(DATEDIF(TODAY(),Q270,"M")&gt;=6,DATEDIF(TODAY(),Q270,"M")&lt;=11),"AMARILLO"))),S270))</f>
        <v>VERDE</v>
      </c>
      <c r="S270" s="17" t="str">
        <f>IF(Q270=0," ",IF(Q270&lt;=$N$4,"VENCIDO","NO VENCIDO"))</f>
        <v>NO VENCIDO</v>
      </c>
      <c r="T270" s="18"/>
      <c r="U270" s="19"/>
      <c r="V270" s="19"/>
      <c r="W270" s="20"/>
      <c r="X270" s="20"/>
      <c r="Y270" s="163">
        <f>+AT270</f>
        <v>0</v>
      </c>
      <c r="Z270" s="21"/>
      <c r="AA270" s="4"/>
      <c r="AB270" s="166"/>
      <c r="AC270" s="166"/>
      <c r="AD270" s="170">
        <f>+AB270+AC270</f>
        <v>0</v>
      </c>
      <c r="AE270" s="166"/>
      <c r="AF270" s="166"/>
      <c r="AG270" s="166"/>
      <c r="AH270" s="166"/>
      <c r="AI270" s="166"/>
      <c r="AJ270" s="166"/>
      <c r="AK270" s="166"/>
      <c r="AL270" s="166"/>
      <c r="AM270" s="166"/>
      <c r="AN270" s="166"/>
      <c r="AO270" s="183">
        <f>SUM(AD270:AN274)</f>
        <v>0</v>
      </c>
      <c r="AP270" s="24"/>
      <c r="AQ270" s="8"/>
    </row>
    <row r="271" spans="1:43" ht="14.65" customHeight="1">
      <c r="A271" s="103"/>
      <c r="B271" s="193"/>
      <c r="C271" s="193"/>
      <c r="D271" s="118"/>
      <c r="E271" s="127"/>
      <c r="F271" s="133"/>
      <c r="G271" s="133"/>
      <c r="H271" s="133"/>
      <c r="I271" s="133"/>
      <c r="J271" s="145"/>
      <c r="K271" s="148"/>
      <c r="L271" s="151"/>
      <c r="M271" s="154"/>
      <c r="N271" s="14"/>
      <c r="O271" s="15"/>
      <c r="P271" s="15"/>
      <c r="Q271" s="16"/>
      <c r="R271" s="17" t="str">
        <f ca="1">IF(Q271=0," ",IFERROR(IF(DATEDIF(TODAY(),Q271,"M")&lt;=5,"ROJO",IF(DATEDIF(TODAY(),Q271,"M")&gt;=12,"VERDE",IF(AND(DATEDIF(TODAY(),Q271,"M")&gt;=6,DATEDIF(TODAY(),Q271,"M")&lt;=11),"AMARILLO"))),S271))</f>
        <v xml:space="preserve"> </v>
      </c>
      <c r="S271" s="25" t="str">
        <f>IF(Q271=0," ",IF(Q271&lt;=$N$4,"VENCIDO","NO VENCIDO"))</f>
        <v xml:space="preserve"> </v>
      </c>
      <c r="T271" s="18"/>
      <c r="U271" s="19"/>
      <c r="V271" s="19"/>
      <c r="W271" s="20"/>
      <c r="X271" s="20"/>
      <c r="Y271" s="164"/>
      <c r="Z271" s="21"/>
      <c r="AA271" s="4"/>
      <c r="AB271" s="166"/>
      <c r="AC271" s="166"/>
      <c r="AD271" s="170"/>
      <c r="AE271" s="166"/>
      <c r="AF271" s="166"/>
      <c r="AG271" s="166"/>
      <c r="AH271" s="166"/>
      <c r="AI271" s="166"/>
      <c r="AJ271" s="166"/>
      <c r="AK271" s="166"/>
      <c r="AL271" s="166"/>
      <c r="AM271" s="166"/>
      <c r="AN271" s="166"/>
      <c r="AO271" s="184"/>
      <c r="AP271" s="24"/>
      <c r="AQ271" s="8"/>
    </row>
    <row r="272" spans="1:43" ht="14.65" customHeight="1">
      <c r="A272" s="103"/>
      <c r="B272" s="193"/>
      <c r="C272" s="193"/>
      <c r="D272" s="118"/>
      <c r="E272" s="127"/>
      <c r="F272" s="133"/>
      <c r="G272" s="133"/>
      <c r="H272" s="133"/>
      <c r="I272" s="133"/>
      <c r="J272" s="145"/>
      <c r="K272" s="148"/>
      <c r="L272" s="151"/>
      <c r="M272" s="154"/>
      <c r="N272" s="14"/>
      <c r="O272" s="15"/>
      <c r="P272" s="15"/>
      <c r="Q272" s="16"/>
      <c r="R272" s="17" t="str">
        <f ca="1">IF(Q272=0," ",IFERROR(IF(DATEDIF(TODAY(),Q272,"M")&lt;=5,"ROJO",IF(DATEDIF(TODAY(),Q272,"M")&gt;=12,"VERDE",IF(AND(DATEDIF(TODAY(),Q272,"M")&gt;=6,DATEDIF(TODAY(),Q272,"M")&lt;=11),"AMARILLO"))),S272))</f>
        <v xml:space="preserve"> </v>
      </c>
      <c r="S272" s="25" t="str">
        <f>IF(Q272=0," ",IF(Q272&lt;=$N$4,"VENCIDO","NO VENCIDO"))</f>
        <v xml:space="preserve"> </v>
      </c>
      <c r="T272" s="18"/>
      <c r="U272" s="19"/>
      <c r="V272" s="19"/>
      <c r="W272" s="20"/>
      <c r="X272" s="20"/>
      <c r="Y272" s="164"/>
      <c r="Z272" s="21"/>
      <c r="AA272" s="4"/>
      <c r="AB272" s="166"/>
      <c r="AC272" s="166"/>
      <c r="AD272" s="170"/>
      <c r="AE272" s="166"/>
      <c r="AF272" s="166"/>
      <c r="AG272" s="166"/>
      <c r="AH272" s="166"/>
      <c r="AI272" s="166"/>
      <c r="AJ272" s="166"/>
      <c r="AK272" s="166"/>
      <c r="AL272" s="166"/>
      <c r="AM272" s="166"/>
      <c r="AN272" s="166"/>
      <c r="AO272" s="184"/>
      <c r="AP272" s="24"/>
      <c r="AQ272" s="8"/>
    </row>
    <row r="273" spans="1:43" ht="14.65" customHeight="1">
      <c r="A273" s="103"/>
      <c r="B273" s="193"/>
      <c r="C273" s="193"/>
      <c r="D273" s="118"/>
      <c r="E273" s="127"/>
      <c r="F273" s="133"/>
      <c r="G273" s="133"/>
      <c r="H273" s="133"/>
      <c r="I273" s="133"/>
      <c r="J273" s="145"/>
      <c r="K273" s="148"/>
      <c r="L273" s="151"/>
      <c r="M273" s="154"/>
      <c r="N273" s="14"/>
      <c r="O273" s="15"/>
      <c r="P273" s="15"/>
      <c r="Q273" s="16"/>
      <c r="R273" s="17" t="str">
        <f ca="1">IF(Q273=0," ",IFERROR(IF(DATEDIF(TODAY(),Q273,"M")&lt;=5,"ROJO",IF(DATEDIF(TODAY(),Q273,"M")&gt;=12,"VERDE",IF(AND(DATEDIF(TODAY(),Q273,"M")&gt;=6,DATEDIF(TODAY(),Q273,"M")&lt;=11),"AMARILLO"))),S273))</f>
        <v xml:space="preserve"> </v>
      </c>
      <c r="S273" s="25" t="str">
        <f>IF(Q273=0," ",IF(Q273&lt;=$N$4,"VENCIDO","NO VENCIDO"))</f>
        <v xml:space="preserve"> </v>
      </c>
      <c r="T273" s="18"/>
      <c r="U273" s="19"/>
      <c r="V273" s="19"/>
      <c r="W273" s="20"/>
      <c r="X273" s="20"/>
      <c r="Y273" s="164"/>
      <c r="Z273" s="21"/>
      <c r="AA273" s="4"/>
      <c r="AB273" s="166"/>
      <c r="AC273" s="166"/>
      <c r="AD273" s="170"/>
      <c r="AE273" s="166"/>
      <c r="AF273" s="166"/>
      <c r="AG273" s="166"/>
      <c r="AH273" s="166"/>
      <c r="AI273" s="166"/>
      <c r="AJ273" s="166"/>
      <c r="AK273" s="166"/>
      <c r="AL273" s="166"/>
      <c r="AM273" s="166"/>
      <c r="AN273" s="166"/>
      <c r="AO273" s="184"/>
      <c r="AP273" s="24"/>
      <c r="AQ273" s="8"/>
    </row>
    <row r="274" spans="1:43" ht="14.65" customHeight="1">
      <c r="A274" s="103"/>
      <c r="B274" s="193"/>
      <c r="C274" s="193"/>
      <c r="D274" s="118"/>
      <c r="E274" s="127"/>
      <c r="F274" s="133"/>
      <c r="G274" s="133"/>
      <c r="H274" s="133"/>
      <c r="I274" s="133"/>
      <c r="J274" s="145"/>
      <c r="K274" s="148"/>
      <c r="L274" s="151"/>
      <c r="M274" s="155"/>
      <c r="N274" s="14"/>
      <c r="O274" s="15"/>
      <c r="P274" s="15"/>
      <c r="Q274" s="16"/>
      <c r="R274" s="17" t="str">
        <f ca="1">IF(Q274=0," ",IFERROR(IF(DATEDIF(TODAY(),Q274,"M")&lt;=5,"ROJO",IF(DATEDIF(TODAY(),Q274,"M")&gt;=12,"VERDE",IF(AND(DATEDIF(TODAY(),Q274,"M")&gt;=6,DATEDIF(TODAY(),Q274,"M")&lt;=11),"AMARILLO"))),S274))</f>
        <v xml:space="preserve"> </v>
      </c>
      <c r="S274" s="25" t="str">
        <f>IF(Q274=0," ",IF(Q274&lt;=$N$4,"VENCIDO","NO VENCIDO"))</f>
        <v xml:space="preserve"> </v>
      </c>
      <c r="T274" s="18"/>
      <c r="U274" s="19"/>
      <c r="V274" s="19"/>
      <c r="W274" s="20"/>
      <c r="X274" s="20"/>
      <c r="Y274" s="164"/>
      <c r="Z274" s="21"/>
      <c r="AA274" s="4"/>
      <c r="AB274" s="166"/>
      <c r="AC274" s="166"/>
      <c r="AD274" s="170"/>
      <c r="AE274" s="166"/>
      <c r="AF274" s="166"/>
      <c r="AG274" s="166"/>
      <c r="AH274" s="166"/>
      <c r="AI274" s="166"/>
      <c r="AJ274" s="166"/>
      <c r="AK274" s="166"/>
      <c r="AL274" s="166"/>
      <c r="AM274" s="166"/>
      <c r="AN274" s="166"/>
      <c r="AO274" s="185"/>
      <c r="AP274" s="24"/>
      <c r="AQ274" s="8"/>
    </row>
    <row r="275" spans="1:43" ht="16.5">
      <c r="A275" s="103"/>
      <c r="B275" s="193"/>
      <c r="C275" s="193"/>
      <c r="D275" s="119"/>
      <c r="E275" s="128"/>
      <c r="F275" s="134"/>
      <c r="G275" s="134"/>
      <c r="H275" s="134"/>
      <c r="I275" s="134"/>
      <c r="J275" s="146"/>
      <c r="K275" s="149"/>
      <c r="L275" s="152"/>
      <c r="M275" s="28" t="b">
        <f>M270=N275</f>
        <v>1</v>
      </c>
      <c r="N275" s="29">
        <f>SUM(N270:N274)</f>
        <v>28</v>
      </c>
      <c r="O275" s="30" t="s">
        <v>112</v>
      </c>
      <c r="P275" s="31"/>
      <c r="Q275" s="32"/>
      <c r="R275" s="32"/>
      <c r="S275" s="32"/>
      <c r="T275" s="33">
        <f>SUM(T270:T274)</f>
        <v>0</v>
      </c>
      <c r="U275" s="34"/>
      <c r="V275" s="34"/>
      <c r="W275" s="35"/>
      <c r="X275" s="35"/>
      <c r="Y275" s="165"/>
      <c r="Z275" s="36"/>
      <c r="AA275" s="4"/>
      <c r="AB275" s="37"/>
      <c r="AC275" s="37"/>
      <c r="AD275" s="38"/>
      <c r="AE275" s="37"/>
      <c r="AF275" s="37"/>
      <c r="AG275" s="37"/>
      <c r="AH275" s="37"/>
      <c r="AI275" s="37"/>
      <c r="AJ275" s="37"/>
      <c r="AK275" s="37"/>
      <c r="AL275" s="37"/>
      <c r="AM275" s="37"/>
      <c r="AN275" s="37"/>
      <c r="AO275" s="39"/>
      <c r="AP275" s="24"/>
      <c r="AQ275" s="8"/>
    </row>
    <row r="276" spans="1:43" ht="14.65" customHeight="1">
      <c r="A276" s="103">
        <f>A270+1</f>
        <v>10</v>
      </c>
      <c r="B276" s="193" t="s">
        <v>194</v>
      </c>
      <c r="C276" s="193"/>
      <c r="D276" s="117">
        <f>+Febrero!M276</f>
        <v>0</v>
      </c>
      <c r="E276" s="126">
        <v>4</v>
      </c>
      <c r="F276" s="132">
        <v>2</v>
      </c>
      <c r="G276" s="132"/>
      <c r="H276" s="132"/>
      <c r="I276" s="132"/>
      <c r="J276" s="144">
        <f>+F276+G276</f>
        <v>2</v>
      </c>
      <c r="K276" s="147">
        <f>+AO276</f>
        <v>0</v>
      </c>
      <c r="L276" s="150">
        <f>+J276+K276</f>
        <v>2</v>
      </c>
      <c r="M276" s="153">
        <f>+(D276+E276)-(L276)+H276-I276</f>
        <v>2</v>
      </c>
      <c r="N276" s="14"/>
      <c r="O276" s="15"/>
      <c r="P276" s="15"/>
      <c r="Q276" s="16"/>
      <c r="R276" s="17" t="str">
        <f ca="1">IF(Q276=0," ",IFERROR(IF(DATEDIF(TODAY(),Q276,"M")&lt;=5,"ROJO",IF(DATEDIF(TODAY(),Q276,"M")&gt;=12,"VERDE",IF(AND(DATEDIF(TODAY(),Q276,"M")&gt;=6,DATEDIF(TODAY(),Q276,"M")&lt;=11),"AMARILLO"))),S276))</f>
        <v xml:space="preserve"> </v>
      </c>
      <c r="S276" s="17" t="str">
        <f>IF(Q276=0," ",IF(Q276&lt;=$N$4,"VENCIDO","NO VENCIDO"))</f>
        <v xml:space="preserve"> </v>
      </c>
      <c r="T276" s="18"/>
      <c r="U276" s="19"/>
      <c r="V276" s="19"/>
      <c r="W276" s="20"/>
      <c r="X276" s="20"/>
      <c r="Y276" s="163">
        <f>+AT276</f>
        <v>0</v>
      </c>
      <c r="Z276" s="21"/>
      <c r="AA276" s="4"/>
      <c r="AB276" s="166"/>
      <c r="AC276" s="166"/>
      <c r="AD276" s="170">
        <f>+AB276+AC276</f>
        <v>0</v>
      </c>
      <c r="AE276" s="166"/>
      <c r="AF276" s="166"/>
      <c r="AG276" s="166"/>
      <c r="AH276" s="166"/>
      <c r="AI276" s="166"/>
      <c r="AJ276" s="166"/>
      <c r="AK276" s="166"/>
      <c r="AL276" s="166"/>
      <c r="AM276" s="166"/>
      <c r="AN276" s="166"/>
      <c r="AO276" s="183">
        <f>SUM(AD276:AN280)</f>
        <v>0</v>
      </c>
      <c r="AP276" s="24"/>
      <c r="AQ276" s="8"/>
    </row>
    <row r="277" spans="1:43" ht="14.65" customHeight="1">
      <c r="A277" s="103"/>
      <c r="B277" s="193"/>
      <c r="C277" s="193"/>
      <c r="D277" s="118"/>
      <c r="E277" s="127"/>
      <c r="F277" s="133"/>
      <c r="G277" s="133"/>
      <c r="H277" s="133"/>
      <c r="I277" s="133"/>
      <c r="J277" s="145"/>
      <c r="K277" s="148"/>
      <c r="L277" s="151"/>
      <c r="M277" s="154"/>
      <c r="N277" s="14"/>
      <c r="O277" s="15"/>
      <c r="P277" s="15"/>
      <c r="Q277" s="16"/>
      <c r="R277" s="17" t="str">
        <f ca="1">IF(Q277=0," ",IFERROR(IF(DATEDIF(TODAY(),Q277,"M")&lt;=5,"ROJO",IF(DATEDIF(TODAY(),Q277,"M")&gt;=12,"VERDE",IF(AND(DATEDIF(TODAY(),Q277,"M")&gt;=6,DATEDIF(TODAY(),Q277,"M")&lt;=11),"AMARILLO"))),S277))</f>
        <v xml:space="preserve"> </v>
      </c>
      <c r="S277" s="25" t="str">
        <f>IF(Q277=0," ",IF(Q277&lt;=$N$4,"VENCIDO","NO VENCIDO"))</f>
        <v xml:space="preserve"> </v>
      </c>
      <c r="T277" s="18"/>
      <c r="U277" s="19"/>
      <c r="V277" s="19"/>
      <c r="W277" s="20"/>
      <c r="X277" s="20"/>
      <c r="Y277" s="164"/>
      <c r="Z277" s="21"/>
      <c r="AA277" s="4"/>
      <c r="AB277" s="166"/>
      <c r="AC277" s="166"/>
      <c r="AD277" s="170"/>
      <c r="AE277" s="166"/>
      <c r="AF277" s="166"/>
      <c r="AG277" s="166"/>
      <c r="AH277" s="166"/>
      <c r="AI277" s="166"/>
      <c r="AJ277" s="166"/>
      <c r="AK277" s="166"/>
      <c r="AL277" s="166"/>
      <c r="AM277" s="166"/>
      <c r="AN277" s="166"/>
      <c r="AO277" s="184"/>
      <c r="AP277" s="24"/>
      <c r="AQ277" s="8"/>
    </row>
    <row r="278" spans="1:43" ht="14.65" customHeight="1">
      <c r="A278" s="103"/>
      <c r="B278" s="193"/>
      <c r="C278" s="193"/>
      <c r="D278" s="118"/>
      <c r="E278" s="127"/>
      <c r="F278" s="133"/>
      <c r="G278" s="133"/>
      <c r="H278" s="133"/>
      <c r="I278" s="133"/>
      <c r="J278" s="145"/>
      <c r="K278" s="148"/>
      <c r="L278" s="151"/>
      <c r="M278" s="154"/>
      <c r="N278" s="14"/>
      <c r="O278" s="15"/>
      <c r="P278" s="15"/>
      <c r="Q278" s="16"/>
      <c r="R278" s="17" t="str">
        <f ca="1">IF(Q278=0," ",IFERROR(IF(DATEDIF(TODAY(),Q278,"M")&lt;=5,"ROJO",IF(DATEDIF(TODAY(),Q278,"M")&gt;=12,"VERDE",IF(AND(DATEDIF(TODAY(),Q278,"M")&gt;=6,DATEDIF(TODAY(),Q278,"M")&lt;=11),"AMARILLO"))),S278))</f>
        <v xml:space="preserve"> </v>
      </c>
      <c r="S278" s="25" t="str">
        <f>IF(Q278=0," ",IF(Q278&lt;=$N$4,"VENCIDO","NO VENCIDO"))</f>
        <v xml:space="preserve"> </v>
      </c>
      <c r="T278" s="18"/>
      <c r="U278" s="19"/>
      <c r="V278" s="19"/>
      <c r="W278" s="20"/>
      <c r="X278" s="20"/>
      <c r="Y278" s="164"/>
      <c r="Z278" s="21"/>
      <c r="AA278" s="4"/>
      <c r="AB278" s="166"/>
      <c r="AC278" s="166"/>
      <c r="AD278" s="170"/>
      <c r="AE278" s="166"/>
      <c r="AF278" s="166"/>
      <c r="AG278" s="166"/>
      <c r="AH278" s="166"/>
      <c r="AI278" s="166"/>
      <c r="AJ278" s="166"/>
      <c r="AK278" s="166"/>
      <c r="AL278" s="166"/>
      <c r="AM278" s="166"/>
      <c r="AN278" s="166"/>
      <c r="AO278" s="184"/>
      <c r="AP278" s="24"/>
      <c r="AQ278" s="8"/>
    </row>
    <row r="279" spans="1:43" ht="14.65" customHeight="1">
      <c r="A279" s="103"/>
      <c r="B279" s="193"/>
      <c r="C279" s="193"/>
      <c r="D279" s="118"/>
      <c r="E279" s="127"/>
      <c r="F279" s="133"/>
      <c r="G279" s="133"/>
      <c r="H279" s="133"/>
      <c r="I279" s="133"/>
      <c r="J279" s="145"/>
      <c r="K279" s="148"/>
      <c r="L279" s="151"/>
      <c r="M279" s="154"/>
      <c r="N279" s="14"/>
      <c r="O279" s="15"/>
      <c r="P279" s="15"/>
      <c r="Q279" s="16"/>
      <c r="R279" s="17" t="str">
        <f ca="1">IF(Q279=0," ",IFERROR(IF(DATEDIF(TODAY(),Q279,"M")&lt;=5,"ROJO",IF(DATEDIF(TODAY(),Q279,"M")&gt;=12,"VERDE",IF(AND(DATEDIF(TODAY(),Q279,"M")&gt;=6,DATEDIF(TODAY(),Q279,"M")&lt;=11),"AMARILLO"))),S279))</f>
        <v xml:space="preserve"> </v>
      </c>
      <c r="S279" s="25" t="str">
        <f>IF(Q279=0," ",IF(Q279&lt;=$N$4,"VENCIDO","NO VENCIDO"))</f>
        <v xml:space="preserve"> </v>
      </c>
      <c r="T279" s="18"/>
      <c r="U279" s="19"/>
      <c r="V279" s="19"/>
      <c r="W279" s="20"/>
      <c r="X279" s="20"/>
      <c r="Y279" s="164"/>
      <c r="Z279" s="21"/>
      <c r="AA279" s="4"/>
      <c r="AB279" s="166"/>
      <c r="AC279" s="166"/>
      <c r="AD279" s="170"/>
      <c r="AE279" s="166"/>
      <c r="AF279" s="166"/>
      <c r="AG279" s="166"/>
      <c r="AH279" s="166"/>
      <c r="AI279" s="166"/>
      <c r="AJ279" s="166"/>
      <c r="AK279" s="166"/>
      <c r="AL279" s="166"/>
      <c r="AM279" s="166"/>
      <c r="AN279" s="166"/>
      <c r="AO279" s="184"/>
      <c r="AP279" s="24"/>
      <c r="AQ279" s="8"/>
    </row>
    <row r="280" spans="1:43" ht="14.65" customHeight="1">
      <c r="A280" s="103"/>
      <c r="B280" s="193"/>
      <c r="C280" s="193"/>
      <c r="D280" s="118"/>
      <c r="E280" s="127"/>
      <c r="F280" s="133"/>
      <c r="G280" s="133"/>
      <c r="H280" s="133"/>
      <c r="I280" s="133"/>
      <c r="J280" s="145"/>
      <c r="K280" s="148"/>
      <c r="L280" s="151"/>
      <c r="M280" s="155"/>
      <c r="N280" s="14"/>
      <c r="O280" s="15"/>
      <c r="P280" s="15"/>
      <c r="Q280" s="16"/>
      <c r="R280" s="17" t="str">
        <f ca="1">IF(Q280=0," ",IFERROR(IF(DATEDIF(TODAY(),Q280,"M")&lt;=5,"ROJO",IF(DATEDIF(TODAY(),Q280,"M")&gt;=12,"VERDE",IF(AND(DATEDIF(TODAY(),Q280,"M")&gt;=6,DATEDIF(TODAY(),Q280,"M")&lt;=11),"AMARILLO"))),S280))</f>
        <v xml:space="preserve"> </v>
      </c>
      <c r="S280" s="25" t="str">
        <f>IF(Q280=0," ",IF(Q280&lt;=$N$4,"VENCIDO","NO VENCIDO"))</f>
        <v xml:space="preserve"> </v>
      </c>
      <c r="T280" s="18"/>
      <c r="U280" s="19"/>
      <c r="V280" s="19"/>
      <c r="W280" s="20"/>
      <c r="X280" s="20"/>
      <c r="Y280" s="164"/>
      <c r="Z280" s="21"/>
      <c r="AA280" s="4"/>
      <c r="AB280" s="166"/>
      <c r="AC280" s="166"/>
      <c r="AD280" s="170"/>
      <c r="AE280" s="166"/>
      <c r="AF280" s="166"/>
      <c r="AG280" s="166"/>
      <c r="AH280" s="166"/>
      <c r="AI280" s="166"/>
      <c r="AJ280" s="166"/>
      <c r="AK280" s="166"/>
      <c r="AL280" s="166"/>
      <c r="AM280" s="166"/>
      <c r="AN280" s="166"/>
      <c r="AO280" s="185"/>
      <c r="AP280" s="24"/>
      <c r="AQ280" s="8"/>
    </row>
    <row r="281" spans="1:43" ht="16.5">
      <c r="A281" s="103"/>
      <c r="B281" s="193"/>
      <c r="C281" s="193"/>
      <c r="D281" s="119"/>
      <c r="E281" s="128"/>
      <c r="F281" s="134"/>
      <c r="G281" s="134"/>
      <c r="H281" s="134"/>
      <c r="I281" s="134"/>
      <c r="J281" s="146"/>
      <c r="K281" s="149"/>
      <c r="L281" s="152"/>
      <c r="M281" s="28" t="b">
        <f>M276=N281</f>
        <v>0</v>
      </c>
      <c r="N281" s="29">
        <f>SUM(N276:N280)</f>
        <v>0</v>
      </c>
      <c r="O281" s="30" t="s">
        <v>112</v>
      </c>
      <c r="P281" s="31"/>
      <c r="Q281" s="32"/>
      <c r="R281" s="32"/>
      <c r="S281" s="32"/>
      <c r="T281" s="33">
        <f>SUM(T276:T280)</f>
        <v>0</v>
      </c>
      <c r="U281" s="34"/>
      <c r="V281" s="34"/>
      <c r="W281" s="35"/>
      <c r="X281" s="35"/>
      <c r="Y281" s="165"/>
      <c r="Z281" s="36"/>
      <c r="AA281" s="4"/>
      <c r="AB281" s="37"/>
      <c r="AC281" s="37"/>
      <c r="AD281" s="38"/>
      <c r="AE281" s="37"/>
      <c r="AF281" s="37"/>
      <c r="AG281" s="37"/>
      <c r="AH281" s="37"/>
      <c r="AI281" s="37"/>
      <c r="AJ281" s="37"/>
      <c r="AK281" s="37"/>
      <c r="AL281" s="37"/>
      <c r="AM281" s="37"/>
      <c r="AN281" s="37"/>
      <c r="AO281" s="39"/>
      <c r="AP281" s="24"/>
      <c r="AQ281" s="8"/>
    </row>
    <row r="282" spans="1:43" ht="14.65" customHeight="1">
      <c r="A282" s="103">
        <f>A276+1</f>
        <v>11</v>
      </c>
      <c r="B282" s="193" t="s">
        <v>195</v>
      </c>
      <c r="C282" s="193"/>
      <c r="D282" s="117">
        <f>+Febrero!M282</f>
        <v>0</v>
      </c>
      <c r="E282" s="126"/>
      <c r="F282" s="132"/>
      <c r="G282" s="132"/>
      <c r="H282" s="132"/>
      <c r="I282" s="132"/>
      <c r="J282" s="144">
        <f>+F282+G282</f>
        <v>0</v>
      </c>
      <c r="K282" s="147">
        <f>+AO282</f>
        <v>0</v>
      </c>
      <c r="L282" s="150">
        <f>+J282+K282</f>
        <v>0</v>
      </c>
      <c r="M282" s="153">
        <f>+(D282+E282)-(L282)+H282-I282</f>
        <v>0</v>
      </c>
      <c r="N282" s="14"/>
      <c r="O282" s="15"/>
      <c r="P282" s="15"/>
      <c r="Q282" s="16"/>
      <c r="R282" s="17" t="str">
        <f ca="1">IF(Q282=0," ",IFERROR(IF(DATEDIF(TODAY(),Q282,"M")&lt;=5,"ROJO",IF(DATEDIF(TODAY(),Q282,"M")&gt;=12,"VERDE",IF(AND(DATEDIF(TODAY(),Q282,"M")&gt;=6,DATEDIF(TODAY(),Q282,"M")&lt;=11),"AMARILLO"))),S282))</f>
        <v xml:space="preserve"> </v>
      </c>
      <c r="S282" s="17" t="str">
        <f>IF(Q282=0," ",IF(Q282&lt;=$N$4,"VENCIDO","NO VENCIDO"))</f>
        <v xml:space="preserve"> </v>
      </c>
      <c r="T282" s="18"/>
      <c r="U282" s="19"/>
      <c r="V282" s="19"/>
      <c r="W282" s="20"/>
      <c r="X282" s="20"/>
      <c r="Y282" s="163">
        <f>+AT282</f>
        <v>0</v>
      </c>
      <c r="Z282" s="21"/>
      <c r="AA282" s="4"/>
      <c r="AB282" s="166"/>
      <c r="AC282" s="166"/>
      <c r="AD282" s="170">
        <f>+AB282+AC282</f>
        <v>0</v>
      </c>
      <c r="AE282" s="166"/>
      <c r="AF282" s="166"/>
      <c r="AG282" s="166"/>
      <c r="AH282" s="166"/>
      <c r="AI282" s="166"/>
      <c r="AJ282" s="166"/>
      <c r="AK282" s="166"/>
      <c r="AL282" s="166"/>
      <c r="AM282" s="166"/>
      <c r="AN282" s="166"/>
      <c r="AO282" s="183">
        <f>SUM(AD282:AN286)</f>
        <v>0</v>
      </c>
      <c r="AP282" s="24"/>
      <c r="AQ282" s="8"/>
    </row>
    <row r="283" spans="1:43" ht="14.65" customHeight="1">
      <c r="A283" s="103"/>
      <c r="B283" s="193"/>
      <c r="C283" s="193"/>
      <c r="D283" s="118"/>
      <c r="E283" s="127"/>
      <c r="F283" s="133"/>
      <c r="G283" s="133"/>
      <c r="H283" s="133"/>
      <c r="I283" s="133"/>
      <c r="J283" s="145"/>
      <c r="K283" s="148"/>
      <c r="L283" s="151"/>
      <c r="M283" s="154"/>
      <c r="N283" s="14"/>
      <c r="O283" s="15"/>
      <c r="P283" s="15"/>
      <c r="Q283" s="16"/>
      <c r="R283" s="17" t="str">
        <f ca="1">IF(Q283=0," ",IFERROR(IF(DATEDIF(TODAY(),Q283,"M")&lt;=5,"ROJO",IF(DATEDIF(TODAY(),Q283,"M")&gt;=12,"VERDE",IF(AND(DATEDIF(TODAY(),Q283,"M")&gt;=6,DATEDIF(TODAY(),Q283,"M")&lt;=11),"AMARILLO"))),S283))</f>
        <v xml:space="preserve"> </v>
      </c>
      <c r="S283" s="25" t="str">
        <f>IF(Q283=0," ",IF(Q283&lt;=$N$4,"VENCIDO","NO VENCIDO"))</f>
        <v xml:space="preserve"> </v>
      </c>
      <c r="T283" s="18"/>
      <c r="U283" s="19"/>
      <c r="V283" s="19"/>
      <c r="W283" s="20"/>
      <c r="X283" s="20"/>
      <c r="Y283" s="164"/>
      <c r="Z283" s="21"/>
      <c r="AA283" s="4"/>
      <c r="AB283" s="166"/>
      <c r="AC283" s="166"/>
      <c r="AD283" s="170"/>
      <c r="AE283" s="166"/>
      <c r="AF283" s="166"/>
      <c r="AG283" s="166"/>
      <c r="AH283" s="166"/>
      <c r="AI283" s="166"/>
      <c r="AJ283" s="166"/>
      <c r="AK283" s="166"/>
      <c r="AL283" s="166"/>
      <c r="AM283" s="166"/>
      <c r="AN283" s="166"/>
      <c r="AO283" s="184"/>
      <c r="AP283" s="24"/>
      <c r="AQ283" s="8"/>
    </row>
    <row r="284" spans="1:43" ht="14.65" customHeight="1">
      <c r="A284" s="103"/>
      <c r="B284" s="193"/>
      <c r="C284" s="193"/>
      <c r="D284" s="118"/>
      <c r="E284" s="127"/>
      <c r="F284" s="133"/>
      <c r="G284" s="133"/>
      <c r="H284" s="133"/>
      <c r="I284" s="133"/>
      <c r="J284" s="145"/>
      <c r="K284" s="148"/>
      <c r="L284" s="151"/>
      <c r="M284" s="154"/>
      <c r="N284" s="14"/>
      <c r="O284" s="15"/>
      <c r="P284" s="15"/>
      <c r="Q284" s="16"/>
      <c r="R284" s="17" t="str">
        <f ca="1">IF(Q284=0," ",IFERROR(IF(DATEDIF(TODAY(),Q284,"M")&lt;=5,"ROJO",IF(DATEDIF(TODAY(),Q284,"M")&gt;=12,"VERDE",IF(AND(DATEDIF(TODAY(),Q284,"M")&gt;=6,DATEDIF(TODAY(),Q284,"M")&lt;=11),"AMARILLO"))),S284))</f>
        <v xml:space="preserve"> </v>
      </c>
      <c r="S284" s="25" t="str">
        <f>IF(Q284=0," ",IF(Q284&lt;=$N$4,"VENCIDO","NO VENCIDO"))</f>
        <v xml:space="preserve"> </v>
      </c>
      <c r="T284" s="18"/>
      <c r="U284" s="19"/>
      <c r="V284" s="19"/>
      <c r="W284" s="20"/>
      <c r="X284" s="20"/>
      <c r="Y284" s="164"/>
      <c r="Z284" s="21"/>
      <c r="AA284" s="4"/>
      <c r="AB284" s="166"/>
      <c r="AC284" s="166"/>
      <c r="AD284" s="170"/>
      <c r="AE284" s="166"/>
      <c r="AF284" s="166"/>
      <c r="AG284" s="166"/>
      <c r="AH284" s="166"/>
      <c r="AI284" s="166"/>
      <c r="AJ284" s="166"/>
      <c r="AK284" s="166"/>
      <c r="AL284" s="166"/>
      <c r="AM284" s="166"/>
      <c r="AN284" s="166"/>
      <c r="AO284" s="184"/>
      <c r="AP284" s="24"/>
      <c r="AQ284" s="8"/>
    </row>
    <row r="285" spans="1:43" ht="14.65" customHeight="1">
      <c r="A285" s="103"/>
      <c r="B285" s="193"/>
      <c r="C285" s="193"/>
      <c r="D285" s="118"/>
      <c r="E285" s="127"/>
      <c r="F285" s="133"/>
      <c r="G285" s="133"/>
      <c r="H285" s="133"/>
      <c r="I285" s="133"/>
      <c r="J285" s="145"/>
      <c r="K285" s="148"/>
      <c r="L285" s="151"/>
      <c r="M285" s="154"/>
      <c r="N285" s="14"/>
      <c r="O285" s="15"/>
      <c r="P285" s="15"/>
      <c r="Q285" s="16"/>
      <c r="R285" s="17" t="str">
        <f ca="1">IF(Q285=0," ",IFERROR(IF(DATEDIF(TODAY(),Q285,"M")&lt;=5,"ROJO",IF(DATEDIF(TODAY(),Q285,"M")&gt;=12,"VERDE",IF(AND(DATEDIF(TODAY(),Q285,"M")&gt;=6,DATEDIF(TODAY(),Q285,"M")&lt;=11),"AMARILLO"))),S285))</f>
        <v xml:space="preserve"> </v>
      </c>
      <c r="S285" s="25" t="str">
        <f>IF(Q285=0," ",IF(Q285&lt;=$N$4,"VENCIDO","NO VENCIDO"))</f>
        <v xml:space="preserve"> </v>
      </c>
      <c r="T285" s="18"/>
      <c r="U285" s="19"/>
      <c r="V285" s="19"/>
      <c r="W285" s="20"/>
      <c r="X285" s="20"/>
      <c r="Y285" s="164"/>
      <c r="Z285" s="21"/>
      <c r="AA285" s="4"/>
      <c r="AB285" s="166"/>
      <c r="AC285" s="166"/>
      <c r="AD285" s="170"/>
      <c r="AE285" s="166"/>
      <c r="AF285" s="166"/>
      <c r="AG285" s="166"/>
      <c r="AH285" s="166"/>
      <c r="AI285" s="166"/>
      <c r="AJ285" s="166"/>
      <c r="AK285" s="166"/>
      <c r="AL285" s="166"/>
      <c r="AM285" s="166"/>
      <c r="AN285" s="166"/>
      <c r="AO285" s="184"/>
      <c r="AP285" s="24"/>
      <c r="AQ285" s="8"/>
    </row>
    <row r="286" spans="1:43" ht="14.65" customHeight="1">
      <c r="A286" s="103"/>
      <c r="B286" s="193"/>
      <c r="C286" s="193"/>
      <c r="D286" s="118"/>
      <c r="E286" s="127"/>
      <c r="F286" s="133"/>
      <c r="G286" s="133"/>
      <c r="H286" s="133"/>
      <c r="I286" s="133"/>
      <c r="J286" s="145"/>
      <c r="K286" s="148"/>
      <c r="L286" s="151"/>
      <c r="M286" s="155"/>
      <c r="N286" s="14"/>
      <c r="O286" s="15"/>
      <c r="P286" s="15"/>
      <c r="Q286" s="16"/>
      <c r="R286" s="17" t="str">
        <f ca="1">IF(Q286=0," ",IFERROR(IF(DATEDIF(TODAY(),Q286,"M")&lt;=5,"ROJO",IF(DATEDIF(TODAY(),Q286,"M")&gt;=12,"VERDE",IF(AND(DATEDIF(TODAY(),Q286,"M")&gt;=6,DATEDIF(TODAY(),Q286,"M")&lt;=11),"AMARILLO"))),S286))</f>
        <v xml:space="preserve"> </v>
      </c>
      <c r="S286" s="25" t="str">
        <f>IF(Q286=0," ",IF(Q286&lt;=$N$4,"VENCIDO","NO VENCIDO"))</f>
        <v xml:space="preserve"> </v>
      </c>
      <c r="T286" s="18"/>
      <c r="U286" s="19"/>
      <c r="V286" s="19"/>
      <c r="W286" s="20"/>
      <c r="X286" s="20"/>
      <c r="Y286" s="164"/>
      <c r="Z286" s="21"/>
      <c r="AA286" s="4"/>
      <c r="AB286" s="166"/>
      <c r="AC286" s="166"/>
      <c r="AD286" s="170"/>
      <c r="AE286" s="166"/>
      <c r="AF286" s="166"/>
      <c r="AG286" s="166"/>
      <c r="AH286" s="166"/>
      <c r="AI286" s="166"/>
      <c r="AJ286" s="166"/>
      <c r="AK286" s="166"/>
      <c r="AL286" s="166"/>
      <c r="AM286" s="166"/>
      <c r="AN286" s="166"/>
      <c r="AO286" s="185"/>
      <c r="AP286" s="24"/>
      <c r="AQ286" s="8"/>
    </row>
    <row r="287" spans="1:43" ht="16.5">
      <c r="A287" s="103"/>
      <c r="B287" s="193"/>
      <c r="C287" s="193"/>
      <c r="D287" s="119"/>
      <c r="E287" s="128"/>
      <c r="F287" s="134"/>
      <c r="G287" s="134"/>
      <c r="H287" s="134"/>
      <c r="I287" s="134"/>
      <c r="J287" s="146"/>
      <c r="K287" s="149"/>
      <c r="L287" s="152"/>
      <c r="M287" s="28" t="b">
        <f>M282=N287</f>
        <v>1</v>
      </c>
      <c r="N287" s="29">
        <f>SUM(N282:N286)</f>
        <v>0</v>
      </c>
      <c r="O287" s="30" t="s">
        <v>112</v>
      </c>
      <c r="P287" s="31"/>
      <c r="Q287" s="32"/>
      <c r="R287" s="32"/>
      <c r="S287" s="32"/>
      <c r="T287" s="33">
        <f>SUM(T282:T286)</f>
        <v>0</v>
      </c>
      <c r="U287" s="34"/>
      <c r="V287" s="34"/>
      <c r="W287" s="35"/>
      <c r="X287" s="35"/>
      <c r="Y287" s="165"/>
      <c r="Z287" s="36"/>
      <c r="AA287" s="4"/>
      <c r="AB287" s="37"/>
      <c r="AC287" s="37"/>
      <c r="AD287" s="38"/>
      <c r="AE287" s="37"/>
      <c r="AF287" s="37"/>
      <c r="AG287" s="37"/>
      <c r="AH287" s="37"/>
      <c r="AI287" s="37"/>
      <c r="AJ287" s="37"/>
      <c r="AK287" s="37"/>
      <c r="AL287" s="37"/>
      <c r="AM287" s="37"/>
      <c r="AN287" s="37"/>
      <c r="AO287" s="39"/>
      <c r="AP287" s="24"/>
      <c r="AQ287" s="8"/>
    </row>
    <row r="288" spans="1:43" ht="14.65" customHeight="1">
      <c r="A288" s="103">
        <f>A282+1</f>
        <v>12</v>
      </c>
      <c r="B288" s="193" t="s">
        <v>196</v>
      </c>
      <c r="C288" s="193"/>
      <c r="D288" s="117">
        <f>+Febrero!M288</f>
        <v>0</v>
      </c>
      <c r="E288" s="126"/>
      <c r="F288" s="132"/>
      <c r="G288" s="132"/>
      <c r="H288" s="132"/>
      <c r="I288" s="132"/>
      <c r="J288" s="144">
        <f>+F288+G288</f>
        <v>0</v>
      </c>
      <c r="K288" s="147">
        <f>+AO288</f>
        <v>0</v>
      </c>
      <c r="L288" s="150">
        <f>+J288+K288</f>
        <v>0</v>
      </c>
      <c r="M288" s="153">
        <f>+(D288+E288)-(L288)+H288-I288</f>
        <v>0</v>
      </c>
      <c r="N288" s="14"/>
      <c r="O288" s="15"/>
      <c r="P288" s="15"/>
      <c r="Q288" s="16"/>
      <c r="R288" s="17" t="str">
        <f ca="1">IF(Q288=0," ",IFERROR(IF(DATEDIF(TODAY(),Q288,"M")&lt;=5,"ROJO",IF(DATEDIF(TODAY(),Q288,"M")&gt;=12,"VERDE",IF(AND(DATEDIF(TODAY(),Q288,"M")&gt;=6,DATEDIF(TODAY(),Q288,"M")&lt;=11),"AMARILLO"))),S288))</f>
        <v xml:space="preserve"> </v>
      </c>
      <c r="S288" s="17" t="str">
        <f>IF(Q288=0," ",IF(Q288&lt;=$N$4,"VENCIDO","NO VENCIDO"))</f>
        <v xml:space="preserve"> </v>
      </c>
      <c r="T288" s="18"/>
      <c r="U288" s="19"/>
      <c r="V288" s="19"/>
      <c r="W288" s="20"/>
      <c r="X288" s="20"/>
      <c r="Y288" s="163">
        <f>+AT288</f>
        <v>0</v>
      </c>
      <c r="Z288" s="21"/>
      <c r="AA288" s="4"/>
      <c r="AB288" s="166"/>
      <c r="AC288" s="166"/>
      <c r="AD288" s="170">
        <f>+AB288+AC288</f>
        <v>0</v>
      </c>
      <c r="AE288" s="166"/>
      <c r="AF288" s="166"/>
      <c r="AG288" s="166"/>
      <c r="AH288" s="166"/>
      <c r="AI288" s="166"/>
      <c r="AJ288" s="166"/>
      <c r="AK288" s="166"/>
      <c r="AL288" s="166"/>
      <c r="AM288" s="166"/>
      <c r="AN288" s="166"/>
      <c r="AO288" s="183">
        <f>SUM(AD288:AN292)</f>
        <v>0</v>
      </c>
      <c r="AP288" s="24"/>
      <c r="AQ288" s="8"/>
    </row>
    <row r="289" spans="1:43" ht="14.65" customHeight="1">
      <c r="A289" s="103"/>
      <c r="B289" s="193"/>
      <c r="C289" s="193"/>
      <c r="D289" s="118"/>
      <c r="E289" s="127"/>
      <c r="F289" s="133"/>
      <c r="G289" s="133"/>
      <c r="H289" s="133"/>
      <c r="I289" s="133"/>
      <c r="J289" s="145"/>
      <c r="K289" s="148"/>
      <c r="L289" s="151"/>
      <c r="M289" s="154"/>
      <c r="N289" s="14"/>
      <c r="O289" s="15"/>
      <c r="P289" s="15"/>
      <c r="Q289" s="16"/>
      <c r="R289" s="17" t="str">
        <f ca="1">IF(Q289=0," ",IFERROR(IF(DATEDIF(TODAY(),Q289,"M")&lt;=5,"ROJO",IF(DATEDIF(TODAY(),Q289,"M")&gt;=12,"VERDE",IF(AND(DATEDIF(TODAY(),Q289,"M")&gt;=6,DATEDIF(TODAY(),Q289,"M")&lt;=11),"AMARILLO"))),S289))</f>
        <v xml:space="preserve"> </v>
      </c>
      <c r="S289" s="25" t="str">
        <f>IF(Q289=0," ",IF(Q289&lt;=$N$4,"VENCIDO","NO VENCIDO"))</f>
        <v xml:space="preserve"> </v>
      </c>
      <c r="T289" s="18"/>
      <c r="U289" s="19"/>
      <c r="V289" s="19"/>
      <c r="W289" s="20"/>
      <c r="X289" s="20"/>
      <c r="Y289" s="164"/>
      <c r="Z289" s="21"/>
      <c r="AA289" s="4"/>
      <c r="AB289" s="166"/>
      <c r="AC289" s="166"/>
      <c r="AD289" s="170"/>
      <c r="AE289" s="166"/>
      <c r="AF289" s="166"/>
      <c r="AG289" s="166"/>
      <c r="AH289" s="166"/>
      <c r="AI289" s="166"/>
      <c r="AJ289" s="166"/>
      <c r="AK289" s="166"/>
      <c r="AL289" s="166"/>
      <c r="AM289" s="166"/>
      <c r="AN289" s="166"/>
      <c r="AO289" s="184"/>
      <c r="AP289" s="24"/>
      <c r="AQ289" s="8"/>
    </row>
    <row r="290" spans="1:43" ht="14.65" customHeight="1">
      <c r="A290" s="103"/>
      <c r="B290" s="193"/>
      <c r="C290" s="193"/>
      <c r="D290" s="118"/>
      <c r="E290" s="127"/>
      <c r="F290" s="133"/>
      <c r="G290" s="133"/>
      <c r="H290" s="133"/>
      <c r="I290" s="133"/>
      <c r="J290" s="145"/>
      <c r="K290" s="148"/>
      <c r="L290" s="151"/>
      <c r="M290" s="154"/>
      <c r="N290" s="14"/>
      <c r="O290" s="15"/>
      <c r="P290" s="15"/>
      <c r="Q290" s="16"/>
      <c r="R290" s="17" t="str">
        <f ca="1">IF(Q290=0," ",IFERROR(IF(DATEDIF(TODAY(),Q290,"M")&lt;=5,"ROJO",IF(DATEDIF(TODAY(),Q290,"M")&gt;=12,"VERDE",IF(AND(DATEDIF(TODAY(),Q290,"M")&gt;=6,DATEDIF(TODAY(),Q290,"M")&lt;=11),"AMARILLO"))),S290))</f>
        <v xml:space="preserve"> </v>
      </c>
      <c r="S290" s="25" t="str">
        <f>IF(Q290=0," ",IF(Q290&lt;=$N$4,"VENCIDO","NO VENCIDO"))</f>
        <v xml:space="preserve"> </v>
      </c>
      <c r="T290" s="18"/>
      <c r="U290" s="19"/>
      <c r="V290" s="19"/>
      <c r="W290" s="20"/>
      <c r="X290" s="20"/>
      <c r="Y290" s="164"/>
      <c r="Z290" s="21"/>
      <c r="AA290" s="4"/>
      <c r="AB290" s="166"/>
      <c r="AC290" s="166"/>
      <c r="AD290" s="170"/>
      <c r="AE290" s="166"/>
      <c r="AF290" s="166"/>
      <c r="AG290" s="166"/>
      <c r="AH290" s="166"/>
      <c r="AI290" s="166"/>
      <c r="AJ290" s="166"/>
      <c r="AK290" s="166"/>
      <c r="AL290" s="166"/>
      <c r="AM290" s="166"/>
      <c r="AN290" s="166"/>
      <c r="AO290" s="184"/>
      <c r="AP290" s="24"/>
      <c r="AQ290" s="8"/>
    </row>
    <row r="291" spans="1:43" ht="14.65" customHeight="1">
      <c r="A291" s="103"/>
      <c r="B291" s="193"/>
      <c r="C291" s="193"/>
      <c r="D291" s="118"/>
      <c r="E291" s="127"/>
      <c r="F291" s="133"/>
      <c r="G291" s="133"/>
      <c r="H291" s="133"/>
      <c r="I291" s="133"/>
      <c r="J291" s="145"/>
      <c r="K291" s="148"/>
      <c r="L291" s="151"/>
      <c r="M291" s="154"/>
      <c r="N291" s="14"/>
      <c r="O291" s="15"/>
      <c r="P291" s="15"/>
      <c r="Q291" s="16"/>
      <c r="R291" s="17" t="str">
        <f ca="1">IF(Q291=0," ",IFERROR(IF(DATEDIF(TODAY(),Q291,"M")&lt;=5,"ROJO",IF(DATEDIF(TODAY(),Q291,"M")&gt;=12,"VERDE",IF(AND(DATEDIF(TODAY(),Q291,"M")&gt;=6,DATEDIF(TODAY(),Q291,"M")&lt;=11),"AMARILLO"))),S291))</f>
        <v xml:space="preserve"> </v>
      </c>
      <c r="S291" s="25" t="str">
        <f>IF(Q291=0," ",IF(Q291&lt;=$N$4,"VENCIDO","NO VENCIDO"))</f>
        <v xml:space="preserve"> </v>
      </c>
      <c r="T291" s="18"/>
      <c r="U291" s="19"/>
      <c r="V291" s="19"/>
      <c r="W291" s="20"/>
      <c r="X291" s="20"/>
      <c r="Y291" s="164"/>
      <c r="Z291" s="21"/>
      <c r="AA291" s="4"/>
      <c r="AB291" s="166"/>
      <c r="AC291" s="166"/>
      <c r="AD291" s="170"/>
      <c r="AE291" s="166"/>
      <c r="AF291" s="166"/>
      <c r="AG291" s="166"/>
      <c r="AH291" s="166"/>
      <c r="AI291" s="166"/>
      <c r="AJ291" s="166"/>
      <c r="AK291" s="166"/>
      <c r="AL291" s="166"/>
      <c r="AM291" s="166"/>
      <c r="AN291" s="166"/>
      <c r="AO291" s="184"/>
      <c r="AP291" s="24"/>
      <c r="AQ291" s="8"/>
    </row>
    <row r="292" spans="1:43" ht="14.65" customHeight="1">
      <c r="A292" s="103"/>
      <c r="B292" s="193"/>
      <c r="C292" s="193"/>
      <c r="D292" s="118"/>
      <c r="E292" s="127"/>
      <c r="F292" s="133"/>
      <c r="G292" s="133"/>
      <c r="H292" s="133"/>
      <c r="I292" s="133"/>
      <c r="J292" s="145"/>
      <c r="K292" s="148"/>
      <c r="L292" s="151"/>
      <c r="M292" s="155"/>
      <c r="N292" s="14"/>
      <c r="O292" s="15"/>
      <c r="P292" s="15"/>
      <c r="Q292" s="16"/>
      <c r="R292" s="17" t="str">
        <f ca="1">IF(Q292=0," ",IFERROR(IF(DATEDIF(TODAY(),Q292,"M")&lt;=5,"ROJO",IF(DATEDIF(TODAY(),Q292,"M")&gt;=12,"VERDE",IF(AND(DATEDIF(TODAY(),Q292,"M")&gt;=6,DATEDIF(TODAY(),Q292,"M")&lt;=11),"AMARILLO"))),S292))</f>
        <v xml:space="preserve"> </v>
      </c>
      <c r="S292" s="25" t="str">
        <f>IF(Q292=0," ",IF(Q292&lt;=$N$4,"VENCIDO","NO VENCIDO"))</f>
        <v xml:space="preserve"> </v>
      </c>
      <c r="T292" s="18"/>
      <c r="U292" s="19"/>
      <c r="V292" s="19"/>
      <c r="W292" s="20"/>
      <c r="X292" s="20"/>
      <c r="Y292" s="164"/>
      <c r="Z292" s="21"/>
      <c r="AA292" s="4"/>
      <c r="AB292" s="166"/>
      <c r="AC292" s="166"/>
      <c r="AD292" s="170"/>
      <c r="AE292" s="166"/>
      <c r="AF292" s="166"/>
      <c r="AG292" s="166"/>
      <c r="AH292" s="166"/>
      <c r="AI292" s="166"/>
      <c r="AJ292" s="166"/>
      <c r="AK292" s="166"/>
      <c r="AL292" s="166"/>
      <c r="AM292" s="166"/>
      <c r="AN292" s="166"/>
      <c r="AO292" s="185"/>
      <c r="AP292" s="24"/>
      <c r="AQ292" s="8"/>
    </row>
    <row r="293" spans="1:43" ht="16.5">
      <c r="A293" s="103"/>
      <c r="B293" s="193"/>
      <c r="C293" s="193"/>
      <c r="D293" s="119"/>
      <c r="E293" s="128"/>
      <c r="F293" s="134"/>
      <c r="G293" s="134"/>
      <c r="H293" s="134"/>
      <c r="I293" s="134"/>
      <c r="J293" s="146"/>
      <c r="K293" s="149"/>
      <c r="L293" s="152"/>
      <c r="M293" s="28" t="b">
        <f>M288=N293</f>
        <v>1</v>
      </c>
      <c r="N293" s="29">
        <f>SUM(N288:N292)</f>
        <v>0</v>
      </c>
      <c r="O293" s="30" t="s">
        <v>112</v>
      </c>
      <c r="P293" s="31"/>
      <c r="Q293" s="32"/>
      <c r="R293" s="32"/>
      <c r="S293" s="32"/>
      <c r="T293" s="33">
        <f>SUM(T288:T292)</f>
        <v>0</v>
      </c>
      <c r="U293" s="34"/>
      <c r="V293" s="34"/>
      <c r="W293" s="35"/>
      <c r="X293" s="35"/>
      <c r="Y293" s="165"/>
      <c r="Z293" s="36"/>
      <c r="AA293" s="4"/>
      <c r="AB293" s="37"/>
      <c r="AC293" s="38"/>
      <c r="AD293" s="38"/>
      <c r="AE293" s="38"/>
      <c r="AF293" s="38"/>
      <c r="AG293" s="38"/>
      <c r="AH293" s="38"/>
      <c r="AI293" s="38"/>
      <c r="AJ293" s="38"/>
      <c r="AK293" s="38"/>
      <c r="AL293" s="38"/>
      <c r="AM293" s="38"/>
      <c r="AN293" s="38"/>
      <c r="AO293" s="39"/>
      <c r="AP293" s="24"/>
      <c r="AQ293" s="8"/>
    </row>
    <row r="294" spans="1:43" ht="16.5">
      <c r="A294" s="91" t="s">
        <v>197</v>
      </c>
      <c r="B294" s="91"/>
      <c r="C294" s="91"/>
      <c r="D294" s="48"/>
      <c r="E294" s="48"/>
      <c r="F294" s="48"/>
      <c r="G294" s="48"/>
      <c r="H294" s="48"/>
      <c r="I294" s="48"/>
      <c r="J294" s="48"/>
      <c r="K294" s="48"/>
      <c r="L294" s="48"/>
      <c r="M294" s="48"/>
      <c r="N294" s="48"/>
      <c r="O294" s="48"/>
      <c r="P294" s="48"/>
      <c r="Q294" s="48"/>
      <c r="R294" s="48"/>
      <c r="S294" s="48"/>
      <c r="T294" s="48"/>
      <c r="U294" s="48"/>
      <c r="V294" s="48"/>
      <c r="W294" s="48"/>
      <c r="X294" s="48"/>
      <c r="Y294" s="48"/>
      <c r="Z294" s="49"/>
      <c r="AA294" s="4"/>
      <c r="AB294" s="50"/>
      <c r="AC294" s="51"/>
      <c r="AD294" s="51"/>
      <c r="AE294" s="51"/>
      <c r="AF294" s="51"/>
      <c r="AG294" s="51"/>
      <c r="AH294" s="51"/>
      <c r="AI294" s="51"/>
      <c r="AJ294" s="51"/>
      <c r="AK294" s="51"/>
      <c r="AL294" s="51"/>
      <c r="AM294" s="51"/>
      <c r="AN294" s="51"/>
      <c r="AO294" s="51"/>
      <c r="AP294" s="52"/>
      <c r="AQ294" s="8"/>
    </row>
    <row r="295" spans="1:43" ht="14.65" customHeight="1">
      <c r="A295" s="103">
        <v>1</v>
      </c>
      <c r="B295" s="193" t="s">
        <v>198</v>
      </c>
      <c r="C295" s="193"/>
      <c r="D295" s="117">
        <f>+Febrero!M295</f>
        <v>119</v>
      </c>
      <c r="E295" s="126"/>
      <c r="F295" s="132">
        <v>19</v>
      </c>
      <c r="G295" s="132"/>
      <c r="H295" s="132"/>
      <c r="I295" s="132"/>
      <c r="J295" s="144">
        <f>+F295+G295</f>
        <v>19</v>
      </c>
      <c r="K295" s="147">
        <f>+AO295</f>
        <v>0</v>
      </c>
      <c r="L295" s="150">
        <f>+J295+K295</f>
        <v>19</v>
      </c>
      <c r="M295" s="153">
        <f>+(D295+E295)-L295+H295-I295</f>
        <v>100</v>
      </c>
      <c r="N295" s="14">
        <v>100</v>
      </c>
      <c r="O295" s="71" t="s">
        <v>199</v>
      </c>
      <c r="P295" s="71" t="s">
        <v>200</v>
      </c>
      <c r="Q295" s="72">
        <v>46172</v>
      </c>
      <c r="R295" s="17" t="str">
        <f ca="1">IF(Q295=0," ",IFERROR(IF(DATEDIF(TODAY(),Q295,"M")&lt;=5,"ROJO",IF(DATEDIF(TODAY(),Q295,"M")&gt;=12,"VERDE",IF(AND(DATEDIF(TODAY(),Q295,"M")&gt;=6,DATEDIF(TODAY(),Q295,"M")&lt;=11),"AMARILLO"))),S295))</f>
        <v>NO VENCIDO</v>
      </c>
      <c r="S295" s="17" t="str">
        <f t="shared" ref="S295:S300" si="0">IF(Q295=0," ",IF(Q295&lt;=$N$4,"VENCIDO","NO VENCIDO"))</f>
        <v>NO VENCIDO</v>
      </c>
      <c r="T295" s="18"/>
      <c r="U295" s="19"/>
      <c r="V295" s="19"/>
      <c r="W295" s="20"/>
      <c r="X295" s="20"/>
      <c r="Y295" s="163">
        <f>+AT295</f>
        <v>0</v>
      </c>
      <c r="Z295" s="21"/>
      <c r="AA295" s="4"/>
      <c r="AB295" s="167"/>
      <c r="AC295" s="167"/>
      <c r="AD295" s="171">
        <f>+AB295+AC295</f>
        <v>0</v>
      </c>
      <c r="AE295" s="167"/>
      <c r="AF295" s="167"/>
      <c r="AG295" s="167"/>
      <c r="AH295" s="167"/>
      <c r="AI295" s="167"/>
      <c r="AJ295" s="167"/>
      <c r="AK295" s="167"/>
      <c r="AL295" s="167"/>
      <c r="AM295" s="167"/>
      <c r="AN295" s="167"/>
      <c r="AO295" s="183">
        <f>SUM(AD295:AN300)</f>
        <v>0</v>
      </c>
      <c r="AP295" s="24"/>
      <c r="AQ295" s="8"/>
    </row>
    <row r="296" spans="1:43" ht="14.65" customHeight="1">
      <c r="A296" s="103"/>
      <c r="B296" s="193"/>
      <c r="C296" s="193"/>
      <c r="D296" s="118"/>
      <c r="E296" s="127"/>
      <c r="F296" s="133"/>
      <c r="G296" s="133"/>
      <c r="H296" s="133"/>
      <c r="I296" s="133"/>
      <c r="J296" s="145"/>
      <c r="K296" s="148"/>
      <c r="L296" s="151"/>
      <c r="M296" s="154"/>
      <c r="N296" s="14"/>
      <c r="O296" s="15"/>
      <c r="P296" s="15"/>
      <c r="Q296" s="16"/>
      <c r="R296" s="17" t="str">
        <f ca="1">IF(Q296=0," ",IFERROR(IF(DATEDIF(TODAY(),Q296,"M")&lt;=5,"ROJO",IF(DATEDIF(TODAY(),Q296,"M")&gt;=12,"VERDE",IF(AND(DATEDIF(TODAY(),Q296,"M")&gt;=6,DATEDIF(TODAY(),Q296,"M")&lt;=11),"AMARILLO"))),S296))</f>
        <v xml:space="preserve"> </v>
      </c>
      <c r="S296" s="25" t="str">
        <f t="shared" si="0"/>
        <v xml:space="preserve"> </v>
      </c>
      <c r="T296" s="18"/>
      <c r="U296" s="19"/>
      <c r="V296" s="19"/>
      <c r="W296" s="20"/>
      <c r="X296" s="20"/>
      <c r="Y296" s="164"/>
      <c r="Z296" s="21"/>
      <c r="AA296" s="4"/>
      <c r="AB296" s="168"/>
      <c r="AC296" s="168"/>
      <c r="AD296" s="172"/>
      <c r="AE296" s="168"/>
      <c r="AF296" s="168"/>
      <c r="AG296" s="168"/>
      <c r="AH296" s="168"/>
      <c r="AI296" s="168"/>
      <c r="AJ296" s="168"/>
      <c r="AK296" s="168"/>
      <c r="AL296" s="168"/>
      <c r="AM296" s="168"/>
      <c r="AN296" s="168"/>
      <c r="AO296" s="184"/>
      <c r="AP296" s="24"/>
      <c r="AQ296" s="8"/>
    </row>
    <row r="297" spans="1:43" ht="14.65" customHeight="1">
      <c r="A297" s="103"/>
      <c r="B297" s="193"/>
      <c r="C297" s="193"/>
      <c r="D297" s="118"/>
      <c r="E297" s="127"/>
      <c r="F297" s="133"/>
      <c r="G297" s="133"/>
      <c r="H297" s="133"/>
      <c r="I297" s="133"/>
      <c r="J297" s="145"/>
      <c r="K297" s="148"/>
      <c r="L297" s="151"/>
      <c r="M297" s="154"/>
      <c r="N297" s="14"/>
      <c r="O297" s="15"/>
      <c r="P297" s="15"/>
      <c r="Q297" s="16"/>
      <c r="R297" s="17" t="str">
        <f ca="1">IF(Q297=0," ",IFERROR(IF(DATEDIF(TODAY(),Q297,"M")&lt;=5,"ROJO",IF(DATEDIF(TODAY(),Q297,"M")&gt;=12,"VERDE",IF(AND(DATEDIF(TODAY(),Q297,"M")&gt;=6,DATEDIF(TODAY(),Q297,"M")&lt;=11),"AMARILLO"))),S297))</f>
        <v xml:space="preserve"> </v>
      </c>
      <c r="S297" s="25" t="str">
        <f t="shared" si="0"/>
        <v xml:space="preserve"> </v>
      </c>
      <c r="T297" s="18"/>
      <c r="U297" s="19"/>
      <c r="V297" s="19"/>
      <c r="W297" s="20"/>
      <c r="X297" s="20"/>
      <c r="Y297" s="164"/>
      <c r="Z297" s="21"/>
      <c r="AA297" s="4"/>
      <c r="AB297" s="168"/>
      <c r="AC297" s="168"/>
      <c r="AD297" s="172"/>
      <c r="AE297" s="168"/>
      <c r="AF297" s="168"/>
      <c r="AG297" s="168"/>
      <c r="AH297" s="168"/>
      <c r="AI297" s="168"/>
      <c r="AJ297" s="168"/>
      <c r="AK297" s="168"/>
      <c r="AL297" s="168"/>
      <c r="AM297" s="168"/>
      <c r="AN297" s="168"/>
      <c r="AO297" s="184"/>
      <c r="AP297" s="24"/>
      <c r="AQ297" s="8"/>
    </row>
    <row r="298" spans="1:43" ht="14.65" customHeight="1">
      <c r="A298" s="103"/>
      <c r="B298" s="193"/>
      <c r="C298" s="193"/>
      <c r="D298" s="118"/>
      <c r="E298" s="127"/>
      <c r="F298" s="133"/>
      <c r="G298" s="133"/>
      <c r="H298" s="133"/>
      <c r="I298" s="133"/>
      <c r="J298" s="145"/>
      <c r="K298" s="148"/>
      <c r="L298" s="151"/>
      <c r="M298" s="154"/>
      <c r="N298" s="14"/>
      <c r="O298" s="15"/>
      <c r="P298" s="15"/>
      <c r="Q298" s="16"/>
      <c r="R298" s="40"/>
      <c r="S298" s="41"/>
      <c r="T298" s="18"/>
      <c r="U298" s="19"/>
      <c r="V298" s="19"/>
      <c r="W298" s="20"/>
      <c r="X298" s="20"/>
      <c r="Y298" s="164"/>
      <c r="Z298" s="21"/>
      <c r="AA298" s="4"/>
      <c r="AB298" s="168"/>
      <c r="AC298" s="168"/>
      <c r="AD298" s="172"/>
      <c r="AE298" s="168"/>
      <c r="AF298" s="168"/>
      <c r="AG298" s="168"/>
      <c r="AH298" s="168"/>
      <c r="AI298" s="168"/>
      <c r="AJ298" s="168"/>
      <c r="AK298" s="168"/>
      <c r="AL298" s="168"/>
      <c r="AM298" s="168"/>
      <c r="AN298" s="168"/>
      <c r="AO298" s="184"/>
      <c r="AP298" s="24"/>
      <c r="AQ298" s="8"/>
    </row>
    <row r="299" spans="1:43" ht="14.65" customHeight="1">
      <c r="A299" s="103"/>
      <c r="B299" s="193"/>
      <c r="C299" s="193"/>
      <c r="D299" s="118"/>
      <c r="E299" s="127"/>
      <c r="F299" s="133"/>
      <c r="G299" s="133"/>
      <c r="H299" s="133"/>
      <c r="I299" s="133"/>
      <c r="J299" s="145"/>
      <c r="K299" s="148"/>
      <c r="L299" s="151"/>
      <c r="M299" s="154"/>
      <c r="N299" s="14"/>
      <c r="O299" s="15"/>
      <c r="P299" s="15"/>
      <c r="Q299" s="16"/>
      <c r="R299" s="17" t="str">
        <f ca="1">IF(Q299=0," ",IFERROR(IF(DATEDIF(TODAY(),Q299,"M")&lt;=5,"ROJO",IF(DATEDIF(TODAY(),Q299,"M")&gt;=12,"VERDE",IF(AND(DATEDIF(TODAY(),Q299,"M")&gt;=6,DATEDIF(TODAY(),Q299,"M")&lt;=11),"AMARILLO"))),S299))</f>
        <v xml:space="preserve"> </v>
      </c>
      <c r="S299" s="25" t="str">
        <f t="shared" si="0"/>
        <v xml:space="preserve"> </v>
      </c>
      <c r="T299" s="18"/>
      <c r="U299" s="19"/>
      <c r="V299" s="19"/>
      <c r="W299" s="20"/>
      <c r="X299" s="20"/>
      <c r="Y299" s="164"/>
      <c r="Z299" s="21"/>
      <c r="AA299" s="4"/>
      <c r="AB299" s="168"/>
      <c r="AC299" s="168"/>
      <c r="AD299" s="172"/>
      <c r="AE299" s="168"/>
      <c r="AF299" s="168"/>
      <c r="AG299" s="168"/>
      <c r="AH299" s="168"/>
      <c r="AI299" s="168"/>
      <c r="AJ299" s="168"/>
      <c r="AK299" s="168"/>
      <c r="AL299" s="168"/>
      <c r="AM299" s="168"/>
      <c r="AN299" s="168"/>
      <c r="AO299" s="184"/>
      <c r="AP299" s="24"/>
      <c r="AQ299" s="8"/>
    </row>
    <row r="300" spans="1:43" ht="14.65" customHeight="1">
      <c r="A300" s="103"/>
      <c r="B300" s="193"/>
      <c r="C300" s="193"/>
      <c r="D300" s="118"/>
      <c r="E300" s="127"/>
      <c r="F300" s="133"/>
      <c r="G300" s="133"/>
      <c r="H300" s="133"/>
      <c r="I300" s="133"/>
      <c r="J300" s="145"/>
      <c r="K300" s="148"/>
      <c r="L300" s="151"/>
      <c r="M300" s="155"/>
      <c r="N300" s="14"/>
      <c r="O300" s="15"/>
      <c r="P300" s="15"/>
      <c r="Q300" s="16"/>
      <c r="R300" s="17" t="str">
        <f ca="1">IF(Q300=0," ",IFERROR(IF(DATEDIF(TODAY(),Q300,"M")&lt;=5,"ROJO",IF(DATEDIF(TODAY(),Q300,"M")&gt;=12,"VERDE",IF(AND(DATEDIF(TODAY(),Q300,"M")&gt;=6,DATEDIF(TODAY(),Q300,"M")&lt;=11),"AMARILLO"))),S300))</f>
        <v xml:space="preserve"> </v>
      </c>
      <c r="S300" s="25" t="str">
        <f t="shared" si="0"/>
        <v xml:space="preserve"> </v>
      </c>
      <c r="T300" s="18"/>
      <c r="U300" s="19"/>
      <c r="V300" s="19"/>
      <c r="W300" s="20"/>
      <c r="X300" s="20"/>
      <c r="Y300" s="164"/>
      <c r="Z300" s="21"/>
      <c r="AA300" s="4"/>
      <c r="AB300" s="169"/>
      <c r="AC300" s="169"/>
      <c r="AD300" s="173"/>
      <c r="AE300" s="169"/>
      <c r="AF300" s="169"/>
      <c r="AG300" s="169"/>
      <c r="AH300" s="169"/>
      <c r="AI300" s="169"/>
      <c r="AJ300" s="169"/>
      <c r="AK300" s="169"/>
      <c r="AL300" s="169"/>
      <c r="AM300" s="169"/>
      <c r="AN300" s="169"/>
      <c r="AO300" s="185"/>
      <c r="AP300" s="24"/>
      <c r="AQ300" s="8"/>
    </row>
    <row r="301" spans="1:43" ht="16.5">
      <c r="A301" s="103"/>
      <c r="B301" s="193"/>
      <c r="C301" s="193"/>
      <c r="D301" s="119"/>
      <c r="E301" s="128"/>
      <c r="F301" s="134"/>
      <c r="G301" s="134"/>
      <c r="H301" s="134"/>
      <c r="I301" s="134"/>
      <c r="J301" s="146"/>
      <c r="K301" s="149"/>
      <c r="L301" s="152"/>
      <c r="M301" s="28" t="b">
        <f>M295=N301</f>
        <v>1</v>
      </c>
      <c r="N301" s="29">
        <f>SUM(N295:N300)</f>
        <v>100</v>
      </c>
      <c r="O301" s="30" t="s">
        <v>112</v>
      </c>
      <c r="P301" s="31"/>
      <c r="Q301" s="32"/>
      <c r="R301" s="32"/>
      <c r="S301" s="32"/>
      <c r="T301" s="33">
        <f>SUM(T295:T300)</f>
        <v>0</v>
      </c>
      <c r="U301" s="34"/>
      <c r="V301" s="34"/>
      <c r="W301" s="35"/>
      <c r="X301" s="35"/>
      <c r="Y301" s="165"/>
      <c r="Z301" s="36"/>
      <c r="AA301" s="4"/>
      <c r="AB301" s="37"/>
      <c r="AC301" s="38"/>
      <c r="AD301" s="53"/>
      <c r="AE301" s="38"/>
      <c r="AF301" s="38"/>
      <c r="AG301" s="38"/>
      <c r="AH301" s="38"/>
      <c r="AI301" s="38"/>
      <c r="AJ301" s="38"/>
      <c r="AK301" s="38"/>
      <c r="AL301" s="38"/>
      <c r="AM301" s="38"/>
      <c r="AN301" s="38"/>
      <c r="AO301" s="39"/>
      <c r="AP301" s="24"/>
      <c r="AQ301" s="8"/>
    </row>
    <row r="302" spans="1:43" ht="14.65" customHeight="1">
      <c r="A302" s="103">
        <f>+A295+1</f>
        <v>2</v>
      </c>
      <c r="B302" s="193" t="s">
        <v>201</v>
      </c>
      <c r="C302" s="193"/>
      <c r="D302" s="117">
        <f>+Febrero!M302</f>
        <v>0</v>
      </c>
      <c r="E302" s="126"/>
      <c r="F302" s="132"/>
      <c r="G302" s="132"/>
      <c r="H302" s="132"/>
      <c r="I302" s="132"/>
      <c r="J302" s="144">
        <f>+F302+G302</f>
        <v>0</v>
      </c>
      <c r="K302" s="147">
        <f>+AO302</f>
        <v>0</v>
      </c>
      <c r="L302" s="150">
        <f>+J302+K302</f>
        <v>0</v>
      </c>
      <c r="M302" s="153">
        <f>+(D302+E302)-L302+H302-I302</f>
        <v>0</v>
      </c>
      <c r="N302" s="14"/>
      <c r="O302" s="15"/>
      <c r="P302" s="15"/>
      <c r="Q302" s="16"/>
      <c r="R302" s="17" t="str">
        <f ca="1">IF(Q302=0," ",IFERROR(IF(DATEDIF(TODAY(),Q302,"M")&lt;=5,"ROJO",IF(DATEDIF(TODAY(),Q302,"M")&gt;=12,"VERDE",IF(AND(DATEDIF(TODAY(),Q302,"M")&gt;=6,DATEDIF(TODAY(),Q302,"M")&lt;=11),"AMARILLO"))),S302))</f>
        <v xml:space="preserve"> </v>
      </c>
      <c r="S302" s="17" t="str">
        <f t="shared" ref="S302:S307" si="1">IF(Q302=0," ",IF(Q302&lt;=$N$4,"VENCIDO","NO VENCIDO"))</f>
        <v xml:space="preserve"> </v>
      </c>
      <c r="T302" s="18"/>
      <c r="U302" s="19"/>
      <c r="V302" s="19"/>
      <c r="W302" s="20"/>
      <c r="X302" s="20"/>
      <c r="Y302" s="163">
        <f>+AT302</f>
        <v>0</v>
      </c>
      <c r="Z302" s="21"/>
      <c r="AA302" s="4"/>
      <c r="AB302" s="167"/>
      <c r="AC302" s="167"/>
      <c r="AD302" s="171">
        <f>+AB302+AC302</f>
        <v>0</v>
      </c>
      <c r="AE302" s="167"/>
      <c r="AF302" s="167"/>
      <c r="AG302" s="167"/>
      <c r="AH302" s="167"/>
      <c r="AI302" s="167"/>
      <c r="AJ302" s="167"/>
      <c r="AK302" s="167"/>
      <c r="AL302" s="167"/>
      <c r="AM302" s="167"/>
      <c r="AN302" s="167"/>
      <c r="AO302" s="183">
        <f>SUM(AD302:AN307)</f>
        <v>0</v>
      </c>
      <c r="AP302" s="24"/>
      <c r="AQ302" s="8"/>
    </row>
    <row r="303" spans="1:43" ht="14.65" customHeight="1">
      <c r="A303" s="103"/>
      <c r="B303" s="193"/>
      <c r="C303" s="193"/>
      <c r="D303" s="118"/>
      <c r="E303" s="127"/>
      <c r="F303" s="133"/>
      <c r="G303" s="133"/>
      <c r="H303" s="133"/>
      <c r="I303" s="133"/>
      <c r="J303" s="145"/>
      <c r="K303" s="148"/>
      <c r="L303" s="151"/>
      <c r="M303" s="154"/>
      <c r="N303" s="14"/>
      <c r="O303" s="15"/>
      <c r="P303" s="15"/>
      <c r="Q303" s="16"/>
      <c r="R303" s="17" t="str">
        <f ca="1">IF(Q303=0," ",IFERROR(IF(DATEDIF(TODAY(),Q303,"M")&lt;=5,"ROJO",IF(DATEDIF(TODAY(),Q303,"M")&gt;=12,"VERDE",IF(AND(DATEDIF(TODAY(),Q303,"M")&gt;=6,DATEDIF(TODAY(),Q303,"M")&lt;=11),"AMARILLO"))),S303))</f>
        <v xml:space="preserve"> </v>
      </c>
      <c r="S303" s="25" t="str">
        <f t="shared" si="1"/>
        <v xml:space="preserve"> </v>
      </c>
      <c r="T303" s="18"/>
      <c r="U303" s="19"/>
      <c r="V303" s="19"/>
      <c r="W303" s="20"/>
      <c r="X303" s="20"/>
      <c r="Y303" s="164"/>
      <c r="Z303" s="21"/>
      <c r="AA303" s="4"/>
      <c r="AB303" s="168"/>
      <c r="AC303" s="168"/>
      <c r="AD303" s="172"/>
      <c r="AE303" s="168"/>
      <c r="AF303" s="168"/>
      <c r="AG303" s="168"/>
      <c r="AH303" s="168"/>
      <c r="AI303" s="168"/>
      <c r="AJ303" s="168"/>
      <c r="AK303" s="168"/>
      <c r="AL303" s="168"/>
      <c r="AM303" s="168"/>
      <c r="AN303" s="168"/>
      <c r="AO303" s="184"/>
      <c r="AP303" s="24"/>
      <c r="AQ303" s="8"/>
    </row>
    <row r="304" spans="1:43" ht="14.65" customHeight="1">
      <c r="A304" s="103"/>
      <c r="B304" s="193"/>
      <c r="C304" s="193"/>
      <c r="D304" s="118"/>
      <c r="E304" s="127"/>
      <c r="F304" s="133"/>
      <c r="G304" s="133"/>
      <c r="H304" s="133"/>
      <c r="I304" s="133"/>
      <c r="J304" s="145"/>
      <c r="K304" s="148"/>
      <c r="L304" s="151"/>
      <c r="M304" s="154"/>
      <c r="N304" s="14"/>
      <c r="O304" s="15"/>
      <c r="P304" s="15"/>
      <c r="Q304" s="16"/>
      <c r="R304" s="17" t="str">
        <f ca="1">IF(Q304=0," ",IFERROR(IF(DATEDIF(TODAY(),Q304,"M")&lt;=5,"ROJO",IF(DATEDIF(TODAY(),Q304,"M")&gt;=12,"VERDE",IF(AND(DATEDIF(TODAY(),Q304,"M")&gt;=6,DATEDIF(TODAY(),Q304,"M")&lt;=11),"AMARILLO"))),S304))</f>
        <v xml:space="preserve"> </v>
      </c>
      <c r="S304" s="25" t="str">
        <f t="shared" si="1"/>
        <v xml:space="preserve"> </v>
      </c>
      <c r="T304" s="18"/>
      <c r="U304" s="19"/>
      <c r="V304" s="19"/>
      <c r="W304" s="20"/>
      <c r="X304" s="20"/>
      <c r="Y304" s="164"/>
      <c r="Z304" s="21"/>
      <c r="AA304" s="4"/>
      <c r="AB304" s="168"/>
      <c r="AC304" s="168"/>
      <c r="AD304" s="172"/>
      <c r="AE304" s="168"/>
      <c r="AF304" s="168"/>
      <c r="AG304" s="168"/>
      <c r="AH304" s="168"/>
      <c r="AI304" s="168"/>
      <c r="AJ304" s="168"/>
      <c r="AK304" s="168"/>
      <c r="AL304" s="168"/>
      <c r="AM304" s="168"/>
      <c r="AN304" s="168"/>
      <c r="AO304" s="184"/>
      <c r="AP304" s="24"/>
      <c r="AQ304" s="8"/>
    </row>
    <row r="305" spans="1:43" ht="14.65" customHeight="1">
      <c r="A305" s="103"/>
      <c r="B305" s="193"/>
      <c r="C305" s="193"/>
      <c r="D305" s="118"/>
      <c r="E305" s="127"/>
      <c r="F305" s="133"/>
      <c r="G305" s="133"/>
      <c r="H305" s="133"/>
      <c r="I305" s="133"/>
      <c r="J305" s="145"/>
      <c r="K305" s="148"/>
      <c r="L305" s="151"/>
      <c r="M305" s="154"/>
      <c r="N305" s="14"/>
      <c r="O305" s="15"/>
      <c r="P305" s="15"/>
      <c r="Q305" s="16"/>
      <c r="R305" s="40"/>
      <c r="S305" s="41"/>
      <c r="T305" s="18"/>
      <c r="U305" s="19"/>
      <c r="V305" s="19"/>
      <c r="W305" s="20"/>
      <c r="X305" s="20"/>
      <c r="Y305" s="164"/>
      <c r="Z305" s="21"/>
      <c r="AA305" s="4"/>
      <c r="AB305" s="168"/>
      <c r="AC305" s="168"/>
      <c r="AD305" s="172"/>
      <c r="AE305" s="168"/>
      <c r="AF305" s="168"/>
      <c r="AG305" s="168"/>
      <c r="AH305" s="168"/>
      <c r="AI305" s="168"/>
      <c r="AJ305" s="168"/>
      <c r="AK305" s="168"/>
      <c r="AL305" s="168"/>
      <c r="AM305" s="168"/>
      <c r="AN305" s="168"/>
      <c r="AO305" s="184"/>
      <c r="AP305" s="24"/>
      <c r="AQ305" s="8"/>
    </row>
    <row r="306" spans="1:43" ht="14.65" customHeight="1">
      <c r="A306" s="103"/>
      <c r="B306" s="193"/>
      <c r="C306" s="193"/>
      <c r="D306" s="118"/>
      <c r="E306" s="127"/>
      <c r="F306" s="133"/>
      <c r="G306" s="133"/>
      <c r="H306" s="133"/>
      <c r="I306" s="133"/>
      <c r="J306" s="145"/>
      <c r="K306" s="148"/>
      <c r="L306" s="151"/>
      <c r="M306" s="154"/>
      <c r="N306" s="14"/>
      <c r="O306" s="15"/>
      <c r="P306" s="15"/>
      <c r="Q306" s="16"/>
      <c r="R306" s="17" t="str">
        <f ca="1">IF(Q306=0," ",IFERROR(IF(DATEDIF(TODAY(),Q306,"M")&lt;=5,"ROJO",IF(DATEDIF(TODAY(),Q306,"M")&gt;=12,"VERDE",IF(AND(DATEDIF(TODAY(),Q306,"M")&gt;=6,DATEDIF(TODAY(),Q306,"M")&lt;=11),"AMARILLO"))),S306))</f>
        <v xml:space="preserve"> </v>
      </c>
      <c r="S306" s="25" t="str">
        <f t="shared" si="1"/>
        <v xml:space="preserve"> </v>
      </c>
      <c r="T306" s="18"/>
      <c r="U306" s="19"/>
      <c r="V306" s="19"/>
      <c r="W306" s="20"/>
      <c r="X306" s="20"/>
      <c r="Y306" s="164"/>
      <c r="Z306" s="21"/>
      <c r="AA306" s="4"/>
      <c r="AB306" s="168"/>
      <c r="AC306" s="168"/>
      <c r="AD306" s="172"/>
      <c r="AE306" s="168"/>
      <c r="AF306" s="168"/>
      <c r="AG306" s="168"/>
      <c r="AH306" s="168"/>
      <c r="AI306" s="168"/>
      <c r="AJ306" s="168"/>
      <c r="AK306" s="168"/>
      <c r="AL306" s="168"/>
      <c r="AM306" s="168"/>
      <c r="AN306" s="168"/>
      <c r="AO306" s="184"/>
      <c r="AP306" s="24"/>
      <c r="AQ306" s="8"/>
    </row>
    <row r="307" spans="1:43" ht="14.65" customHeight="1">
      <c r="A307" s="103"/>
      <c r="B307" s="193"/>
      <c r="C307" s="193"/>
      <c r="D307" s="118"/>
      <c r="E307" s="127"/>
      <c r="F307" s="133"/>
      <c r="G307" s="133"/>
      <c r="H307" s="133"/>
      <c r="I307" s="133"/>
      <c r="J307" s="145"/>
      <c r="K307" s="148"/>
      <c r="L307" s="151"/>
      <c r="M307" s="155"/>
      <c r="N307" s="14"/>
      <c r="O307" s="15"/>
      <c r="P307" s="15"/>
      <c r="Q307" s="16"/>
      <c r="R307" s="17" t="str">
        <f ca="1">IF(Q307=0," ",IFERROR(IF(DATEDIF(TODAY(),Q307,"M")&lt;=5,"ROJO",IF(DATEDIF(TODAY(),Q307,"M")&gt;=12,"VERDE",IF(AND(DATEDIF(TODAY(),Q307,"M")&gt;=6,DATEDIF(TODAY(),Q307,"M")&lt;=11),"AMARILLO"))),S307))</f>
        <v xml:space="preserve"> </v>
      </c>
      <c r="S307" s="25" t="str">
        <f t="shared" si="1"/>
        <v xml:space="preserve"> </v>
      </c>
      <c r="T307" s="18"/>
      <c r="U307" s="19"/>
      <c r="V307" s="19"/>
      <c r="W307" s="20"/>
      <c r="X307" s="20"/>
      <c r="Y307" s="164"/>
      <c r="Z307" s="21"/>
      <c r="AA307" s="4"/>
      <c r="AB307" s="169"/>
      <c r="AC307" s="169"/>
      <c r="AD307" s="173"/>
      <c r="AE307" s="169"/>
      <c r="AF307" s="169"/>
      <c r="AG307" s="169"/>
      <c r="AH307" s="169"/>
      <c r="AI307" s="169"/>
      <c r="AJ307" s="169"/>
      <c r="AK307" s="169"/>
      <c r="AL307" s="169"/>
      <c r="AM307" s="169"/>
      <c r="AN307" s="169"/>
      <c r="AO307" s="185"/>
      <c r="AP307" s="24"/>
      <c r="AQ307" s="8"/>
    </row>
    <row r="308" spans="1:43" ht="16.5">
      <c r="A308" s="103"/>
      <c r="B308" s="193"/>
      <c r="C308" s="193"/>
      <c r="D308" s="119"/>
      <c r="E308" s="128"/>
      <c r="F308" s="134"/>
      <c r="G308" s="134"/>
      <c r="H308" s="134"/>
      <c r="I308" s="134"/>
      <c r="J308" s="146"/>
      <c r="K308" s="149"/>
      <c r="L308" s="152"/>
      <c r="M308" s="28" t="b">
        <f>M302=N308</f>
        <v>1</v>
      </c>
      <c r="N308" s="29">
        <f>SUM(N302:N307)</f>
        <v>0</v>
      </c>
      <c r="O308" s="30" t="s">
        <v>112</v>
      </c>
      <c r="P308" s="31"/>
      <c r="Q308" s="32"/>
      <c r="R308" s="32"/>
      <c r="S308" s="32"/>
      <c r="T308" s="33">
        <f>SUM(T302:T307)</f>
        <v>0</v>
      </c>
      <c r="U308" s="34"/>
      <c r="V308" s="34"/>
      <c r="W308" s="35"/>
      <c r="X308" s="35"/>
      <c r="Y308" s="165"/>
      <c r="Z308" s="36"/>
      <c r="AA308" s="4"/>
      <c r="AB308" s="37"/>
      <c r="AC308" s="38"/>
      <c r="AD308" s="53"/>
      <c r="AE308" s="38"/>
      <c r="AF308" s="38"/>
      <c r="AG308" s="38"/>
      <c r="AH308" s="38"/>
      <c r="AI308" s="38"/>
      <c r="AJ308" s="38"/>
      <c r="AK308" s="38"/>
      <c r="AL308" s="38"/>
      <c r="AM308" s="38"/>
      <c r="AN308" s="38"/>
      <c r="AO308" s="39"/>
      <c r="AP308" s="24"/>
      <c r="AQ308" s="8"/>
    </row>
    <row r="309" spans="1:43" ht="14.65" customHeight="1">
      <c r="A309" s="103">
        <f>+A302+1</f>
        <v>3</v>
      </c>
      <c r="B309" s="193" t="s">
        <v>202</v>
      </c>
      <c r="C309" s="193"/>
      <c r="D309" s="117">
        <f>+Febrero!M309</f>
        <v>0</v>
      </c>
      <c r="E309" s="126"/>
      <c r="F309" s="132"/>
      <c r="G309" s="132"/>
      <c r="H309" s="132"/>
      <c r="I309" s="132"/>
      <c r="J309" s="144">
        <f>+F309+G309</f>
        <v>0</v>
      </c>
      <c r="K309" s="147">
        <f>+AO309</f>
        <v>0</v>
      </c>
      <c r="L309" s="150">
        <f>+J309+K309</f>
        <v>0</v>
      </c>
      <c r="M309" s="153">
        <f>+(D309+E309)-L309+H309-I309</f>
        <v>0</v>
      </c>
      <c r="N309" s="14"/>
      <c r="O309" s="15"/>
      <c r="P309" s="15"/>
      <c r="Q309" s="16"/>
      <c r="R309" s="17" t="str">
        <f ca="1">IF(Q309=0," ",IFERROR(IF(DATEDIF(TODAY(),Q309,"M")&lt;=5,"ROJO",IF(DATEDIF(TODAY(),Q309,"M")&gt;=12,"VERDE",IF(AND(DATEDIF(TODAY(),Q309,"M")&gt;=6,DATEDIF(TODAY(),Q309,"M")&lt;=11),"AMARILLO"))),S309))</f>
        <v xml:space="preserve"> </v>
      </c>
      <c r="S309" s="17" t="str">
        <f t="shared" ref="S309:S314" si="2">IF(Q309=0," ",IF(Q309&lt;=$N$4,"VENCIDO","NO VENCIDO"))</f>
        <v xml:space="preserve"> </v>
      </c>
      <c r="T309" s="18"/>
      <c r="U309" s="19"/>
      <c r="V309" s="19"/>
      <c r="W309" s="20"/>
      <c r="X309" s="20"/>
      <c r="Y309" s="163">
        <f>+AT309</f>
        <v>0</v>
      </c>
      <c r="Z309" s="21"/>
      <c r="AA309" s="4"/>
      <c r="AB309" s="167"/>
      <c r="AC309" s="167"/>
      <c r="AD309" s="171">
        <f>+AB309+AC309</f>
        <v>0</v>
      </c>
      <c r="AE309" s="167"/>
      <c r="AF309" s="167"/>
      <c r="AG309" s="167"/>
      <c r="AH309" s="167"/>
      <c r="AI309" s="167"/>
      <c r="AJ309" s="167"/>
      <c r="AK309" s="167"/>
      <c r="AL309" s="167"/>
      <c r="AM309" s="167"/>
      <c r="AN309" s="167"/>
      <c r="AO309" s="183">
        <f>SUM(AD309:AN314)</f>
        <v>0</v>
      </c>
      <c r="AP309" s="24"/>
      <c r="AQ309" s="8"/>
    </row>
    <row r="310" spans="1:43" ht="14.65" customHeight="1">
      <c r="A310" s="103"/>
      <c r="B310" s="193"/>
      <c r="C310" s="193"/>
      <c r="D310" s="118"/>
      <c r="E310" s="127"/>
      <c r="F310" s="133"/>
      <c r="G310" s="133"/>
      <c r="H310" s="133"/>
      <c r="I310" s="133"/>
      <c r="J310" s="145"/>
      <c r="K310" s="148"/>
      <c r="L310" s="151"/>
      <c r="M310" s="154"/>
      <c r="N310" s="14"/>
      <c r="O310" s="15"/>
      <c r="P310" s="15"/>
      <c r="Q310" s="16"/>
      <c r="R310" s="17" t="str">
        <f ca="1">IF(Q310=0," ",IFERROR(IF(DATEDIF(TODAY(),Q310,"M")&lt;=5,"ROJO",IF(DATEDIF(TODAY(),Q310,"M")&gt;=12,"VERDE",IF(AND(DATEDIF(TODAY(),Q310,"M")&gt;=6,DATEDIF(TODAY(),Q310,"M")&lt;=11),"AMARILLO"))),S310))</f>
        <v xml:space="preserve"> </v>
      </c>
      <c r="S310" s="25" t="str">
        <f t="shared" si="2"/>
        <v xml:space="preserve"> </v>
      </c>
      <c r="T310" s="18"/>
      <c r="U310" s="19"/>
      <c r="V310" s="19"/>
      <c r="W310" s="20"/>
      <c r="X310" s="20"/>
      <c r="Y310" s="164"/>
      <c r="Z310" s="21"/>
      <c r="AA310" s="4"/>
      <c r="AB310" s="168"/>
      <c r="AC310" s="168"/>
      <c r="AD310" s="172"/>
      <c r="AE310" s="168"/>
      <c r="AF310" s="168"/>
      <c r="AG310" s="168"/>
      <c r="AH310" s="168"/>
      <c r="AI310" s="168"/>
      <c r="AJ310" s="168"/>
      <c r="AK310" s="168"/>
      <c r="AL310" s="168"/>
      <c r="AM310" s="168"/>
      <c r="AN310" s="168"/>
      <c r="AO310" s="184"/>
      <c r="AP310" s="24"/>
      <c r="AQ310" s="8"/>
    </row>
    <row r="311" spans="1:43" ht="14.65" customHeight="1">
      <c r="A311" s="103"/>
      <c r="B311" s="193"/>
      <c r="C311" s="193"/>
      <c r="D311" s="118"/>
      <c r="E311" s="127"/>
      <c r="F311" s="133"/>
      <c r="G311" s="133"/>
      <c r="H311" s="133"/>
      <c r="I311" s="133"/>
      <c r="J311" s="145"/>
      <c r="K311" s="148"/>
      <c r="L311" s="151"/>
      <c r="M311" s="154"/>
      <c r="N311" s="14"/>
      <c r="O311" s="15"/>
      <c r="P311" s="15"/>
      <c r="Q311" s="16"/>
      <c r="R311" s="40"/>
      <c r="S311" s="41"/>
      <c r="T311" s="18"/>
      <c r="U311" s="19"/>
      <c r="V311" s="19"/>
      <c r="W311" s="20"/>
      <c r="X311" s="20"/>
      <c r="Y311" s="164"/>
      <c r="Z311" s="21"/>
      <c r="AA311" s="4"/>
      <c r="AB311" s="168"/>
      <c r="AC311" s="168"/>
      <c r="AD311" s="172"/>
      <c r="AE311" s="168"/>
      <c r="AF311" s="168"/>
      <c r="AG311" s="168"/>
      <c r="AH311" s="168"/>
      <c r="AI311" s="168"/>
      <c r="AJ311" s="168"/>
      <c r="AK311" s="168"/>
      <c r="AL311" s="168"/>
      <c r="AM311" s="168"/>
      <c r="AN311" s="168"/>
      <c r="AO311" s="184"/>
      <c r="AP311" s="24"/>
      <c r="AQ311" s="8"/>
    </row>
    <row r="312" spans="1:43" ht="14.65" customHeight="1">
      <c r="A312" s="103"/>
      <c r="B312" s="193"/>
      <c r="C312" s="193"/>
      <c r="D312" s="118"/>
      <c r="E312" s="127"/>
      <c r="F312" s="133"/>
      <c r="G312" s="133"/>
      <c r="H312" s="133"/>
      <c r="I312" s="133"/>
      <c r="J312" s="145"/>
      <c r="K312" s="148"/>
      <c r="L312" s="151"/>
      <c r="M312" s="154"/>
      <c r="N312" s="14"/>
      <c r="O312" s="15"/>
      <c r="P312" s="15"/>
      <c r="Q312" s="16"/>
      <c r="R312" s="17" t="str">
        <f ca="1">IF(Q312=0," ",IFERROR(IF(DATEDIF(TODAY(),Q312,"M")&lt;=5,"ROJO",IF(DATEDIF(TODAY(),Q312,"M")&gt;=12,"VERDE",IF(AND(DATEDIF(TODAY(),Q312,"M")&gt;=6,DATEDIF(TODAY(),Q312,"M")&lt;=11),"AMARILLO"))),S312))</f>
        <v xml:space="preserve"> </v>
      </c>
      <c r="S312" s="25" t="str">
        <f t="shared" si="2"/>
        <v xml:space="preserve"> </v>
      </c>
      <c r="T312" s="18"/>
      <c r="U312" s="19"/>
      <c r="V312" s="19"/>
      <c r="W312" s="20"/>
      <c r="X312" s="20"/>
      <c r="Y312" s="164"/>
      <c r="Z312" s="21"/>
      <c r="AA312" s="4"/>
      <c r="AB312" s="168"/>
      <c r="AC312" s="168"/>
      <c r="AD312" s="172"/>
      <c r="AE312" s="168"/>
      <c r="AF312" s="168"/>
      <c r="AG312" s="168"/>
      <c r="AH312" s="168"/>
      <c r="AI312" s="168"/>
      <c r="AJ312" s="168"/>
      <c r="AK312" s="168"/>
      <c r="AL312" s="168"/>
      <c r="AM312" s="168"/>
      <c r="AN312" s="168"/>
      <c r="AO312" s="184"/>
      <c r="AP312" s="24"/>
      <c r="AQ312" s="8"/>
    </row>
    <row r="313" spans="1:43" ht="14.65" customHeight="1">
      <c r="A313" s="103"/>
      <c r="B313" s="193"/>
      <c r="C313" s="193"/>
      <c r="D313" s="118"/>
      <c r="E313" s="127"/>
      <c r="F313" s="133"/>
      <c r="G313" s="133"/>
      <c r="H313" s="133"/>
      <c r="I313" s="133"/>
      <c r="J313" s="145"/>
      <c r="K313" s="148"/>
      <c r="L313" s="151"/>
      <c r="M313" s="154"/>
      <c r="N313" s="14"/>
      <c r="O313" s="15"/>
      <c r="P313" s="15"/>
      <c r="Q313" s="16"/>
      <c r="R313" s="17" t="str">
        <f ca="1">IF(Q313=0," ",IFERROR(IF(DATEDIF(TODAY(),Q313,"M")&lt;=5,"ROJO",IF(DATEDIF(TODAY(),Q313,"M")&gt;=12,"VERDE",IF(AND(DATEDIF(TODAY(),Q313,"M")&gt;=6,DATEDIF(TODAY(),Q313,"M")&lt;=11),"AMARILLO"))),S313))</f>
        <v xml:space="preserve"> </v>
      </c>
      <c r="S313" s="25" t="str">
        <f t="shared" si="2"/>
        <v xml:space="preserve"> </v>
      </c>
      <c r="T313" s="18"/>
      <c r="U313" s="19"/>
      <c r="V313" s="19"/>
      <c r="W313" s="20"/>
      <c r="X313" s="20"/>
      <c r="Y313" s="164"/>
      <c r="Z313" s="21"/>
      <c r="AA313" s="4"/>
      <c r="AB313" s="168"/>
      <c r="AC313" s="168"/>
      <c r="AD313" s="172"/>
      <c r="AE313" s="168"/>
      <c r="AF313" s="168"/>
      <c r="AG313" s="168"/>
      <c r="AH313" s="168"/>
      <c r="AI313" s="168"/>
      <c r="AJ313" s="168"/>
      <c r="AK313" s="168"/>
      <c r="AL313" s="168"/>
      <c r="AM313" s="168"/>
      <c r="AN313" s="168"/>
      <c r="AO313" s="184"/>
      <c r="AP313" s="24"/>
      <c r="AQ313" s="8"/>
    </row>
    <row r="314" spans="1:43" ht="14.65" customHeight="1">
      <c r="A314" s="103"/>
      <c r="B314" s="193"/>
      <c r="C314" s="193"/>
      <c r="D314" s="118"/>
      <c r="E314" s="127"/>
      <c r="F314" s="133"/>
      <c r="G314" s="133"/>
      <c r="H314" s="133"/>
      <c r="I314" s="133"/>
      <c r="J314" s="145"/>
      <c r="K314" s="148"/>
      <c r="L314" s="151"/>
      <c r="M314" s="155"/>
      <c r="N314" s="14"/>
      <c r="O314" s="15"/>
      <c r="P314" s="15"/>
      <c r="Q314" s="16"/>
      <c r="R314" s="17" t="str">
        <f ca="1">IF(Q314=0," ",IFERROR(IF(DATEDIF(TODAY(),Q314,"M")&lt;=5,"ROJO",IF(DATEDIF(TODAY(),Q314,"M")&gt;=12,"VERDE",IF(AND(DATEDIF(TODAY(),Q314,"M")&gt;=6,DATEDIF(TODAY(),Q314,"M")&lt;=11),"AMARILLO"))),S314))</f>
        <v xml:space="preserve"> </v>
      </c>
      <c r="S314" s="25" t="str">
        <f t="shared" si="2"/>
        <v xml:space="preserve"> </v>
      </c>
      <c r="T314" s="18"/>
      <c r="U314" s="19"/>
      <c r="V314" s="19"/>
      <c r="W314" s="20"/>
      <c r="X314" s="20"/>
      <c r="Y314" s="164"/>
      <c r="Z314" s="21"/>
      <c r="AA314" s="4"/>
      <c r="AB314" s="169"/>
      <c r="AC314" s="169"/>
      <c r="AD314" s="173"/>
      <c r="AE314" s="169"/>
      <c r="AF314" s="169"/>
      <c r="AG314" s="169"/>
      <c r="AH314" s="169"/>
      <c r="AI314" s="169"/>
      <c r="AJ314" s="169"/>
      <c r="AK314" s="169"/>
      <c r="AL314" s="169"/>
      <c r="AM314" s="169"/>
      <c r="AN314" s="169"/>
      <c r="AO314" s="185"/>
      <c r="AP314" s="24"/>
      <c r="AQ314" s="8"/>
    </row>
    <row r="315" spans="1:43" ht="16.5">
      <c r="A315" s="103"/>
      <c r="B315" s="193"/>
      <c r="C315" s="193"/>
      <c r="D315" s="119"/>
      <c r="E315" s="128"/>
      <c r="F315" s="134"/>
      <c r="G315" s="134"/>
      <c r="H315" s="134"/>
      <c r="I315" s="134"/>
      <c r="J315" s="146"/>
      <c r="K315" s="149"/>
      <c r="L315" s="152"/>
      <c r="M315" s="28" t="b">
        <f>M309=N315</f>
        <v>1</v>
      </c>
      <c r="N315" s="29">
        <f>SUM(N309:N314)</f>
        <v>0</v>
      </c>
      <c r="O315" s="30" t="s">
        <v>112</v>
      </c>
      <c r="P315" s="31"/>
      <c r="Q315" s="32"/>
      <c r="R315" s="32"/>
      <c r="S315" s="32"/>
      <c r="T315" s="33">
        <f>SUM(T309:T314)</f>
        <v>0</v>
      </c>
      <c r="U315" s="34"/>
      <c r="V315" s="34"/>
      <c r="W315" s="35"/>
      <c r="X315" s="35"/>
      <c r="Y315" s="165"/>
      <c r="Z315" s="36"/>
      <c r="AA315" s="4"/>
      <c r="AB315" s="37"/>
      <c r="AC315" s="38"/>
      <c r="AD315" s="53"/>
      <c r="AE315" s="38"/>
      <c r="AF315" s="38"/>
      <c r="AG315" s="38"/>
      <c r="AH315" s="38"/>
      <c r="AI315" s="38"/>
      <c r="AJ315" s="38"/>
      <c r="AK315" s="38"/>
      <c r="AL315" s="38"/>
      <c r="AM315" s="38"/>
      <c r="AN315" s="38"/>
      <c r="AO315" s="39"/>
      <c r="AP315" s="24"/>
      <c r="AQ315" s="8"/>
    </row>
    <row r="316" spans="1:43" ht="14.65" customHeight="1">
      <c r="A316" s="103">
        <f>+A309+1</f>
        <v>4</v>
      </c>
      <c r="B316" s="193" t="s">
        <v>203</v>
      </c>
      <c r="C316" s="193"/>
      <c r="D316" s="117">
        <f>+Febrero!M316</f>
        <v>0</v>
      </c>
      <c r="E316" s="126"/>
      <c r="F316" s="132"/>
      <c r="G316" s="132"/>
      <c r="H316" s="132"/>
      <c r="I316" s="132"/>
      <c r="J316" s="144">
        <f>+F316+G316</f>
        <v>0</v>
      </c>
      <c r="K316" s="147">
        <f>+AO316</f>
        <v>0</v>
      </c>
      <c r="L316" s="150">
        <f>+J316+K316</f>
        <v>0</v>
      </c>
      <c r="M316" s="153">
        <f>+(D316+E316)-L316+H316-I316</f>
        <v>0</v>
      </c>
      <c r="N316" s="14"/>
      <c r="O316" s="15"/>
      <c r="P316" s="15"/>
      <c r="Q316" s="16"/>
      <c r="R316" s="17" t="str">
        <f ca="1">IF(Q316=0," ",IFERROR(IF(DATEDIF(TODAY(),Q316,"M")&lt;=5,"ROJO",IF(DATEDIF(TODAY(),Q316,"M")&gt;=12,"VERDE",IF(AND(DATEDIF(TODAY(),Q316,"M")&gt;=6,DATEDIF(TODAY(),Q316,"M")&lt;=11),"AMARILLO"))),S316))</f>
        <v xml:space="preserve"> </v>
      </c>
      <c r="S316" s="17" t="str">
        <f>IF(Q316=0," ",IF(Q316&lt;=$N$4,"VENCIDO","NO VENCIDO"))</f>
        <v xml:space="preserve"> </v>
      </c>
      <c r="T316" s="18"/>
      <c r="U316" s="19"/>
      <c r="V316" s="19"/>
      <c r="W316" s="20"/>
      <c r="X316" s="20"/>
      <c r="Y316" s="163">
        <f>+AT316</f>
        <v>0</v>
      </c>
      <c r="Z316" s="21"/>
      <c r="AA316" s="4"/>
      <c r="AB316" s="167"/>
      <c r="AC316" s="167"/>
      <c r="AD316" s="171">
        <f>+AB316+AC316</f>
        <v>0</v>
      </c>
      <c r="AE316" s="167"/>
      <c r="AF316" s="167"/>
      <c r="AG316" s="167"/>
      <c r="AH316" s="167"/>
      <c r="AI316" s="167"/>
      <c r="AJ316" s="167"/>
      <c r="AK316" s="167"/>
      <c r="AL316" s="167"/>
      <c r="AM316" s="167"/>
      <c r="AN316" s="167"/>
      <c r="AO316" s="183">
        <f>SUM(AD316:AN321)</f>
        <v>0</v>
      </c>
      <c r="AP316" s="24"/>
      <c r="AQ316" s="8"/>
    </row>
    <row r="317" spans="1:43" ht="14.65" customHeight="1">
      <c r="A317" s="103"/>
      <c r="B317" s="193"/>
      <c r="C317" s="193"/>
      <c r="D317" s="118"/>
      <c r="E317" s="127"/>
      <c r="F317" s="133"/>
      <c r="G317" s="133"/>
      <c r="H317" s="133"/>
      <c r="I317" s="133"/>
      <c r="J317" s="145"/>
      <c r="K317" s="148"/>
      <c r="L317" s="151"/>
      <c r="M317" s="154"/>
      <c r="N317" s="14"/>
      <c r="O317" s="15"/>
      <c r="P317" s="15"/>
      <c r="Q317" s="16"/>
      <c r="R317" s="17" t="str">
        <f ca="1">IF(Q317=0," ",IFERROR(IF(DATEDIF(TODAY(),Q317,"M")&lt;=5,"ROJO",IF(DATEDIF(TODAY(),Q317,"M")&gt;=12,"VERDE",IF(AND(DATEDIF(TODAY(),Q317,"M")&gt;=6,DATEDIF(TODAY(),Q317,"M")&lt;=11),"AMARILLO"))),S317))</f>
        <v xml:space="preserve"> </v>
      </c>
      <c r="S317" s="25" t="str">
        <f>IF(Q317=0," ",IF(Q317&lt;=$N$4,"VENCIDO","NO VENCIDO"))</f>
        <v xml:space="preserve"> </v>
      </c>
      <c r="T317" s="18"/>
      <c r="U317" s="19"/>
      <c r="V317" s="19"/>
      <c r="W317" s="20"/>
      <c r="X317" s="20"/>
      <c r="Y317" s="164"/>
      <c r="Z317" s="21"/>
      <c r="AA317" s="4"/>
      <c r="AB317" s="168"/>
      <c r="AC317" s="168"/>
      <c r="AD317" s="172"/>
      <c r="AE317" s="168"/>
      <c r="AF317" s="168"/>
      <c r="AG317" s="168"/>
      <c r="AH317" s="168"/>
      <c r="AI317" s="168"/>
      <c r="AJ317" s="168"/>
      <c r="AK317" s="168"/>
      <c r="AL317" s="168"/>
      <c r="AM317" s="168"/>
      <c r="AN317" s="168"/>
      <c r="AO317" s="184"/>
      <c r="AP317" s="24"/>
      <c r="AQ317" s="8"/>
    </row>
    <row r="318" spans="1:43" ht="14.65" customHeight="1">
      <c r="A318" s="103"/>
      <c r="B318" s="193"/>
      <c r="C318" s="193"/>
      <c r="D318" s="118"/>
      <c r="E318" s="127"/>
      <c r="F318" s="133"/>
      <c r="G318" s="133"/>
      <c r="H318" s="133"/>
      <c r="I318" s="133"/>
      <c r="J318" s="145"/>
      <c r="K318" s="148"/>
      <c r="L318" s="151"/>
      <c r="M318" s="154"/>
      <c r="N318" s="14"/>
      <c r="O318" s="15"/>
      <c r="P318" s="15"/>
      <c r="Q318" s="16"/>
      <c r="R318" s="40"/>
      <c r="S318" s="41"/>
      <c r="T318" s="18"/>
      <c r="U318" s="19"/>
      <c r="V318" s="19"/>
      <c r="W318" s="20"/>
      <c r="X318" s="20"/>
      <c r="Y318" s="164"/>
      <c r="Z318" s="21"/>
      <c r="AA318" s="4"/>
      <c r="AB318" s="168"/>
      <c r="AC318" s="168"/>
      <c r="AD318" s="172"/>
      <c r="AE318" s="168"/>
      <c r="AF318" s="168"/>
      <c r="AG318" s="168"/>
      <c r="AH318" s="168"/>
      <c r="AI318" s="168"/>
      <c r="AJ318" s="168"/>
      <c r="AK318" s="168"/>
      <c r="AL318" s="168"/>
      <c r="AM318" s="168"/>
      <c r="AN318" s="168"/>
      <c r="AO318" s="184"/>
      <c r="AP318" s="24"/>
      <c r="AQ318" s="8"/>
    </row>
    <row r="319" spans="1:43" ht="14.65" customHeight="1">
      <c r="A319" s="103"/>
      <c r="B319" s="193"/>
      <c r="C319" s="193"/>
      <c r="D319" s="118"/>
      <c r="E319" s="127"/>
      <c r="F319" s="133"/>
      <c r="G319" s="133"/>
      <c r="H319" s="133"/>
      <c r="I319" s="133"/>
      <c r="J319" s="145"/>
      <c r="K319" s="148"/>
      <c r="L319" s="151"/>
      <c r="M319" s="154"/>
      <c r="N319" s="14"/>
      <c r="O319" s="15"/>
      <c r="P319" s="15"/>
      <c r="Q319" s="16"/>
      <c r="R319" s="17" t="str">
        <f ca="1">IF(Q319=0," ",IFERROR(IF(DATEDIF(TODAY(),Q319,"M")&lt;=5,"ROJO",IF(DATEDIF(TODAY(),Q319,"M")&gt;=12,"VERDE",IF(AND(DATEDIF(TODAY(),Q319,"M")&gt;=6,DATEDIF(TODAY(),Q319,"M")&lt;=11),"AMARILLO"))),S319))</f>
        <v xml:space="preserve"> </v>
      </c>
      <c r="S319" s="25" t="str">
        <f>IF(Q319=0," ",IF(Q319&lt;=$N$4,"VENCIDO","NO VENCIDO"))</f>
        <v xml:space="preserve"> </v>
      </c>
      <c r="T319" s="18"/>
      <c r="U319" s="19"/>
      <c r="V319" s="19"/>
      <c r="W319" s="20"/>
      <c r="X319" s="20"/>
      <c r="Y319" s="164"/>
      <c r="Z319" s="21"/>
      <c r="AA319" s="4"/>
      <c r="AB319" s="168"/>
      <c r="AC319" s="168"/>
      <c r="AD319" s="172"/>
      <c r="AE319" s="168"/>
      <c r="AF319" s="168"/>
      <c r="AG319" s="168"/>
      <c r="AH319" s="168"/>
      <c r="AI319" s="168"/>
      <c r="AJ319" s="168"/>
      <c r="AK319" s="168"/>
      <c r="AL319" s="168"/>
      <c r="AM319" s="168"/>
      <c r="AN319" s="168"/>
      <c r="AO319" s="184"/>
      <c r="AP319" s="24"/>
      <c r="AQ319" s="8"/>
    </row>
    <row r="320" spans="1:43" ht="14.65" customHeight="1">
      <c r="A320" s="103"/>
      <c r="B320" s="193"/>
      <c r="C320" s="193"/>
      <c r="D320" s="118"/>
      <c r="E320" s="127"/>
      <c r="F320" s="133"/>
      <c r="G320" s="133"/>
      <c r="H320" s="133"/>
      <c r="I320" s="133"/>
      <c r="J320" s="145"/>
      <c r="K320" s="148"/>
      <c r="L320" s="151"/>
      <c r="M320" s="154"/>
      <c r="N320" s="14"/>
      <c r="O320" s="15"/>
      <c r="P320" s="15"/>
      <c r="Q320" s="16"/>
      <c r="R320" s="17" t="str">
        <f ca="1">IF(Q320=0," ",IFERROR(IF(DATEDIF(TODAY(),Q320,"M")&lt;=5,"ROJO",IF(DATEDIF(TODAY(),Q320,"M")&gt;=12,"VERDE",IF(AND(DATEDIF(TODAY(),Q320,"M")&gt;=6,DATEDIF(TODAY(),Q320,"M")&lt;=11),"AMARILLO"))),S320))</f>
        <v xml:space="preserve"> </v>
      </c>
      <c r="S320" s="25" t="str">
        <f>IF(Q320=0," ",IF(Q320&lt;=$N$4,"VENCIDO","NO VENCIDO"))</f>
        <v xml:space="preserve"> </v>
      </c>
      <c r="T320" s="18"/>
      <c r="U320" s="19"/>
      <c r="V320" s="19"/>
      <c r="W320" s="20"/>
      <c r="X320" s="20"/>
      <c r="Y320" s="164"/>
      <c r="Z320" s="21"/>
      <c r="AA320" s="4"/>
      <c r="AB320" s="168"/>
      <c r="AC320" s="168"/>
      <c r="AD320" s="172"/>
      <c r="AE320" s="168"/>
      <c r="AF320" s="168"/>
      <c r="AG320" s="168"/>
      <c r="AH320" s="168"/>
      <c r="AI320" s="168"/>
      <c r="AJ320" s="168"/>
      <c r="AK320" s="168"/>
      <c r="AL320" s="168"/>
      <c r="AM320" s="168"/>
      <c r="AN320" s="168"/>
      <c r="AO320" s="184"/>
      <c r="AP320" s="24"/>
      <c r="AQ320" s="8"/>
    </row>
    <row r="321" spans="1:43" ht="14.65" customHeight="1">
      <c r="A321" s="103"/>
      <c r="B321" s="193"/>
      <c r="C321" s="193"/>
      <c r="D321" s="118"/>
      <c r="E321" s="127"/>
      <c r="F321" s="133"/>
      <c r="G321" s="133"/>
      <c r="H321" s="133"/>
      <c r="I321" s="133"/>
      <c r="J321" s="145"/>
      <c r="K321" s="148"/>
      <c r="L321" s="151"/>
      <c r="M321" s="155"/>
      <c r="N321" s="14"/>
      <c r="O321" s="15"/>
      <c r="P321" s="15"/>
      <c r="Q321" s="16"/>
      <c r="R321" s="17" t="str">
        <f ca="1">IF(Q321=0," ",IFERROR(IF(DATEDIF(TODAY(),Q321,"M")&lt;=5,"ROJO",IF(DATEDIF(TODAY(),Q321,"M")&gt;=12,"VERDE",IF(AND(DATEDIF(TODAY(),Q321,"M")&gt;=6,DATEDIF(TODAY(),Q321,"M")&lt;=11),"AMARILLO"))),S321))</f>
        <v xml:space="preserve"> </v>
      </c>
      <c r="S321" s="25" t="str">
        <f>IF(Q321=0," ",IF(Q321&lt;=$N$4,"VENCIDO","NO VENCIDO"))</f>
        <v xml:space="preserve"> </v>
      </c>
      <c r="T321" s="18"/>
      <c r="U321" s="19"/>
      <c r="V321" s="19"/>
      <c r="W321" s="20"/>
      <c r="X321" s="20"/>
      <c r="Y321" s="164"/>
      <c r="Z321" s="21"/>
      <c r="AA321" s="4"/>
      <c r="AB321" s="169"/>
      <c r="AC321" s="169"/>
      <c r="AD321" s="173"/>
      <c r="AE321" s="169"/>
      <c r="AF321" s="169"/>
      <c r="AG321" s="169"/>
      <c r="AH321" s="169"/>
      <c r="AI321" s="169"/>
      <c r="AJ321" s="169"/>
      <c r="AK321" s="169"/>
      <c r="AL321" s="169"/>
      <c r="AM321" s="169"/>
      <c r="AN321" s="169"/>
      <c r="AO321" s="185"/>
      <c r="AP321" s="24"/>
      <c r="AQ321" s="8"/>
    </row>
    <row r="322" spans="1:43" ht="16.5">
      <c r="A322" s="103"/>
      <c r="B322" s="193"/>
      <c r="C322" s="193"/>
      <c r="D322" s="119"/>
      <c r="E322" s="128"/>
      <c r="F322" s="134"/>
      <c r="G322" s="134"/>
      <c r="H322" s="134"/>
      <c r="I322" s="134"/>
      <c r="J322" s="146"/>
      <c r="K322" s="149"/>
      <c r="L322" s="152"/>
      <c r="M322" s="28" t="b">
        <f>M316=N322</f>
        <v>1</v>
      </c>
      <c r="N322" s="29">
        <f>SUM(N316:N321)</f>
        <v>0</v>
      </c>
      <c r="O322" s="30" t="s">
        <v>112</v>
      </c>
      <c r="P322" s="31"/>
      <c r="Q322" s="32"/>
      <c r="R322" s="32"/>
      <c r="S322" s="32"/>
      <c r="T322" s="33">
        <f>SUM(T316:T321)</f>
        <v>0</v>
      </c>
      <c r="U322" s="34"/>
      <c r="V322" s="34"/>
      <c r="W322" s="35"/>
      <c r="X322" s="35"/>
      <c r="Y322" s="165"/>
      <c r="Z322" s="36"/>
      <c r="AA322" s="4"/>
      <c r="AB322" s="37"/>
      <c r="AC322" s="38"/>
      <c r="AD322" s="53"/>
      <c r="AE322" s="38"/>
      <c r="AF322" s="38"/>
      <c r="AG322" s="38"/>
      <c r="AH322" s="38"/>
      <c r="AI322" s="38"/>
      <c r="AJ322" s="38"/>
      <c r="AK322" s="38"/>
      <c r="AL322" s="38"/>
      <c r="AM322" s="38"/>
      <c r="AN322" s="38"/>
      <c r="AO322" s="39"/>
      <c r="AP322" s="24"/>
      <c r="AQ322" s="8"/>
    </row>
    <row r="323" spans="1:43" ht="14.65" customHeight="1">
      <c r="A323" s="103">
        <f>+A316+1</f>
        <v>5</v>
      </c>
      <c r="B323" s="193" t="s">
        <v>204</v>
      </c>
      <c r="C323" s="193"/>
      <c r="D323" s="117">
        <f>+Febrero!M323</f>
        <v>0</v>
      </c>
      <c r="E323" s="126"/>
      <c r="F323" s="132"/>
      <c r="G323" s="132"/>
      <c r="H323" s="132"/>
      <c r="I323" s="132"/>
      <c r="J323" s="144">
        <f>+F323+G323</f>
        <v>0</v>
      </c>
      <c r="K323" s="147">
        <f>+AO323</f>
        <v>0</v>
      </c>
      <c r="L323" s="150">
        <f>+J323+K323</f>
        <v>0</v>
      </c>
      <c r="M323" s="153">
        <f>+(D323+E323)-L323+H323-I323</f>
        <v>0</v>
      </c>
      <c r="N323" s="14"/>
      <c r="O323" s="15"/>
      <c r="P323" s="15"/>
      <c r="Q323" s="16"/>
      <c r="R323" s="17" t="str">
        <f ca="1">IF(Q323=0," ",IFERROR(IF(DATEDIF(TODAY(),Q323,"M")&lt;=5,"ROJO",IF(DATEDIF(TODAY(),Q323,"M")&gt;=12,"VERDE",IF(AND(DATEDIF(TODAY(),Q323,"M")&gt;=6,DATEDIF(TODAY(),Q323,"M")&lt;=11),"AMARILLO"))),S323))</f>
        <v xml:space="preserve"> </v>
      </c>
      <c r="S323" s="17" t="str">
        <f>IF(Q323=0," ",IF(Q323&lt;=$N$4,"VENCIDO","NO VENCIDO"))</f>
        <v xml:space="preserve"> </v>
      </c>
      <c r="T323" s="18"/>
      <c r="U323" s="19"/>
      <c r="V323" s="19"/>
      <c r="W323" s="20"/>
      <c r="X323" s="20"/>
      <c r="Y323" s="163">
        <f>+AT323</f>
        <v>0</v>
      </c>
      <c r="Z323" s="21"/>
      <c r="AA323" s="4"/>
      <c r="AB323" s="167"/>
      <c r="AC323" s="167"/>
      <c r="AD323" s="171">
        <f>+AB323+AC323</f>
        <v>0</v>
      </c>
      <c r="AE323" s="167"/>
      <c r="AF323" s="167"/>
      <c r="AG323" s="167"/>
      <c r="AH323" s="167"/>
      <c r="AI323" s="167"/>
      <c r="AJ323" s="167"/>
      <c r="AK323" s="167"/>
      <c r="AL323" s="167"/>
      <c r="AM323" s="167"/>
      <c r="AN323" s="167"/>
      <c r="AO323" s="183">
        <f>SUM(AD323:AN328)</f>
        <v>0</v>
      </c>
      <c r="AP323" s="24"/>
      <c r="AQ323" s="8"/>
    </row>
    <row r="324" spans="1:43" ht="14.65" customHeight="1">
      <c r="A324" s="103"/>
      <c r="B324" s="193"/>
      <c r="C324" s="193"/>
      <c r="D324" s="118"/>
      <c r="E324" s="127"/>
      <c r="F324" s="133"/>
      <c r="G324" s="133"/>
      <c r="H324" s="133"/>
      <c r="I324" s="133"/>
      <c r="J324" s="145"/>
      <c r="K324" s="148"/>
      <c r="L324" s="151"/>
      <c r="M324" s="154"/>
      <c r="N324" s="14"/>
      <c r="O324" s="15"/>
      <c r="P324" s="15"/>
      <c r="Q324" s="16"/>
      <c r="R324" s="17" t="str">
        <f ca="1">IF(Q324=0," ",IFERROR(IF(DATEDIF(TODAY(),Q324,"M")&lt;=5,"ROJO",IF(DATEDIF(TODAY(),Q324,"M")&gt;=12,"VERDE",IF(AND(DATEDIF(TODAY(),Q324,"M")&gt;=6,DATEDIF(TODAY(),Q324,"M")&lt;=11),"AMARILLO"))),S324))</f>
        <v xml:space="preserve"> </v>
      </c>
      <c r="S324" s="25" t="str">
        <f>IF(Q324=0," ",IF(Q324&lt;=$N$4,"VENCIDO","NO VENCIDO"))</f>
        <v xml:space="preserve"> </v>
      </c>
      <c r="T324" s="18"/>
      <c r="U324" s="19"/>
      <c r="V324" s="19"/>
      <c r="W324" s="20"/>
      <c r="X324" s="20"/>
      <c r="Y324" s="164"/>
      <c r="Z324" s="21"/>
      <c r="AA324" s="4"/>
      <c r="AB324" s="168"/>
      <c r="AC324" s="168"/>
      <c r="AD324" s="172"/>
      <c r="AE324" s="168"/>
      <c r="AF324" s="168"/>
      <c r="AG324" s="168"/>
      <c r="AH324" s="168"/>
      <c r="AI324" s="168"/>
      <c r="AJ324" s="168"/>
      <c r="AK324" s="168"/>
      <c r="AL324" s="168"/>
      <c r="AM324" s="168"/>
      <c r="AN324" s="168"/>
      <c r="AO324" s="184"/>
      <c r="AP324" s="24"/>
      <c r="AQ324" s="8"/>
    </row>
    <row r="325" spans="1:43" ht="14.65" customHeight="1">
      <c r="A325" s="103"/>
      <c r="B325" s="193"/>
      <c r="C325" s="193"/>
      <c r="D325" s="118"/>
      <c r="E325" s="127"/>
      <c r="F325" s="133"/>
      <c r="G325" s="133"/>
      <c r="H325" s="133"/>
      <c r="I325" s="133"/>
      <c r="J325" s="145"/>
      <c r="K325" s="148"/>
      <c r="L325" s="151"/>
      <c r="M325" s="154"/>
      <c r="N325" s="14"/>
      <c r="O325" s="15"/>
      <c r="P325" s="15"/>
      <c r="Q325" s="16"/>
      <c r="R325" s="40"/>
      <c r="S325" s="41"/>
      <c r="T325" s="18"/>
      <c r="U325" s="19"/>
      <c r="V325" s="19"/>
      <c r="W325" s="20"/>
      <c r="X325" s="20"/>
      <c r="Y325" s="164"/>
      <c r="Z325" s="21"/>
      <c r="AA325" s="4"/>
      <c r="AB325" s="168"/>
      <c r="AC325" s="168"/>
      <c r="AD325" s="172"/>
      <c r="AE325" s="168"/>
      <c r="AF325" s="168"/>
      <c r="AG325" s="168"/>
      <c r="AH325" s="168"/>
      <c r="AI325" s="168"/>
      <c r="AJ325" s="168"/>
      <c r="AK325" s="168"/>
      <c r="AL325" s="168"/>
      <c r="AM325" s="168"/>
      <c r="AN325" s="168"/>
      <c r="AO325" s="184"/>
      <c r="AP325" s="24"/>
      <c r="AQ325" s="8"/>
    </row>
    <row r="326" spans="1:43" ht="14.65" customHeight="1">
      <c r="A326" s="103"/>
      <c r="B326" s="193"/>
      <c r="C326" s="193"/>
      <c r="D326" s="118"/>
      <c r="E326" s="127"/>
      <c r="F326" s="133"/>
      <c r="G326" s="133"/>
      <c r="H326" s="133"/>
      <c r="I326" s="133"/>
      <c r="J326" s="145"/>
      <c r="K326" s="148"/>
      <c r="L326" s="151"/>
      <c r="M326" s="154"/>
      <c r="N326" s="14"/>
      <c r="O326" s="15"/>
      <c r="P326" s="15"/>
      <c r="Q326" s="16"/>
      <c r="R326" s="17" t="str">
        <f ca="1">IF(Q326=0," ",IFERROR(IF(DATEDIF(TODAY(),Q326,"M")&lt;=5,"ROJO",IF(DATEDIF(TODAY(),Q326,"M")&gt;=12,"VERDE",IF(AND(DATEDIF(TODAY(),Q326,"M")&gt;=6,DATEDIF(TODAY(),Q326,"M")&lt;=11),"AMARILLO"))),S326))</f>
        <v xml:space="preserve"> </v>
      </c>
      <c r="S326" s="25" t="str">
        <f>IF(Q326=0," ",IF(Q326&lt;=$N$4,"VENCIDO","NO VENCIDO"))</f>
        <v xml:space="preserve"> </v>
      </c>
      <c r="T326" s="18"/>
      <c r="U326" s="19"/>
      <c r="V326" s="19"/>
      <c r="W326" s="20"/>
      <c r="X326" s="20"/>
      <c r="Y326" s="164"/>
      <c r="Z326" s="21"/>
      <c r="AA326" s="4"/>
      <c r="AB326" s="168"/>
      <c r="AC326" s="168"/>
      <c r="AD326" s="172"/>
      <c r="AE326" s="168"/>
      <c r="AF326" s="168"/>
      <c r="AG326" s="168"/>
      <c r="AH326" s="168"/>
      <c r="AI326" s="168"/>
      <c r="AJ326" s="168"/>
      <c r="AK326" s="168"/>
      <c r="AL326" s="168"/>
      <c r="AM326" s="168"/>
      <c r="AN326" s="168"/>
      <c r="AO326" s="184"/>
      <c r="AP326" s="24"/>
      <c r="AQ326" s="8"/>
    </row>
    <row r="327" spans="1:43" ht="14.65" customHeight="1">
      <c r="A327" s="103"/>
      <c r="B327" s="193"/>
      <c r="C327" s="193"/>
      <c r="D327" s="118"/>
      <c r="E327" s="127"/>
      <c r="F327" s="133"/>
      <c r="G327" s="133"/>
      <c r="H327" s="133"/>
      <c r="I327" s="133"/>
      <c r="J327" s="145"/>
      <c r="K327" s="148"/>
      <c r="L327" s="151"/>
      <c r="M327" s="154"/>
      <c r="N327" s="14"/>
      <c r="O327" s="15"/>
      <c r="P327" s="15"/>
      <c r="Q327" s="16"/>
      <c r="R327" s="17" t="str">
        <f ca="1">IF(Q327=0," ",IFERROR(IF(DATEDIF(TODAY(),Q327,"M")&lt;=5,"ROJO",IF(DATEDIF(TODAY(),Q327,"M")&gt;=12,"VERDE",IF(AND(DATEDIF(TODAY(),Q327,"M")&gt;=6,DATEDIF(TODAY(),Q327,"M")&lt;=11),"AMARILLO"))),S327))</f>
        <v xml:space="preserve"> </v>
      </c>
      <c r="S327" s="25" t="str">
        <f>IF(Q327=0," ",IF(Q327&lt;=$N$4,"VENCIDO","NO VENCIDO"))</f>
        <v xml:space="preserve"> </v>
      </c>
      <c r="T327" s="18"/>
      <c r="U327" s="19"/>
      <c r="V327" s="19"/>
      <c r="W327" s="20"/>
      <c r="X327" s="20"/>
      <c r="Y327" s="164"/>
      <c r="Z327" s="21"/>
      <c r="AA327" s="4"/>
      <c r="AB327" s="168"/>
      <c r="AC327" s="168"/>
      <c r="AD327" s="172"/>
      <c r="AE327" s="168"/>
      <c r="AF327" s="168"/>
      <c r="AG327" s="168"/>
      <c r="AH327" s="168"/>
      <c r="AI327" s="168"/>
      <c r="AJ327" s="168"/>
      <c r="AK327" s="168"/>
      <c r="AL327" s="168"/>
      <c r="AM327" s="168"/>
      <c r="AN327" s="168"/>
      <c r="AO327" s="184"/>
      <c r="AP327" s="24"/>
      <c r="AQ327" s="8"/>
    </row>
    <row r="328" spans="1:43" ht="14.65" customHeight="1">
      <c r="A328" s="103"/>
      <c r="B328" s="193"/>
      <c r="C328" s="193"/>
      <c r="D328" s="118"/>
      <c r="E328" s="127"/>
      <c r="F328" s="133"/>
      <c r="G328" s="133"/>
      <c r="H328" s="133"/>
      <c r="I328" s="133"/>
      <c r="J328" s="145"/>
      <c r="K328" s="148"/>
      <c r="L328" s="151"/>
      <c r="M328" s="155"/>
      <c r="N328" s="14"/>
      <c r="O328" s="15"/>
      <c r="P328" s="15"/>
      <c r="Q328" s="16"/>
      <c r="R328" s="17" t="str">
        <f ca="1">IF(Q328=0," ",IFERROR(IF(DATEDIF(TODAY(),Q328,"M")&lt;=5,"ROJO",IF(DATEDIF(TODAY(),Q328,"M")&gt;=12,"VERDE",IF(AND(DATEDIF(TODAY(),Q328,"M")&gt;=6,DATEDIF(TODAY(),Q328,"M")&lt;=11),"AMARILLO"))),S328))</f>
        <v xml:space="preserve"> </v>
      </c>
      <c r="S328" s="25" t="str">
        <f>IF(Q328=0," ",IF(Q328&lt;=$N$4,"VENCIDO","NO VENCIDO"))</f>
        <v xml:space="preserve"> </v>
      </c>
      <c r="T328" s="18"/>
      <c r="U328" s="19"/>
      <c r="V328" s="19"/>
      <c r="W328" s="20"/>
      <c r="X328" s="20"/>
      <c r="Y328" s="164"/>
      <c r="Z328" s="21"/>
      <c r="AA328" s="4"/>
      <c r="AB328" s="169"/>
      <c r="AC328" s="169"/>
      <c r="AD328" s="173"/>
      <c r="AE328" s="169"/>
      <c r="AF328" s="169"/>
      <c r="AG328" s="169"/>
      <c r="AH328" s="169"/>
      <c r="AI328" s="169"/>
      <c r="AJ328" s="169"/>
      <c r="AK328" s="169"/>
      <c r="AL328" s="169"/>
      <c r="AM328" s="169"/>
      <c r="AN328" s="169"/>
      <c r="AO328" s="185"/>
      <c r="AP328" s="24"/>
      <c r="AQ328" s="8"/>
    </row>
    <row r="329" spans="1:43" ht="16.5">
      <c r="A329" s="103"/>
      <c r="B329" s="193"/>
      <c r="C329" s="193"/>
      <c r="D329" s="119"/>
      <c r="E329" s="128"/>
      <c r="F329" s="134"/>
      <c r="G329" s="134"/>
      <c r="H329" s="134"/>
      <c r="I329" s="134"/>
      <c r="J329" s="146"/>
      <c r="K329" s="149"/>
      <c r="L329" s="152"/>
      <c r="M329" s="28" t="b">
        <f>M323=N329</f>
        <v>1</v>
      </c>
      <c r="N329" s="29">
        <f>SUM(N323:N328)</f>
        <v>0</v>
      </c>
      <c r="O329" s="30" t="s">
        <v>112</v>
      </c>
      <c r="P329" s="31"/>
      <c r="Q329" s="32"/>
      <c r="R329" s="32"/>
      <c r="S329" s="32"/>
      <c r="T329" s="33">
        <f>SUM(T323:T328)</f>
        <v>0</v>
      </c>
      <c r="U329" s="34"/>
      <c r="V329" s="34"/>
      <c r="W329" s="35"/>
      <c r="X329" s="35"/>
      <c r="Y329" s="165"/>
      <c r="Z329" s="36"/>
      <c r="AA329" s="4"/>
      <c r="AB329" s="37"/>
      <c r="AC329" s="38"/>
      <c r="AD329" s="53"/>
      <c r="AE329" s="38"/>
      <c r="AF329" s="38"/>
      <c r="AG329" s="38"/>
      <c r="AH329" s="38"/>
      <c r="AI329" s="38"/>
      <c r="AJ329" s="38"/>
      <c r="AK329" s="38"/>
      <c r="AL329" s="38"/>
      <c r="AM329" s="38"/>
      <c r="AN329" s="38"/>
      <c r="AO329" s="39"/>
      <c r="AP329" s="24"/>
      <c r="AQ329" s="8"/>
    </row>
    <row r="330" spans="1:43" ht="14.65" customHeight="1">
      <c r="A330" s="103">
        <f>+A323+1</f>
        <v>6</v>
      </c>
      <c r="B330" s="193" t="s">
        <v>205</v>
      </c>
      <c r="C330" s="193"/>
      <c r="D330" s="117">
        <f>+Febrero!M330</f>
        <v>280</v>
      </c>
      <c r="E330" s="126"/>
      <c r="F330" s="132">
        <v>90</v>
      </c>
      <c r="G330" s="132"/>
      <c r="H330" s="132"/>
      <c r="I330" s="132">
        <v>50</v>
      </c>
      <c r="J330" s="144">
        <f>+F330+G330</f>
        <v>90</v>
      </c>
      <c r="K330" s="147">
        <f>+AO330</f>
        <v>0</v>
      </c>
      <c r="L330" s="150">
        <f>+J330+K330</f>
        <v>90</v>
      </c>
      <c r="M330" s="153">
        <f>+(D330+E330)-L330+H330-I330</f>
        <v>140</v>
      </c>
      <c r="N330" s="14">
        <v>60</v>
      </c>
      <c r="O330" s="15" t="s">
        <v>241</v>
      </c>
      <c r="P330" s="71" t="s">
        <v>207</v>
      </c>
      <c r="Q330" s="16">
        <v>46477</v>
      </c>
      <c r="R330" s="17" t="str">
        <f ca="1">IF(Q330=0," ",IFERROR(IF(DATEDIF(TODAY(),Q330,"M")&lt;=5,"ROJO",IF(DATEDIF(TODAY(),Q330,"M")&gt;=12,"VERDE",IF(AND(DATEDIF(TODAY(),Q330,"M")&gt;=6,DATEDIF(TODAY(),Q330,"M")&lt;=11),"AMARILLO"))),S330))</f>
        <v>ROJO</v>
      </c>
      <c r="S330" s="17" t="str">
        <f>IF(Q330=0," ",IF(Q330&lt;=$N$4,"VENCIDO","NO VENCIDO"))</f>
        <v>NO VENCIDO</v>
      </c>
      <c r="T330" s="18"/>
      <c r="U330" s="19"/>
      <c r="V330" s="19"/>
      <c r="W330" s="20"/>
      <c r="X330" s="20"/>
      <c r="Y330" s="163">
        <f>+AT330</f>
        <v>0</v>
      </c>
      <c r="Z330" s="21"/>
      <c r="AA330" s="4"/>
      <c r="AB330" s="167"/>
      <c r="AC330" s="167"/>
      <c r="AD330" s="171">
        <f>+AB330+AC330</f>
        <v>0</v>
      </c>
      <c r="AE330" s="167"/>
      <c r="AF330" s="167"/>
      <c r="AG330" s="167"/>
      <c r="AH330" s="167"/>
      <c r="AI330" s="167"/>
      <c r="AJ330" s="167"/>
      <c r="AK330" s="167"/>
      <c r="AL330" s="167"/>
      <c r="AM330" s="167"/>
      <c r="AN330" s="167"/>
      <c r="AO330" s="183">
        <f>SUM(AD330:AN335)</f>
        <v>0</v>
      </c>
      <c r="AP330" s="24"/>
      <c r="AQ330" s="8"/>
    </row>
    <row r="331" spans="1:43" ht="14.65" customHeight="1">
      <c r="A331" s="103"/>
      <c r="B331" s="193"/>
      <c r="C331" s="193"/>
      <c r="D331" s="118"/>
      <c r="E331" s="127"/>
      <c r="F331" s="133"/>
      <c r="G331" s="133"/>
      <c r="H331" s="133"/>
      <c r="I331" s="133"/>
      <c r="J331" s="145"/>
      <c r="K331" s="148"/>
      <c r="L331" s="151"/>
      <c r="M331" s="154"/>
      <c r="N331" s="14">
        <v>80</v>
      </c>
      <c r="O331" s="71" t="s">
        <v>206</v>
      </c>
      <c r="P331" s="71" t="s">
        <v>207</v>
      </c>
      <c r="Q331" s="72">
        <v>46388</v>
      </c>
      <c r="R331" s="17" t="str">
        <f ca="1">IF(Q331=0," ",IFERROR(IF(DATEDIF(TODAY(),Q331,"M")&lt;=5,"ROJO",IF(DATEDIF(TODAY(),Q331,"M")&gt;=12,"VERDE",IF(AND(DATEDIF(TODAY(),Q331,"M")&gt;=6,DATEDIF(TODAY(),Q331,"M")&lt;=11),"AMARILLO"))),S331))</f>
        <v>ROJO</v>
      </c>
      <c r="S331" s="25" t="str">
        <f>IF(Q331=0," ",IF(Q331&lt;=$N$4,"VENCIDO","NO VENCIDO"))</f>
        <v>NO VENCIDO</v>
      </c>
      <c r="T331" s="18"/>
      <c r="U331" s="19"/>
      <c r="V331" s="19"/>
      <c r="W331" s="20"/>
      <c r="X331" s="20"/>
      <c r="Y331" s="164"/>
      <c r="Z331" s="21"/>
      <c r="AA331" s="4"/>
      <c r="AB331" s="168"/>
      <c r="AC331" s="168"/>
      <c r="AD331" s="172"/>
      <c r="AE331" s="168"/>
      <c r="AF331" s="168"/>
      <c r="AG331" s="168"/>
      <c r="AH331" s="168"/>
      <c r="AI331" s="168"/>
      <c r="AJ331" s="168"/>
      <c r="AK331" s="168"/>
      <c r="AL331" s="168"/>
      <c r="AM331" s="168"/>
      <c r="AN331" s="168"/>
      <c r="AO331" s="184"/>
      <c r="AP331" s="24"/>
      <c r="AQ331" s="8"/>
    </row>
    <row r="332" spans="1:43" ht="14.65" customHeight="1">
      <c r="A332" s="103"/>
      <c r="B332" s="193"/>
      <c r="C332" s="193"/>
      <c r="D332" s="118"/>
      <c r="E332" s="127"/>
      <c r="F332" s="133"/>
      <c r="G332" s="133"/>
      <c r="H332" s="133"/>
      <c r="I332" s="133"/>
      <c r="J332" s="145"/>
      <c r="K332" s="148"/>
      <c r="L332" s="151"/>
      <c r="M332" s="154"/>
      <c r="N332" s="14"/>
      <c r="O332" s="15"/>
      <c r="P332" s="15"/>
      <c r="Q332" s="16"/>
      <c r="R332" s="40"/>
      <c r="S332" s="41"/>
      <c r="T332" s="18"/>
      <c r="U332" s="19"/>
      <c r="V332" s="19"/>
      <c r="W332" s="20"/>
      <c r="X332" s="20"/>
      <c r="Y332" s="164"/>
      <c r="Z332" s="21"/>
      <c r="AA332" s="4"/>
      <c r="AB332" s="168"/>
      <c r="AC332" s="168"/>
      <c r="AD332" s="172"/>
      <c r="AE332" s="168"/>
      <c r="AF332" s="168"/>
      <c r="AG332" s="168"/>
      <c r="AH332" s="168"/>
      <c r="AI332" s="168"/>
      <c r="AJ332" s="168"/>
      <c r="AK332" s="168"/>
      <c r="AL332" s="168"/>
      <c r="AM332" s="168"/>
      <c r="AN332" s="168"/>
      <c r="AO332" s="184"/>
      <c r="AP332" s="24"/>
      <c r="AQ332" s="8"/>
    </row>
    <row r="333" spans="1:43" ht="14.65" customHeight="1">
      <c r="A333" s="103"/>
      <c r="B333" s="193"/>
      <c r="C333" s="193"/>
      <c r="D333" s="118"/>
      <c r="E333" s="127"/>
      <c r="F333" s="133"/>
      <c r="G333" s="133"/>
      <c r="H333" s="133"/>
      <c r="I333" s="133"/>
      <c r="J333" s="145"/>
      <c r="K333" s="148"/>
      <c r="L333" s="151"/>
      <c r="M333" s="154"/>
      <c r="N333" s="14"/>
      <c r="O333" s="15"/>
      <c r="P333" s="15"/>
      <c r="Q333" s="16"/>
      <c r="R333" s="17" t="str">
        <f ca="1">IF(Q333=0," ",IFERROR(IF(DATEDIF(TODAY(),Q333,"M")&lt;=5,"ROJO",IF(DATEDIF(TODAY(),Q333,"M")&gt;=12,"VERDE",IF(AND(DATEDIF(TODAY(),Q333,"M")&gt;=6,DATEDIF(TODAY(),Q333,"M")&lt;=11),"AMARILLO"))),S333))</f>
        <v xml:space="preserve"> </v>
      </c>
      <c r="S333" s="25" t="str">
        <f>IF(Q333=0," ",IF(Q333&lt;=$N$4,"VENCIDO","NO VENCIDO"))</f>
        <v xml:space="preserve"> </v>
      </c>
      <c r="T333" s="18"/>
      <c r="U333" s="19"/>
      <c r="V333" s="19"/>
      <c r="W333" s="20"/>
      <c r="X333" s="20"/>
      <c r="Y333" s="164"/>
      <c r="Z333" s="21"/>
      <c r="AA333" s="4"/>
      <c r="AB333" s="168"/>
      <c r="AC333" s="168"/>
      <c r="AD333" s="172"/>
      <c r="AE333" s="168"/>
      <c r="AF333" s="168"/>
      <c r="AG333" s="168"/>
      <c r="AH333" s="168"/>
      <c r="AI333" s="168"/>
      <c r="AJ333" s="168"/>
      <c r="AK333" s="168"/>
      <c r="AL333" s="168"/>
      <c r="AM333" s="168"/>
      <c r="AN333" s="168"/>
      <c r="AO333" s="184"/>
      <c r="AP333" s="24"/>
      <c r="AQ333" s="8"/>
    </row>
    <row r="334" spans="1:43" ht="14.65" customHeight="1">
      <c r="A334" s="103"/>
      <c r="B334" s="193"/>
      <c r="C334" s="193"/>
      <c r="D334" s="118"/>
      <c r="E334" s="127"/>
      <c r="F334" s="133"/>
      <c r="G334" s="133"/>
      <c r="H334" s="133"/>
      <c r="I334" s="133"/>
      <c r="J334" s="145"/>
      <c r="K334" s="148"/>
      <c r="L334" s="151"/>
      <c r="M334" s="154"/>
      <c r="N334" s="14"/>
      <c r="O334" s="15"/>
      <c r="P334" s="15"/>
      <c r="Q334" s="16"/>
      <c r="R334" s="17" t="str">
        <f ca="1">IF(Q334=0," ",IFERROR(IF(DATEDIF(TODAY(),Q334,"M")&lt;=5,"ROJO",IF(DATEDIF(TODAY(),Q334,"M")&gt;=12,"VERDE",IF(AND(DATEDIF(TODAY(),Q334,"M")&gt;=6,DATEDIF(TODAY(),Q334,"M")&lt;=11),"AMARILLO"))),S334))</f>
        <v xml:space="preserve"> </v>
      </c>
      <c r="S334" s="25" t="str">
        <f>IF(Q334=0," ",IF(Q334&lt;=$N$4,"VENCIDO","NO VENCIDO"))</f>
        <v xml:space="preserve"> </v>
      </c>
      <c r="T334" s="18"/>
      <c r="U334" s="19"/>
      <c r="V334" s="19"/>
      <c r="W334" s="20"/>
      <c r="X334" s="20"/>
      <c r="Y334" s="164"/>
      <c r="Z334" s="21"/>
      <c r="AA334" s="4"/>
      <c r="AB334" s="168"/>
      <c r="AC334" s="168"/>
      <c r="AD334" s="172"/>
      <c r="AE334" s="168"/>
      <c r="AF334" s="168"/>
      <c r="AG334" s="168"/>
      <c r="AH334" s="168"/>
      <c r="AI334" s="168"/>
      <c r="AJ334" s="168"/>
      <c r="AK334" s="168"/>
      <c r="AL334" s="168"/>
      <c r="AM334" s="168"/>
      <c r="AN334" s="168"/>
      <c r="AO334" s="184"/>
      <c r="AP334" s="24"/>
      <c r="AQ334" s="8"/>
    </row>
    <row r="335" spans="1:43" ht="14.65" customHeight="1">
      <c r="A335" s="103"/>
      <c r="B335" s="193"/>
      <c r="C335" s="193"/>
      <c r="D335" s="118"/>
      <c r="E335" s="127"/>
      <c r="F335" s="133"/>
      <c r="G335" s="133"/>
      <c r="H335" s="133"/>
      <c r="I335" s="133"/>
      <c r="J335" s="145"/>
      <c r="K335" s="148"/>
      <c r="L335" s="151"/>
      <c r="M335" s="155"/>
      <c r="N335" s="14"/>
      <c r="O335" s="15"/>
      <c r="P335" s="15"/>
      <c r="Q335" s="16"/>
      <c r="R335" s="17" t="str">
        <f ca="1">IF(Q335=0," ",IFERROR(IF(DATEDIF(TODAY(),Q335,"M")&lt;=5,"ROJO",IF(DATEDIF(TODAY(),Q335,"M")&gt;=12,"VERDE",IF(AND(DATEDIF(TODAY(),Q335,"M")&gt;=6,DATEDIF(TODAY(),Q335,"M")&lt;=11),"AMARILLO"))),S335))</f>
        <v xml:space="preserve"> </v>
      </c>
      <c r="S335" s="25" t="str">
        <f>IF(Q335=0," ",IF(Q335&lt;=$N$4,"VENCIDO","NO VENCIDO"))</f>
        <v xml:space="preserve"> </v>
      </c>
      <c r="T335" s="18"/>
      <c r="U335" s="19"/>
      <c r="V335" s="19"/>
      <c r="W335" s="20"/>
      <c r="X335" s="20"/>
      <c r="Y335" s="164"/>
      <c r="Z335" s="21"/>
      <c r="AA335" s="4"/>
      <c r="AB335" s="169"/>
      <c r="AC335" s="169"/>
      <c r="AD335" s="173"/>
      <c r="AE335" s="169"/>
      <c r="AF335" s="169"/>
      <c r="AG335" s="169"/>
      <c r="AH335" s="169"/>
      <c r="AI335" s="169"/>
      <c r="AJ335" s="169"/>
      <c r="AK335" s="169"/>
      <c r="AL335" s="169"/>
      <c r="AM335" s="169"/>
      <c r="AN335" s="169"/>
      <c r="AO335" s="185"/>
      <c r="AP335" s="24"/>
      <c r="AQ335" s="8"/>
    </row>
    <row r="336" spans="1:43" ht="16.5">
      <c r="A336" s="103"/>
      <c r="B336" s="193"/>
      <c r="C336" s="193"/>
      <c r="D336" s="119"/>
      <c r="E336" s="128"/>
      <c r="F336" s="134"/>
      <c r="G336" s="134"/>
      <c r="H336" s="134"/>
      <c r="I336" s="134"/>
      <c r="J336" s="146"/>
      <c r="K336" s="149"/>
      <c r="L336" s="152"/>
      <c r="M336" s="28" t="b">
        <f>M330=N336</f>
        <v>1</v>
      </c>
      <c r="N336" s="29">
        <f>SUM(N330:N335)</f>
        <v>140</v>
      </c>
      <c r="O336" s="30" t="s">
        <v>112</v>
      </c>
      <c r="P336" s="31"/>
      <c r="Q336" s="32"/>
      <c r="R336" s="32"/>
      <c r="S336" s="32"/>
      <c r="T336" s="33">
        <f>SUM(T330:T335)</f>
        <v>0</v>
      </c>
      <c r="U336" s="34"/>
      <c r="V336" s="34"/>
      <c r="W336" s="35"/>
      <c r="X336" s="35"/>
      <c r="Y336" s="165"/>
      <c r="Z336" s="36"/>
      <c r="AA336" s="4"/>
      <c r="AB336" s="37"/>
      <c r="AC336" s="38"/>
      <c r="AD336" s="53"/>
      <c r="AE336" s="38"/>
      <c r="AF336" s="38"/>
      <c r="AG336" s="38"/>
      <c r="AH336" s="38"/>
      <c r="AI336" s="38"/>
      <c r="AJ336" s="38"/>
      <c r="AK336" s="38"/>
      <c r="AL336" s="38"/>
      <c r="AM336" s="38"/>
      <c r="AN336" s="38"/>
      <c r="AO336" s="39"/>
      <c r="AP336" s="24"/>
      <c r="AQ336" s="8"/>
    </row>
    <row r="337" spans="1:43" ht="14.65" customHeight="1">
      <c r="A337" s="103">
        <f>+A330+1</f>
        <v>7</v>
      </c>
      <c r="B337" s="193" t="s">
        <v>208</v>
      </c>
      <c r="C337" s="193"/>
      <c r="D337" s="117">
        <f>+Febrero!M337</f>
        <v>0</v>
      </c>
      <c r="E337" s="126"/>
      <c r="F337" s="132"/>
      <c r="G337" s="132"/>
      <c r="H337" s="132"/>
      <c r="I337" s="132"/>
      <c r="J337" s="144">
        <f>+F337+G337</f>
        <v>0</v>
      </c>
      <c r="K337" s="147">
        <f>+AO337</f>
        <v>0</v>
      </c>
      <c r="L337" s="150">
        <f>+J337+K337</f>
        <v>0</v>
      </c>
      <c r="M337" s="153">
        <f>+(D337+E337)-L337+H337-I337</f>
        <v>0</v>
      </c>
      <c r="N337" s="14"/>
      <c r="O337" s="15"/>
      <c r="P337" s="15"/>
      <c r="Q337" s="16"/>
      <c r="R337" s="17" t="str">
        <f ca="1">IF(Q337=0," ",IFERROR(IF(DATEDIF(TODAY(),Q337,"M")&lt;=5,"ROJO",IF(DATEDIF(TODAY(),Q337,"M")&gt;=12,"VERDE",IF(AND(DATEDIF(TODAY(),Q337,"M")&gt;=6,DATEDIF(TODAY(),Q337,"M")&lt;=11),"AMARILLO"))),S337))</f>
        <v xml:space="preserve"> </v>
      </c>
      <c r="S337" s="17" t="str">
        <f>IF(Q337=0," ",IF(Q337&lt;=$N$4,"VENCIDO","NO VENCIDO"))</f>
        <v xml:space="preserve"> </v>
      </c>
      <c r="T337" s="18"/>
      <c r="U337" s="19"/>
      <c r="V337" s="19"/>
      <c r="W337" s="20"/>
      <c r="X337" s="20"/>
      <c r="Y337" s="163">
        <f>+AT337</f>
        <v>0</v>
      </c>
      <c r="Z337" s="21"/>
      <c r="AA337" s="4"/>
      <c r="AB337" s="167"/>
      <c r="AC337" s="167"/>
      <c r="AD337" s="171">
        <f>+AB337+AC337</f>
        <v>0</v>
      </c>
      <c r="AE337" s="167"/>
      <c r="AF337" s="167"/>
      <c r="AG337" s="167"/>
      <c r="AH337" s="167"/>
      <c r="AI337" s="167"/>
      <c r="AJ337" s="167"/>
      <c r="AK337" s="167"/>
      <c r="AL337" s="167"/>
      <c r="AM337" s="167"/>
      <c r="AN337" s="167"/>
      <c r="AO337" s="183">
        <f>SUM(AD337:AN342)</f>
        <v>0</v>
      </c>
      <c r="AP337" s="24"/>
      <c r="AQ337" s="8"/>
    </row>
    <row r="338" spans="1:43" ht="14.65" customHeight="1">
      <c r="A338" s="103"/>
      <c r="B338" s="193"/>
      <c r="C338" s="193"/>
      <c r="D338" s="118"/>
      <c r="E338" s="127"/>
      <c r="F338" s="133"/>
      <c r="G338" s="133"/>
      <c r="H338" s="133"/>
      <c r="I338" s="133"/>
      <c r="J338" s="145"/>
      <c r="K338" s="148"/>
      <c r="L338" s="151"/>
      <c r="M338" s="154"/>
      <c r="N338" s="14"/>
      <c r="O338" s="15"/>
      <c r="P338" s="15"/>
      <c r="Q338" s="16"/>
      <c r="R338" s="17" t="str">
        <f ca="1">IF(Q338=0," ",IFERROR(IF(DATEDIF(TODAY(),Q338,"M")&lt;=5,"ROJO",IF(DATEDIF(TODAY(),Q338,"M")&gt;=12,"VERDE",IF(AND(DATEDIF(TODAY(),Q338,"M")&gt;=6,DATEDIF(TODAY(),Q338,"M")&lt;=11),"AMARILLO"))),S338))</f>
        <v xml:space="preserve"> </v>
      </c>
      <c r="S338" s="25" t="str">
        <f>IF(Q338=0," ",IF(Q338&lt;=$N$4,"VENCIDO","NO VENCIDO"))</f>
        <v xml:space="preserve"> </v>
      </c>
      <c r="T338" s="18"/>
      <c r="U338" s="19"/>
      <c r="V338" s="19"/>
      <c r="W338" s="20"/>
      <c r="X338" s="20"/>
      <c r="Y338" s="164"/>
      <c r="Z338" s="21"/>
      <c r="AA338" s="4"/>
      <c r="AB338" s="168"/>
      <c r="AC338" s="168"/>
      <c r="AD338" s="172"/>
      <c r="AE338" s="168"/>
      <c r="AF338" s="168"/>
      <c r="AG338" s="168"/>
      <c r="AH338" s="168"/>
      <c r="AI338" s="168"/>
      <c r="AJ338" s="168"/>
      <c r="AK338" s="168"/>
      <c r="AL338" s="168"/>
      <c r="AM338" s="168"/>
      <c r="AN338" s="168"/>
      <c r="AO338" s="184"/>
      <c r="AP338" s="24"/>
      <c r="AQ338" s="8"/>
    </row>
    <row r="339" spans="1:43" ht="14.65" customHeight="1">
      <c r="A339" s="103"/>
      <c r="B339" s="193"/>
      <c r="C339" s="193"/>
      <c r="D339" s="118"/>
      <c r="E339" s="127"/>
      <c r="F339" s="133"/>
      <c r="G339" s="133"/>
      <c r="H339" s="133"/>
      <c r="I339" s="133"/>
      <c r="J339" s="145"/>
      <c r="K339" s="148"/>
      <c r="L339" s="151"/>
      <c r="M339" s="154"/>
      <c r="N339" s="14"/>
      <c r="O339" s="15"/>
      <c r="P339" s="15"/>
      <c r="Q339" s="16"/>
      <c r="R339" s="40"/>
      <c r="S339" s="41"/>
      <c r="T339" s="18"/>
      <c r="U339" s="19"/>
      <c r="V339" s="19"/>
      <c r="W339" s="20"/>
      <c r="X339" s="20"/>
      <c r="Y339" s="164"/>
      <c r="Z339" s="21"/>
      <c r="AA339" s="4"/>
      <c r="AB339" s="168"/>
      <c r="AC339" s="168"/>
      <c r="AD339" s="172"/>
      <c r="AE339" s="168"/>
      <c r="AF339" s="168"/>
      <c r="AG339" s="168"/>
      <c r="AH339" s="168"/>
      <c r="AI339" s="168"/>
      <c r="AJ339" s="168"/>
      <c r="AK339" s="168"/>
      <c r="AL339" s="168"/>
      <c r="AM339" s="168"/>
      <c r="AN339" s="168"/>
      <c r="AO339" s="184"/>
      <c r="AP339" s="24"/>
      <c r="AQ339" s="8"/>
    </row>
    <row r="340" spans="1:43" ht="14.65" customHeight="1">
      <c r="A340" s="103"/>
      <c r="B340" s="193"/>
      <c r="C340" s="193"/>
      <c r="D340" s="118"/>
      <c r="E340" s="127"/>
      <c r="F340" s="133"/>
      <c r="G340" s="133"/>
      <c r="H340" s="133"/>
      <c r="I340" s="133"/>
      <c r="J340" s="145"/>
      <c r="K340" s="148"/>
      <c r="L340" s="151"/>
      <c r="M340" s="154"/>
      <c r="N340" s="14"/>
      <c r="O340" s="15"/>
      <c r="P340" s="15"/>
      <c r="Q340" s="16"/>
      <c r="R340" s="17" t="str">
        <f ca="1">IF(Q340=0," ",IFERROR(IF(DATEDIF(TODAY(),Q340,"M")&lt;=5,"ROJO",IF(DATEDIF(TODAY(),Q340,"M")&gt;=12,"VERDE",IF(AND(DATEDIF(TODAY(),Q340,"M")&gt;=6,DATEDIF(TODAY(),Q340,"M")&lt;=11),"AMARILLO"))),S340))</f>
        <v xml:space="preserve"> </v>
      </c>
      <c r="S340" s="25" t="str">
        <f>IF(Q340=0," ",IF(Q340&lt;=$N$4,"VENCIDO","NO VENCIDO"))</f>
        <v xml:space="preserve"> </v>
      </c>
      <c r="T340" s="18"/>
      <c r="U340" s="19"/>
      <c r="V340" s="19"/>
      <c r="W340" s="20"/>
      <c r="X340" s="20"/>
      <c r="Y340" s="164"/>
      <c r="Z340" s="21"/>
      <c r="AA340" s="4"/>
      <c r="AB340" s="168"/>
      <c r="AC340" s="168"/>
      <c r="AD340" s="172"/>
      <c r="AE340" s="168"/>
      <c r="AF340" s="168"/>
      <c r="AG340" s="168"/>
      <c r="AH340" s="168"/>
      <c r="AI340" s="168"/>
      <c r="AJ340" s="168"/>
      <c r="AK340" s="168"/>
      <c r="AL340" s="168"/>
      <c r="AM340" s="168"/>
      <c r="AN340" s="168"/>
      <c r="AO340" s="184"/>
      <c r="AP340" s="24"/>
      <c r="AQ340" s="8"/>
    </row>
    <row r="341" spans="1:43" ht="14.65" customHeight="1">
      <c r="A341" s="103"/>
      <c r="B341" s="193"/>
      <c r="C341" s="193"/>
      <c r="D341" s="118"/>
      <c r="E341" s="127"/>
      <c r="F341" s="133"/>
      <c r="G341" s="133"/>
      <c r="H341" s="133"/>
      <c r="I341" s="133"/>
      <c r="J341" s="145"/>
      <c r="K341" s="148"/>
      <c r="L341" s="151"/>
      <c r="M341" s="154"/>
      <c r="N341" s="14"/>
      <c r="O341" s="15"/>
      <c r="P341" s="15"/>
      <c r="Q341" s="16"/>
      <c r="R341" s="17" t="str">
        <f ca="1">IF(Q341=0," ",IFERROR(IF(DATEDIF(TODAY(),Q341,"M")&lt;=5,"ROJO",IF(DATEDIF(TODAY(),Q341,"M")&gt;=12,"VERDE",IF(AND(DATEDIF(TODAY(),Q341,"M")&gt;=6,DATEDIF(TODAY(),Q341,"M")&lt;=11),"AMARILLO"))),S341))</f>
        <v xml:space="preserve"> </v>
      </c>
      <c r="S341" s="25" t="str">
        <f>IF(Q341=0," ",IF(Q341&lt;=$N$4,"VENCIDO","NO VENCIDO"))</f>
        <v xml:space="preserve"> </v>
      </c>
      <c r="T341" s="18"/>
      <c r="U341" s="19"/>
      <c r="V341" s="19"/>
      <c r="W341" s="20"/>
      <c r="X341" s="20"/>
      <c r="Y341" s="164"/>
      <c r="Z341" s="21"/>
      <c r="AA341" s="4"/>
      <c r="AB341" s="168"/>
      <c r="AC341" s="168"/>
      <c r="AD341" s="172"/>
      <c r="AE341" s="168"/>
      <c r="AF341" s="168"/>
      <c r="AG341" s="168"/>
      <c r="AH341" s="168"/>
      <c r="AI341" s="168"/>
      <c r="AJ341" s="168"/>
      <c r="AK341" s="168"/>
      <c r="AL341" s="168"/>
      <c r="AM341" s="168"/>
      <c r="AN341" s="168"/>
      <c r="AO341" s="184"/>
      <c r="AP341" s="24"/>
      <c r="AQ341" s="8"/>
    </row>
    <row r="342" spans="1:43" ht="14.65" customHeight="1">
      <c r="A342" s="103"/>
      <c r="B342" s="193"/>
      <c r="C342" s="193"/>
      <c r="D342" s="118"/>
      <c r="E342" s="127"/>
      <c r="F342" s="133"/>
      <c r="G342" s="133"/>
      <c r="H342" s="133"/>
      <c r="I342" s="133"/>
      <c r="J342" s="145"/>
      <c r="K342" s="148"/>
      <c r="L342" s="151"/>
      <c r="M342" s="155"/>
      <c r="N342" s="14"/>
      <c r="O342" s="15"/>
      <c r="P342" s="15"/>
      <c r="Q342" s="16"/>
      <c r="R342" s="17" t="str">
        <f ca="1">IF(Q342=0," ",IFERROR(IF(DATEDIF(TODAY(),Q342,"M")&lt;=5,"ROJO",IF(DATEDIF(TODAY(),Q342,"M")&gt;=12,"VERDE",IF(AND(DATEDIF(TODAY(),Q342,"M")&gt;=6,DATEDIF(TODAY(),Q342,"M")&lt;=11),"AMARILLO"))),S342))</f>
        <v xml:space="preserve"> </v>
      </c>
      <c r="S342" s="25" t="str">
        <f>IF(Q342=0," ",IF(Q342&lt;=$N$4,"VENCIDO","NO VENCIDO"))</f>
        <v xml:space="preserve"> </v>
      </c>
      <c r="T342" s="18"/>
      <c r="U342" s="19"/>
      <c r="V342" s="19"/>
      <c r="W342" s="20"/>
      <c r="X342" s="20"/>
      <c r="Y342" s="164"/>
      <c r="Z342" s="21"/>
      <c r="AA342" s="4"/>
      <c r="AB342" s="169"/>
      <c r="AC342" s="169"/>
      <c r="AD342" s="173"/>
      <c r="AE342" s="169"/>
      <c r="AF342" s="169"/>
      <c r="AG342" s="169"/>
      <c r="AH342" s="169"/>
      <c r="AI342" s="169"/>
      <c r="AJ342" s="169"/>
      <c r="AK342" s="169"/>
      <c r="AL342" s="169"/>
      <c r="AM342" s="169"/>
      <c r="AN342" s="169"/>
      <c r="AO342" s="185"/>
      <c r="AP342" s="24"/>
      <c r="AQ342" s="8"/>
    </row>
    <row r="343" spans="1:43" ht="16.5">
      <c r="A343" s="103"/>
      <c r="B343" s="193"/>
      <c r="C343" s="193"/>
      <c r="D343" s="119"/>
      <c r="E343" s="128"/>
      <c r="F343" s="134"/>
      <c r="G343" s="134"/>
      <c r="H343" s="134"/>
      <c r="I343" s="134"/>
      <c r="J343" s="146"/>
      <c r="K343" s="149"/>
      <c r="L343" s="152"/>
      <c r="M343" s="28" t="b">
        <f>M337=N343</f>
        <v>1</v>
      </c>
      <c r="N343" s="29">
        <f>SUM(N337:N342)</f>
        <v>0</v>
      </c>
      <c r="O343" s="30" t="s">
        <v>112</v>
      </c>
      <c r="P343" s="31"/>
      <c r="Q343" s="32"/>
      <c r="R343" s="32"/>
      <c r="S343" s="32"/>
      <c r="T343" s="33">
        <f>SUM(T337:T342)</f>
        <v>0</v>
      </c>
      <c r="U343" s="34"/>
      <c r="V343" s="34"/>
      <c r="W343" s="35"/>
      <c r="X343" s="35"/>
      <c r="Y343" s="165"/>
      <c r="Z343" s="36"/>
      <c r="AA343" s="4"/>
      <c r="AB343" s="37"/>
      <c r="AC343" s="38"/>
      <c r="AD343" s="53"/>
      <c r="AE343" s="38"/>
      <c r="AF343" s="38"/>
      <c r="AG343" s="38"/>
      <c r="AH343" s="38"/>
      <c r="AI343" s="38"/>
      <c r="AJ343" s="38"/>
      <c r="AK343" s="38"/>
      <c r="AL343" s="38"/>
      <c r="AM343" s="38"/>
      <c r="AN343" s="38"/>
      <c r="AO343" s="39"/>
      <c r="AP343" s="24"/>
      <c r="AQ343" s="8"/>
    </row>
    <row r="344" spans="1:43" ht="14.65" customHeight="1">
      <c r="A344" s="103">
        <f>+A337+1</f>
        <v>8</v>
      </c>
      <c r="B344" s="193" t="s">
        <v>209</v>
      </c>
      <c r="C344" s="193"/>
      <c r="D344" s="117">
        <f>+Febrero!M344</f>
        <v>185</v>
      </c>
      <c r="E344" s="126"/>
      <c r="F344" s="132">
        <v>48</v>
      </c>
      <c r="G344" s="132"/>
      <c r="H344" s="132"/>
      <c r="I344" s="132"/>
      <c r="J344" s="144">
        <f>+F344+G344</f>
        <v>48</v>
      </c>
      <c r="K344" s="147">
        <f>+AO344</f>
        <v>0</v>
      </c>
      <c r="L344" s="150">
        <f>+J344+K344</f>
        <v>48</v>
      </c>
      <c r="M344" s="153">
        <f>+(D344+E344)-L344+H344-I344</f>
        <v>137</v>
      </c>
      <c r="N344" s="14">
        <v>100</v>
      </c>
      <c r="O344" s="15" t="s">
        <v>242</v>
      </c>
      <c r="P344" s="71" t="s">
        <v>200</v>
      </c>
      <c r="Q344" s="16">
        <v>47734</v>
      </c>
      <c r="R344" s="17" t="str">
        <f ca="1">IF(Q344=0," ",IFERROR(IF(DATEDIF(TODAY(),Q344,"M")&lt;=5,"ROJO",IF(DATEDIF(TODAY(),Q344,"M")&gt;=12,"VERDE",IF(AND(DATEDIF(TODAY(),Q344,"M")&gt;=6,DATEDIF(TODAY(),Q344,"M")&lt;=11),"AMARILLO"))),S344))</f>
        <v>VERDE</v>
      </c>
      <c r="S344" s="17" t="str">
        <f>IF(Q344=0," ",IF(Q344&lt;=$N$4,"VENCIDO","NO VENCIDO"))</f>
        <v>NO VENCIDO</v>
      </c>
      <c r="T344" s="18"/>
      <c r="U344" s="19"/>
      <c r="V344" s="19"/>
      <c r="W344" s="20"/>
      <c r="X344" s="20"/>
      <c r="Y344" s="163">
        <f>+AT344</f>
        <v>0</v>
      </c>
      <c r="Z344" s="21"/>
      <c r="AA344" s="4"/>
      <c r="AB344" s="167"/>
      <c r="AC344" s="167"/>
      <c r="AD344" s="171">
        <f>+AB344+AC344</f>
        <v>0</v>
      </c>
      <c r="AE344" s="167"/>
      <c r="AF344" s="167"/>
      <c r="AG344" s="167"/>
      <c r="AH344" s="167"/>
      <c r="AI344" s="167"/>
      <c r="AJ344" s="167"/>
      <c r="AK344" s="167"/>
      <c r="AL344" s="167"/>
      <c r="AM344" s="167"/>
      <c r="AN344" s="167"/>
      <c r="AO344" s="183">
        <f>SUM(AD344:AN349)</f>
        <v>0</v>
      </c>
      <c r="AP344" s="24"/>
      <c r="AQ344" s="8"/>
    </row>
    <row r="345" spans="1:43" ht="14.65" customHeight="1">
      <c r="A345" s="103"/>
      <c r="B345" s="193"/>
      <c r="C345" s="193"/>
      <c r="D345" s="118"/>
      <c r="E345" s="127"/>
      <c r="F345" s="133"/>
      <c r="G345" s="133"/>
      <c r="H345" s="133"/>
      <c r="I345" s="133"/>
      <c r="J345" s="145"/>
      <c r="K345" s="148"/>
      <c r="L345" s="151"/>
      <c r="M345" s="154"/>
      <c r="N345" s="14">
        <v>37</v>
      </c>
      <c r="O345" s="71" t="s">
        <v>210</v>
      </c>
      <c r="P345" s="71" t="s">
        <v>200</v>
      </c>
      <c r="Q345" s="72">
        <v>46568</v>
      </c>
      <c r="R345" s="17" t="str">
        <f ca="1">IF(Q345=0," ",IFERROR(IF(DATEDIF(TODAY(),Q345,"M")&lt;=5,"ROJO",IF(DATEDIF(TODAY(),Q345,"M")&gt;=12,"VERDE",IF(AND(DATEDIF(TODAY(),Q345,"M")&gt;=6,DATEDIF(TODAY(),Q345,"M")&lt;=11),"AMARILLO"))),S345))</f>
        <v>AMARILLO</v>
      </c>
      <c r="S345" s="25" t="str">
        <f>IF(Q345=0," ",IF(Q345&lt;=$N$4,"VENCIDO","NO VENCIDO"))</f>
        <v>NO VENCIDO</v>
      </c>
      <c r="T345" s="18"/>
      <c r="U345" s="19"/>
      <c r="V345" s="19"/>
      <c r="W345" s="20"/>
      <c r="X345" s="20"/>
      <c r="Y345" s="164"/>
      <c r="Z345" s="21"/>
      <c r="AA345" s="4"/>
      <c r="AB345" s="168"/>
      <c r="AC345" s="168"/>
      <c r="AD345" s="172"/>
      <c r="AE345" s="168"/>
      <c r="AF345" s="168"/>
      <c r="AG345" s="168"/>
      <c r="AH345" s="168"/>
      <c r="AI345" s="168"/>
      <c r="AJ345" s="168"/>
      <c r="AK345" s="168"/>
      <c r="AL345" s="168"/>
      <c r="AM345" s="168"/>
      <c r="AN345" s="168"/>
      <c r="AO345" s="184"/>
      <c r="AP345" s="24"/>
      <c r="AQ345" s="8"/>
    </row>
    <row r="346" spans="1:43" ht="14.65" customHeight="1">
      <c r="A346" s="103"/>
      <c r="B346" s="193"/>
      <c r="C346" s="193"/>
      <c r="D346" s="118"/>
      <c r="E346" s="127"/>
      <c r="F346" s="133"/>
      <c r="G346" s="133"/>
      <c r="H346" s="133"/>
      <c r="I346" s="133"/>
      <c r="J346" s="145"/>
      <c r="K346" s="148"/>
      <c r="L346" s="151"/>
      <c r="M346" s="154"/>
      <c r="N346" s="14"/>
      <c r="O346" s="15"/>
      <c r="P346" s="15"/>
      <c r="Q346" s="16"/>
      <c r="R346" s="40"/>
      <c r="S346" s="41"/>
      <c r="T346" s="18"/>
      <c r="U346" s="19"/>
      <c r="V346" s="19"/>
      <c r="W346" s="20"/>
      <c r="X346" s="20"/>
      <c r="Y346" s="164"/>
      <c r="Z346" s="21"/>
      <c r="AA346" s="4"/>
      <c r="AB346" s="168"/>
      <c r="AC346" s="168"/>
      <c r="AD346" s="172"/>
      <c r="AE346" s="168"/>
      <c r="AF346" s="168"/>
      <c r="AG346" s="168"/>
      <c r="AH346" s="168"/>
      <c r="AI346" s="168"/>
      <c r="AJ346" s="168"/>
      <c r="AK346" s="168"/>
      <c r="AL346" s="168"/>
      <c r="AM346" s="168"/>
      <c r="AN346" s="168"/>
      <c r="AO346" s="184"/>
      <c r="AP346" s="24"/>
      <c r="AQ346" s="8"/>
    </row>
    <row r="347" spans="1:43" ht="14.65" customHeight="1">
      <c r="A347" s="103"/>
      <c r="B347" s="193"/>
      <c r="C347" s="193"/>
      <c r="D347" s="118"/>
      <c r="E347" s="127"/>
      <c r="F347" s="133"/>
      <c r="G347" s="133"/>
      <c r="H347" s="133"/>
      <c r="I347" s="133"/>
      <c r="J347" s="145"/>
      <c r="K347" s="148"/>
      <c r="L347" s="151"/>
      <c r="M347" s="154"/>
      <c r="N347" s="14"/>
      <c r="O347" s="15"/>
      <c r="P347" s="15"/>
      <c r="Q347" s="16"/>
      <c r="R347" s="17" t="str">
        <f ca="1">IF(Q347=0," ",IFERROR(IF(DATEDIF(TODAY(),Q347,"M")&lt;=5,"ROJO",IF(DATEDIF(TODAY(),Q347,"M")&gt;=12,"VERDE",IF(AND(DATEDIF(TODAY(),Q347,"M")&gt;=6,DATEDIF(TODAY(),Q347,"M")&lt;=11),"AMARILLO"))),S347))</f>
        <v xml:space="preserve"> </v>
      </c>
      <c r="S347" s="25" t="str">
        <f>IF(Q347=0," ",IF(Q347&lt;=$N$4,"VENCIDO","NO VENCIDO"))</f>
        <v xml:space="preserve"> </v>
      </c>
      <c r="T347" s="18"/>
      <c r="U347" s="19"/>
      <c r="V347" s="19"/>
      <c r="W347" s="20"/>
      <c r="X347" s="20"/>
      <c r="Y347" s="164"/>
      <c r="Z347" s="21"/>
      <c r="AA347" s="4"/>
      <c r="AB347" s="168"/>
      <c r="AC347" s="168"/>
      <c r="AD347" s="172"/>
      <c r="AE347" s="168"/>
      <c r="AF347" s="168"/>
      <c r="AG347" s="168"/>
      <c r="AH347" s="168"/>
      <c r="AI347" s="168"/>
      <c r="AJ347" s="168"/>
      <c r="AK347" s="168"/>
      <c r="AL347" s="168"/>
      <c r="AM347" s="168"/>
      <c r="AN347" s="168"/>
      <c r="AO347" s="184"/>
      <c r="AP347" s="24"/>
      <c r="AQ347" s="8"/>
    </row>
    <row r="348" spans="1:43" ht="14.65" customHeight="1">
      <c r="A348" s="103"/>
      <c r="B348" s="193"/>
      <c r="C348" s="193"/>
      <c r="D348" s="118"/>
      <c r="E348" s="127"/>
      <c r="F348" s="133"/>
      <c r="G348" s="133"/>
      <c r="H348" s="133"/>
      <c r="I348" s="133"/>
      <c r="J348" s="145"/>
      <c r="K348" s="148"/>
      <c r="L348" s="151"/>
      <c r="M348" s="154"/>
      <c r="N348" s="14"/>
      <c r="O348" s="15"/>
      <c r="P348" s="15"/>
      <c r="Q348" s="16"/>
      <c r="R348" s="17" t="str">
        <f ca="1">IF(Q348=0," ",IFERROR(IF(DATEDIF(TODAY(),Q348,"M")&lt;=5,"ROJO",IF(DATEDIF(TODAY(),Q348,"M")&gt;=12,"VERDE",IF(AND(DATEDIF(TODAY(),Q348,"M")&gt;=6,DATEDIF(TODAY(),Q348,"M")&lt;=11),"AMARILLO"))),S348))</f>
        <v xml:space="preserve"> </v>
      </c>
      <c r="S348" s="25" t="str">
        <f>IF(Q348=0," ",IF(Q348&lt;=$N$4,"VENCIDO","NO VENCIDO"))</f>
        <v xml:space="preserve"> </v>
      </c>
      <c r="T348" s="18"/>
      <c r="U348" s="19"/>
      <c r="V348" s="19"/>
      <c r="W348" s="20"/>
      <c r="X348" s="20"/>
      <c r="Y348" s="164"/>
      <c r="Z348" s="21"/>
      <c r="AA348" s="4"/>
      <c r="AB348" s="168"/>
      <c r="AC348" s="168"/>
      <c r="AD348" s="172"/>
      <c r="AE348" s="168"/>
      <c r="AF348" s="168"/>
      <c r="AG348" s="168"/>
      <c r="AH348" s="168"/>
      <c r="AI348" s="168"/>
      <c r="AJ348" s="168"/>
      <c r="AK348" s="168"/>
      <c r="AL348" s="168"/>
      <c r="AM348" s="168"/>
      <c r="AN348" s="168"/>
      <c r="AO348" s="184"/>
      <c r="AP348" s="24"/>
      <c r="AQ348" s="8"/>
    </row>
    <row r="349" spans="1:43" ht="14.65" customHeight="1">
      <c r="A349" s="103"/>
      <c r="B349" s="193"/>
      <c r="C349" s="193"/>
      <c r="D349" s="118"/>
      <c r="E349" s="127"/>
      <c r="F349" s="133"/>
      <c r="G349" s="133"/>
      <c r="H349" s="133"/>
      <c r="I349" s="133"/>
      <c r="J349" s="145"/>
      <c r="K349" s="148"/>
      <c r="L349" s="151"/>
      <c r="M349" s="155"/>
      <c r="N349" s="14"/>
      <c r="O349" s="15"/>
      <c r="P349" s="15"/>
      <c r="Q349" s="16"/>
      <c r="R349" s="17" t="str">
        <f ca="1">IF(Q349=0," ",IFERROR(IF(DATEDIF(TODAY(),Q349,"M")&lt;=5,"ROJO",IF(DATEDIF(TODAY(),Q349,"M")&gt;=12,"VERDE",IF(AND(DATEDIF(TODAY(),Q349,"M")&gt;=6,DATEDIF(TODAY(),Q349,"M")&lt;=11),"AMARILLO"))),S349))</f>
        <v xml:space="preserve"> </v>
      </c>
      <c r="S349" s="25" t="str">
        <f>IF(Q349=0," ",IF(Q349&lt;=$N$4,"VENCIDO","NO VENCIDO"))</f>
        <v xml:space="preserve"> </v>
      </c>
      <c r="T349" s="18"/>
      <c r="U349" s="19"/>
      <c r="V349" s="19"/>
      <c r="W349" s="20"/>
      <c r="X349" s="20"/>
      <c r="Y349" s="164"/>
      <c r="Z349" s="21"/>
      <c r="AA349" s="4"/>
      <c r="AB349" s="169"/>
      <c r="AC349" s="169"/>
      <c r="AD349" s="173"/>
      <c r="AE349" s="169"/>
      <c r="AF349" s="169"/>
      <c r="AG349" s="169"/>
      <c r="AH349" s="169"/>
      <c r="AI349" s="169"/>
      <c r="AJ349" s="169"/>
      <c r="AK349" s="169"/>
      <c r="AL349" s="169"/>
      <c r="AM349" s="169"/>
      <c r="AN349" s="169"/>
      <c r="AO349" s="185"/>
      <c r="AP349" s="24"/>
      <c r="AQ349" s="8"/>
    </row>
    <row r="350" spans="1:43" ht="16.5">
      <c r="A350" s="103"/>
      <c r="B350" s="193"/>
      <c r="C350" s="193"/>
      <c r="D350" s="119"/>
      <c r="E350" s="128"/>
      <c r="F350" s="134"/>
      <c r="G350" s="134"/>
      <c r="H350" s="134"/>
      <c r="I350" s="134"/>
      <c r="J350" s="146"/>
      <c r="K350" s="149"/>
      <c r="L350" s="152"/>
      <c r="M350" s="28" t="b">
        <f>M344=N350</f>
        <v>1</v>
      </c>
      <c r="N350" s="29">
        <f>SUM(N344:N349)</f>
        <v>137</v>
      </c>
      <c r="O350" s="30" t="s">
        <v>112</v>
      </c>
      <c r="P350" s="31"/>
      <c r="Q350" s="32"/>
      <c r="R350" s="32"/>
      <c r="S350" s="32"/>
      <c r="T350" s="33">
        <f>SUM(T344:T349)</f>
        <v>0</v>
      </c>
      <c r="U350" s="34"/>
      <c r="V350" s="34"/>
      <c r="W350" s="35"/>
      <c r="X350" s="35"/>
      <c r="Y350" s="165"/>
      <c r="Z350" s="36"/>
      <c r="AA350" s="4"/>
      <c r="AB350" s="37"/>
      <c r="AC350" s="38"/>
      <c r="AD350" s="53"/>
      <c r="AE350" s="38"/>
      <c r="AF350" s="38"/>
      <c r="AG350" s="38"/>
      <c r="AH350" s="38"/>
      <c r="AI350" s="38"/>
      <c r="AJ350" s="38"/>
      <c r="AK350" s="38"/>
      <c r="AL350" s="38"/>
      <c r="AM350" s="38"/>
      <c r="AN350" s="38"/>
      <c r="AO350" s="39"/>
      <c r="AP350" s="24"/>
      <c r="AQ350" s="8"/>
    </row>
    <row r="351" spans="1:43" ht="14.65" customHeight="1">
      <c r="A351" s="103">
        <f>+A344+1</f>
        <v>9</v>
      </c>
      <c r="B351" s="193" t="s">
        <v>211</v>
      </c>
      <c r="C351" s="193"/>
      <c r="D351" s="117">
        <f>+Febrero!M351</f>
        <v>46</v>
      </c>
      <c r="E351" s="126"/>
      <c r="F351" s="132">
        <v>1</v>
      </c>
      <c r="G351" s="132"/>
      <c r="H351" s="132"/>
      <c r="I351" s="132"/>
      <c r="J351" s="144">
        <f>+F351+G351</f>
        <v>1</v>
      </c>
      <c r="K351" s="147">
        <f>+AO351</f>
        <v>1</v>
      </c>
      <c r="L351" s="150">
        <f>+J351+K351</f>
        <v>2</v>
      </c>
      <c r="M351" s="153">
        <f>+(D351+E351)-L351+H351-I351</f>
        <v>44</v>
      </c>
      <c r="N351" s="14">
        <v>44</v>
      </c>
      <c r="O351" s="71" t="s">
        <v>212</v>
      </c>
      <c r="P351" s="71" t="s">
        <v>200</v>
      </c>
      <c r="Q351" s="72">
        <v>46446</v>
      </c>
      <c r="R351" s="17" t="str">
        <f ca="1">IF(Q351=0," ",IFERROR(IF(DATEDIF(TODAY(),Q351,"M")&lt;=5,"ROJO",IF(DATEDIF(TODAY(),Q351,"M")&gt;=12,"VERDE",IF(AND(DATEDIF(TODAY(),Q351,"M")&gt;=6,DATEDIF(TODAY(),Q351,"M")&lt;=11),"AMARILLO"))),S351))</f>
        <v>ROJO</v>
      </c>
      <c r="S351" s="17" t="str">
        <f>IF(Q351=0," ",IF(Q351&lt;=$N$4,"VENCIDO","NO VENCIDO"))</f>
        <v>NO VENCIDO</v>
      </c>
      <c r="T351" s="18"/>
      <c r="U351" s="19"/>
      <c r="V351" s="19"/>
      <c r="W351" s="20"/>
      <c r="X351" s="20"/>
      <c r="Y351" s="163">
        <f>+AT351</f>
        <v>0</v>
      </c>
      <c r="Z351" s="21"/>
      <c r="AA351" s="4"/>
      <c r="AB351" s="167"/>
      <c r="AC351" s="167"/>
      <c r="AD351" s="171">
        <f>+AB351+AC351</f>
        <v>0</v>
      </c>
      <c r="AE351" s="167"/>
      <c r="AF351" s="167"/>
      <c r="AG351" s="167"/>
      <c r="AH351" s="167"/>
      <c r="AI351" s="167"/>
      <c r="AJ351" s="167">
        <v>1</v>
      </c>
      <c r="AK351" s="167"/>
      <c r="AL351" s="167"/>
      <c r="AM351" s="167"/>
      <c r="AN351" s="167"/>
      <c r="AO351" s="183">
        <f>SUM(AD351:AN356)</f>
        <v>1</v>
      </c>
      <c r="AP351" s="24"/>
      <c r="AQ351" s="8"/>
    </row>
    <row r="352" spans="1:43" ht="14.65" customHeight="1">
      <c r="A352" s="103"/>
      <c r="B352" s="193"/>
      <c r="C352" s="193"/>
      <c r="D352" s="118"/>
      <c r="E352" s="127"/>
      <c r="F352" s="133"/>
      <c r="G352" s="133"/>
      <c r="H352" s="133"/>
      <c r="I352" s="133"/>
      <c r="J352" s="145"/>
      <c r="K352" s="148"/>
      <c r="L352" s="151"/>
      <c r="M352" s="154"/>
      <c r="N352" s="14"/>
      <c r="O352" s="15"/>
      <c r="P352" s="15"/>
      <c r="Q352" s="16"/>
      <c r="R352" s="17" t="str">
        <f ca="1">IF(Q352=0," ",IFERROR(IF(DATEDIF(TODAY(),Q352,"M")&lt;=5,"ROJO",IF(DATEDIF(TODAY(),Q352,"M")&gt;=12,"VERDE",IF(AND(DATEDIF(TODAY(),Q352,"M")&gt;=6,DATEDIF(TODAY(),Q352,"M")&lt;=11),"AMARILLO"))),S352))</f>
        <v xml:space="preserve"> </v>
      </c>
      <c r="S352" s="25" t="str">
        <f>IF(Q352=0," ",IF(Q352&lt;=$N$4,"VENCIDO","NO VENCIDO"))</f>
        <v xml:space="preserve"> </v>
      </c>
      <c r="T352" s="18"/>
      <c r="U352" s="19"/>
      <c r="V352" s="19"/>
      <c r="W352" s="20"/>
      <c r="X352" s="20"/>
      <c r="Y352" s="164"/>
      <c r="Z352" s="21"/>
      <c r="AA352" s="4"/>
      <c r="AB352" s="168"/>
      <c r="AC352" s="168"/>
      <c r="AD352" s="172"/>
      <c r="AE352" s="168"/>
      <c r="AF352" s="168"/>
      <c r="AG352" s="168"/>
      <c r="AH352" s="168"/>
      <c r="AI352" s="168"/>
      <c r="AJ352" s="168"/>
      <c r="AK352" s="168"/>
      <c r="AL352" s="168"/>
      <c r="AM352" s="168"/>
      <c r="AN352" s="168"/>
      <c r="AO352" s="184"/>
      <c r="AP352" s="24"/>
      <c r="AQ352" s="8"/>
    </row>
    <row r="353" spans="1:43" ht="14.65" customHeight="1">
      <c r="A353" s="103"/>
      <c r="B353" s="193"/>
      <c r="C353" s="193"/>
      <c r="D353" s="118"/>
      <c r="E353" s="127"/>
      <c r="F353" s="133"/>
      <c r="G353" s="133"/>
      <c r="H353" s="133"/>
      <c r="I353" s="133"/>
      <c r="J353" s="145"/>
      <c r="K353" s="148"/>
      <c r="L353" s="151"/>
      <c r="M353" s="154"/>
      <c r="N353" s="14"/>
      <c r="O353" s="15"/>
      <c r="P353" s="15"/>
      <c r="Q353" s="16"/>
      <c r="R353" s="40"/>
      <c r="S353" s="41"/>
      <c r="T353" s="18"/>
      <c r="U353" s="19"/>
      <c r="V353" s="19"/>
      <c r="W353" s="20"/>
      <c r="X353" s="20"/>
      <c r="Y353" s="164"/>
      <c r="Z353" s="21"/>
      <c r="AA353" s="4"/>
      <c r="AB353" s="168"/>
      <c r="AC353" s="168"/>
      <c r="AD353" s="172"/>
      <c r="AE353" s="168"/>
      <c r="AF353" s="168"/>
      <c r="AG353" s="168"/>
      <c r="AH353" s="168"/>
      <c r="AI353" s="168"/>
      <c r="AJ353" s="168"/>
      <c r="AK353" s="168"/>
      <c r="AL353" s="168"/>
      <c r="AM353" s="168"/>
      <c r="AN353" s="168"/>
      <c r="AO353" s="184"/>
      <c r="AP353" s="24"/>
      <c r="AQ353" s="8"/>
    </row>
    <row r="354" spans="1:43" ht="14.65" customHeight="1">
      <c r="A354" s="103"/>
      <c r="B354" s="193"/>
      <c r="C354" s="193"/>
      <c r="D354" s="118"/>
      <c r="E354" s="127"/>
      <c r="F354" s="133"/>
      <c r="G354" s="133"/>
      <c r="H354" s="133"/>
      <c r="I354" s="133"/>
      <c r="J354" s="145"/>
      <c r="K354" s="148"/>
      <c r="L354" s="151"/>
      <c r="M354" s="154"/>
      <c r="N354" s="14"/>
      <c r="O354" s="15"/>
      <c r="P354" s="15"/>
      <c r="Q354" s="16"/>
      <c r="R354" s="17" t="str">
        <f ca="1">IF(Q354=0," ",IFERROR(IF(DATEDIF(TODAY(),Q354,"M")&lt;=5,"ROJO",IF(DATEDIF(TODAY(),Q354,"M")&gt;=12,"VERDE",IF(AND(DATEDIF(TODAY(),Q354,"M")&gt;=6,DATEDIF(TODAY(),Q354,"M")&lt;=11),"AMARILLO"))),S354))</f>
        <v xml:space="preserve"> </v>
      </c>
      <c r="S354" s="25" t="str">
        <f>IF(Q354=0," ",IF(Q354&lt;=$N$4,"VENCIDO","NO VENCIDO"))</f>
        <v xml:space="preserve"> </v>
      </c>
      <c r="T354" s="18"/>
      <c r="U354" s="19"/>
      <c r="V354" s="19"/>
      <c r="W354" s="20"/>
      <c r="X354" s="20"/>
      <c r="Y354" s="164"/>
      <c r="Z354" s="21"/>
      <c r="AA354" s="4"/>
      <c r="AB354" s="168"/>
      <c r="AC354" s="168"/>
      <c r="AD354" s="172"/>
      <c r="AE354" s="168"/>
      <c r="AF354" s="168"/>
      <c r="AG354" s="168"/>
      <c r="AH354" s="168"/>
      <c r="AI354" s="168"/>
      <c r="AJ354" s="168"/>
      <c r="AK354" s="168"/>
      <c r="AL354" s="168"/>
      <c r="AM354" s="168"/>
      <c r="AN354" s="168"/>
      <c r="AO354" s="184"/>
      <c r="AP354" s="24"/>
      <c r="AQ354" s="8"/>
    </row>
    <row r="355" spans="1:43" ht="14.65" customHeight="1">
      <c r="A355" s="103"/>
      <c r="B355" s="193"/>
      <c r="C355" s="193"/>
      <c r="D355" s="118"/>
      <c r="E355" s="127"/>
      <c r="F355" s="133"/>
      <c r="G355" s="133"/>
      <c r="H355" s="133"/>
      <c r="I355" s="133"/>
      <c r="J355" s="145"/>
      <c r="K355" s="148"/>
      <c r="L355" s="151"/>
      <c r="M355" s="154"/>
      <c r="N355" s="14"/>
      <c r="O355" s="15"/>
      <c r="P355" s="15"/>
      <c r="Q355" s="16"/>
      <c r="R355" s="17" t="str">
        <f ca="1">IF(Q355=0," ",IFERROR(IF(DATEDIF(TODAY(),Q355,"M")&lt;=5,"ROJO",IF(DATEDIF(TODAY(),Q355,"M")&gt;=12,"VERDE",IF(AND(DATEDIF(TODAY(),Q355,"M")&gt;=6,DATEDIF(TODAY(),Q355,"M")&lt;=11),"AMARILLO"))),S355))</f>
        <v xml:space="preserve"> </v>
      </c>
      <c r="S355" s="25" t="str">
        <f>IF(Q355=0," ",IF(Q355&lt;=$N$4,"VENCIDO","NO VENCIDO"))</f>
        <v xml:space="preserve"> </v>
      </c>
      <c r="T355" s="18"/>
      <c r="U355" s="19"/>
      <c r="V355" s="19"/>
      <c r="W355" s="20"/>
      <c r="X355" s="20"/>
      <c r="Y355" s="164"/>
      <c r="Z355" s="21"/>
      <c r="AA355" s="4"/>
      <c r="AB355" s="168"/>
      <c r="AC355" s="168"/>
      <c r="AD355" s="172"/>
      <c r="AE355" s="168"/>
      <c r="AF355" s="168"/>
      <c r="AG355" s="168"/>
      <c r="AH355" s="168"/>
      <c r="AI355" s="168"/>
      <c r="AJ355" s="168"/>
      <c r="AK355" s="168"/>
      <c r="AL355" s="168"/>
      <c r="AM355" s="168"/>
      <c r="AN355" s="168"/>
      <c r="AO355" s="184"/>
      <c r="AP355" s="24"/>
      <c r="AQ355" s="8"/>
    </row>
    <row r="356" spans="1:43" ht="14.65" customHeight="1">
      <c r="A356" s="103"/>
      <c r="B356" s="193"/>
      <c r="C356" s="193"/>
      <c r="D356" s="118"/>
      <c r="E356" s="127"/>
      <c r="F356" s="133"/>
      <c r="G356" s="133"/>
      <c r="H356" s="133"/>
      <c r="I356" s="133"/>
      <c r="J356" s="145"/>
      <c r="K356" s="148"/>
      <c r="L356" s="151"/>
      <c r="M356" s="155"/>
      <c r="N356" s="14"/>
      <c r="O356" s="15"/>
      <c r="P356" s="15"/>
      <c r="Q356" s="16"/>
      <c r="R356" s="17" t="str">
        <f ca="1">IF(Q356=0," ",IFERROR(IF(DATEDIF(TODAY(),Q356,"M")&lt;=5,"ROJO",IF(DATEDIF(TODAY(),Q356,"M")&gt;=12,"VERDE",IF(AND(DATEDIF(TODAY(),Q356,"M")&gt;=6,DATEDIF(TODAY(),Q356,"M")&lt;=11),"AMARILLO"))),S356))</f>
        <v xml:space="preserve"> </v>
      </c>
      <c r="S356" s="25" t="str">
        <f>IF(Q356=0," ",IF(Q356&lt;=$N$4,"VENCIDO","NO VENCIDO"))</f>
        <v xml:space="preserve"> </v>
      </c>
      <c r="T356" s="18"/>
      <c r="U356" s="19"/>
      <c r="V356" s="19"/>
      <c r="W356" s="20"/>
      <c r="X356" s="20"/>
      <c r="Y356" s="164"/>
      <c r="Z356" s="21"/>
      <c r="AA356" s="4"/>
      <c r="AB356" s="169"/>
      <c r="AC356" s="169"/>
      <c r="AD356" s="173"/>
      <c r="AE356" s="169"/>
      <c r="AF356" s="169"/>
      <c r="AG356" s="169"/>
      <c r="AH356" s="169"/>
      <c r="AI356" s="169"/>
      <c r="AJ356" s="169"/>
      <c r="AK356" s="169"/>
      <c r="AL356" s="169"/>
      <c r="AM356" s="169"/>
      <c r="AN356" s="169"/>
      <c r="AO356" s="185"/>
      <c r="AP356" s="24"/>
      <c r="AQ356" s="8"/>
    </row>
    <row r="357" spans="1:43" ht="16.5">
      <c r="A357" s="103"/>
      <c r="B357" s="193"/>
      <c r="C357" s="193"/>
      <c r="D357" s="119"/>
      <c r="E357" s="128"/>
      <c r="F357" s="134"/>
      <c r="G357" s="134"/>
      <c r="H357" s="134"/>
      <c r="I357" s="134"/>
      <c r="J357" s="146"/>
      <c r="K357" s="149"/>
      <c r="L357" s="152"/>
      <c r="M357" s="28" t="b">
        <f>M351=N357</f>
        <v>1</v>
      </c>
      <c r="N357" s="29">
        <f>SUM(N351:N356)</f>
        <v>44</v>
      </c>
      <c r="O357" s="30" t="s">
        <v>112</v>
      </c>
      <c r="P357" s="31"/>
      <c r="Q357" s="32"/>
      <c r="R357" s="32"/>
      <c r="S357" s="32"/>
      <c r="T357" s="33">
        <f>SUM(T351:T356)</f>
        <v>0</v>
      </c>
      <c r="U357" s="34"/>
      <c r="V357" s="34"/>
      <c r="W357" s="35"/>
      <c r="X357" s="35"/>
      <c r="Y357" s="165"/>
      <c r="Z357" s="36"/>
      <c r="AA357" s="4"/>
      <c r="AB357" s="37"/>
      <c r="AC357" s="38"/>
      <c r="AD357" s="53"/>
      <c r="AE357" s="38"/>
      <c r="AF357" s="38"/>
      <c r="AG357" s="38"/>
      <c r="AH357" s="38"/>
      <c r="AI357" s="38"/>
      <c r="AJ357" s="38"/>
      <c r="AK357" s="38"/>
      <c r="AL357" s="38"/>
      <c r="AM357" s="38"/>
      <c r="AN357" s="38"/>
      <c r="AO357" s="39"/>
      <c r="AP357" s="24"/>
      <c r="AQ357" s="8"/>
    </row>
    <row r="358" spans="1:43" ht="14.65" customHeight="1">
      <c r="A358" s="103">
        <f>+A351+1</f>
        <v>10</v>
      </c>
      <c r="B358" s="193" t="s">
        <v>213</v>
      </c>
      <c r="C358" s="193"/>
      <c r="D358" s="117">
        <f>+Febrero!M358</f>
        <v>0</v>
      </c>
      <c r="E358" s="126"/>
      <c r="F358" s="132"/>
      <c r="G358" s="132"/>
      <c r="H358" s="132"/>
      <c r="I358" s="132"/>
      <c r="J358" s="144">
        <f>+F358+G358</f>
        <v>0</v>
      </c>
      <c r="K358" s="147">
        <f>+AO358</f>
        <v>0</v>
      </c>
      <c r="L358" s="150">
        <f>+J358+K358</f>
        <v>0</v>
      </c>
      <c r="M358" s="153">
        <f>+(D358+E358)-L358+H358-I358</f>
        <v>0</v>
      </c>
      <c r="N358" s="14"/>
      <c r="O358" s="15"/>
      <c r="P358" s="15"/>
      <c r="Q358" s="16"/>
      <c r="R358" s="17" t="str">
        <f ca="1">IF(Q358=0," ",IFERROR(IF(DATEDIF(TODAY(),Q358,"M")&lt;=5,"ROJO",IF(DATEDIF(TODAY(),Q358,"M")&gt;=12,"VERDE",IF(AND(DATEDIF(TODAY(),Q358,"M")&gt;=6,DATEDIF(TODAY(),Q358,"M")&lt;=11),"AMARILLO"))),S358))</f>
        <v xml:space="preserve"> </v>
      </c>
      <c r="S358" s="17" t="str">
        <f>IF(Q358=0," ",IF(Q358&lt;=$N$4,"VENCIDO","NO VENCIDO"))</f>
        <v xml:space="preserve"> </v>
      </c>
      <c r="T358" s="18"/>
      <c r="U358" s="19"/>
      <c r="V358" s="19"/>
      <c r="W358" s="20"/>
      <c r="X358" s="20"/>
      <c r="Y358" s="163">
        <f>+AT358</f>
        <v>0</v>
      </c>
      <c r="Z358" s="21"/>
      <c r="AA358" s="4"/>
      <c r="AB358" s="167"/>
      <c r="AC358" s="167"/>
      <c r="AD358" s="171">
        <f>+AB358+AC358</f>
        <v>0</v>
      </c>
      <c r="AE358" s="167"/>
      <c r="AF358" s="167"/>
      <c r="AG358" s="167"/>
      <c r="AH358" s="167"/>
      <c r="AI358" s="167"/>
      <c r="AJ358" s="167"/>
      <c r="AK358" s="167"/>
      <c r="AL358" s="167"/>
      <c r="AM358" s="167"/>
      <c r="AN358" s="167"/>
      <c r="AO358" s="183">
        <f>SUM(AD358:AN363)</f>
        <v>0</v>
      </c>
      <c r="AP358" s="24"/>
      <c r="AQ358" s="8"/>
    </row>
    <row r="359" spans="1:43" ht="14.65" customHeight="1">
      <c r="A359" s="103"/>
      <c r="B359" s="193"/>
      <c r="C359" s="193"/>
      <c r="D359" s="118"/>
      <c r="E359" s="127"/>
      <c r="F359" s="133"/>
      <c r="G359" s="133"/>
      <c r="H359" s="133"/>
      <c r="I359" s="133"/>
      <c r="J359" s="145"/>
      <c r="K359" s="148"/>
      <c r="L359" s="151"/>
      <c r="M359" s="154"/>
      <c r="N359" s="14"/>
      <c r="O359" s="15"/>
      <c r="P359" s="15"/>
      <c r="Q359" s="16"/>
      <c r="R359" s="17" t="str">
        <f ca="1">IF(Q359=0," ",IFERROR(IF(DATEDIF(TODAY(),Q359,"M")&lt;=5,"ROJO",IF(DATEDIF(TODAY(),Q359,"M")&gt;=12,"VERDE",IF(AND(DATEDIF(TODAY(),Q359,"M")&gt;=6,DATEDIF(TODAY(),Q359,"M")&lt;=11),"AMARILLO"))),S359))</f>
        <v xml:space="preserve"> </v>
      </c>
      <c r="S359" s="25" t="str">
        <f>IF(Q359=0," ",IF(Q359&lt;=$N$4,"VENCIDO","NO VENCIDO"))</f>
        <v xml:space="preserve"> </v>
      </c>
      <c r="T359" s="18"/>
      <c r="U359" s="19"/>
      <c r="V359" s="19"/>
      <c r="W359" s="20"/>
      <c r="X359" s="20"/>
      <c r="Y359" s="164"/>
      <c r="Z359" s="21"/>
      <c r="AA359" s="4"/>
      <c r="AB359" s="168"/>
      <c r="AC359" s="168"/>
      <c r="AD359" s="172"/>
      <c r="AE359" s="168"/>
      <c r="AF359" s="168"/>
      <c r="AG359" s="168"/>
      <c r="AH359" s="168"/>
      <c r="AI359" s="168"/>
      <c r="AJ359" s="168"/>
      <c r="AK359" s="168"/>
      <c r="AL359" s="168"/>
      <c r="AM359" s="168"/>
      <c r="AN359" s="168"/>
      <c r="AO359" s="184"/>
      <c r="AP359" s="24"/>
      <c r="AQ359" s="8"/>
    </row>
    <row r="360" spans="1:43" ht="14.65" customHeight="1">
      <c r="A360" s="103"/>
      <c r="B360" s="193"/>
      <c r="C360" s="193"/>
      <c r="D360" s="118"/>
      <c r="E360" s="127"/>
      <c r="F360" s="133"/>
      <c r="G360" s="133"/>
      <c r="H360" s="133"/>
      <c r="I360" s="133"/>
      <c r="J360" s="145"/>
      <c r="K360" s="148"/>
      <c r="L360" s="151"/>
      <c r="M360" s="154"/>
      <c r="N360" s="14"/>
      <c r="O360" s="15"/>
      <c r="P360" s="15"/>
      <c r="Q360" s="16"/>
      <c r="R360" s="40"/>
      <c r="S360" s="41"/>
      <c r="T360" s="18"/>
      <c r="U360" s="19"/>
      <c r="V360" s="19"/>
      <c r="W360" s="20"/>
      <c r="X360" s="20"/>
      <c r="Y360" s="164"/>
      <c r="Z360" s="21"/>
      <c r="AA360" s="4"/>
      <c r="AB360" s="168"/>
      <c r="AC360" s="168"/>
      <c r="AD360" s="172"/>
      <c r="AE360" s="168"/>
      <c r="AF360" s="168"/>
      <c r="AG360" s="168"/>
      <c r="AH360" s="168"/>
      <c r="AI360" s="168"/>
      <c r="AJ360" s="168"/>
      <c r="AK360" s="168"/>
      <c r="AL360" s="168"/>
      <c r="AM360" s="168"/>
      <c r="AN360" s="168"/>
      <c r="AO360" s="184"/>
      <c r="AP360" s="24"/>
      <c r="AQ360" s="8"/>
    </row>
    <row r="361" spans="1:43" ht="14.65" customHeight="1">
      <c r="A361" s="103"/>
      <c r="B361" s="193"/>
      <c r="C361" s="193"/>
      <c r="D361" s="118"/>
      <c r="E361" s="127"/>
      <c r="F361" s="133"/>
      <c r="G361" s="133"/>
      <c r="H361" s="133"/>
      <c r="I361" s="133"/>
      <c r="J361" s="145"/>
      <c r="K361" s="148"/>
      <c r="L361" s="151"/>
      <c r="M361" s="154"/>
      <c r="N361" s="14"/>
      <c r="O361" s="15"/>
      <c r="P361" s="15"/>
      <c r="Q361" s="16"/>
      <c r="R361" s="17" t="str">
        <f ca="1">IF(Q361=0," ",IFERROR(IF(DATEDIF(TODAY(),Q361,"M")&lt;=5,"ROJO",IF(DATEDIF(TODAY(),Q361,"M")&gt;=12,"VERDE",IF(AND(DATEDIF(TODAY(),Q361,"M")&gt;=6,DATEDIF(TODAY(),Q361,"M")&lt;=11),"AMARILLO"))),S361))</f>
        <v xml:space="preserve"> </v>
      </c>
      <c r="S361" s="25" t="str">
        <f>IF(Q361=0," ",IF(Q361&lt;=$N$4,"VENCIDO","NO VENCIDO"))</f>
        <v xml:space="preserve"> </v>
      </c>
      <c r="T361" s="18"/>
      <c r="U361" s="19"/>
      <c r="V361" s="19"/>
      <c r="W361" s="20"/>
      <c r="X361" s="20"/>
      <c r="Y361" s="164"/>
      <c r="Z361" s="21"/>
      <c r="AA361" s="4"/>
      <c r="AB361" s="168"/>
      <c r="AC361" s="168"/>
      <c r="AD361" s="172"/>
      <c r="AE361" s="168"/>
      <c r="AF361" s="168"/>
      <c r="AG361" s="168"/>
      <c r="AH361" s="168"/>
      <c r="AI361" s="168"/>
      <c r="AJ361" s="168"/>
      <c r="AK361" s="168"/>
      <c r="AL361" s="168"/>
      <c r="AM361" s="168"/>
      <c r="AN361" s="168"/>
      <c r="AO361" s="184"/>
      <c r="AP361" s="24"/>
      <c r="AQ361" s="8"/>
    </row>
    <row r="362" spans="1:43" ht="14.65" customHeight="1">
      <c r="A362" s="103"/>
      <c r="B362" s="193"/>
      <c r="C362" s="193"/>
      <c r="D362" s="118"/>
      <c r="E362" s="127"/>
      <c r="F362" s="133"/>
      <c r="G362" s="133"/>
      <c r="H362" s="133"/>
      <c r="I362" s="133"/>
      <c r="J362" s="145"/>
      <c r="K362" s="148"/>
      <c r="L362" s="151"/>
      <c r="M362" s="154"/>
      <c r="N362" s="14"/>
      <c r="O362" s="15"/>
      <c r="P362" s="15"/>
      <c r="Q362" s="16"/>
      <c r="R362" s="17" t="str">
        <f ca="1">IF(Q362=0," ",IFERROR(IF(DATEDIF(TODAY(),Q362,"M")&lt;=5,"ROJO",IF(DATEDIF(TODAY(),Q362,"M")&gt;=12,"VERDE",IF(AND(DATEDIF(TODAY(),Q362,"M")&gt;=6,DATEDIF(TODAY(),Q362,"M")&lt;=11),"AMARILLO"))),S362))</f>
        <v xml:space="preserve"> </v>
      </c>
      <c r="S362" s="25" t="str">
        <f>IF(Q362=0," ",IF(Q362&lt;=$N$4,"VENCIDO","NO VENCIDO"))</f>
        <v xml:space="preserve"> </v>
      </c>
      <c r="T362" s="18"/>
      <c r="U362" s="19"/>
      <c r="V362" s="19"/>
      <c r="W362" s="20"/>
      <c r="X362" s="20"/>
      <c r="Y362" s="164"/>
      <c r="Z362" s="21"/>
      <c r="AA362" s="4"/>
      <c r="AB362" s="168"/>
      <c r="AC362" s="168"/>
      <c r="AD362" s="172"/>
      <c r="AE362" s="168"/>
      <c r="AF362" s="168"/>
      <c r="AG362" s="168"/>
      <c r="AH362" s="168"/>
      <c r="AI362" s="168"/>
      <c r="AJ362" s="168"/>
      <c r="AK362" s="168"/>
      <c r="AL362" s="168"/>
      <c r="AM362" s="168"/>
      <c r="AN362" s="168"/>
      <c r="AO362" s="184"/>
      <c r="AP362" s="24"/>
      <c r="AQ362" s="8"/>
    </row>
    <row r="363" spans="1:43" ht="14.65" customHeight="1">
      <c r="A363" s="103"/>
      <c r="B363" s="193"/>
      <c r="C363" s="193"/>
      <c r="D363" s="118"/>
      <c r="E363" s="127"/>
      <c r="F363" s="133"/>
      <c r="G363" s="133"/>
      <c r="H363" s="133"/>
      <c r="I363" s="133"/>
      <c r="J363" s="145"/>
      <c r="K363" s="148"/>
      <c r="L363" s="151"/>
      <c r="M363" s="155"/>
      <c r="N363" s="14"/>
      <c r="O363" s="15"/>
      <c r="P363" s="15"/>
      <c r="Q363" s="16"/>
      <c r="R363" s="17" t="str">
        <f ca="1">IF(Q363=0," ",IFERROR(IF(DATEDIF(TODAY(),Q363,"M")&lt;=5,"ROJO",IF(DATEDIF(TODAY(),Q363,"M")&gt;=12,"VERDE",IF(AND(DATEDIF(TODAY(),Q363,"M")&gt;=6,DATEDIF(TODAY(),Q363,"M")&lt;=11),"AMARILLO"))),S363))</f>
        <v xml:space="preserve"> </v>
      </c>
      <c r="S363" s="25" t="str">
        <f>IF(Q363=0," ",IF(Q363&lt;=$N$4,"VENCIDO","NO VENCIDO"))</f>
        <v xml:space="preserve"> </v>
      </c>
      <c r="T363" s="18"/>
      <c r="U363" s="19"/>
      <c r="V363" s="19"/>
      <c r="W363" s="20"/>
      <c r="X363" s="20"/>
      <c r="Y363" s="164"/>
      <c r="Z363" s="21"/>
      <c r="AA363" s="4"/>
      <c r="AB363" s="169"/>
      <c r="AC363" s="169"/>
      <c r="AD363" s="173"/>
      <c r="AE363" s="169"/>
      <c r="AF363" s="169"/>
      <c r="AG363" s="169"/>
      <c r="AH363" s="169"/>
      <c r="AI363" s="169"/>
      <c r="AJ363" s="169"/>
      <c r="AK363" s="169"/>
      <c r="AL363" s="169"/>
      <c r="AM363" s="169"/>
      <c r="AN363" s="169"/>
      <c r="AO363" s="185"/>
      <c r="AP363" s="24"/>
      <c r="AQ363" s="8"/>
    </row>
    <row r="364" spans="1:43" ht="16.5">
      <c r="A364" s="103"/>
      <c r="B364" s="193"/>
      <c r="C364" s="193"/>
      <c r="D364" s="119"/>
      <c r="E364" s="128"/>
      <c r="F364" s="134"/>
      <c r="G364" s="134"/>
      <c r="H364" s="134"/>
      <c r="I364" s="134"/>
      <c r="J364" s="146"/>
      <c r="K364" s="149"/>
      <c r="L364" s="152"/>
      <c r="M364" s="28" t="b">
        <f>M358=N364</f>
        <v>1</v>
      </c>
      <c r="N364" s="29">
        <f>SUM(N358:N363)</f>
        <v>0</v>
      </c>
      <c r="O364" s="30" t="s">
        <v>112</v>
      </c>
      <c r="P364" s="31"/>
      <c r="Q364" s="32"/>
      <c r="R364" s="32"/>
      <c r="S364" s="32"/>
      <c r="T364" s="33">
        <f>SUM(T358:T363)</f>
        <v>0</v>
      </c>
      <c r="U364" s="34"/>
      <c r="V364" s="34"/>
      <c r="W364" s="35"/>
      <c r="X364" s="35"/>
      <c r="Y364" s="165"/>
      <c r="Z364" s="36"/>
      <c r="AA364" s="4"/>
      <c r="AB364" s="37"/>
      <c r="AC364" s="38"/>
      <c r="AD364" s="53"/>
      <c r="AE364" s="38"/>
      <c r="AF364" s="38"/>
      <c r="AG364" s="38"/>
      <c r="AH364" s="38"/>
      <c r="AI364" s="38"/>
      <c r="AJ364" s="38"/>
      <c r="AK364" s="38"/>
      <c r="AL364" s="38"/>
      <c r="AM364" s="38"/>
      <c r="AN364" s="38"/>
      <c r="AO364" s="39"/>
      <c r="AP364" s="24"/>
      <c r="AQ364" s="8"/>
    </row>
    <row r="365" spans="1:43" ht="14.65" customHeight="1">
      <c r="A365" s="45">
        <f>+A358+1</f>
        <v>11</v>
      </c>
      <c r="B365" s="99" t="s">
        <v>214</v>
      </c>
      <c r="C365" s="99"/>
      <c r="D365" s="54">
        <f>+Febrero!M365</f>
        <v>10</v>
      </c>
      <c r="E365" s="55"/>
      <c r="F365" s="56">
        <v>2</v>
      </c>
      <c r="G365" s="56"/>
      <c r="H365" s="26"/>
      <c r="I365" s="26"/>
      <c r="J365" s="27">
        <f t="shared" ref="J365:J371" si="3">+F365+G365</f>
        <v>2</v>
      </c>
      <c r="K365" s="57">
        <f t="shared" ref="K365:K371" si="4">+AO365</f>
        <v>0</v>
      </c>
      <c r="L365" s="58">
        <f t="shared" ref="L365:L371" si="5">+J365+K365</f>
        <v>2</v>
      </c>
      <c r="M365" s="59">
        <f t="shared" ref="M365:M371" si="6">+(D365+E365)-(L365)+H365-I365</f>
        <v>8</v>
      </c>
      <c r="N365" s="14"/>
      <c r="O365" s="15"/>
      <c r="P365" s="15"/>
      <c r="Q365" s="16"/>
      <c r="R365" s="17" t="str">
        <f t="shared" ref="R365:R371" ca="1" si="7">IF(Q365=0," ",IFERROR(IF(DATEDIF(TODAY(),Q365,"M")&lt;=5,"ROJO",IF(DATEDIF(TODAY(),Q365,"M")&gt;=12,"VERDE",IF(AND(DATEDIF(TODAY(),Q365,"M")&gt;=6,DATEDIF(TODAY(),Q365,"M")&lt;=11),"AMARILLO"))),S365))</f>
        <v xml:space="preserve"> </v>
      </c>
      <c r="S365" s="25" t="str">
        <f t="shared" ref="S365:S371" si="8">IF(Q365=0," ",IF(Q365&lt;=$N$4,"VENCIDO","NO VENCIDO"))</f>
        <v xml:space="preserve"> </v>
      </c>
      <c r="T365" s="18"/>
      <c r="U365" s="19"/>
      <c r="V365" s="19"/>
      <c r="W365" s="20"/>
      <c r="X365" s="20"/>
      <c r="Y365" s="60"/>
      <c r="Z365" s="61"/>
      <c r="AA365" s="4"/>
      <c r="AB365" s="22"/>
      <c r="AC365" s="22"/>
      <c r="AD365" s="23">
        <f t="shared" ref="AD365:AD371" si="9">+AB365+AC365</f>
        <v>0</v>
      </c>
      <c r="AE365" s="22"/>
      <c r="AF365" s="22"/>
      <c r="AG365" s="22"/>
      <c r="AH365" s="22"/>
      <c r="AI365" s="22"/>
      <c r="AJ365" s="22"/>
      <c r="AK365" s="22"/>
      <c r="AL365" s="22"/>
      <c r="AM365" s="22"/>
      <c r="AN365" s="22"/>
      <c r="AO365" s="62">
        <f>SUM(AD365:AN365)</f>
        <v>0</v>
      </c>
      <c r="AP365" s="24"/>
      <c r="AQ365" s="8"/>
    </row>
    <row r="366" spans="1:43" ht="14.65" customHeight="1">
      <c r="A366" s="45">
        <f t="shared" ref="A366:A371" si="10">A365+1</f>
        <v>12</v>
      </c>
      <c r="B366" s="99" t="s">
        <v>215</v>
      </c>
      <c r="C366" s="99"/>
      <c r="D366" s="54">
        <f>+Febrero!M366</f>
        <v>0</v>
      </c>
      <c r="E366" s="55"/>
      <c r="F366" s="56"/>
      <c r="G366" s="56"/>
      <c r="H366" s="26"/>
      <c r="I366" s="26"/>
      <c r="J366" s="27">
        <f t="shared" si="3"/>
        <v>0</v>
      </c>
      <c r="K366" s="57">
        <f t="shared" si="4"/>
        <v>0</v>
      </c>
      <c r="L366" s="58">
        <f t="shared" si="5"/>
        <v>0</v>
      </c>
      <c r="M366" s="59">
        <f t="shared" si="6"/>
        <v>0</v>
      </c>
      <c r="N366" s="14"/>
      <c r="O366" s="15"/>
      <c r="P366" s="15"/>
      <c r="Q366" s="16"/>
      <c r="R366" s="17" t="str">
        <f t="shared" ca="1" si="7"/>
        <v xml:space="preserve"> </v>
      </c>
      <c r="S366" s="25" t="str">
        <f t="shared" si="8"/>
        <v xml:space="preserve"> </v>
      </c>
      <c r="T366" s="18"/>
      <c r="U366" s="19"/>
      <c r="V366" s="19"/>
      <c r="W366" s="20"/>
      <c r="X366" s="20"/>
      <c r="Y366" s="63"/>
      <c r="Z366" s="61"/>
      <c r="AA366" s="4"/>
      <c r="AB366" s="22"/>
      <c r="AC366" s="22"/>
      <c r="AD366" s="23">
        <f t="shared" si="9"/>
        <v>0</v>
      </c>
      <c r="AE366" s="22"/>
      <c r="AF366" s="22"/>
      <c r="AG366" s="22"/>
      <c r="AH366" s="22"/>
      <c r="AI366" s="22"/>
      <c r="AJ366" s="22"/>
      <c r="AK366" s="22"/>
      <c r="AL366" s="22"/>
      <c r="AM366" s="22"/>
      <c r="AN366" s="22"/>
      <c r="AO366" s="62">
        <f t="shared" ref="AO366:AO371" si="11">SUM(AD366:AN366)</f>
        <v>0</v>
      </c>
      <c r="AP366" s="24"/>
      <c r="AQ366" s="8"/>
    </row>
    <row r="367" spans="1:43" ht="14.65" customHeight="1">
      <c r="A367" s="45">
        <f t="shared" si="10"/>
        <v>13</v>
      </c>
      <c r="B367" s="99" t="s">
        <v>216</v>
      </c>
      <c r="C367" s="99"/>
      <c r="D367" s="54">
        <f>+Febrero!M367</f>
        <v>0</v>
      </c>
      <c r="E367" s="55"/>
      <c r="F367" s="56"/>
      <c r="G367" s="56"/>
      <c r="H367" s="26"/>
      <c r="I367" s="26"/>
      <c r="J367" s="27">
        <f t="shared" si="3"/>
        <v>0</v>
      </c>
      <c r="K367" s="57">
        <f t="shared" si="4"/>
        <v>0</v>
      </c>
      <c r="L367" s="58">
        <f t="shared" si="5"/>
        <v>0</v>
      </c>
      <c r="M367" s="59">
        <f t="shared" si="6"/>
        <v>0</v>
      </c>
      <c r="N367" s="14"/>
      <c r="O367" s="15"/>
      <c r="P367" s="15"/>
      <c r="Q367" s="16"/>
      <c r="R367" s="17" t="str">
        <f t="shared" ca="1" si="7"/>
        <v xml:space="preserve"> </v>
      </c>
      <c r="S367" s="25" t="str">
        <f t="shared" si="8"/>
        <v xml:space="preserve"> </v>
      </c>
      <c r="T367" s="18"/>
      <c r="U367" s="19"/>
      <c r="V367" s="19"/>
      <c r="W367" s="20"/>
      <c r="X367" s="20"/>
      <c r="Y367" s="63"/>
      <c r="Z367" s="61"/>
      <c r="AA367" s="4"/>
      <c r="AB367" s="22"/>
      <c r="AC367" s="22"/>
      <c r="AD367" s="23">
        <f t="shared" si="9"/>
        <v>0</v>
      </c>
      <c r="AE367" s="22"/>
      <c r="AF367" s="22"/>
      <c r="AG367" s="22"/>
      <c r="AH367" s="22"/>
      <c r="AI367" s="22"/>
      <c r="AJ367" s="22"/>
      <c r="AK367" s="22"/>
      <c r="AL367" s="22"/>
      <c r="AM367" s="22"/>
      <c r="AN367" s="22"/>
      <c r="AO367" s="62">
        <f t="shared" si="11"/>
        <v>0</v>
      </c>
      <c r="AP367" s="24"/>
      <c r="AQ367" s="8"/>
    </row>
    <row r="368" spans="1:43" ht="14.65" customHeight="1">
      <c r="A368" s="45">
        <f t="shared" si="10"/>
        <v>14</v>
      </c>
      <c r="B368" s="99" t="s">
        <v>217</v>
      </c>
      <c r="C368" s="99"/>
      <c r="D368" s="54">
        <f>+Febrero!M368</f>
        <v>20</v>
      </c>
      <c r="E368" s="55"/>
      <c r="F368" s="56">
        <v>4</v>
      </c>
      <c r="G368" s="56"/>
      <c r="H368" s="26"/>
      <c r="I368" s="26"/>
      <c r="J368" s="27">
        <f t="shared" si="3"/>
        <v>4</v>
      </c>
      <c r="K368" s="57">
        <f t="shared" si="4"/>
        <v>0</v>
      </c>
      <c r="L368" s="58">
        <f t="shared" si="5"/>
        <v>4</v>
      </c>
      <c r="M368" s="59">
        <f t="shared" si="6"/>
        <v>16</v>
      </c>
      <c r="N368" s="14"/>
      <c r="O368" s="15"/>
      <c r="P368" s="15"/>
      <c r="Q368" s="16"/>
      <c r="R368" s="17" t="str">
        <f t="shared" ca="1" si="7"/>
        <v xml:space="preserve"> </v>
      </c>
      <c r="S368" s="25" t="str">
        <f t="shared" si="8"/>
        <v xml:space="preserve"> </v>
      </c>
      <c r="T368" s="18"/>
      <c r="U368" s="19"/>
      <c r="V368" s="19"/>
      <c r="W368" s="20"/>
      <c r="X368" s="20"/>
      <c r="Y368" s="63"/>
      <c r="Z368" s="61"/>
      <c r="AA368" s="4"/>
      <c r="AB368" s="22"/>
      <c r="AC368" s="22"/>
      <c r="AD368" s="23">
        <f t="shared" si="9"/>
        <v>0</v>
      </c>
      <c r="AE368" s="22"/>
      <c r="AF368" s="22"/>
      <c r="AG368" s="22"/>
      <c r="AH368" s="22"/>
      <c r="AI368" s="22"/>
      <c r="AJ368" s="22"/>
      <c r="AK368" s="22"/>
      <c r="AL368" s="22"/>
      <c r="AM368" s="22"/>
      <c r="AN368" s="22"/>
      <c r="AO368" s="62">
        <f t="shared" si="11"/>
        <v>0</v>
      </c>
      <c r="AP368" s="24"/>
      <c r="AQ368" s="8"/>
    </row>
    <row r="369" spans="1:43" ht="14.65" customHeight="1">
      <c r="A369" s="45">
        <f t="shared" si="10"/>
        <v>15</v>
      </c>
      <c r="B369" s="99" t="s">
        <v>218</v>
      </c>
      <c r="C369" s="99"/>
      <c r="D369" s="54">
        <f>+Febrero!M369</f>
        <v>7</v>
      </c>
      <c r="E369" s="55"/>
      <c r="F369" s="56"/>
      <c r="G369" s="56"/>
      <c r="H369" s="26"/>
      <c r="I369" s="26"/>
      <c r="J369" s="27">
        <f t="shared" si="3"/>
        <v>0</v>
      </c>
      <c r="K369" s="57">
        <f t="shared" si="4"/>
        <v>0</v>
      </c>
      <c r="L369" s="58">
        <f t="shared" si="5"/>
        <v>0</v>
      </c>
      <c r="M369" s="59">
        <f t="shared" si="6"/>
        <v>7</v>
      </c>
      <c r="N369" s="14"/>
      <c r="O369" s="15"/>
      <c r="P369" s="15"/>
      <c r="Q369" s="16"/>
      <c r="R369" s="17" t="str">
        <f t="shared" ca="1" si="7"/>
        <v xml:space="preserve"> </v>
      </c>
      <c r="S369" s="25" t="str">
        <f t="shared" si="8"/>
        <v xml:space="preserve"> </v>
      </c>
      <c r="T369" s="18"/>
      <c r="U369" s="19"/>
      <c r="V369" s="19"/>
      <c r="W369" s="20"/>
      <c r="X369" s="20"/>
      <c r="Y369" s="63"/>
      <c r="Z369" s="61"/>
      <c r="AA369" s="4"/>
      <c r="AB369" s="22"/>
      <c r="AC369" s="22"/>
      <c r="AD369" s="23">
        <f t="shared" si="9"/>
        <v>0</v>
      </c>
      <c r="AE369" s="22"/>
      <c r="AF369" s="22"/>
      <c r="AG369" s="22"/>
      <c r="AH369" s="22"/>
      <c r="AI369" s="22"/>
      <c r="AJ369" s="22"/>
      <c r="AK369" s="22"/>
      <c r="AL369" s="22"/>
      <c r="AM369" s="22"/>
      <c r="AN369" s="22"/>
      <c r="AO369" s="62">
        <f t="shared" si="11"/>
        <v>0</v>
      </c>
      <c r="AP369" s="24"/>
      <c r="AQ369" s="8"/>
    </row>
    <row r="370" spans="1:43" ht="16.5">
      <c r="A370" s="45">
        <f t="shared" si="10"/>
        <v>16</v>
      </c>
      <c r="B370" s="99" t="s">
        <v>219</v>
      </c>
      <c r="C370" s="99"/>
      <c r="D370" s="54">
        <f>+Febrero!M370</f>
        <v>10</v>
      </c>
      <c r="E370" s="55"/>
      <c r="F370" s="56"/>
      <c r="G370" s="56"/>
      <c r="H370" s="26"/>
      <c r="I370" s="26"/>
      <c r="J370" s="27">
        <f t="shared" si="3"/>
        <v>0</v>
      </c>
      <c r="K370" s="57">
        <f t="shared" si="4"/>
        <v>0</v>
      </c>
      <c r="L370" s="58">
        <f t="shared" si="5"/>
        <v>0</v>
      </c>
      <c r="M370" s="59">
        <f t="shared" si="6"/>
        <v>10</v>
      </c>
      <c r="N370" s="14"/>
      <c r="O370" s="15"/>
      <c r="P370" s="15"/>
      <c r="Q370" s="16"/>
      <c r="R370" s="17" t="str">
        <f t="shared" ca="1" si="7"/>
        <v xml:space="preserve"> </v>
      </c>
      <c r="S370" s="25" t="str">
        <f t="shared" si="8"/>
        <v xml:space="preserve"> </v>
      </c>
      <c r="T370" s="18"/>
      <c r="U370" s="19"/>
      <c r="V370" s="19"/>
      <c r="W370" s="20"/>
      <c r="X370" s="20"/>
      <c r="Y370" s="63"/>
      <c r="Z370" s="61"/>
      <c r="AA370" s="4"/>
      <c r="AB370" s="22"/>
      <c r="AC370" s="22"/>
      <c r="AD370" s="23">
        <f t="shared" si="9"/>
        <v>0</v>
      </c>
      <c r="AE370" s="22"/>
      <c r="AF370" s="22"/>
      <c r="AG370" s="22"/>
      <c r="AH370" s="22"/>
      <c r="AI370" s="22"/>
      <c r="AJ370" s="22"/>
      <c r="AK370" s="22"/>
      <c r="AL370" s="22"/>
      <c r="AM370" s="22"/>
      <c r="AN370" s="22"/>
      <c r="AO370" s="62">
        <f t="shared" si="11"/>
        <v>0</v>
      </c>
      <c r="AP370" s="24"/>
      <c r="AQ370" s="8"/>
    </row>
    <row r="371" spans="1:43" ht="16.5">
      <c r="A371" s="45">
        <f t="shared" si="10"/>
        <v>17</v>
      </c>
      <c r="B371" s="99" t="s">
        <v>220</v>
      </c>
      <c r="C371" s="99"/>
      <c r="D371" s="54">
        <f>+Febrero!M371</f>
        <v>0</v>
      </c>
      <c r="E371" s="55"/>
      <c r="F371" s="56"/>
      <c r="G371" s="56"/>
      <c r="H371" s="26"/>
      <c r="I371" s="26"/>
      <c r="J371" s="27">
        <f t="shared" si="3"/>
        <v>0</v>
      </c>
      <c r="K371" s="57">
        <f t="shared" si="4"/>
        <v>0</v>
      </c>
      <c r="L371" s="58">
        <f t="shared" si="5"/>
        <v>0</v>
      </c>
      <c r="M371" s="59">
        <f t="shared" si="6"/>
        <v>0</v>
      </c>
      <c r="N371" s="14"/>
      <c r="O371" s="15"/>
      <c r="P371" s="15"/>
      <c r="Q371" s="16"/>
      <c r="R371" s="17" t="str">
        <f t="shared" ca="1" si="7"/>
        <v xml:space="preserve"> </v>
      </c>
      <c r="S371" s="25" t="str">
        <f t="shared" si="8"/>
        <v xml:space="preserve"> </v>
      </c>
      <c r="T371" s="18"/>
      <c r="U371" s="19"/>
      <c r="V371" s="19"/>
      <c r="W371" s="20"/>
      <c r="X371" s="20"/>
      <c r="Y371" s="63"/>
      <c r="Z371" s="61"/>
      <c r="AA371" s="4"/>
      <c r="AB371" s="22"/>
      <c r="AC371" s="22"/>
      <c r="AD371" s="23">
        <f t="shared" si="9"/>
        <v>0</v>
      </c>
      <c r="AE371" s="22"/>
      <c r="AF371" s="22"/>
      <c r="AG371" s="22"/>
      <c r="AH371" s="22"/>
      <c r="AI371" s="22"/>
      <c r="AJ371" s="22"/>
      <c r="AK371" s="22"/>
      <c r="AL371" s="22"/>
      <c r="AM371" s="22"/>
      <c r="AN371" s="22"/>
      <c r="AO371" s="62">
        <f t="shared" si="11"/>
        <v>0</v>
      </c>
      <c r="AP371" s="24"/>
      <c r="AQ371" s="8"/>
    </row>
    <row r="372" spans="1:43" ht="16.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row>
    <row r="373" spans="1:43" ht="14.65" customHeight="1">
      <c r="A373" s="113" t="s">
        <v>48</v>
      </c>
      <c r="B373" s="202" t="s">
        <v>221</v>
      </c>
      <c r="C373" s="202"/>
      <c r="D373" s="123" t="s">
        <v>78</v>
      </c>
      <c r="E373" s="113" t="s">
        <v>222</v>
      </c>
      <c r="F373" s="104" t="s">
        <v>80</v>
      </c>
      <c r="G373" s="105"/>
      <c r="H373" s="2" t="s">
        <v>81</v>
      </c>
      <c r="I373" s="3" t="s">
        <v>82</v>
      </c>
      <c r="J373" s="141" t="s">
        <v>83</v>
      </c>
      <c r="K373" s="110" t="s">
        <v>84</v>
      </c>
      <c r="L373" s="114" t="s">
        <v>85</v>
      </c>
      <c r="M373" s="113" t="s">
        <v>223</v>
      </c>
      <c r="N373" s="113" t="s">
        <v>87</v>
      </c>
      <c r="O373" s="113" t="s">
        <v>88</v>
      </c>
      <c r="P373" s="113" t="s">
        <v>89</v>
      </c>
      <c r="Q373" s="113" t="s">
        <v>90</v>
      </c>
      <c r="R373" s="159" t="s">
        <v>91</v>
      </c>
      <c r="S373" s="159" t="s">
        <v>92</v>
      </c>
      <c r="T373" s="162" t="s">
        <v>93</v>
      </c>
      <c r="U373" s="162" t="s">
        <v>89</v>
      </c>
      <c r="V373" s="162" t="s">
        <v>94</v>
      </c>
      <c r="W373" s="162" t="s">
        <v>95</v>
      </c>
      <c r="X373" s="162" t="s">
        <v>95</v>
      </c>
      <c r="Y373" s="110" t="s">
        <v>224</v>
      </c>
      <c r="Z373" s="162" t="s">
        <v>98</v>
      </c>
      <c r="AA373" s="4"/>
      <c r="AB373" s="106" t="s">
        <v>225</v>
      </c>
      <c r="AC373" s="106"/>
      <c r="AD373" s="106"/>
      <c r="AE373" s="106"/>
      <c r="AF373" s="106"/>
      <c r="AG373" s="106"/>
      <c r="AH373" s="106"/>
      <c r="AI373" s="106"/>
      <c r="AJ373" s="106"/>
      <c r="AK373" s="106"/>
      <c r="AL373" s="106"/>
      <c r="AM373" s="106"/>
      <c r="AN373" s="106"/>
      <c r="AO373" s="106"/>
      <c r="AP373" s="106"/>
      <c r="AQ373" s="186" t="s">
        <v>100</v>
      </c>
    </row>
    <row r="374" spans="1:43" ht="14.65" customHeight="1">
      <c r="A374" s="113"/>
      <c r="B374" s="202"/>
      <c r="C374" s="202"/>
      <c r="D374" s="124"/>
      <c r="E374" s="113"/>
      <c r="F374" s="114" t="s">
        <v>101</v>
      </c>
      <c r="G374" s="114" t="s">
        <v>102</v>
      </c>
      <c r="H374" s="135" t="s">
        <v>103</v>
      </c>
      <c r="I374" s="138" t="s">
        <v>104</v>
      </c>
      <c r="J374" s="142"/>
      <c r="K374" s="111"/>
      <c r="L374" s="115"/>
      <c r="M374" s="113"/>
      <c r="N374" s="113"/>
      <c r="O374" s="113"/>
      <c r="P374" s="113"/>
      <c r="Q374" s="113"/>
      <c r="R374" s="160"/>
      <c r="S374" s="160"/>
      <c r="T374" s="162"/>
      <c r="U374" s="162"/>
      <c r="V374" s="162"/>
      <c r="W374" s="162"/>
      <c r="X374" s="162"/>
      <c r="Y374" s="111"/>
      <c r="Z374" s="162"/>
      <c r="AA374" s="4"/>
      <c r="AB374" s="91">
        <v>1</v>
      </c>
      <c r="AC374" s="91"/>
      <c r="AD374" s="9">
        <v>2</v>
      </c>
      <c r="AE374" s="9">
        <v>3</v>
      </c>
      <c r="AF374" s="9">
        <v>4</v>
      </c>
      <c r="AG374" s="9">
        <v>5</v>
      </c>
      <c r="AH374" s="9">
        <v>6</v>
      </c>
      <c r="AI374" s="9">
        <v>7</v>
      </c>
      <c r="AJ374" s="9">
        <v>8</v>
      </c>
      <c r="AK374" s="9">
        <v>9</v>
      </c>
      <c r="AL374" s="9">
        <v>10</v>
      </c>
      <c r="AM374" s="9">
        <v>11</v>
      </c>
      <c r="AN374" s="9">
        <v>12</v>
      </c>
      <c r="AO374" s="9">
        <v>13</v>
      </c>
      <c r="AP374" s="9">
        <v>14</v>
      </c>
      <c r="AQ374" s="186"/>
    </row>
    <row r="375" spans="1:43" ht="14.65" customHeight="1">
      <c r="A375" s="113"/>
      <c r="B375" s="202"/>
      <c r="C375" s="202"/>
      <c r="D375" s="124"/>
      <c r="E375" s="113"/>
      <c r="F375" s="115"/>
      <c r="G375" s="115"/>
      <c r="H375" s="136"/>
      <c r="I375" s="139"/>
      <c r="J375" s="142"/>
      <c r="K375" s="111"/>
      <c r="L375" s="115"/>
      <c r="M375" s="113"/>
      <c r="N375" s="113"/>
      <c r="O375" s="113"/>
      <c r="P375" s="113"/>
      <c r="Q375" s="113"/>
      <c r="R375" s="160"/>
      <c r="S375" s="160"/>
      <c r="T375" s="162"/>
      <c r="U375" s="162"/>
      <c r="V375" s="162"/>
      <c r="W375" s="162"/>
      <c r="X375" s="162"/>
      <c r="Y375" s="111"/>
      <c r="Z375" s="162"/>
      <c r="AA375" s="4"/>
      <c r="AB375" s="107" t="s">
        <v>49</v>
      </c>
      <c r="AC375" s="107"/>
      <c r="AD375" s="174" t="s">
        <v>51</v>
      </c>
      <c r="AE375" s="177" t="s">
        <v>53</v>
      </c>
      <c r="AF375" s="174" t="s">
        <v>55</v>
      </c>
      <c r="AG375" s="177" t="s">
        <v>57</v>
      </c>
      <c r="AH375" s="174" t="s">
        <v>59</v>
      </c>
      <c r="AI375" s="177" t="s">
        <v>61</v>
      </c>
      <c r="AJ375" s="174" t="s">
        <v>63</v>
      </c>
      <c r="AK375" s="177" t="s">
        <v>65</v>
      </c>
      <c r="AL375" s="174" t="s">
        <v>67</v>
      </c>
      <c r="AM375" s="107" t="s">
        <v>40</v>
      </c>
      <c r="AN375" s="174" t="s">
        <v>226</v>
      </c>
      <c r="AO375" s="107" t="s">
        <v>73</v>
      </c>
      <c r="AP375" s="174" t="s">
        <v>75</v>
      </c>
      <c r="AQ375" s="186"/>
    </row>
    <row r="376" spans="1:43" ht="16.5">
      <c r="A376" s="113"/>
      <c r="B376" s="202"/>
      <c r="C376" s="202"/>
      <c r="D376" s="125"/>
      <c r="E376" s="113"/>
      <c r="F376" s="116"/>
      <c r="G376" s="116"/>
      <c r="H376" s="137"/>
      <c r="I376" s="140"/>
      <c r="J376" s="143"/>
      <c r="K376" s="112"/>
      <c r="L376" s="116"/>
      <c r="M376" s="113"/>
      <c r="N376" s="113"/>
      <c r="O376" s="113"/>
      <c r="P376" s="113"/>
      <c r="Q376" s="113"/>
      <c r="R376" s="161"/>
      <c r="S376" s="161"/>
      <c r="T376" s="162"/>
      <c r="U376" s="162"/>
      <c r="V376" s="162"/>
      <c r="W376" s="162"/>
      <c r="X376" s="162"/>
      <c r="Y376" s="112"/>
      <c r="Z376" s="162"/>
      <c r="AA376" s="4"/>
      <c r="AB376" s="64" t="s">
        <v>106</v>
      </c>
      <c r="AC376" s="64" t="s">
        <v>107</v>
      </c>
      <c r="AD376" s="174"/>
      <c r="AE376" s="178"/>
      <c r="AF376" s="174"/>
      <c r="AG376" s="178"/>
      <c r="AH376" s="174"/>
      <c r="AI376" s="178"/>
      <c r="AJ376" s="174"/>
      <c r="AK376" s="178"/>
      <c r="AL376" s="174"/>
      <c r="AM376" s="107"/>
      <c r="AN376" s="174"/>
      <c r="AO376" s="107"/>
      <c r="AP376" s="174"/>
      <c r="AQ376" s="186"/>
    </row>
    <row r="377" spans="1:43" ht="14.65" customHeight="1">
      <c r="A377" s="45">
        <v>1</v>
      </c>
      <c r="B377" s="108" t="s">
        <v>227</v>
      </c>
      <c r="C377" s="109"/>
      <c r="D377" s="54">
        <f>+Febrero!M377</f>
        <v>0</v>
      </c>
      <c r="E377" s="55"/>
      <c r="F377" s="65"/>
      <c r="G377" s="65"/>
      <c r="H377" s="66"/>
      <c r="I377" s="66"/>
      <c r="J377" s="27">
        <f>SUM(F377,G377)</f>
        <v>0</v>
      </c>
      <c r="K377" s="57">
        <f>+AQ377</f>
        <v>0</v>
      </c>
      <c r="L377" s="58">
        <f>+J377+K377</f>
        <v>0</v>
      </c>
      <c r="M377" s="59">
        <f>+(D377+E377)-(L377)+H377-I377</f>
        <v>0</v>
      </c>
      <c r="N377" s="67">
        <f>+AS377</f>
        <v>0</v>
      </c>
      <c r="O377" s="19"/>
      <c r="P377" s="19"/>
      <c r="Q377" s="19"/>
      <c r="R377" s="19"/>
      <c r="S377" s="20"/>
      <c r="T377" s="20"/>
      <c r="U377" s="68"/>
      <c r="V377" s="68"/>
      <c r="W377" s="68"/>
      <c r="X377" s="68"/>
      <c r="Y377" s="67">
        <f>+AS377</f>
        <v>0</v>
      </c>
      <c r="Z377" s="21"/>
      <c r="AA377" s="4"/>
      <c r="AB377" s="69"/>
      <c r="AC377" s="69"/>
      <c r="AD377" s="69"/>
      <c r="AE377" s="69"/>
      <c r="AF377" s="69"/>
      <c r="AG377" s="69"/>
      <c r="AH377" s="69"/>
      <c r="AI377" s="69"/>
      <c r="AJ377" s="69"/>
      <c r="AK377" s="69"/>
      <c r="AL377" s="69"/>
      <c r="AM377" s="69"/>
      <c r="AN377" s="69"/>
      <c r="AO377" s="69"/>
      <c r="AP377" s="69"/>
      <c r="AQ377" s="70">
        <f>SUM(AB377:AP377)</f>
        <v>0</v>
      </c>
    </row>
    <row r="378" spans="1:43" ht="14.65" customHeight="1">
      <c r="A378" s="45">
        <f>A377+1</f>
        <v>2</v>
      </c>
      <c r="B378" s="108" t="s">
        <v>228</v>
      </c>
      <c r="C378" s="109"/>
      <c r="D378" s="54">
        <f>+Febrero!M378</f>
        <v>0</v>
      </c>
      <c r="E378" s="55"/>
      <c r="F378" s="65"/>
      <c r="G378" s="65"/>
      <c r="H378" s="66"/>
      <c r="I378" s="66"/>
      <c r="J378" s="27">
        <f>SUM(F378,G378)</f>
        <v>0</v>
      </c>
      <c r="K378" s="57">
        <f>+AQ378</f>
        <v>0</v>
      </c>
      <c r="L378" s="58">
        <f>+J378+K378</f>
        <v>0</v>
      </c>
      <c r="M378" s="59">
        <f>+(D378+E378)-(L378)+H378-I378</f>
        <v>0</v>
      </c>
      <c r="N378" s="67">
        <f>+AS378</f>
        <v>0</v>
      </c>
      <c r="O378" s="19"/>
      <c r="P378" s="19"/>
      <c r="Q378" s="19"/>
      <c r="R378" s="19"/>
      <c r="S378" s="20"/>
      <c r="T378" s="20"/>
      <c r="U378" s="68"/>
      <c r="V378" s="68"/>
      <c r="W378" s="68"/>
      <c r="X378" s="68"/>
      <c r="Y378" s="67">
        <f>+AS378</f>
        <v>0</v>
      </c>
      <c r="Z378" s="21"/>
      <c r="AA378" s="4"/>
      <c r="AB378" s="69"/>
      <c r="AC378" s="69"/>
      <c r="AD378" s="69"/>
      <c r="AE378" s="69"/>
      <c r="AF378" s="69"/>
      <c r="AG378" s="69"/>
      <c r="AH378" s="69"/>
      <c r="AI378" s="69"/>
      <c r="AJ378" s="69"/>
      <c r="AK378" s="69"/>
      <c r="AL378" s="69"/>
      <c r="AM378" s="69"/>
      <c r="AN378" s="69"/>
      <c r="AO378" s="69"/>
      <c r="AP378" s="69"/>
      <c r="AQ378" s="70">
        <f>SUM(AB378:AP378)</f>
        <v>0</v>
      </c>
    </row>
    <row r="379" spans="1:43" ht="16.5">
      <c r="A379" s="45">
        <f>A378+1</f>
        <v>3</v>
      </c>
      <c r="B379" s="108" t="s">
        <v>229</v>
      </c>
      <c r="C379" s="109"/>
      <c r="D379" s="54">
        <f>+Febrero!M379</f>
        <v>0</v>
      </c>
      <c r="E379" s="55"/>
      <c r="F379" s="65"/>
      <c r="G379" s="65"/>
      <c r="H379" s="66"/>
      <c r="I379" s="66"/>
      <c r="J379" s="27">
        <f>SUM(F379,G379)</f>
        <v>0</v>
      </c>
      <c r="K379" s="57">
        <f>+AQ379</f>
        <v>0</v>
      </c>
      <c r="L379" s="58">
        <f>+J379+K379</f>
        <v>0</v>
      </c>
      <c r="M379" s="59">
        <f>+(D379+E379)-(L379)+H379-I379</f>
        <v>0</v>
      </c>
      <c r="N379" s="67">
        <f>+AS379</f>
        <v>0</v>
      </c>
      <c r="O379" s="19"/>
      <c r="P379" s="19"/>
      <c r="Q379" s="19"/>
      <c r="R379" s="19"/>
      <c r="S379" s="20"/>
      <c r="T379" s="20"/>
      <c r="U379" s="68"/>
      <c r="V379" s="68"/>
      <c r="W379" s="68"/>
      <c r="X379" s="68"/>
      <c r="Y379" s="67">
        <f>+AS379</f>
        <v>0</v>
      </c>
      <c r="Z379" s="21"/>
      <c r="AA379" s="4"/>
      <c r="AB379" s="69"/>
      <c r="AC379" s="69"/>
      <c r="AD379" s="69"/>
      <c r="AE379" s="69"/>
      <c r="AF379" s="69"/>
      <c r="AG379" s="69"/>
      <c r="AH379" s="69"/>
      <c r="AI379" s="69"/>
      <c r="AJ379" s="69"/>
      <c r="AK379" s="69"/>
      <c r="AL379" s="69"/>
      <c r="AM379" s="69"/>
      <c r="AN379" s="69"/>
      <c r="AO379" s="69"/>
      <c r="AP379" s="69"/>
      <c r="AQ379" s="70">
        <f>SUM(AB379:AP379)</f>
        <v>0</v>
      </c>
    </row>
    <row r="380" spans="1:43" ht="16.5">
      <c r="A380" s="45">
        <v>4</v>
      </c>
      <c r="B380" s="108" t="s">
        <v>230</v>
      </c>
      <c r="C380" s="109"/>
      <c r="D380" s="54">
        <f>+Febrero!M380</f>
        <v>24</v>
      </c>
      <c r="E380" s="55"/>
      <c r="F380" s="65"/>
      <c r="G380" s="65"/>
      <c r="H380" s="66"/>
      <c r="I380" s="66"/>
      <c r="J380" s="27">
        <f t="shared" ref="J380:J381" si="12">SUM(F380,G380)</f>
        <v>0</v>
      </c>
      <c r="K380" s="57">
        <f t="shared" ref="K380:K381" si="13">+AQ380</f>
        <v>0</v>
      </c>
      <c r="L380" s="58">
        <f t="shared" ref="L380:L381" si="14">+J380+K380</f>
        <v>0</v>
      </c>
      <c r="M380" s="59">
        <f t="shared" ref="M380:M381" si="15">+(D380+E380)-(L380)+H380-I380</f>
        <v>24</v>
      </c>
      <c r="N380" s="67">
        <f t="shared" ref="N380:N381" si="16">+AS380</f>
        <v>0</v>
      </c>
      <c r="O380" s="19"/>
      <c r="P380" s="19"/>
      <c r="Q380" s="19"/>
      <c r="R380" s="19"/>
      <c r="S380" s="20"/>
      <c r="T380" s="20"/>
      <c r="U380" s="68"/>
      <c r="V380" s="68"/>
      <c r="W380" s="68"/>
      <c r="X380" s="68"/>
      <c r="Y380" s="67">
        <f t="shared" ref="Y380:Y381" si="17">+AS380</f>
        <v>0</v>
      </c>
      <c r="Z380" s="21"/>
      <c r="AA380" s="4"/>
      <c r="AB380" s="69"/>
      <c r="AC380" s="69"/>
      <c r="AD380" s="69"/>
      <c r="AE380" s="69"/>
      <c r="AF380" s="69"/>
      <c r="AG380" s="69"/>
      <c r="AH380" s="69"/>
      <c r="AI380" s="69"/>
      <c r="AJ380" s="69"/>
      <c r="AK380" s="69"/>
      <c r="AL380" s="69"/>
      <c r="AM380" s="69"/>
      <c r="AN380" s="69"/>
      <c r="AO380" s="69"/>
      <c r="AP380" s="69"/>
      <c r="AQ380" s="70">
        <f t="shared" ref="AQ380:AQ381" si="18">SUM(AB380:AP380)</f>
        <v>0</v>
      </c>
    </row>
    <row r="381" spans="1:43" ht="16.5">
      <c r="A381" s="45">
        <f>A380+1</f>
        <v>5</v>
      </c>
      <c r="B381" s="108" t="s">
        <v>231</v>
      </c>
      <c r="C381" s="109"/>
      <c r="D381" s="54">
        <f>+Febrero!M381</f>
        <v>0</v>
      </c>
      <c r="E381" s="55"/>
      <c r="F381" s="65"/>
      <c r="G381" s="65"/>
      <c r="H381" s="66"/>
      <c r="I381" s="66"/>
      <c r="J381" s="27">
        <f t="shared" si="12"/>
        <v>0</v>
      </c>
      <c r="K381" s="57">
        <f t="shared" si="13"/>
        <v>0</v>
      </c>
      <c r="L381" s="58">
        <f t="shared" si="14"/>
        <v>0</v>
      </c>
      <c r="M381" s="59">
        <f t="shared" si="15"/>
        <v>0</v>
      </c>
      <c r="N381" s="67">
        <f t="shared" si="16"/>
        <v>0</v>
      </c>
      <c r="O381" s="19"/>
      <c r="P381" s="19"/>
      <c r="Q381" s="19"/>
      <c r="R381" s="19"/>
      <c r="S381" s="20"/>
      <c r="T381" s="20"/>
      <c r="U381" s="68"/>
      <c r="V381" s="68"/>
      <c r="W381" s="68"/>
      <c r="X381" s="68"/>
      <c r="Y381" s="67">
        <f t="shared" si="17"/>
        <v>0</v>
      </c>
      <c r="Z381" s="21"/>
      <c r="AA381" s="4"/>
      <c r="AB381" s="69"/>
      <c r="AC381" s="69"/>
      <c r="AD381" s="69"/>
      <c r="AE381" s="69"/>
      <c r="AF381" s="69"/>
      <c r="AG381" s="69"/>
      <c r="AH381" s="69"/>
      <c r="AI381" s="69"/>
      <c r="AJ381" s="69"/>
      <c r="AK381" s="69"/>
      <c r="AL381" s="69"/>
      <c r="AM381" s="69"/>
      <c r="AN381" s="69"/>
      <c r="AO381" s="69"/>
      <c r="AP381" s="69"/>
      <c r="AQ381" s="70">
        <f t="shared" si="18"/>
        <v>0</v>
      </c>
    </row>
  </sheetData>
  <sheetProtection algorithmName="SHA-512" hashValue="AFjxCm50KewQWCBqAZhVk6+8v9Z/oWaPS9BP8HtycX8MlTj1rG6UUP441tRySXAoWT3v6VLnsu19Vd6TyqbX2w==" saltValue="Yxr1PgrF9CriEAbfZ/b4KQ==" spinCount="100000" sheet="1" objects="1" scenarios="1"/>
  <protectedRanges>
    <protectedRange algorithmName="SHA-512" hashValue="zHOOI8C6TdaV6s6N2/27xESvwU0t5zAaLoItHRVoGpTXM9j+vyxsopMktU83nI5i57EgckgHvMhLqaFhlwmlrQ==" saltValue="lXnRqhBa+m7p3r+f6ZoJ4w==" spinCount="100000" sqref="K5:K220 K222:K293 K295:K371 Q221:Y221 Q294:Y294 M5:M9 M11:M15 M17:M21 M23:M27 M29:M33 M35:M39 M41:M45 M47:M51 M53:M57 M59:M63 M65:M69 M71:M75 M77:M81 M83:M87 M89:M93 M95:M99 M101:M105 M107:M111 M113:M117 M119:M123 M125:M129 M131:M135 M137:M141 M143:M147 M149:M153 M155:M159 M161:M165 M167:M171 M173:M177 M179:M183 M185:M189 M191:M195 M197:M201 M203:M207 M209:M213 M215:M219 M222:M226 M228:M232 M234:M238 M240:M244 M246:M250 M252:M256 M258:M262 M264:M268 M270:M274 M276:M280 M282:M286 M288:M292 M365:M371" name="Municipios_1_2"/>
    <protectedRange algorithmName="SHA-512" hashValue="azGcVdqYkhR86HIKn2rYPPRr5+mVW4IEq7uRHMk25sS6su9btp67csEbkWb5GQvriIX/bROpuDFXXVgLMPzhMQ==" saltValue="So3PWvzqU6WQxaYTU7AVAg==" spinCount="100000" sqref="M10 M16 M22 M28 M34 M40 M46 M52 M58 M64 M70 M76 M82 M100 M112 M118 M124 M130 M136 M142 M148 M88 M94 M106 M166 M172 M178 M184 M190 M196 M202 M208 M214 M220 M227 M233 M239 M245 M251 M257 M263 M269 M275 M281 M287 M293 M364 M160 M154" name="Acopio_1_2_2"/>
    <protectedRange algorithmName="SHA-512" hashValue="8byoQttQWGP5qbcxqBkq+H+/zRRYljqgH/rENkvAtcx2vfR2IwlTET4l4/66wUB+2T3pLT28iauSquQPOk8bNw==" saltValue="lZksW1D6kU5eg3qR/gQlwA==" spinCount="100000" sqref="AO1:AO4" name="Enero Perdidas_2_2"/>
    <protectedRange algorithmName="SHA-512" hashValue="8byoQttQWGP5qbcxqBkq+H+/zRRYljqgH/rENkvAtcx2vfR2IwlTET4l4/66wUB+2T3pLT28iauSquQPOk8bNw==" saltValue="lZksW1D6kU5eg3qR/gQlwA==" spinCount="100000" sqref="AQ373:AQ376" name="Enero Perdidas_3_2"/>
    <protectedRange algorithmName="SHA-512" hashValue="zHOOI8C6TdaV6s6N2/27xESvwU0t5zAaLoItHRVoGpTXM9j+vyxsopMktU83nI5i57EgckgHvMhLqaFhlwmlrQ==" saltValue="lXnRqhBa+m7p3r+f6ZoJ4w==" spinCount="100000" sqref="M295:M300 M302:M307 M309:M314 M316:M321 M323:M328 M330:M335 M337:M342 M344:M349 M351:M356 M358:M363" name="Municipios_1_2_1"/>
    <protectedRange algorithmName="SHA-512" hashValue="azGcVdqYkhR86HIKn2rYPPRr5+mVW4IEq7uRHMk25sS6su9btp67csEbkWb5GQvriIX/bROpuDFXXVgLMPzhMQ==" saltValue="So3PWvzqU6WQxaYTU7AVAg==" spinCount="100000" sqref="M301 M308 M315 M322 M329 M336 M343 M350 M357" name="Acopio_1_2_2_1"/>
    <protectedRange algorithmName="SHA-512" hashValue="zHOOI8C6TdaV6s6N2/27xESvwU0t5zAaLoItHRVoGpTXM9j+vyxsopMktU83nI5i57EgckgHvMhLqaFhlwmlrQ==" saltValue="lXnRqhBa+m7p3r+f6ZoJ4w==" spinCount="100000" sqref="K377:K381 M377:M381" name="Municipios_1_2_3"/>
    <protectedRange algorithmName="SHA-512" hashValue="8byoQttQWGP5qbcxqBkq+H+/zRRYljqgH/rENkvAtcx2vfR2IwlTET4l4/66wUB+2T3pLT28iauSquQPOk8bNw==" saltValue="lZksW1D6kU5eg3qR/gQlwA==" spinCount="100000" sqref="AQ377:AQ381" name="Enero Perdidas_5_2_2"/>
  </protectedRanges>
  <mergeCells count="1668">
    <mergeCell ref="B209:C214"/>
    <mergeCell ref="B203:C208"/>
    <mergeCell ref="B373:C376"/>
    <mergeCell ref="B358:C364"/>
    <mergeCell ref="B351:C357"/>
    <mergeCell ref="B344:C350"/>
    <mergeCell ref="B337:C343"/>
    <mergeCell ref="B330:C336"/>
    <mergeCell ref="B323:C329"/>
    <mergeCell ref="B316:C322"/>
    <mergeCell ref="B309:C315"/>
    <mergeCell ref="B41:C46"/>
    <mergeCell ref="B35:C40"/>
    <mergeCell ref="B29:C34"/>
    <mergeCell ref="B23:C28"/>
    <mergeCell ref="B17:C22"/>
    <mergeCell ref="B11:C16"/>
    <mergeCell ref="B371:C371"/>
    <mergeCell ref="B5:C10"/>
    <mergeCell ref="B1:C4"/>
    <mergeCell ref="B197:C202"/>
    <mergeCell ref="B191:C196"/>
    <mergeCell ref="B185:C190"/>
    <mergeCell ref="B179:C184"/>
    <mergeCell ref="B173:C178"/>
    <mergeCell ref="B167:C172"/>
    <mergeCell ref="B161:C166"/>
    <mergeCell ref="B155:C157"/>
    <mergeCell ref="B149:C151"/>
    <mergeCell ref="B143:C148"/>
    <mergeCell ref="B137:C142"/>
    <mergeCell ref="B131:C136"/>
    <mergeCell ref="B125:C130"/>
    <mergeCell ref="B119:C124"/>
    <mergeCell ref="B113:C118"/>
    <mergeCell ref="B107:C112"/>
    <mergeCell ref="B101:C106"/>
    <mergeCell ref="AO330:AO335"/>
    <mergeCell ref="AO337:AO342"/>
    <mergeCell ref="AO344:AO349"/>
    <mergeCell ref="AO351:AO356"/>
    <mergeCell ref="AO358:AO363"/>
    <mergeCell ref="AO375:AO376"/>
    <mergeCell ref="AP375:AP376"/>
    <mergeCell ref="AQ373:AQ376"/>
    <mergeCell ref="B95:C100"/>
    <mergeCell ref="B89:C94"/>
    <mergeCell ref="B83:C88"/>
    <mergeCell ref="B77:C82"/>
    <mergeCell ref="B71:C76"/>
    <mergeCell ref="B65:C70"/>
    <mergeCell ref="B59:C64"/>
    <mergeCell ref="B53:C58"/>
    <mergeCell ref="B47:C52"/>
    <mergeCell ref="B302:C308"/>
    <mergeCell ref="B295:C301"/>
    <mergeCell ref="B288:C293"/>
    <mergeCell ref="B282:C287"/>
    <mergeCell ref="B276:C281"/>
    <mergeCell ref="B270:C275"/>
    <mergeCell ref="B264:C269"/>
    <mergeCell ref="B258:C263"/>
    <mergeCell ref="B252:C257"/>
    <mergeCell ref="B246:C251"/>
    <mergeCell ref="B240:C245"/>
    <mergeCell ref="B234:C239"/>
    <mergeCell ref="B228:C233"/>
    <mergeCell ref="B222:C227"/>
    <mergeCell ref="B215:C220"/>
    <mergeCell ref="AO222:AO226"/>
    <mergeCell ref="AO228:AO232"/>
    <mergeCell ref="AO234:AO238"/>
    <mergeCell ref="AO240:AO244"/>
    <mergeCell ref="AO246:AO250"/>
    <mergeCell ref="AO252:AO256"/>
    <mergeCell ref="AO258:AO262"/>
    <mergeCell ref="AO264:AO268"/>
    <mergeCell ref="AO270:AO274"/>
    <mergeCell ref="AO276:AO280"/>
    <mergeCell ref="AO282:AO286"/>
    <mergeCell ref="AO288:AO292"/>
    <mergeCell ref="AO295:AO300"/>
    <mergeCell ref="AO302:AO307"/>
    <mergeCell ref="AO309:AO314"/>
    <mergeCell ref="AO316:AO321"/>
    <mergeCell ref="AO323:AO328"/>
    <mergeCell ref="AO119:AO123"/>
    <mergeCell ref="AO125:AO129"/>
    <mergeCell ref="AO131:AO135"/>
    <mergeCell ref="AO137:AO141"/>
    <mergeCell ref="AO143:AO147"/>
    <mergeCell ref="AO149:AO153"/>
    <mergeCell ref="AO155:AO159"/>
    <mergeCell ref="AO161:AO165"/>
    <mergeCell ref="AO167:AO171"/>
    <mergeCell ref="AO173:AO177"/>
    <mergeCell ref="AO179:AO183"/>
    <mergeCell ref="AO185:AO189"/>
    <mergeCell ref="AO191:AO195"/>
    <mergeCell ref="AO197:AO201"/>
    <mergeCell ref="AO203:AO207"/>
    <mergeCell ref="AO209:AO213"/>
    <mergeCell ref="AO215:AO219"/>
    <mergeCell ref="AN288:AN292"/>
    <mergeCell ref="AN295:AN300"/>
    <mergeCell ref="AN302:AN307"/>
    <mergeCell ref="AN309:AN314"/>
    <mergeCell ref="AN316:AN321"/>
    <mergeCell ref="AN323:AN328"/>
    <mergeCell ref="AN330:AN335"/>
    <mergeCell ref="AN337:AN342"/>
    <mergeCell ref="AN344:AN349"/>
    <mergeCell ref="AN351:AN356"/>
    <mergeCell ref="AN358:AN363"/>
    <mergeCell ref="AN375:AN376"/>
    <mergeCell ref="AO1:AO4"/>
    <mergeCell ref="AO5:AO9"/>
    <mergeCell ref="AO11:AO15"/>
    <mergeCell ref="AO17:AO21"/>
    <mergeCell ref="AO23:AO27"/>
    <mergeCell ref="AO29:AO33"/>
    <mergeCell ref="AO35:AO39"/>
    <mergeCell ref="AO41:AO45"/>
    <mergeCell ref="AO47:AO51"/>
    <mergeCell ref="AO53:AO57"/>
    <mergeCell ref="AO59:AO63"/>
    <mergeCell ref="AO65:AO69"/>
    <mergeCell ref="AO71:AO75"/>
    <mergeCell ref="AO77:AO81"/>
    <mergeCell ref="AO83:AO87"/>
    <mergeCell ref="AO89:AO93"/>
    <mergeCell ref="AO95:AO99"/>
    <mergeCell ref="AO101:AO105"/>
    <mergeCell ref="AO107:AO111"/>
    <mergeCell ref="AO113:AO117"/>
    <mergeCell ref="AN185:AN189"/>
    <mergeCell ref="AN191:AN195"/>
    <mergeCell ref="AN197:AN201"/>
    <mergeCell ref="AN203:AN207"/>
    <mergeCell ref="AN209:AN213"/>
    <mergeCell ref="AN215:AN219"/>
    <mergeCell ref="AN222:AN226"/>
    <mergeCell ref="AN228:AN232"/>
    <mergeCell ref="AN234:AN238"/>
    <mergeCell ref="AN240:AN244"/>
    <mergeCell ref="AN246:AN250"/>
    <mergeCell ref="AN252:AN256"/>
    <mergeCell ref="AN258:AN262"/>
    <mergeCell ref="AN264:AN268"/>
    <mergeCell ref="AN270:AN274"/>
    <mergeCell ref="AN276:AN280"/>
    <mergeCell ref="AN282:AN286"/>
    <mergeCell ref="AM375:AM376"/>
    <mergeCell ref="AN3:AN4"/>
    <mergeCell ref="AN5:AN9"/>
    <mergeCell ref="AN11:AN15"/>
    <mergeCell ref="AN17:AN21"/>
    <mergeCell ref="AN23:AN27"/>
    <mergeCell ref="AN29:AN33"/>
    <mergeCell ref="AN35:AN39"/>
    <mergeCell ref="AN41:AN45"/>
    <mergeCell ref="AN47:AN51"/>
    <mergeCell ref="AN53:AN57"/>
    <mergeCell ref="AN59:AN63"/>
    <mergeCell ref="AN65:AN69"/>
    <mergeCell ref="AN71:AN75"/>
    <mergeCell ref="AN77:AN81"/>
    <mergeCell ref="AN83:AN87"/>
    <mergeCell ref="AN89:AN93"/>
    <mergeCell ref="AN95:AN99"/>
    <mergeCell ref="AN101:AN105"/>
    <mergeCell ref="AN107:AN111"/>
    <mergeCell ref="AN113:AN117"/>
    <mergeCell ref="AN119:AN123"/>
    <mergeCell ref="AN125:AN129"/>
    <mergeCell ref="AN131:AN135"/>
    <mergeCell ref="AN137:AN141"/>
    <mergeCell ref="AN143:AN147"/>
    <mergeCell ref="AN149:AN153"/>
    <mergeCell ref="AN155:AN159"/>
    <mergeCell ref="AN161:AN165"/>
    <mergeCell ref="AN167:AN171"/>
    <mergeCell ref="AN173:AN177"/>
    <mergeCell ref="AN179:AN183"/>
    <mergeCell ref="AM252:AM256"/>
    <mergeCell ref="AM258:AM262"/>
    <mergeCell ref="AM264:AM268"/>
    <mergeCell ref="AM270:AM274"/>
    <mergeCell ref="AM276:AM280"/>
    <mergeCell ref="AM282:AM286"/>
    <mergeCell ref="AM288:AM292"/>
    <mergeCell ref="AM295:AM300"/>
    <mergeCell ref="AM302:AM307"/>
    <mergeCell ref="AM309:AM314"/>
    <mergeCell ref="AM316:AM321"/>
    <mergeCell ref="AM323:AM328"/>
    <mergeCell ref="AM330:AM335"/>
    <mergeCell ref="AM337:AM342"/>
    <mergeCell ref="AM344:AM349"/>
    <mergeCell ref="AM351:AM356"/>
    <mergeCell ref="AM358:AM363"/>
    <mergeCell ref="AM149:AM153"/>
    <mergeCell ref="AM155:AM159"/>
    <mergeCell ref="AM161:AM165"/>
    <mergeCell ref="AM167:AM171"/>
    <mergeCell ref="AM173:AM177"/>
    <mergeCell ref="AM179:AM183"/>
    <mergeCell ref="AM185:AM189"/>
    <mergeCell ref="AM191:AM195"/>
    <mergeCell ref="AM197:AM201"/>
    <mergeCell ref="AM203:AM207"/>
    <mergeCell ref="AM209:AM213"/>
    <mergeCell ref="AM215:AM219"/>
    <mergeCell ref="AM222:AM226"/>
    <mergeCell ref="AM228:AM232"/>
    <mergeCell ref="AM234:AM238"/>
    <mergeCell ref="AM240:AM244"/>
    <mergeCell ref="AM246:AM250"/>
    <mergeCell ref="AL323:AL328"/>
    <mergeCell ref="AL330:AL335"/>
    <mergeCell ref="AL337:AL342"/>
    <mergeCell ref="AL344:AL349"/>
    <mergeCell ref="AL351:AL356"/>
    <mergeCell ref="AL358:AL363"/>
    <mergeCell ref="AL375:AL376"/>
    <mergeCell ref="AM3:AM4"/>
    <mergeCell ref="AM5:AM9"/>
    <mergeCell ref="AM11:AM15"/>
    <mergeCell ref="AM17:AM21"/>
    <mergeCell ref="AM23:AM27"/>
    <mergeCell ref="AM29:AM33"/>
    <mergeCell ref="AM35:AM39"/>
    <mergeCell ref="AM41:AM45"/>
    <mergeCell ref="AM47:AM51"/>
    <mergeCell ref="AM53:AM57"/>
    <mergeCell ref="AM59:AM63"/>
    <mergeCell ref="AM65:AM69"/>
    <mergeCell ref="AM71:AM75"/>
    <mergeCell ref="AM77:AM81"/>
    <mergeCell ref="AM83:AM87"/>
    <mergeCell ref="AM89:AM93"/>
    <mergeCell ref="AM95:AM99"/>
    <mergeCell ref="AM101:AM105"/>
    <mergeCell ref="AM107:AM111"/>
    <mergeCell ref="AM113:AM117"/>
    <mergeCell ref="AM119:AM123"/>
    <mergeCell ref="AM125:AM129"/>
    <mergeCell ref="AM131:AM135"/>
    <mergeCell ref="AM137:AM141"/>
    <mergeCell ref="AM143:AM147"/>
    <mergeCell ref="AL215:AL219"/>
    <mergeCell ref="AL222:AL226"/>
    <mergeCell ref="AL228:AL232"/>
    <mergeCell ref="AL234:AL238"/>
    <mergeCell ref="AL240:AL244"/>
    <mergeCell ref="AL246:AL250"/>
    <mergeCell ref="AL252:AL256"/>
    <mergeCell ref="AL258:AL262"/>
    <mergeCell ref="AL264:AL268"/>
    <mergeCell ref="AL270:AL274"/>
    <mergeCell ref="AL276:AL280"/>
    <mergeCell ref="AL282:AL286"/>
    <mergeCell ref="AL288:AL292"/>
    <mergeCell ref="AL295:AL300"/>
    <mergeCell ref="AL302:AL307"/>
    <mergeCell ref="AL309:AL314"/>
    <mergeCell ref="AL316:AL321"/>
    <mergeCell ref="AL113:AL117"/>
    <mergeCell ref="AL119:AL123"/>
    <mergeCell ref="AL125:AL129"/>
    <mergeCell ref="AL131:AL135"/>
    <mergeCell ref="AL137:AL141"/>
    <mergeCell ref="AL143:AL147"/>
    <mergeCell ref="AL149:AL153"/>
    <mergeCell ref="AL155:AL159"/>
    <mergeCell ref="AL161:AL165"/>
    <mergeCell ref="AL167:AL171"/>
    <mergeCell ref="AL173:AL177"/>
    <mergeCell ref="AL179:AL183"/>
    <mergeCell ref="AL185:AL189"/>
    <mergeCell ref="AL191:AL195"/>
    <mergeCell ref="AL197:AL201"/>
    <mergeCell ref="AL203:AL207"/>
    <mergeCell ref="AL209:AL213"/>
    <mergeCell ref="AK282:AK286"/>
    <mergeCell ref="AK288:AK292"/>
    <mergeCell ref="AK295:AK300"/>
    <mergeCell ref="AK302:AK307"/>
    <mergeCell ref="AK309:AK314"/>
    <mergeCell ref="AK316:AK321"/>
    <mergeCell ref="AK323:AK328"/>
    <mergeCell ref="AK330:AK335"/>
    <mergeCell ref="AK337:AK342"/>
    <mergeCell ref="AK344:AK349"/>
    <mergeCell ref="AK351:AK356"/>
    <mergeCell ref="AK358:AK363"/>
    <mergeCell ref="AK375:AK376"/>
    <mergeCell ref="AL3:AL4"/>
    <mergeCell ref="AL5:AL9"/>
    <mergeCell ref="AL11:AL15"/>
    <mergeCell ref="AL17:AL21"/>
    <mergeCell ref="AL23:AL27"/>
    <mergeCell ref="AL29:AL33"/>
    <mergeCell ref="AL35:AL39"/>
    <mergeCell ref="AL41:AL45"/>
    <mergeCell ref="AL47:AL51"/>
    <mergeCell ref="AL53:AL57"/>
    <mergeCell ref="AL59:AL63"/>
    <mergeCell ref="AL65:AL69"/>
    <mergeCell ref="AL71:AL75"/>
    <mergeCell ref="AL77:AL81"/>
    <mergeCell ref="AL83:AL87"/>
    <mergeCell ref="AL89:AL93"/>
    <mergeCell ref="AL95:AL99"/>
    <mergeCell ref="AL101:AL105"/>
    <mergeCell ref="AL107:AL111"/>
    <mergeCell ref="AK179:AK183"/>
    <mergeCell ref="AK185:AK189"/>
    <mergeCell ref="AK191:AK195"/>
    <mergeCell ref="AK197:AK201"/>
    <mergeCell ref="AK203:AK207"/>
    <mergeCell ref="AK209:AK213"/>
    <mergeCell ref="AK215:AK219"/>
    <mergeCell ref="AK222:AK226"/>
    <mergeCell ref="AK228:AK232"/>
    <mergeCell ref="AK234:AK238"/>
    <mergeCell ref="AK240:AK244"/>
    <mergeCell ref="AK246:AK250"/>
    <mergeCell ref="AK252:AK256"/>
    <mergeCell ref="AK258:AK262"/>
    <mergeCell ref="AK264:AK268"/>
    <mergeCell ref="AK270:AK274"/>
    <mergeCell ref="AK276:AK280"/>
    <mergeCell ref="AJ358:AJ363"/>
    <mergeCell ref="AJ375:AJ376"/>
    <mergeCell ref="AK3:AK4"/>
    <mergeCell ref="AK5:AK9"/>
    <mergeCell ref="AK11:AK15"/>
    <mergeCell ref="AK17:AK21"/>
    <mergeCell ref="AK23:AK27"/>
    <mergeCell ref="AK29:AK33"/>
    <mergeCell ref="AK35:AK39"/>
    <mergeCell ref="AK41:AK45"/>
    <mergeCell ref="AK47:AK51"/>
    <mergeCell ref="AK53:AK57"/>
    <mergeCell ref="AK59:AK63"/>
    <mergeCell ref="AK65:AK69"/>
    <mergeCell ref="AK71:AK75"/>
    <mergeCell ref="AK77:AK81"/>
    <mergeCell ref="AK83:AK87"/>
    <mergeCell ref="AK89:AK93"/>
    <mergeCell ref="AK95:AK99"/>
    <mergeCell ref="AK101:AK105"/>
    <mergeCell ref="AK107:AK111"/>
    <mergeCell ref="AK113:AK117"/>
    <mergeCell ref="AK119:AK123"/>
    <mergeCell ref="AK125:AK129"/>
    <mergeCell ref="AK131:AK135"/>
    <mergeCell ref="AK137:AK141"/>
    <mergeCell ref="AK143:AK147"/>
    <mergeCell ref="AK149:AK153"/>
    <mergeCell ref="AK155:AK159"/>
    <mergeCell ref="AK161:AK165"/>
    <mergeCell ref="AK167:AK171"/>
    <mergeCell ref="AK173:AK177"/>
    <mergeCell ref="AJ246:AJ250"/>
    <mergeCell ref="AJ252:AJ256"/>
    <mergeCell ref="AJ258:AJ262"/>
    <mergeCell ref="AJ264:AJ268"/>
    <mergeCell ref="AJ270:AJ274"/>
    <mergeCell ref="AJ276:AJ280"/>
    <mergeCell ref="AJ282:AJ286"/>
    <mergeCell ref="AJ288:AJ292"/>
    <mergeCell ref="AJ295:AJ300"/>
    <mergeCell ref="AJ302:AJ307"/>
    <mergeCell ref="AJ309:AJ314"/>
    <mergeCell ref="AJ316:AJ321"/>
    <mergeCell ref="AJ323:AJ328"/>
    <mergeCell ref="AJ330:AJ335"/>
    <mergeCell ref="AJ337:AJ342"/>
    <mergeCell ref="AJ344:AJ349"/>
    <mergeCell ref="AJ351:AJ356"/>
    <mergeCell ref="AJ143:AJ147"/>
    <mergeCell ref="AJ149:AJ153"/>
    <mergeCell ref="AJ155:AJ159"/>
    <mergeCell ref="AJ161:AJ165"/>
    <mergeCell ref="AJ167:AJ171"/>
    <mergeCell ref="AJ173:AJ177"/>
    <mergeCell ref="AJ179:AJ183"/>
    <mergeCell ref="AJ185:AJ189"/>
    <mergeCell ref="AJ191:AJ195"/>
    <mergeCell ref="AJ197:AJ201"/>
    <mergeCell ref="AJ203:AJ207"/>
    <mergeCell ref="AJ209:AJ213"/>
    <mergeCell ref="AJ215:AJ219"/>
    <mergeCell ref="AJ222:AJ226"/>
    <mergeCell ref="AJ228:AJ232"/>
    <mergeCell ref="AJ234:AJ238"/>
    <mergeCell ref="AJ240:AJ244"/>
    <mergeCell ref="AI316:AI321"/>
    <mergeCell ref="AI323:AI328"/>
    <mergeCell ref="AI330:AI335"/>
    <mergeCell ref="AI337:AI342"/>
    <mergeCell ref="AI344:AI349"/>
    <mergeCell ref="AI351:AI356"/>
    <mergeCell ref="AI358:AI363"/>
    <mergeCell ref="AI375:AI376"/>
    <mergeCell ref="AJ3:AJ4"/>
    <mergeCell ref="AJ5:AJ9"/>
    <mergeCell ref="AJ11:AJ15"/>
    <mergeCell ref="AJ17:AJ21"/>
    <mergeCell ref="AJ23:AJ27"/>
    <mergeCell ref="AJ29:AJ33"/>
    <mergeCell ref="AJ35:AJ39"/>
    <mergeCell ref="AJ41:AJ45"/>
    <mergeCell ref="AJ47:AJ51"/>
    <mergeCell ref="AJ53:AJ57"/>
    <mergeCell ref="AJ59:AJ63"/>
    <mergeCell ref="AJ65:AJ69"/>
    <mergeCell ref="AJ71:AJ75"/>
    <mergeCell ref="AJ77:AJ81"/>
    <mergeCell ref="AJ83:AJ87"/>
    <mergeCell ref="AJ89:AJ93"/>
    <mergeCell ref="AJ95:AJ99"/>
    <mergeCell ref="AJ101:AJ105"/>
    <mergeCell ref="AJ107:AJ111"/>
    <mergeCell ref="AJ113:AJ117"/>
    <mergeCell ref="AJ119:AJ123"/>
    <mergeCell ref="AJ125:AJ129"/>
    <mergeCell ref="AJ131:AJ135"/>
    <mergeCell ref="AJ137:AJ141"/>
    <mergeCell ref="AI209:AI213"/>
    <mergeCell ref="AI215:AI219"/>
    <mergeCell ref="AI222:AI226"/>
    <mergeCell ref="AI228:AI232"/>
    <mergeCell ref="AI234:AI238"/>
    <mergeCell ref="AI240:AI244"/>
    <mergeCell ref="AI246:AI250"/>
    <mergeCell ref="AI252:AI256"/>
    <mergeCell ref="AI258:AI262"/>
    <mergeCell ref="AI264:AI268"/>
    <mergeCell ref="AI270:AI274"/>
    <mergeCell ref="AI276:AI280"/>
    <mergeCell ref="AI282:AI286"/>
    <mergeCell ref="AI288:AI292"/>
    <mergeCell ref="AI295:AI300"/>
    <mergeCell ref="AI302:AI307"/>
    <mergeCell ref="AI309:AI314"/>
    <mergeCell ref="AI107:AI111"/>
    <mergeCell ref="AI113:AI117"/>
    <mergeCell ref="AI119:AI123"/>
    <mergeCell ref="AI125:AI129"/>
    <mergeCell ref="AI131:AI135"/>
    <mergeCell ref="AI137:AI141"/>
    <mergeCell ref="AI143:AI147"/>
    <mergeCell ref="AI149:AI153"/>
    <mergeCell ref="AI155:AI159"/>
    <mergeCell ref="AI161:AI165"/>
    <mergeCell ref="AI167:AI171"/>
    <mergeCell ref="AI173:AI177"/>
    <mergeCell ref="AI179:AI183"/>
    <mergeCell ref="AI185:AI189"/>
    <mergeCell ref="AI191:AI195"/>
    <mergeCell ref="AI197:AI201"/>
    <mergeCell ref="AI203:AI207"/>
    <mergeCell ref="AH276:AH280"/>
    <mergeCell ref="AH282:AH286"/>
    <mergeCell ref="AH288:AH292"/>
    <mergeCell ref="AH295:AH300"/>
    <mergeCell ref="AH302:AH307"/>
    <mergeCell ref="AH309:AH314"/>
    <mergeCell ref="AH316:AH321"/>
    <mergeCell ref="AH323:AH328"/>
    <mergeCell ref="AH330:AH335"/>
    <mergeCell ref="AH337:AH342"/>
    <mergeCell ref="AH344:AH349"/>
    <mergeCell ref="AH351:AH356"/>
    <mergeCell ref="AH358:AH363"/>
    <mergeCell ref="AH375:AH376"/>
    <mergeCell ref="AI3:AI4"/>
    <mergeCell ref="AI5:AI9"/>
    <mergeCell ref="AI11:AI15"/>
    <mergeCell ref="AI17:AI21"/>
    <mergeCell ref="AI23:AI27"/>
    <mergeCell ref="AI29:AI33"/>
    <mergeCell ref="AI35:AI39"/>
    <mergeCell ref="AI41:AI45"/>
    <mergeCell ref="AI47:AI51"/>
    <mergeCell ref="AI53:AI57"/>
    <mergeCell ref="AI59:AI63"/>
    <mergeCell ref="AI65:AI69"/>
    <mergeCell ref="AI71:AI75"/>
    <mergeCell ref="AI77:AI81"/>
    <mergeCell ref="AI83:AI87"/>
    <mergeCell ref="AI89:AI93"/>
    <mergeCell ref="AI95:AI99"/>
    <mergeCell ref="AI101:AI105"/>
    <mergeCell ref="AH173:AH177"/>
    <mergeCell ref="AH179:AH183"/>
    <mergeCell ref="AH185:AH189"/>
    <mergeCell ref="AH191:AH195"/>
    <mergeCell ref="AH197:AH201"/>
    <mergeCell ref="AH203:AH207"/>
    <mergeCell ref="AH209:AH213"/>
    <mergeCell ref="AH215:AH219"/>
    <mergeCell ref="AH222:AH226"/>
    <mergeCell ref="AH228:AH232"/>
    <mergeCell ref="AH234:AH238"/>
    <mergeCell ref="AH240:AH244"/>
    <mergeCell ref="AH246:AH250"/>
    <mergeCell ref="AH252:AH256"/>
    <mergeCell ref="AH258:AH262"/>
    <mergeCell ref="AH264:AH268"/>
    <mergeCell ref="AH270:AH274"/>
    <mergeCell ref="AG351:AG356"/>
    <mergeCell ref="AG358:AG363"/>
    <mergeCell ref="AG375:AG376"/>
    <mergeCell ref="AH3:AH4"/>
    <mergeCell ref="AH5:AH9"/>
    <mergeCell ref="AH11:AH15"/>
    <mergeCell ref="AH17:AH21"/>
    <mergeCell ref="AH23:AH27"/>
    <mergeCell ref="AH29:AH33"/>
    <mergeCell ref="AH35:AH39"/>
    <mergeCell ref="AH41:AH45"/>
    <mergeCell ref="AH47:AH51"/>
    <mergeCell ref="AH53:AH57"/>
    <mergeCell ref="AH59:AH63"/>
    <mergeCell ref="AH65:AH69"/>
    <mergeCell ref="AH71:AH75"/>
    <mergeCell ref="AH77:AH81"/>
    <mergeCell ref="AH83:AH87"/>
    <mergeCell ref="AH89:AH93"/>
    <mergeCell ref="AH95:AH99"/>
    <mergeCell ref="AH101:AH105"/>
    <mergeCell ref="AH107:AH111"/>
    <mergeCell ref="AH113:AH117"/>
    <mergeCell ref="AH119:AH123"/>
    <mergeCell ref="AH125:AH129"/>
    <mergeCell ref="AH131:AH135"/>
    <mergeCell ref="AH137:AH141"/>
    <mergeCell ref="AH143:AH147"/>
    <mergeCell ref="AH149:AH153"/>
    <mergeCell ref="AH155:AH159"/>
    <mergeCell ref="AH161:AH165"/>
    <mergeCell ref="AH167:AH171"/>
    <mergeCell ref="AG240:AG244"/>
    <mergeCell ref="AG246:AG250"/>
    <mergeCell ref="AG252:AG256"/>
    <mergeCell ref="AG258:AG262"/>
    <mergeCell ref="AG264:AG268"/>
    <mergeCell ref="AG270:AG274"/>
    <mergeCell ref="AG276:AG280"/>
    <mergeCell ref="AG282:AG286"/>
    <mergeCell ref="AG288:AG292"/>
    <mergeCell ref="AG295:AG300"/>
    <mergeCell ref="AG302:AG307"/>
    <mergeCell ref="AG309:AG314"/>
    <mergeCell ref="AG316:AG321"/>
    <mergeCell ref="AG323:AG328"/>
    <mergeCell ref="AG330:AG335"/>
    <mergeCell ref="AG337:AG342"/>
    <mergeCell ref="AG344:AG349"/>
    <mergeCell ref="AG137:AG141"/>
    <mergeCell ref="AG143:AG147"/>
    <mergeCell ref="AG149:AG153"/>
    <mergeCell ref="AG155:AG159"/>
    <mergeCell ref="AG161:AG165"/>
    <mergeCell ref="AG167:AG171"/>
    <mergeCell ref="AG173:AG177"/>
    <mergeCell ref="AG179:AG183"/>
    <mergeCell ref="AG185:AG189"/>
    <mergeCell ref="AG191:AG195"/>
    <mergeCell ref="AG197:AG201"/>
    <mergeCell ref="AG203:AG207"/>
    <mergeCell ref="AG209:AG213"/>
    <mergeCell ref="AG215:AG219"/>
    <mergeCell ref="AG222:AG226"/>
    <mergeCell ref="AG228:AG232"/>
    <mergeCell ref="AG234:AG238"/>
    <mergeCell ref="AF309:AF314"/>
    <mergeCell ref="AF316:AF321"/>
    <mergeCell ref="AF323:AF328"/>
    <mergeCell ref="AF330:AF335"/>
    <mergeCell ref="AF337:AF342"/>
    <mergeCell ref="AF344:AF349"/>
    <mergeCell ref="AF351:AF356"/>
    <mergeCell ref="AF358:AF363"/>
    <mergeCell ref="AF375:AF376"/>
    <mergeCell ref="AG3:AG4"/>
    <mergeCell ref="AG5:AG9"/>
    <mergeCell ref="AG11:AG15"/>
    <mergeCell ref="AG17:AG21"/>
    <mergeCell ref="AG23:AG27"/>
    <mergeCell ref="AG29:AG33"/>
    <mergeCell ref="AG35:AG39"/>
    <mergeCell ref="AG41:AG45"/>
    <mergeCell ref="AG47:AG51"/>
    <mergeCell ref="AG53:AG57"/>
    <mergeCell ref="AG59:AG63"/>
    <mergeCell ref="AG65:AG69"/>
    <mergeCell ref="AG71:AG75"/>
    <mergeCell ref="AG77:AG81"/>
    <mergeCell ref="AG83:AG87"/>
    <mergeCell ref="AG89:AG93"/>
    <mergeCell ref="AG95:AG99"/>
    <mergeCell ref="AG101:AG105"/>
    <mergeCell ref="AG107:AG111"/>
    <mergeCell ref="AG113:AG117"/>
    <mergeCell ref="AG119:AG123"/>
    <mergeCell ref="AG125:AG129"/>
    <mergeCell ref="AG131:AG135"/>
    <mergeCell ref="AF203:AF207"/>
    <mergeCell ref="AF209:AF213"/>
    <mergeCell ref="AF215:AF219"/>
    <mergeCell ref="AF222:AF226"/>
    <mergeCell ref="AF228:AF232"/>
    <mergeCell ref="AF234:AF238"/>
    <mergeCell ref="AF240:AF244"/>
    <mergeCell ref="AF246:AF250"/>
    <mergeCell ref="AF252:AF256"/>
    <mergeCell ref="AF258:AF262"/>
    <mergeCell ref="AF264:AF268"/>
    <mergeCell ref="AF270:AF274"/>
    <mergeCell ref="AF276:AF280"/>
    <mergeCell ref="AF282:AF286"/>
    <mergeCell ref="AF288:AF292"/>
    <mergeCell ref="AF295:AF300"/>
    <mergeCell ref="AF302:AF307"/>
    <mergeCell ref="AF101:AF105"/>
    <mergeCell ref="AF107:AF111"/>
    <mergeCell ref="AF113:AF117"/>
    <mergeCell ref="AF119:AF123"/>
    <mergeCell ref="AF125:AF129"/>
    <mergeCell ref="AF131:AF135"/>
    <mergeCell ref="AF137:AF141"/>
    <mergeCell ref="AF143:AF147"/>
    <mergeCell ref="AF149:AF153"/>
    <mergeCell ref="AF155:AF159"/>
    <mergeCell ref="AF161:AF165"/>
    <mergeCell ref="AF167:AF171"/>
    <mergeCell ref="AF173:AF177"/>
    <mergeCell ref="AF179:AF183"/>
    <mergeCell ref="AF185:AF189"/>
    <mergeCell ref="AF191:AF195"/>
    <mergeCell ref="AF197:AF201"/>
    <mergeCell ref="AF3:AF4"/>
    <mergeCell ref="AF5:AF9"/>
    <mergeCell ref="AF11:AF15"/>
    <mergeCell ref="AF17:AF21"/>
    <mergeCell ref="AF23:AF27"/>
    <mergeCell ref="AF29:AF33"/>
    <mergeCell ref="AF35:AF39"/>
    <mergeCell ref="AF41:AF45"/>
    <mergeCell ref="AF47:AF51"/>
    <mergeCell ref="AF53:AF57"/>
    <mergeCell ref="AF59:AF63"/>
    <mergeCell ref="AF65:AF69"/>
    <mergeCell ref="AF71:AF75"/>
    <mergeCell ref="AF77:AF81"/>
    <mergeCell ref="AF83:AF87"/>
    <mergeCell ref="AF89:AF93"/>
    <mergeCell ref="AF95:AF99"/>
    <mergeCell ref="AE258:AE262"/>
    <mergeCell ref="AE264:AE268"/>
    <mergeCell ref="AE270:AE274"/>
    <mergeCell ref="AE276:AE280"/>
    <mergeCell ref="AE282:AE286"/>
    <mergeCell ref="AE288:AE292"/>
    <mergeCell ref="AE295:AE300"/>
    <mergeCell ref="AE302:AE307"/>
    <mergeCell ref="AE309:AE314"/>
    <mergeCell ref="AE316:AE321"/>
    <mergeCell ref="AE323:AE328"/>
    <mergeCell ref="AE330:AE335"/>
    <mergeCell ref="AE337:AE342"/>
    <mergeCell ref="AE344:AE349"/>
    <mergeCell ref="AE351:AE356"/>
    <mergeCell ref="AE358:AE363"/>
    <mergeCell ref="AE375:AE376"/>
    <mergeCell ref="AE155:AE159"/>
    <mergeCell ref="AE161:AE165"/>
    <mergeCell ref="AE167:AE171"/>
    <mergeCell ref="AE173:AE177"/>
    <mergeCell ref="AE179:AE183"/>
    <mergeCell ref="AE185:AE189"/>
    <mergeCell ref="AE191:AE195"/>
    <mergeCell ref="AE197:AE201"/>
    <mergeCell ref="AE203:AE207"/>
    <mergeCell ref="AE209:AE213"/>
    <mergeCell ref="AE215:AE219"/>
    <mergeCell ref="AE222:AE226"/>
    <mergeCell ref="AE228:AE232"/>
    <mergeCell ref="AE234:AE238"/>
    <mergeCell ref="AE240:AE244"/>
    <mergeCell ref="AE246:AE250"/>
    <mergeCell ref="AE252:AE256"/>
    <mergeCell ref="AD330:AD335"/>
    <mergeCell ref="AD337:AD342"/>
    <mergeCell ref="AD344:AD349"/>
    <mergeCell ref="AD351:AD356"/>
    <mergeCell ref="AD358:AD363"/>
    <mergeCell ref="AD375:AD376"/>
    <mergeCell ref="AE3:AE4"/>
    <mergeCell ref="AE5:AE9"/>
    <mergeCell ref="AE11:AE15"/>
    <mergeCell ref="AE17:AE21"/>
    <mergeCell ref="AE23:AE27"/>
    <mergeCell ref="AE29:AE33"/>
    <mergeCell ref="AE35:AE39"/>
    <mergeCell ref="AE41:AE45"/>
    <mergeCell ref="AE47:AE51"/>
    <mergeCell ref="AE53:AE57"/>
    <mergeCell ref="AE59:AE63"/>
    <mergeCell ref="AE65:AE69"/>
    <mergeCell ref="AE71:AE75"/>
    <mergeCell ref="AE77:AE81"/>
    <mergeCell ref="AE83:AE87"/>
    <mergeCell ref="AE89:AE93"/>
    <mergeCell ref="AE95:AE99"/>
    <mergeCell ref="AE101:AE105"/>
    <mergeCell ref="AE107:AE111"/>
    <mergeCell ref="AE113:AE117"/>
    <mergeCell ref="AE119:AE123"/>
    <mergeCell ref="AE125:AE129"/>
    <mergeCell ref="AE131:AE135"/>
    <mergeCell ref="AE137:AE141"/>
    <mergeCell ref="AE143:AE147"/>
    <mergeCell ref="AE149:AE153"/>
    <mergeCell ref="AD222:AD226"/>
    <mergeCell ref="AD228:AD232"/>
    <mergeCell ref="AD234:AD238"/>
    <mergeCell ref="AD240:AD244"/>
    <mergeCell ref="AD246:AD250"/>
    <mergeCell ref="AD252:AD256"/>
    <mergeCell ref="AD258:AD262"/>
    <mergeCell ref="AD264:AD268"/>
    <mergeCell ref="AD270:AD274"/>
    <mergeCell ref="AD276:AD280"/>
    <mergeCell ref="AD282:AD286"/>
    <mergeCell ref="AD288:AD292"/>
    <mergeCell ref="AD295:AD300"/>
    <mergeCell ref="AD302:AD307"/>
    <mergeCell ref="AD309:AD314"/>
    <mergeCell ref="AD316:AD321"/>
    <mergeCell ref="AD323:AD328"/>
    <mergeCell ref="AD119:AD123"/>
    <mergeCell ref="AD125:AD129"/>
    <mergeCell ref="AD131:AD135"/>
    <mergeCell ref="AD137:AD141"/>
    <mergeCell ref="AD143:AD147"/>
    <mergeCell ref="AD149:AD153"/>
    <mergeCell ref="AD155:AD159"/>
    <mergeCell ref="AD161:AD165"/>
    <mergeCell ref="AD167:AD171"/>
    <mergeCell ref="AD173:AD177"/>
    <mergeCell ref="AD179:AD183"/>
    <mergeCell ref="AD185:AD189"/>
    <mergeCell ref="AD191:AD195"/>
    <mergeCell ref="AD197:AD201"/>
    <mergeCell ref="AD203:AD207"/>
    <mergeCell ref="AD209:AD213"/>
    <mergeCell ref="AD215:AD219"/>
    <mergeCell ref="AC276:AC280"/>
    <mergeCell ref="AC282:AC286"/>
    <mergeCell ref="AC288:AC292"/>
    <mergeCell ref="AC295:AC300"/>
    <mergeCell ref="AC302:AC307"/>
    <mergeCell ref="AC309:AC314"/>
    <mergeCell ref="AC316:AC321"/>
    <mergeCell ref="AC323:AC328"/>
    <mergeCell ref="AC330:AC335"/>
    <mergeCell ref="AC337:AC342"/>
    <mergeCell ref="AC344:AC349"/>
    <mergeCell ref="AC351:AC356"/>
    <mergeCell ref="AC358:AC363"/>
    <mergeCell ref="AD5:AD9"/>
    <mergeCell ref="AD11:AD15"/>
    <mergeCell ref="AD17:AD21"/>
    <mergeCell ref="AD23:AD27"/>
    <mergeCell ref="AD29:AD33"/>
    <mergeCell ref="AD35:AD39"/>
    <mergeCell ref="AD41:AD45"/>
    <mergeCell ref="AD47:AD51"/>
    <mergeCell ref="AD53:AD57"/>
    <mergeCell ref="AD59:AD63"/>
    <mergeCell ref="AD65:AD69"/>
    <mergeCell ref="AD71:AD75"/>
    <mergeCell ref="AD77:AD81"/>
    <mergeCell ref="AD83:AD87"/>
    <mergeCell ref="AD89:AD93"/>
    <mergeCell ref="AD95:AD99"/>
    <mergeCell ref="AD101:AD105"/>
    <mergeCell ref="AD107:AD111"/>
    <mergeCell ref="AD113:AD117"/>
    <mergeCell ref="AC173:AC177"/>
    <mergeCell ref="AC179:AC183"/>
    <mergeCell ref="AC185:AC189"/>
    <mergeCell ref="AC191:AC195"/>
    <mergeCell ref="AC197:AC201"/>
    <mergeCell ref="AC203:AC207"/>
    <mergeCell ref="AC209:AC213"/>
    <mergeCell ref="AC215:AC219"/>
    <mergeCell ref="AC222:AC226"/>
    <mergeCell ref="AC228:AC232"/>
    <mergeCell ref="AC234:AC238"/>
    <mergeCell ref="AC240:AC244"/>
    <mergeCell ref="AC246:AC250"/>
    <mergeCell ref="AC252:AC256"/>
    <mergeCell ref="AC258:AC262"/>
    <mergeCell ref="AC264:AC268"/>
    <mergeCell ref="AC270:AC274"/>
    <mergeCell ref="AB337:AB342"/>
    <mergeCell ref="AB344:AB349"/>
    <mergeCell ref="AB351:AB356"/>
    <mergeCell ref="AB358:AB363"/>
    <mergeCell ref="AC5:AC9"/>
    <mergeCell ref="AC11:AC15"/>
    <mergeCell ref="AC17:AC21"/>
    <mergeCell ref="AC23:AC27"/>
    <mergeCell ref="AC29:AC33"/>
    <mergeCell ref="AC35:AC39"/>
    <mergeCell ref="AC41:AC45"/>
    <mergeCell ref="AC47:AC51"/>
    <mergeCell ref="AC53:AC57"/>
    <mergeCell ref="AC59:AC63"/>
    <mergeCell ref="AC65:AC69"/>
    <mergeCell ref="AC71:AC75"/>
    <mergeCell ref="AC77:AC81"/>
    <mergeCell ref="AC83:AC87"/>
    <mergeCell ref="AC89:AC93"/>
    <mergeCell ref="AC95:AC99"/>
    <mergeCell ref="AC101:AC105"/>
    <mergeCell ref="AC107:AC111"/>
    <mergeCell ref="AC113:AC117"/>
    <mergeCell ref="AC119:AC123"/>
    <mergeCell ref="AC125:AC129"/>
    <mergeCell ref="AC131:AC135"/>
    <mergeCell ref="AC137:AC141"/>
    <mergeCell ref="AC143:AC147"/>
    <mergeCell ref="AC149:AC153"/>
    <mergeCell ref="AC155:AC159"/>
    <mergeCell ref="AC161:AC165"/>
    <mergeCell ref="AC167:AC171"/>
    <mergeCell ref="AB228:AB232"/>
    <mergeCell ref="AB234:AB238"/>
    <mergeCell ref="AB240:AB244"/>
    <mergeCell ref="AB246:AB250"/>
    <mergeCell ref="AB252:AB256"/>
    <mergeCell ref="AB258:AB262"/>
    <mergeCell ref="AB264:AB268"/>
    <mergeCell ref="AB270:AB274"/>
    <mergeCell ref="AB276:AB280"/>
    <mergeCell ref="AB282:AB286"/>
    <mergeCell ref="AB288:AB292"/>
    <mergeCell ref="AB295:AB300"/>
    <mergeCell ref="AB302:AB307"/>
    <mergeCell ref="AB309:AB314"/>
    <mergeCell ref="AB316:AB321"/>
    <mergeCell ref="AB323:AB328"/>
    <mergeCell ref="AB330:AB335"/>
    <mergeCell ref="AB125:AB129"/>
    <mergeCell ref="AB131:AB135"/>
    <mergeCell ref="AB137:AB141"/>
    <mergeCell ref="AB143:AB147"/>
    <mergeCell ref="AB149:AB153"/>
    <mergeCell ref="AB155:AB159"/>
    <mergeCell ref="AB161:AB165"/>
    <mergeCell ref="AB167:AB171"/>
    <mergeCell ref="AB173:AB177"/>
    <mergeCell ref="AB179:AB183"/>
    <mergeCell ref="AB185:AB189"/>
    <mergeCell ref="AB191:AB195"/>
    <mergeCell ref="AB197:AB201"/>
    <mergeCell ref="AB203:AB207"/>
    <mergeCell ref="AB209:AB213"/>
    <mergeCell ref="AB215:AB219"/>
    <mergeCell ref="AB222:AB226"/>
    <mergeCell ref="Y302:Y308"/>
    <mergeCell ref="Y309:Y315"/>
    <mergeCell ref="Y316:Y322"/>
    <mergeCell ref="Y323:Y329"/>
    <mergeCell ref="Y330:Y336"/>
    <mergeCell ref="Y337:Y343"/>
    <mergeCell ref="Y344:Y350"/>
    <mergeCell ref="Y351:Y357"/>
    <mergeCell ref="Y358:Y364"/>
    <mergeCell ref="Y373:Y376"/>
    <mergeCell ref="Z1:Z4"/>
    <mergeCell ref="Z373:Z376"/>
    <mergeCell ref="AB5:AB9"/>
    <mergeCell ref="AB11:AB15"/>
    <mergeCell ref="AB17:AB21"/>
    <mergeCell ref="AB23:AB27"/>
    <mergeCell ref="AB29:AB33"/>
    <mergeCell ref="AB35:AB39"/>
    <mergeCell ref="AB41:AB45"/>
    <mergeCell ref="AB47:AB51"/>
    <mergeCell ref="AB53:AB57"/>
    <mergeCell ref="AB59:AB63"/>
    <mergeCell ref="AB65:AB69"/>
    <mergeCell ref="AB71:AB75"/>
    <mergeCell ref="AB77:AB81"/>
    <mergeCell ref="AB83:AB87"/>
    <mergeCell ref="AB89:AB93"/>
    <mergeCell ref="AB95:AB99"/>
    <mergeCell ref="AB101:AB105"/>
    <mergeCell ref="AB107:AB111"/>
    <mergeCell ref="AB113:AB117"/>
    <mergeCell ref="AB119:AB123"/>
    <mergeCell ref="Y197:Y202"/>
    <mergeCell ref="Y203:Y208"/>
    <mergeCell ref="Y209:Y214"/>
    <mergeCell ref="Y215:Y220"/>
    <mergeCell ref="Y222:Y227"/>
    <mergeCell ref="Y228:Y233"/>
    <mergeCell ref="Y234:Y239"/>
    <mergeCell ref="Y240:Y245"/>
    <mergeCell ref="Y246:Y251"/>
    <mergeCell ref="Y252:Y257"/>
    <mergeCell ref="Y258:Y263"/>
    <mergeCell ref="Y264:Y269"/>
    <mergeCell ref="Y270:Y275"/>
    <mergeCell ref="Y276:Y281"/>
    <mergeCell ref="Y282:Y287"/>
    <mergeCell ref="Y288:Y293"/>
    <mergeCell ref="Y295:Y301"/>
    <mergeCell ref="Y95:Y100"/>
    <mergeCell ref="Y101:Y106"/>
    <mergeCell ref="Y107:Y112"/>
    <mergeCell ref="Y113:Y118"/>
    <mergeCell ref="Y119:Y124"/>
    <mergeCell ref="Y125:Y130"/>
    <mergeCell ref="Y131:Y136"/>
    <mergeCell ref="Y137:Y142"/>
    <mergeCell ref="Y143:Y148"/>
    <mergeCell ref="Y149:Y154"/>
    <mergeCell ref="Y155:Y160"/>
    <mergeCell ref="Y161:Y166"/>
    <mergeCell ref="Y167:Y172"/>
    <mergeCell ref="Y173:Y178"/>
    <mergeCell ref="Y179:Y184"/>
    <mergeCell ref="Y185:Y190"/>
    <mergeCell ref="Y191:Y196"/>
    <mergeCell ref="Q1:Q4"/>
    <mergeCell ref="Q373:Q376"/>
    <mergeCell ref="R1:R4"/>
    <mergeCell ref="R373:R376"/>
    <mergeCell ref="S1:S4"/>
    <mergeCell ref="S373:S376"/>
    <mergeCell ref="T1:T4"/>
    <mergeCell ref="T373:T376"/>
    <mergeCell ref="U1:U4"/>
    <mergeCell ref="U373:U376"/>
    <mergeCell ref="V1:V4"/>
    <mergeCell ref="V373:V376"/>
    <mergeCell ref="W1:W4"/>
    <mergeCell ref="W373:W376"/>
    <mergeCell ref="X1:X4"/>
    <mergeCell ref="X373:X376"/>
    <mergeCell ref="Y1:Y4"/>
    <mergeCell ref="Y5:Y10"/>
    <mergeCell ref="Y11:Y16"/>
    <mergeCell ref="Y17:Y22"/>
    <mergeCell ref="Y23:Y28"/>
    <mergeCell ref="Y29:Y34"/>
    <mergeCell ref="Y35:Y40"/>
    <mergeCell ref="Y41:Y46"/>
    <mergeCell ref="Y47:Y52"/>
    <mergeCell ref="Y53:Y58"/>
    <mergeCell ref="Y59:Y64"/>
    <mergeCell ref="Y65:Y70"/>
    <mergeCell ref="Y71:Y76"/>
    <mergeCell ref="Y77:Y82"/>
    <mergeCell ref="Y83:Y88"/>
    <mergeCell ref="Y89:Y94"/>
    <mergeCell ref="O1:O4"/>
    <mergeCell ref="O373:O376"/>
    <mergeCell ref="P1:P4"/>
    <mergeCell ref="P373:P376"/>
    <mergeCell ref="M185:M189"/>
    <mergeCell ref="M191:M195"/>
    <mergeCell ref="M197:M201"/>
    <mergeCell ref="M203:M207"/>
    <mergeCell ref="M209:M213"/>
    <mergeCell ref="M215:M219"/>
    <mergeCell ref="M222:M226"/>
    <mergeCell ref="M228:M232"/>
    <mergeCell ref="M234:M238"/>
    <mergeCell ref="M240:M244"/>
    <mergeCell ref="M246:M250"/>
    <mergeCell ref="M252:M256"/>
    <mergeCell ref="M258:M262"/>
    <mergeCell ref="M264:M268"/>
    <mergeCell ref="M167:M171"/>
    <mergeCell ref="M173:M177"/>
    <mergeCell ref="M179:M183"/>
    <mergeCell ref="M119:M123"/>
    <mergeCell ref="M125:M129"/>
    <mergeCell ref="M131:M135"/>
    <mergeCell ref="M137:M141"/>
    <mergeCell ref="M143:M147"/>
    <mergeCell ref="M149:M153"/>
    <mergeCell ref="M155:M159"/>
    <mergeCell ref="M161:M165"/>
    <mergeCell ref="M288:M292"/>
    <mergeCell ref="M295:M300"/>
    <mergeCell ref="M302:M307"/>
    <mergeCell ref="M344:M349"/>
    <mergeCell ref="M351:M356"/>
    <mergeCell ref="M358:M363"/>
    <mergeCell ref="M373:M376"/>
    <mergeCell ref="N1:N4"/>
    <mergeCell ref="N373:N376"/>
    <mergeCell ref="L323:L329"/>
    <mergeCell ref="L330:L336"/>
    <mergeCell ref="L337:L343"/>
    <mergeCell ref="M270:M274"/>
    <mergeCell ref="M276:M280"/>
    <mergeCell ref="M282:M286"/>
    <mergeCell ref="M309:M314"/>
    <mergeCell ref="M316:M321"/>
    <mergeCell ref="M323:M328"/>
    <mergeCell ref="M330:M335"/>
    <mergeCell ref="M337:M342"/>
    <mergeCell ref="L373:L376"/>
    <mergeCell ref="M1:M4"/>
    <mergeCell ref="M5:M9"/>
    <mergeCell ref="M11:M15"/>
    <mergeCell ref="M17:M21"/>
    <mergeCell ref="M23:M27"/>
    <mergeCell ref="M29:M33"/>
    <mergeCell ref="M35:M39"/>
    <mergeCell ref="M41:M45"/>
    <mergeCell ref="M47:M51"/>
    <mergeCell ref="M53:M57"/>
    <mergeCell ref="M59:M63"/>
    <mergeCell ref="M65:M69"/>
    <mergeCell ref="M71:M75"/>
    <mergeCell ref="M77:M81"/>
    <mergeCell ref="M83:M87"/>
    <mergeCell ref="M89:M93"/>
    <mergeCell ref="M95:M99"/>
    <mergeCell ref="M101:M105"/>
    <mergeCell ref="M107:M111"/>
    <mergeCell ref="M113:M117"/>
    <mergeCell ref="L143:L148"/>
    <mergeCell ref="L344:L350"/>
    <mergeCell ref="L351:L357"/>
    <mergeCell ref="L358:L364"/>
    <mergeCell ref="L149:L154"/>
    <mergeCell ref="L155:L160"/>
    <mergeCell ref="L161:L166"/>
    <mergeCell ref="L167:L172"/>
    <mergeCell ref="L173:L178"/>
    <mergeCell ref="L179:L184"/>
    <mergeCell ref="L185:L190"/>
    <mergeCell ref="L191:L196"/>
    <mergeCell ref="L197:L202"/>
    <mergeCell ref="L203:L208"/>
    <mergeCell ref="L209:L214"/>
    <mergeCell ref="L215:L220"/>
    <mergeCell ref="L222:L227"/>
    <mergeCell ref="L228:L233"/>
    <mergeCell ref="L234:L239"/>
    <mergeCell ref="L240:L245"/>
    <mergeCell ref="L246:L251"/>
    <mergeCell ref="L252:L257"/>
    <mergeCell ref="L258:L263"/>
    <mergeCell ref="L264:L269"/>
    <mergeCell ref="L270:L275"/>
    <mergeCell ref="L276:L281"/>
    <mergeCell ref="L282:L287"/>
    <mergeCell ref="L288:L293"/>
    <mergeCell ref="L295:L301"/>
    <mergeCell ref="L302:L308"/>
    <mergeCell ref="L309:L315"/>
    <mergeCell ref="L316:L322"/>
    <mergeCell ref="K316:K322"/>
    <mergeCell ref="K323:K329"/>
    <mergeCell ref="K330:K336"/>
    <mergeCell ref="K337:K343"/>
    <mergeCell ref="K344:K350"/>
    <mergeCell ref="K351:K357"/>
    <mergeCell ref="K358:K364"/>
    <mergeCell ref="K373:K376"/>
    <mergeCell ref="L1:L4"/>
    <mergeCell ref="L5:L10"/>
    <mergeCell ref="L11:L16"/>
    <mergeCell ref="L17:L22"/>
    <mergeCell ref="L23:L28"/>
    <mergeCell ref="L29:L34"/>
    <mergeCell ref="L35:L40"/>
    <mergeCell ref="L41:L46"/>
    <mergeCell ref="L47:L52"/>
    <mergeCell ref="L53:L58"/>
    <mergeCell ref="L59:L64"/>
    <mergeCell ref="L65:L70"/>
    <mergeCell ref="L71:L76"/>
    <mergeCell ref="L77:L82"/>
    <mergeCell ref="L83:L88"/>
    <mergeCell ref="L89:L94"/>
    <mergeCell ref="L95:L100"/>
    <mergeCell ref="L101:L106"/>
    <mergeCell ref="L107:L112"/>
    <mergeCell ref="L113:L118"/>
    <mergeCell ref="L119:L124"/>
    <mergeCell ref="L125:L130"/>
    <mergeCell ref="L131:L136"/>
    <mergeCell ref="L137:L142"/>
    <mergeCell ref="K209:K214"/>
    <mergeCell ref="K215:K220"/>
    <mergeCell ref="K222:K227"/>
    <mergeCell ref="K228:K233"/>
    <mergeCell ref="K234:K239"/>
    <mergeCell ref="K240:K245"/>
    <mergeCell ref="K246:K251"/>
    <mergeCell ref="K252:K257"/>
    <mergeCell ref="K258:K263"/>
    <mergeCell ref="K264:K269"/>
    <mergeCell ref="K270:K275"/>
    <mergeCell ref="K276:K281"/>
    <mergeCell ref="K282:K287"/>
    <mergeCell ref="K288:K293"/>
    <mergeCell ref="K295:K301"/>
    <mergeCell ref="K302:K308"/>
    <mergeCell ref="K309:K315"/>
    <mergeCell ref="K107:K112"/>
    <mergeCell ref="K113:K118"/>
    <mergeCell ref="K119:K124"/>
    <mergeCell ref="K125:K130"/>
    <mergeCell ref="K131:K136"/>
    <mergeCell ref="K137:K142"/>
    <mergeCell ref="K143:K148"/>
    <mergeCell ref="K149:K154"/>
    <mergeCell ref="K155:K160"/>
    <mergeCell ref="K161:K166"/>
    <mergeCell ref="K167:K172"/>
    <mergeCell ref="K173:K178"/>
    <mergeCell ref="K179:K184"/>
    <mergeCell ref="K185:K190"/>
    <mergeCell ref="K191:K196"/>
    <mergeCell ref="K197:K202"/>
    <mergeCell ref="K203:K208"/>
    <mergeCell ref="J276:J281"/>
    <mergeCell ref="J282:J287"/>
    <mergeCell ref="J288:J293"/>
    <mergeCell ref="J295:J301"/>
    <mergeCell ref="J302:J308"/>
    <mergeCell ref="J309:J315"/>
    <mergeCell ref="J316:J322"/>
    <mergeCell ref="J323:J329"/>
    <mergeCell ref="J330:J336"/>
    <mergeCell ref="J337:J343"/>
    <mergeCell ref="J344:J350"/>
    <mergeCell ref="J351:J357"/>
    <mergeCell ref="J358:J364"/>
    <mergeCell ref="J373:J376"/>
    <mergeCell ref="K1:K4"/>
    <mergeCell ref="K5:K10"/>
    <mergeCell ref="K11:K16"/>
    <mergeCell ref="K17:K22"/>
    <mergeCell ref="K23:K28"/>
    <mergeCell ref="K29:K34"/>
    <mergeCell ref="K35:K40"/>
    <mergeCell ref="K41:K46"/>
    <mergeCell ref="K47:K52"/>
    <mergeCell ref="K53:K58"/>
    <mergeCell ref="K59:K64"/>
    <mergeCell ref="K65:K70"/>
    <mergeCell ref="K71:K76"/>
    <mergeCell ref="K77:K82"/>
    <mergeCell ref="K83:K88"/>
    <mergeCell ref="K89:K94"/>
    <mergeCell ref="K95:K100"/>
    <mergeCell ref="K101:K106"/>
    <mergeCell ref="J173:J178"/>
    <mergeCell ref="J179:J184"/>
    <mergeCell ref="J185:J190"/>
    <mergeCell ref="J191:J196"/>
    <mergeCell ref="J197:J202"/>
    <mergeCell ref="J203:J208"/>
    <mergeCell ref="J209:J214"/>
    <mergeCell ref="J215:J220"/>
    <mergeCell ref="J222:J227"/>
    <mergeCell ref="J228:J233"/>
    <mergeCell ref="J234:J239"/>
    <mergeCell ref="J240:J245"/>
    <mergeCell ref="J246:J251"/>
    <mergeCell ref="J252:J257"/>
    <mergeCell ref="J258:J263"/>
    <mergeCell ref="J264:J269"/>
    <mergeCell ref="J270:J275"/>
    <mergeCell ref="I351:I357"/>
    <mergeCell ref="I358:I364"/>
    <mergeCell ref="I374:I376"/>
    <mergeCell ref="J1:J4"/>
    <mergeCell ref="J5:J10"/>
    <mergeCell ref="J11:J16"/>
    <mergeCell ref="J17:J22"/>
    <mergeCell ref="J23:J28"/>
    <mergeCell ref="J29:J34"/>
    <mergeCell ref="J35:J40"/>
    <mergeCell ref="J41:J46"/>
    <mergeCell ref="J47:J52"/>
    <mergeCell ref="J53:J58"/>
    <mergeCell ref="J59:J64"/>
    <mergeCell ref="J65:J70"/>
    <mergeCell ref="J71:J76"/>
    <mergeCell ref="J77:J82"/>
    <mergeCell ref="J83:J88"/>
    <mergeCell ref="J89:J94"/>
    <mergeCell ref="J95:J100"/>
    <mergeCell ref="J101:J106"/>
    <mergeCell ref="J107:J112"/>
    <mergeCell ref="J113:J118"/>
    <mergeCell ref="J119:J124"/>
    <mergeCell ref="J125:J130"/>
    <mergeCell ref="J131:J136"/>
    <mergeCell ref="J137:J142"/>
    <mergeCell ref="J143:J148"/>
    <mergeCell ref="J149:J154"/>
    <mergeCell ref="J155:J160"/>
    <mergeCell ref="J161:J166"/>
    <mergeCell ref="J167:J172"/>
    <mergeCell ref="I240:I245"/>
    <mergeCell ref="I246:I251"/>
    <mergeCell ref="I252:I257"/>
    <mergeCell ref="I258:I263"/>
    <mergeCell ref="I264:I269"/>
    <mergeCell ref="I270:I275"/>
    <mergeCell ref="I276:I281"/>
    <mergeCell ref="I282:I287"/>
    <mergeCell ref="I288:I293"/>
    <mergeCell ref="I295:I301"/>
    <mergeCell ref="I302:I308"/>
    <mergeCell ref="I309:I315"/>
    <mergeCell ref="I316:I322"/>
    <mergeCell ref="I323:I329"/>
    <mergeCell ref="I330:I336"/>
    <mergeCell ref="I337:I343"/>
    <mergeCell ref="I344:I350"/>
    <mergeCell ref="I137:I142"/>
    <mergeCell ref="I143:I148"/>
    <mergeCell ref="I149:I154"/>
    <mergeCell ref="I155:I160"/>
    <mergeCell ref="I161:I166"/>
    <mergeCell ref="I167:I172"/>
    <mergeCell ref="I173:I178"/>
    <mergeCell ref="I179:I184"/>
    <mergeCell ref="I185:I190"/>
    <mergeCell ref="I191:I196"/>
    <mergeCell ref="I197:I202"/>
    <mergeCell ref="I203:I208"/>
    <mergeCell ref="I209:I214"/>
    <mergeCell ref="I215:I220"/>
    <mergeCell ref="I222:I227"/>
    <mergeCell ref="I228:I233"/>
    <mergeCell ref="I234:I239"/>
    <mergeCell ref="H309:H315"/>
    <mergeCell ref="H316:H322"/>
    <mergeCell ref="H323:H329"/>
    <mergeCell ref="H330:H336"/>
    <mergeCell ref="H337:H343"/>
    <mergeCell ref="H344:H350"/>
    <mergeCell ref="H351:H357"/>
    <mergeCell ref="H358:H364"/>
    <mergeCell ref="H374:H376"/>
    <mergeCell ref="I2:I4"/>
    <mergeCell ref="I5:I10"/>
    <mergeCell ref="I11:I16"/>
    <mergeCell ref="I17:I22"/>
    <mergeCell ref="I23:I28"/>
    <mergeCell ref="I29:I34"/>
    <mergeCell ref="I35:I40"/>
    <mergeCell ref="I41:I46"/>
    <mergeCell ref="I47:I52"/>
    <mergeCell ref="I53:I58"/>
    <mergeCell ref="I59:I64"/>
    <mergeCell ref="I65:I70"/>
    <mergeCell ref="I71:I76"/>
    <mergeCell ref="I77:I82"/>
    <mergeCell ref="I83:I88"/>
    <mergeCell ref="I89:I94"/>
    <mergeCell ref="I95:I100"/>
    <mergeCell ref="I101:I106"/>
    <mergeCell ref="I107:I112"/>
    <mergeCell ref="I113:I118"/>
    <mergeCell ref="I119:I124"/>
    <mergeCell ref="I125:I130"/>
    <mergeCell ref="I131:I136"/>
    <mergeCell ref="H203:H208"/>
    <mergeCell ref="H209:H214"/>
    <mergeCell ref="H215:H220"/>
    <mergeCell ref="H222:H227"/>
    <mergeCell ref="H228:H233"/>
    <mergeCell ref="H234:H239"/>
    <mergeCell ref="H240:H245"/>
    <mergeCell ref="H246:H251"/>
    <mergeCell ref="H252:H257"/>
    <mergeCell ref="H258:H263"/>
    <mergeCell ref="H264:H269"/>
    <mergeCell ref="H270:H275"/>
    <mergeCell ref="H276:H281"/>
    <mergeCell ref="H282:H287"/>
    <mergeCell ref="H288:H293"/>
    <mergeCell ref="H295:H301"/>
    <mergeCell ref="H302:H308"/>
    <mergeCell ref="H101:H106"/>
    <mergeCell ref="H107:H112"/>
    <mergeCell ref="H113:H118"/>
    <mergeCell ref="H119:H124"/>
    <mergeCell ref="H125:H130"/>
    <mergeCell ref="H131:H136"/>
    <mergeCell ref="H137:H142"/>
    <mergeCell ref="H143:H148"/>
    <mergeCell ref="H149:H154"/>
    <mergeCell ref="H155:H160"/>
    <mergeCell ref="H161:H166"/>
    <mergeCell ref="H167:H172"/>
    <mergeCell ref="H173:H178"/>
    <mergeCell ref="H179:H184"/>
    <mergeCell ref="H185:H190"/>
    <mergeCell ref="H191:H196"/>
    <mergeCell ref="H197:H202"/>
    <mergeCell ref="G270:G275"/>
    <mergeCell ref="G276:G281"/>
    <mergeCell ref="G282:G287"/>
    <mergeCell ref="G288:G293"/>
    <mergeCell ref="G295:G301"/>
    <mergeCell ref="G302:G308"/>
    <mergeCell ref="G309:G315"/>
    <mergeCell ref="G316:G322"/>
    <mergeCell ref="G323:G329"/>
    <mergeCell ref="G330:G336"/>
    <mergeCell ref="G337:G343"/>
    <mergeCell ref="G344:G350"/>
    <mergeCell ref="G351:G357"/>
    <mergeCell ref="G358:G364"/>
    <mergeCell ref="G374:G376"/>
    <mergeCell ref="H2:H4"/>
    <mergeCell ref="H5:H10"/>
    <mergeCell ref="H11:H16"/>
    <mergeCell ref="H17:H22"/>
    <mergeCell ref="H23:H28"/>
    <mergeCell ref="H29:H34"/>
    <mergeCell ref="H35:H40"/>
    <mergeCell ref="H41:H46"/>
    <mergeCell ref="H47:H52"/>
    <mergeCell ref="H53:H58"/>
    <mergeCell ref="H59:H64"/>
    <mergeCell ref="H65:H70"/>
    <mergeCell ref="H71:H76"/>
    <mergeCell ref="H77:H82"/>
    <mergeCell ref="H83:H88"/>
    <mergeCell ref="H89:H94"/>
    <mergeCell ref="H95:H100"/>
    <mergeCell ref="G167:G172"/>
    <mergeCell ref="G173:G178"/>
    <mergeCell ref="G179:G184"/>
    <mergeCell ref="G185:G190"/>
    <mergeCell ref="G191:G196"/>
    <mergeCell ref="G197:G202"/>
    <mergeCell ref="G203:G208"/>
    <mergeCell ref="G209:G214"/>
    <mergeCell ref="G215:G220"/>
    <mergeCell ref="G222:G227"/>
    <mergeCell ref="G228:G233"/>
    <mergeCell ref="G234:G239"/>
    <mergeCell ref="G240:G245"/>
    <mergeCell ref="G246:G251"/>
    <mergeCell ref="G252:G257"/>
    <mergeCell ref="G258:G263"/>
    <mergeCell ref="G264:G269"/>
    <mergeCell ref="F344:F350"/>
    <mergeCell ref="F351:F357"/>
    <mergeCell ref="F358:F364"/>
    <mergeCell ref="F374:F376"/>
    <mergeCell ref="G2:G4"/>
    <mergeCell ref="G5:G10"/>
    <mergeCell ref="G11:G16"/>
    <mergeCell ref="G17:G22"/>
    <mergeCell ref="G23:G28"/>
    <mergeCell ref="G29:G34"/>
    <mergeCell ref="G35:G40"/>
    <mergeCell ref="G41:G46"/>
    <mergeCell ref="G47:G52"/>
    <mergeCell ref="G53:G58"/>
    <mergeCell ref="G59:G64"/>
    <mergeCell ref="G65:G70"/>
    <mergeCell ref="G71:G76"/>
    <mergeCell ref="G77:G82"/>
    <mergeCell ref="G83:G88"/>
    <mergeCell ref="G89:G94"/>
    <mergeCell ref="G95:G100"/>
    <mergeCell ref="G101:G106"/>
    <mergeCell ref="G107:G112"/>
    <mergeCell ref="G113:G118"/>
    <mergeCell ref="G119:G124"/>
    <mergeCell ref="G125:G130"/>
    <mergeCell ref="G131:G136"/>
    <mergeCell ref="G137:G142"/>
    <mergeCell ref="G143:G148"/>
    <mergeCell ref="G149:G154"/>
    <mergeCell ref="G155:G160"/>
    <mergeCell ref="G161:G166"/>
    <mergeCell ref="F234:F239"/>
    <mergeCell ref="F240:F245"/>
    <mergeCell ref="F246:F251"/>
    <mergeCell ref="F252:F257"/>
    <mergeCell ref="F258:F263"/>
    <mergeCell ref="F264:F269"/>
    <mergeCell ref="F270:F275"/>
    <mergeCell ref="F276:F281"/>
    <mergeCell ref="F282:F287"/>
    <mergeCell ref="F288:F293"/>
    <mergeCell ref="F295:F301"/>
    <mergeCell ref="F302:F308"/>
    <mergeCell ref="F309:F315"/>
    <mergeCell ref="F316:F322"/>
    <mergeCell ref="F323:F329"/>
    <mergeCell ref="F330:F336"/>
    <mergeCell ref="F337:F343"/>
    <mergeCell ref="F131:F136"/>
    <mergeCell ref="F137:F142"/>
    <mergeCell ref="F143:F148"/>
    <mergeCell ref="F149:F154"/>
    <mergeCell ref="F155:F160"/>
    <mergeCell ref="F161:F166"/>
    <mergeCell ref="F167:F172"/>
    <mergeCell ref="F173:F178"/>
    <mergeCell ref="F179:F184"/>
    <mergeCell ref="F185:F190"/>
    <mergeCell ref="F191:F196"/>
    <mergeCell ref="F197:F202"/>
    <mergeCell ref="F203:F208"/>
    <mergeCell ref="F209:F214"/>
    <mergeCell ref="F215:F220"/>
    <mergeCell ref="F222:F227"/>
    <mergeCell ref="F228:F233"/>
    <mergeCell ref="E302:E308"/>
    <mergeCell ref="E309:E315"/>
    <mergeCell ref="E316:E322"/>
    <mergeCell ref="E323:E329"/>
    <mergeCell ref="E330:E336"/>
    <mergeCell ref="E337:E343"/>
    <mergeCell ref="E344:E350"/>
    <mergeCell ref="E351:E357"/>
    <mergeCell ref="E358:E364"/>
    <mergeCell ref="E373:E376"/>
    <mergeCell ref="F2:F4"/>
    <mergeCell ref="F5:F10"/>
    <mergeCell ref="F11:F16"/>
    <mergeCell ref="F17:F22"/>
    <mergeCell ref="F23:F28"/>
    <mergeCell ref="F29:F34"/>
    <mergeCell ref="F35:F40"/>
    <mergeCell ref="F41:F46"/>
    <mergeCell ref="F47:F52"/>
    <mergeCell ref="F53:F58"/>
    <mergeCell ref="F59:F64"/>
    <mergeCell ref="F65:F70"/>
    <mergeCell ref="F71:F76"/>
    <mergeCell ref="F77:F82"/>
    <mergeCell ref="F83:F88"/>
    <mergeCell ref="F89:F94"/>
    <mergeCell ref="F95:F100"/>
    <mergeCell ref="F101:F106"/>
    <mergeCell ref="F107:F112"/>
    <mergeCell ref="F113:F118"/>
    <mergeCell ref="F119:F124"/>
    <mergeCell ref="F125:F130"/>
    <mergeCell ref="E197:E202"/>
    <mergeCell ref="E203:E208"/>
    <mergeCell ref="E209:E214"/>
    <mergeCell ref="E215:E220"/>
    <mergeCell ref="E222:E227"/>
    <mergeCell ref="E228:E233"/>
    <mergeCell ref="E234:E239"/>
    <mergeCell ref="E240:E245"/>
    <mergeCell ref="E246:E251"/>
    <mergeCell ref="E252:E257"/>
    <mergeCell ref="E258:E263"/>
    <mergeCell ref="E264:E269"/>
    <mergeCell ref="E270:E275"/>
    <mergeCell ref="E276:E281"/>
    <mergeCell ref="E282:E287"/>
    <mergeCell ref="E288:E293"/>
    <mergeCell ref="E295:E301"/>
    <mergeCell ref="E95:E100"/>
    <mergeCell ref="E101:E106"/>
    <mergeCell ref="E107:E112"/>
    <mergeCell ref="E113:E118"/>
    <mergeCell ref="E119:E124"/>
    <mergeCell ref="E125:E130"/>
    <mergeCell ref="E131:E136"/>
    <mergeCell ref="E137:E142"/>
    <mergeCell ref="E143:E148"/>
    <mergeCell ref="E149:E154"/>
    <mergeCell ref="E155:E160"/>
    <mergeCell ref="E161:E166"/>
    <mergeCell ref="E167:E172"/>
    <mergeCell ref="E173:E178"/>
    <mergeCell ref="E179:E184"/>
    <mergeCell ref="E185:E190"/>
    <mergeCell ref="E191:E196"/>
    <mergeCell ref="D264:D269"/>
    <mergeCell ref="D270:D275"/>
    <mergeCell ref="D276:D281"/>
    <mergeCell ref="D282:D287"/>
    <mergeCell ref="D288:D293"/>
    <mergeCell ref="D295:D301"/>
    <mergeCell ref="D302:D308"/>
    <mergeCell ref="D309:D315"/>
    <mergeCell ref="D316:D322"/>
    <mergeCell ref="D323:D329"/>
    <mergeCell ref="D330:D336"/>
    <mergeCell ref="D337:D343"/>
    <mergeCell ref="D344:D350"/>
    <mergeCell ref="D351:D357"/>
    <mergeCell ref="D358:D364"/>
    <mergeCell ref="D373:D376"/>
    <mergeCell ref="E1:E4"/>
    <mergeCell ref="E5:E10"/>
    <mergeCell ref="E11:E16"/>
    <mergeCell ref="E17:E22"/>
    <mergeCell ref="E23:E28"/>
    <mergeCell ref="E29:E34"/>
    <mergeCell ref="E35:E40"/>
    <mergeCell ref="E41:E46"/>
    <mergeCell ref="E47:E52"/>
    <mergeCell ref="E53:E58"/>
    <mergeCell ref="E59:E64"/>
    <mergeCell ref="E65:E70"/>
    <mergeCell ref="E71:E76"/>
    <mergeCell ref="E77:E82"/>
    <mergeCell ref="E83:E88"/>
    <mergeCell ref="E89:E94"/>
    <mergeCell ref="D161:D166"/>
    <mergeCell ref="D167:D172"/>
    <mergeCell ref="D173:D178"/>
    <mergeCell ref="D179:D184"/>
    <mergeCell ref="D185:D190"/>
    <mergeCell ref="D191:D196"/>
    <mergeCell ref="D197:D202"/>
    <mergeCell ref="D203:D208"/>
    <mergeCell ref="D209:D214"/>
    <mergeCell ref="D215:D220"/>
    <mergeCell ref="D222:D227"/>
    <mergeCell ref="D228:D233"/>
    <mergeCell ref="D234:D239"/>
    <mergeCell ref="D240:D245"/>
    <mergeCell ref="D246:D251"/>
    <mergeCell ref="D252:D257"/>
    <mergeCell ref="D258:D263"/>
    <mergeCell ref="A337:A343"/>
    <mergeCell ref="A344:A350"/>
    <mergeCell ref="A351:A357"/>
    <mergeCell ref="A358:A364"/>
    <mergeCell ref="A373:A376"/>
    <mergeCell ref="D1:D4"/>
    <mergeCell ref="D5:D10"/>
    <mergeCell ref="D11:D16"/>
    <mergeCell ref="D17:D22"/>
    <mergeCell ref="D23:D28"/>
    <mergeCell ref="D29:D34"/>
    <mergeCell ref="D35:D40"/>
    <mergeCell ref="D41:D46"/>
    <mergeCell ref="D47:D52"/>
    <mergeCell ref="D53:D58"/>
    <mergeCell ref="D59:D64"/>
    <mergeCell ref="D65:D70"/>
    <mergeCell ref="D71:D76"/>
    <mergeCell ref="D77:D82"/>
    <mergeCell ref="D83:D88"/>
    <mergeCell ref="D89:D94"/>
    <mergeCell ref="D95:D100"/>
    <mergeCell ref="D101:D106"/>
    <mergeCell ref="D107:D112"/>
    <mergeCell ref="D113:D118"/>
    <mergeCell ref="D119:D124"/>
    <mergeCell ref="D125:D130"/>
    <mergeCell ref="D131:D136"/>
    <mergeCell ref="D137:D142"/>
    <mergeCell ref="D143:D148"/>
    <mergeCell ref="D149:D151"/>
    <mergeCell ref="D155:D157"/>
    <mergeCell ref="A228:A233"/>
    <mergeCell ref="A234:A239"/>
    <mergeCell ref="A240:A245"/>
    <mergeCell ref="A246:A251"/>
    <mergeCell ref="A252:A257"/>
    <mergeCell ref="A258:A263"/>
    <mergeCell ref="A264:A269"/>
    <mergeCell ref="A270:A275"/>
    <mergeCell ref="A276:A281"/>
    <mergeCell ref="A282:A287"/>
    <mergeCell ref="A288:A293"/>
    <mergeCell ref="A295:A301"/>
    <mergeCell ref="A302:A308"/>
    <mergeCell ref="A309:A315"/>
    <mergeCell ref="A316:A322"/>
    <mergeCell ref="A323:A329"/>
    <mergeCell ref="A330:A336"/>
    <mergeCell ref="F373:G373"/>
    <mergeCell ref="AB373:AP373"/>
    <mergeCell ref="AB374:AC374"/>
    <mergeCell ref="AB375:AC375"/>
    <mergeCell ref="B377:C377"/>
    <mergeCell ref="B378:C378"/>
    <mergeCell ref="B379:C379"/>
    <mergeCell ref="B380:C380"/>
    <mergeCell ref="B381:C381"/>
    <mergeCell ref="A1:A4"/>
    <mergeCell ref="A5:A10"/>
    <mergeCell ref="A11:A16"/>
    <mergeCell ref="A17:A22"/>
    <mergeCell ref="A23:A28"/>
    <mergeCell ref="A29:A34"/>
    <mergeCell ref="A35:A40"/>
    <mergeCell ref="A41:A46"/>
    <mergeCell ref="A47:A52"/>
    <mergeCell ref="A53:A58"/>
    <mergeCell ref="A59:A64"/>
    <mergeCell ref="A65:A70"/>
    <mergeCell ref="A71:A76"/>
    <mergeCell ref="A77:A82"/>
    <mergeCell ref="A83:A88"/>
    <mergeCell ref="A89:A94"/>
    <mergeCell ref="A95:A100"/>
    <mergeCell ref="A101:A106"/>
    <mergeCell ref="A107:A112"/>
    <mergeCell ref="A113:A118"/>
    <mergeCell ref="A119:A124"/>
    <mergeCell ref="A125:A130"/>
    <mergeCell ref="F1:G1"/>
    <mergeCell ref="AB2:AD2"/>
    <mergeCell ref="AB3:AD3"/>
    <mergeCell ref="B152:C152"/>
    <mergeCell ref="B153:C153"/>
    <mergeCell ref="B154:C154"/>
    <mergeCell ref="B158:C158"/>
    <mergeCell ref="B159:C159"/>
    <mergeCell ref="B160:C160"/>
    <mergeCell ref="A221:C221"/>
    <mergeCell ref="A294:C294"/>
    <mergeCell ref="B365:C365"/>
    <mergeCell ref="B366:C366"/>
    <mergeCell ref="B367:C367"/>
    <mergeCell ref="B368:C368"/>
    <mergeCell ref="B369:C369"/>
    <mergeCell ref="B370:C370"/>
    <mergeCell ref="A131:A136"/>
    <mergeCell ref="A137:A142"/>
    <mergeCell ref="A143:A148"/>
    <mergeCell ref="A149:A154"/>
    <mergeCell ref="A155:A160"/>
    <mergeCell ref="A161:A166"/>
    <mergeCell ref="A167:A172"/>
    <mergeCell ref="A173:A178"/>
    <mergeCell ref="A179:A184"/>
    <mergeCell ref="A185:A190"/>
    <mergeCell ref="A191:A196"/>
    <mergeCell ref="A197:A202"/>
    <mergeCell ref="A203:A208"/>
    <mergeCell ref="A209:A214"/>
    <mergeCell ref="A215:A220"/>
    <mergeCell ref="A222:A227"/>
  </mergeCells>
  <conditionalFormatting sqref="D154">
    <cfRule type="cellIs" dxfId="2159" priority="17" stopIfTrue="1" operator="lessThan">
      <formula>0</formula>
    </cfRule>
  </conditionalFormatting>
  <conditionalFormatting sqref="D160">
    <cfRule type="cellIs" dxfId="2158" priority="18" stopIfTrue="1" operator="lessThan">
      <formula>0</formula>
    </cfRule>
  </conditionalFormatting>
  <conditionalFormatting sqref="M5:M9">
    <cfRule type="cellIs" dxfId="2157" priority="70" stopIfTrue="1" operator="lessThan">
      <formula>0</formula>
    </cfRule>
  </conditionalFormatting>
  <conditionalFormatting sqref="M10">
    <cfRule type="containsText" dxfId="2156" priority="226" operator="containsText" text="Falso">
      <formula>NOT(ISERROR(SEARCH("Falso",M10)))</formula>
    </cfRule>
  </conditionalFormatting>
  <conditionalFormatting sqref="M11:M15">
    <cfRule type="cellIs" dxfId="2155" priority="68" stopIfTrue="1" operator="lessThan">
      <formula>0</formula>
    </cfRule>
  </conditionalFormatting>
  <conditionalFormatting sqref="M16">
    <cfRule type="containsText" dxfId="2154" priority="225" operator="containsText" text="Falso">
      <formula>NOT(ISERROR(SEARCH("Falso",M16)))</formula>
    </cfRule>
  </conditionalFormatting>
  <conditionalFormatting sqref="M17:M21">
    <cfRule type="cellIs" dxfId="2153" priority="67" stopIfTrue="1" operator="lessThan">
      <formula>0</formula>
    </cfRule>
  </conditionalFormatting>
  <conditionalFormatting sqref="M22">
    <cfRule type="containsText" dxfId="2152" priority="216" operator="containsText" text="Falso">
      <formula>NOT(ISERROR(SEARCH("Falso",M22)))</formula>
    </cfRule>
  </conditionalFormatting>
  <conditionalFormatting sqref="M23:M27">
    <cfRule type="cellIs" dxfId="2151" priority="66" stopIfTrue="1" operator="lessThan">
      <formula>0</formula>
    </cfRule>
  </conditionalFormatting>
  <conditionalFormatting sqref="M28">
    <cfRule type="containsText" dxfId="2150" priority="215" operator="containsText" text="Falso">
      <formula>NOT(ISERROR(SEARCH("Falso",M28)))</formula>
    </cfRule>
  </conditionalFormatting>
  <conditionalFormatting sqref="M29:M33">
    <cfRule type="cellIs" dxfId="2149" priority="65" stopIfTrue="1" operator="lessThan">
      <formula>0</formula>
    </cfRule>
  </conditionalFormatting>
  <conditionalFormatting sqref="M34">
    <cfRule type="containsText" dxfId="2148" priority="206" operator="containsText" text="Falso">
      <formula>NOT(ISERROR(SEARCH("Falso",M34)))</formula>
    </cfRule>
  </conditionalFormatting>
  <conditionalFormatting sqref="M35:M39">
    <cfRule type="cellIs" dxfId="2147" priority="64" stopIfTrue="1" operator="lessThan">
      <formula>0</formula>
    </cfRule>
  </conditionalFormatting>
  <conditionalFormatting sqref="M40">
    <cfRule type="containsText" dxfId="2146" priority="205" operator="containsText" text="Falso">
      <formula>NOT(ISERROR(SEARCH("Falso",M40)))</formula>
    </cfRule>
  </conditionalFormatting>
  <conditionalFormatting sqref="M41:M45">
    <cfRule type="cellIs" dxfId="2145" priority="63" stopIfTrue="1" operator="lessThan">
      <formula>0</formula>
    </cfRule>
  </conditionalFormatting>
  <conditionalFormatting sqref="M46">
    <cfRule type="containsText" dxfId="2144" priority="196" operator="containsText" text="Falso">
      <formula>NOT(ISERROR(SEARCH("Falso",M46)))</formula>
    </cfRule>
  </conditionalFormatting>
  <conditionalFormatting sqref="M47:M51">
    <cfRule type="cellIs" dxfId="2143" priority="62" stopIfTrue="1" operator="lessThan">
      <formula>0</formula>
    </cfRule>
  </conditionalFormatting>
  <conditionalFormatting sqref="M52 M58 M64 M70 M76 M82 M100 M112 M118 M124 M130 M136 M142 M148">
    <cfRule type="containsText" dxfId="2142" priority="191" operator="containsText" text="Falso">
      <formula>NOT(ISERROR(SEARCH("Falso",M52)))</formula>
    </cfRule>
  </conditionalFormatting>
  <conditionalFormatting sqref="M53:M57">
    <cfRule type="cellIs" dxfId="2141" priority="61" stopIfTrue="1" operator="lessThan">
      <formula>0</formula>
    </cfRule>
  </conditionalFormatting>
  <conditionalFormatting sqref="M59:M63">
    <cfRule type="cellIs" dxfId="2140" priority="60" stopIfTrue="1" operator="lessThan">
      <formula>0</formula>
    </cfRule>
  </conditionalFormatting>
  <conditionalFormatting sqref="M65:M69">
    <cfRule type="cellIs" dxfId="2139" priority="59" stopIfTrue="1" operator="lessThan">
      <formula>0</formula>
    </cfRule>
  </conditionalFormatting>
  <conditionalFormatting sqref="M71:M75">
    <cfRule type="cellIs" dxfId="2138" priority="58" stopIfTrue="1" operator="lessThan">
      <formula>0</formula>
    </cfRule>
  </conditionalFormatting>
  <conditionalFormatting sqref="M77:M81">
    <cfRule type="cellIs" dxfId="2137" priority="57" stopIfTrue="1" operator="lessThan">
      <formula>0</formula>
    </cfRule>
  </conditionalFormatting>
  <conditionalFormatting sqref="M83:M87">
    <cfRule type="cellIs" dxfId="2136" priority="56" stopIfTrue="1" operator="lessThan">
      <formula>0</formula>
    </cfRule>
  </conditionalFormatting>
  <conditionalFormatting sqref="M88 M94">
    <cfRule type="containsText" dxfId="2135" priority="186" operator="containsText" text="Falso">
      <formula>NOT(ISERROR(SEARCH("Falso",M88)))</formula>
    </cfRule>
  </conditionalFormatting>
  <conditionalFormatting sqref="M89:M93">
    <cfRule type="cellIs" dxfId="2134" priority="55" stopIfTrue="1" operator="lessThan">
      <formula>0</formula>
    </cfRule>
  </conditionalFormatting>
  <conditionalFormatting sqref="M95:M99">
    <cfRule type="cellIs" dxfId="2133" priority="54" stopIfTrue="1" operator="lessThan">
      <formula>0</formula>
    </cfRule>
  </conditionalFormatting>
  <conditionalFormatting sqref="M101:M105">
    <cfRule type="cellIs" dxfId="2132" priority="53" stopIfTrue="1" operator="lessThan">
      <formula>0</formula>
    </cfRule>
  </conditionalFormatting>
  <conditionalFormatting sqref="M106">
    <cfRule type="containsText" dxfId="2131" priority="181" operator="containsText" text="Falso">
      <formula>NOT(ISERROR(SEARCH("Falso",M106)))</formula>
    </cfRule>
  </conditionalFormatting>
  <conditionalFormatting sqref="M107:M111">
    <cfRule type="cellIs" dxfId="2130" priority="52" stopIfTrue="1" operator="lessThan">
      <formula>0</formula>
    </cfRule>
  </conditionalFormatting>
  <conditionalFormatting sqref="M113:M117">
    <cfRule type="cellIs" dxfId="2129" priority="51" stopIfTrue="1" operator="lessThan">
      <formula>0</formula>
    </cfRule>
  </conditionalFormatting>
  <conditionalFormatting sqref="M119:M123">
    <cfRule type="cellIs" dxfId="2128" priority="50" stopIfTrue="1" operator="lessThan">
      <formula>0</formula>
    </cfRule>
  </conditionalFormatting>
  <conditionalFormatting sqref="M125:M129">
    <cfRule type="cellIs" dxfId="2127" priority="49" stopIfTrue="1" operator="lessThan">
      <formula>0</formula>
    </cfRule>
  </conditionalFormatting>
  <conditionalFormatting sqref="M131:M135">
    <cfRule type="cellIs" dxfId="2126" priority="48" stopIfTrue="1" operator="lessThan">
      <formula>0</formula>
    </cfRule>
  </conditionalFormatting>
  <conditionalFormatting sqref="M137:M141">
    <cfRule type="cellIs" dxfId="2125" priority="47" stopIfTrue="1" operator="lessThan">
      <formula>0</formula>
    </cfRule>
  </conditionalFormatting>
  <conditionalFormatting sqref="M143:M147">
    <cfRule type="cellIs" dxfId="2124" priority="46" stopIfTrue="1" operator="lessThan">
      <formula>0</formula>
    </cfRule>
  </conditionalFormatting>
  <conditionalFormatting sqref="M149:M153">
    <cfRule type="cellIs" dxfId="2123" priority="45" stopIfTrue="1" operator="lessThan">
      <formula>0</formula>
    </cfRule>
  </conditionalFormatting>
  <conditionalFormatting sqref="M154">
    <cfRule type="containsText" dxfId="2122" priority="71" operator="containsText" text="Falso">
      <formula>NOT(ISERROR(SEARCH("Falso",M154)))</formula>
    </cfRule>
  </conditionalFormatting>
  <conditionalFormatting sqref="M155:M159">
    <cfRule type="cellIs" dxfId="2121" priority="44" stopIfTrue="1" operator="lessThan">
      <formula>0</formula>
    </cfRule>
  </conditionalFormatting>
  <conditionalFormatting sqref="M160">
    <cfRule type="containsText" dxfId="2120" priority="72" operator="containsText" text="Falso">
      <formula>NOT(ISERROR(SEARCH("Falso",M160)))</formula>
    </cfRule>
  </conditionalFormatting>
  <conditionalFormatting sqref="M161:M165">
    <cfRule type="cellIs" dxfId="2119" priority="43" stopIfTrue="1" operator="lessThan">
      <formula>0</formula>
    </cfRule>
  </conditionalFormatting>
  <conditionalFormatting sqref="M166">
    <cfRule type="containsText" dxfId="2118" priority="168" operator="containsText" text="Falso">
      <formula>NOT(ISERROR(SEARCH("Falso",M166)))</formula>
    </cfRule>
  </conditionalFormatting>
  <conditionalFormatting sqref="M167:M171">
    <cfRule type="cellIs" dxfId="2117" priority="42" stopIfTrue="1" operator="lessThan">
      <formula>0</formula>
    </cfRule>
  </conditionalFormatting>
  <conditionalFormatting sqref="M172">
    <cfRule type="containsText" dxfId="2116" priority="163" operator="containsText" text="Falso">
      <formula>NOT(ISERROR(SEARCH("Falso",M172)))</formula>
    </cfRule>
  </conditionalFormatting>
  <conditionalFormatting sqref="M173:M177">
    <cfRule type="cellIs" dxfId="2115" priority="41" stopIfTrue="1" operator="lessThan">
      <formula>0</formula>
    </cfRule>
  </conditionalFormatting>
  <conditionalFormatting sqref="M178">
    <cfRule type="containsText" dxfId="2114" priority="158" operator="containsText" text="Falso">
      <formula>NOT(ISERROR(SEARCH("Falso",M178)))</formula>
    </cfRule>
  </conditionalFormatting>
  <conditionalFormatting sqref="M179:M183">
    <cfRule type="cellIs" dxfId="2113" priority="40" stopIfTrue="1" operator="lessThan">
      <formula>0</formula>
    </cfRule>
  </conditionalFormatting>
  <conditionalFormatting sqref="M184">
    <cfRule type="containsText" dxfId="2112" priority="153" operator="containsText" text="Falso">
      <formula>NOT(ISERROR(SEARCH("Falso",M184)))</formula>
    </cfRule>
  </conditionalFormatting>
  <conditionalFormatting sqref="M185:M189">
    <cfRule type="cellIs" dxfId="2111" priority="39" stopIfTrue="1" operator="lessThan">
      <formula>0</formula>
    </cfRule>
  </conditionalFormatting>
  <conditionalFormatting sqref="M190 M196">
    <cfRule type="containsText" dxfId="2110" priority="148" operator="containsText" text="Falso">
      <formula>NOT(ISERROR(SEARCH("Falso",M190)))</formula>
    </cfRule>
  </conditionalFormatting>
  <conditionalFormatting sqref="M191:M195">
    <cfRule type="cellIs" dxfId="2109" priority="38" stopIfTrue="1" operator="lessThan">
      <formula>0</formula>
    </cfRule>
  </conditionalFormatting>
  <conditionalFormatting sqref="M197:M201">
    <cfRule type="cellIs" dxfId="2108" priority="37" stopIfTrue="1" operator="lessThan">
      <formula>0</formula>
    </cfRule>
  </conditionalFormatting>
  <conditionalFormatting sqref="M202 M208 M214 M220">
    <cfRule type="containsText" dxfId="2107" priority="143" operator="containsText" text="Falso">
      <formula>NOT(ISERROR(SEARCH("Falso",M202)))</formula>
    </cfRule>
  </conditionalFormatting>
  <conditionalFormatting sqref="M203:M207">
    <cfRule type="cellIs" dxfId="2106" priority="36" stopIfTrue="1" operator="lessThan">
      <formula>0</formula>
    </cfRule>
  </conditionalFormatting>
  <conditionalFormatting sqref="M209:M213">
    <cfRule type="cellIs" dxfId="2105" priority="35" stopIfTrue="1" operator="lessThan">
      <formula>0</formula>
    </cfRule>
  </conditionalFormatting>
  <conditionalFormatting sqref="M215:M219">
    <cfRule type="cellIs" dxfId="2104" priority="34" stopIfTrue="1" operator="lessThan">
      <formula>0</formula>
    </cfRule>
  </conditionalFormatting>
  <conditionalFormatting sqref="M222:M226">
    <cfRule type="cellIs" dxfId="2103" priority="33" stopIfTrue="1" operator="lessThan">
      <formula>0</formula>
    </cfRule>
  </conditionalFormatting>
  <conditionalFormatting sqref="M227">
    <cfRule type="containsText" dxfId="2102" priority="142" operator="containsText" text="Falso">
      <formula>NOT(ISERROR(SEARCH("Falso",M227)))</formula>
    </cfRule>
  </conditionalFormatting>
  <conditionalFormatting sqref="M228:M232">
    <cfRule type="cellIs" dxfId="2101" priority="32" stopIfTrue="1" operator="lessThan">
      <formula>0</formula>
    </cfRule>
  </conditionalFormatting>
  <conditionalFormatting sqref="M233 M239 M245">
    <cfRule type="containsText" dxfId="2100" priority="137" operator="containsText" text="Falso">
      <formula>NOT(ISERROR(SEARCH("Falso",M233)))</formula>
    </cfRule>
  </conditionalFormatting>
  <conditionalFormatting sqref="M234:M238">
    <cfRule type="cellIs" dxfId="2099" priority="31" stopIfTrue="1" operator="lessThan">
      <formula>0</formula>
    </cfRule>
  </conditionalFormatting>
  <conditionalFormatting sqref="M240:M244">
    <cfRule type="cellIs" dxfId="2098" priority="30" stopIfTrue="1" operator="lessThan">
      <formula>0</formula>
    </cfRule>
  </conditionalFormatting>
  <conditionalFormatting sqref="M246:M250">
    <cfRule type="cellIs" dxfId="2097" priority="29" stopIfTrue="1" operator="lessThan">
      <formula>0</formula>
    </cfRule>
  </conditionalFormatting>
  <conditionalFormatting sqref="M251">
    <cfRule type="containsText" dxfId="2096" priority="132" operator="containsText" text="Falso">
      <formula>NOT(ISERROR(SEARCH("Falso",M251)))</formula>
    </cfRule>
  </conditionalFormatting>
  <conditionalFormatting sqref="M252:M256">
    <cfRule type="cellIs" dxfId="2095" priority="28" stopIfTrue="1" operator="lessThan">
      <formula>0</formula>
    </cfRule>
  </conditionalFormatting>
  <conditionalFormatting sqref="M257">
    <cfRule type="containsText" dxfId="2094" priority="127" operator="containsText" text="Falso">
      <formula>NOT(ISERROR(SEARCH("Falso",M257)))</formula>
    </cfRule>
  </conditionalFormatting>
  <conditionalFormatting sqref="M258:M262">
    <cfRule type="cellIs" dxfId="2093" priority="27" stopIfTrue="1" operator="lessThan">
      <formula>0</formula>
    </cfRule>
  </conditionalFormatting>
  <conditionalFormatting sqref="M263 M269">
    <cfRule type="containsText" dxfId="2092" priority="122" operator="containsText" text="Falso">
      <formula>NOT(ISERROR(SEARCH("Falso",M263)))</formula>
    </cfRule>
  </conditionalFormatting>
  <conditionalFormatting sqref="M264:M268">
    <cfRule type="cellIs" dxfId="2091" priority="26" stopIfTrue="1" operator="lessThan">
      <formula>0</formula>
    </cfRule>
  </conditionalFormatting>
  <conditionalFormatting sqref="M270:M274">
    <cfRule type="cellIs" dxfId="2090" priority="25" stopIfTrue="1" operator="lessThan">
      <formula>0</formula>
    </cfRule>
  </conditionalFormatting>
  <conditionalFormatting sqref="M275 M281 M287 M293">
    <cfRule type="containsText" dxfId="2089" priority="117" operator="containsText" text="Falso">
      <formula>NOT(ISERROR(SEARCH("Falso",M275)))</formula>
    </cfRule>
  </conditionalFormatting>
  <conditionalFormatting sqref="M276:M280">
    <cfRule type="cellIs" dxfId="2088" priority="24" stopIfTrue="1" operator="lessThan">
      <formula>0</formula>
    </cfRule>
  </conditionalFormatting>
  <conditionalFormatting sqref="M282:M286">
    <cfRule type="cellIs" dxfId="2087" priority="23" stopIfTrue="1" operator="lessThan">
      <formula>0</formula>
    </cfRule>
  </conditionalFormatting>
  <conditionalFormatting sqref="M288:M292">
    <cfRule type="cellIs" dxfId="2086" priority="22" stopIfTrue="1" operator="lessThan">
      <formula>0</formula>
    </cfRule>
  </conditionalFormatting>
  <conditionalFormatting sqref="M295:M300">
    <cfRule type="cellIs" dxfId="2085" priority="16" stopIfTrue="1" operator="lessThan">
      <formula>0</formula>
    </cfRule>
  </conditionalFormatting>
  <conditionalFormatting sqref="M301">
    <cfRule type="containsText" dxfId="2084" priority="15" operator="containsText" text="Falso">
      <formula>NOT(ISERROR(SEARCH("Falso",M301)))</formula>
    </cfRule>
  </conditionalFormatting>
  <conditionalFormatting sqref="M302:M307">
    <cfRule type="cellIs" dxfId="2083" priority="10" stopIfTrue="1" operator="lessThan">
      <formula>0</formula>
    </cfRule>
  </conditionalFormatting>
  <conditionalFormatting sqref="M308 M315">
    <cfRule type="containsText" dxfId="2082" priority="14" operator="containsText" text="Falso">
      <formula>NOT(ISERROR(SEARCH("Falso",M308)))</formula>
    </cfRule>
  </conditionalFormatting>
  <conditionalFormatting sqref="M309:M314">
    <cfRule type="cellIs" dxfId="2081" priority="9" stopIfTrue="1" operator="lessThan">
      <formula>0</formula>
    </cfRule>
  </conditionalFormatting>
  <conditionalFormatting sqref="M316:M321">
    <cfRule type="cellIs" dxfId="2080" priority="8" stopIfTrue="1" operator="lessThan">
      <formula>0</formula>
    </cfRule>
  </conditionalFormatting>
  <conditionalFormatting sqref="M322 M329 M336">
    <cfRule type="containsText" dxfId="2079" priority="13" operator="containsText" text="Falso">
      <formula>NOT(ISERROR(SEARCH("Falso",M322)))</formula>
    </cfRule>
  </conditionalFormatting>
  <conditionalFormatting sqref="M323:M328">
    <cfRule type="cellIs" dxfId="2078" priority="7" stopIfTrue="1" operator="lessThan">
      <formula>0</formula>
    </cfRule>
  </conditionalFormatting>
  <conditionalFormatting sqref="M330:M335">
    <cfRule type="cellIs" dxfId="2077" priority="6" stopIfTrue="1" operator="lessThan">
      <formula>0</formula>
    </cfRule>
  </conditionalFormatting>
  <conditionalFormatting sqref="M337:M342">
    <cfRule type="cellIs" dxfId="2076" priority="5" stopIfTrue="1" operator="lessThan">
      <formula>0</formula>
    </cfRule>
  </conditionalFormatting>
  <conditionalFormatting sqref="M343 M350">
    <cfRule type="containsText" dxfId="2075" priority="12" operator="containsText" text="Falso">
      <formula>NOT(ISERROR(SEARCH("Falso",M343)))</formula>
    </cfRule>
  </conditionalFormatting>
  <conditionalFormatting sqref="M344:M349">
    <cfRule type="cellIs" dxfId="2074" priority="4" stopIfTrue="1" operator="lessThan">
      <formula>0</formula>
    </cfRule>
  </conditionalFormatting>
  <conditionalFormatting sqref="M351:M356">
    <cfRule type="cellIs" dxfId="2073" priority="3" stopIfTrue="1" operator="lessThan">
      <formula>0</formula>
    </cfRule>
  </conditionalFormatting>
  <conditionalFormatting sqref="M357">
    <cfRule type="containsText" dxfId="2072" priority="11" operator="containsText" text="Falso">
      <formula>NOT(ISERROR(SEARCH("Falso",M357)))</formula>
    </cfRule>
  </conditionalFormatting>
  <conditionalFormatting sqref="M358:M363">
    <cfRule type="cellIs" dxfId="2071" priority="2" stopIfTrue="1" operator="lessThan">
      <formula>0</formula>
    </cfRule>
  </conditionalFormatting>
  <conditionalFormatting sqref="M364">
    <cfRule type="containsText" dxfId="2070" priority="81" operator="containsText" text="Falso">
      <formula>NOT(ISERROR(SEARCH("Falso",M364)))</formula>
    </cfRule>
  </conditionalFormatting>
  <conditionalFormatting sqref="M365:M371">
    <cfRule type="cellIs" dxfId="2069" priority="231" stopIfTrue="1" operator="lessThan">
      <formula>0</formula>
    </cfRule>
  </conditionalFormatting>
  <conditionalFormatting sqref="M377:M381">
    <cfRule type="cellIs" dxfId="2068" priority="1" stopIfTrue="1" operator="lessThan">
      <formula>0</formula>
    </cfRule>
  </conditionalFormatting>
  <conditionalFormatting sqref="R5:R9">
    <cfRule type="containsText" dxfId="2067" priority="230" operator="containsText" text="ROJO">
      <formula>NOT(ISERROR(SEARCH("ROJO",R5)))</formula>
    </cfRule>
    <cfRule type="containsText" dxfId="2066" priority="227" operator="containsText" text="VENCIDO">
      <formula>NOT(ISERROR(SEARCH("VENCIDO",R5)))</formula>
    </cfRule>
    <cfRule type="containsText" dxfId="2065" priority="228" operator="containsText" text="VERDE">
      <formula>NOT(ISERROR(SEARCH("VERDE",R5)))</formula>
    </cfRule>
    <cfRule type="containsText" dxfId="2064" priority="229" stopIfTrue="1" operator="containsText" text="AMARILLO">
      <formula>NOT(ISERROR(SEARCH("AMARILLO",R5)))</formula>
    </cfRule>
  </conditionalFormatting>
  <conditionalFormatting sqref="R11:R15">
    <cfRule type="containsText" dxfId="2063" priority="223" stopIfTrue="1" operator="containsText" text="AMARILLO">
      <formula>NOT(ISERROR(SEARCH("AMARILLO",R11)))</formula>
    </cfRule>
    <cfRule type="containsText" dxfId="2062" priority="222" operator="containsText" text="VERDE">
      <formula>NOT(ISERROR(SEARCH("VERDE",R11)))</formula>
    </cfRule>
    <cfRule type="containsText" dxfId="2061" priority="221" operator="containsText" text="VENCIDO">
      <formula>NOT(ISERROR(SEARCH("VENCIDO",R11)))</formula>
    </cfRule>
    <cfRule type="containsText" dxfId="2060" priority="224" operator="containsText" text="ROJO">
      <formula>NOT(ISERROR(SEARCH("ROJO",R11)))</formula>
    </cfRule>
  </conditionalFormatting>
  <conditionalFormatting sqref="R17:R21">
    <cfRule type="containsText" dxfId="2059" priority="219" stopIfTrue="1" operator="containsText" text="AMARILLO">
      <formula>NOT(ISERROR(SEARCH("AMARILLO",R17)))</formula>
    </cfRule>
    <cfRule type="containsText" dxfId="2058" priority="220" operator="containsText" text="ROJO">
      <formula>NOT(ISERROR(SEARCH("ROJO",R17)))</formula>
    </cfRule>
    <cfRule type="containsText" dxfId="2057" priority="217" operator="containsText" text="VENCIDO">
      <formula>NOT(ISERROR(SEARCH("VENCIDO",R17)))</formula>
    </cfRule>
    <cfRule type="containsText" dxfId="2056" priority="218" operator="containsText" text="VERDE">
      <formula>NOT(ISERROR(SEARCH("VERDE",R17)))</formula>
    </cfRule>
  </conditionalFormatting>
  <conditionalFormatting sqref="R23:R27">
    <cfRule type="containsText" dxfId="2055" priority="213" stopIfTrue="1" operator="containsText" text="AMARILLO">
      <formula>NOT(ISERROR(SEARCH("AMARILLO",R23)))</formula>
    </cfRule>
    <cfRule type="containsText" dxfId="2054" priority="214" operator="containsText" text="ROJO">
      <formula>NOT(ISERROR(SEARCH("ROJO",R23)))</formula>
    </cfRule>
    <cfRule type="containsText" dxfId="2053" priority="211" operator="containsText" text="VENCIDO">
      <formula>NOT(ISERROR(SEARCH("VENCIDO",R23)))</formula>
    </cfRule>
    <cfRule type="containsText" dxfId="2052" priority="212" operator="containsText" text="VERDE">
      <formula>NOT(ISERROR(SEARCH("VERDE",R23)))</formula>
    </cfRule>
  </conditionalFormatting>
  <conditionalFormatting sqref="R29:R33">
    <cfRule type="containsText" dxfId="2051" priority="209" stopIfTrue="1" operator="containsText" text="AMARILLO">
      <formula>NOT(ISERROR(SEARCH("AMARILLO",R29)))</formula>
    </cfRule>
    <cfRule type="containsText" dxfId="2050" priority="210" operator="containsText" text="ROJO">
      <formula>NOT(ISERROR(SEARCH("ROJO",R29)))</formula>
    </cfRule>
    <cfRule type="containsText" dxfId="2049" priority="207" operator="containsText" text="VENCIDO">
      <formula>NOT(ISERROR(SEARCH("VENCIDO",R29)))</formula>
    </cfRule>
    <cfRule type="containsText" dxfId="2048" priority="208" operator="containsText" text="VERDE">
      <formula>NOT(ISERROR(SEARCH("VERDE",R29)))</formula>
    </cfRule>
  </conditionalFormatting>
  <conditionalFormatting sqref="R35:R39">
    <cfRule type="containsText" dxfId="2047" priority="204" operator="containsText" text="ROJO">
      <formula>NOT(ISERROR(SEARCH("ROJO",R35)))</formula>
    </cfRule>
    <cfRule type="containsText" dxfId="2046" priority="201" operator="containsText" text="VENCIDO">
      <formula>NOT(ISERROR(SEARCH("VENCIDO",R35)))</formula>
    </cfRule>
    <cfRule type="containsText" dxfId="2045" priority="202" operator="containsText" text="VERDE">
      <formula>NOT(ISERROR(SEARCH("VERDE",R35)))</formula>
    </cfRule>
    <cfRule type="containsText" dxfId="2044" priority="203" stopIfTrue="1" operator="containsText" text="AMARILLO">
      <formula>NOT(ISERROR(SEARCH("AMARILLO",R35)))</formula>
    </cfRule>
  </conditionalFormatting>
  <conditionalFormatting sqref="R41:R45">
    <cfRule type="containsText" dxfId="2043" priority="200" operator="containsText" text="ROJO">
      <formula>NOT(ISERROR(SEARCH("ROJO",R41)))</formula>
    </cfRule>
    <cfRule type="containsText" dxfId="2042" priority="199" stopIfTrue="1" operator="containsText" text="AMARILLO">
      <formula>NOT(ISERROR(SEARCH("AMARILLO",R41)))</formula>
    </cfRule>
    <cfRule type="containsText" dxfId="2041" priority="198" operator="containsText" text="VERDE">
      <formula>NOT(ISERROR(SEARCH("VERDE",R41)))</formula>
    </cfRule>
    <cfRule type="containsText" dxfId="2040" priority="197" operator="containsText" text="VENCIDO">
      <formula>NOT(ISERROR(SEARCH("VENCIDO",R41)))</formula>
    </cfRule>
  </conditionalFormatting>
  <conditionalFormatting sqref="R47:R51 R53:R57 R59:R63 R65:R69 R71:R75 R77:R81 R95:R99 R107:R111 R113:R117 R119:R123 R125:R129 R131:R135 R137:R141 R143:R147">
    <cfRule type="containsText" dxfId="2039" priority="195" operator="containsText" text="ROJO">
      <formula>NOT(ISERROR(SEARCH("ROJO",R47)))</formula>
    </cfRule>
    <cfRule type="containsText" dxfId="2038" priority="194" stopIfTrue="1" operator="containsText" text="AMARILLO">
      <formula>NOT(ISERROR(SEARCH("AMARILLO",R47)))</formula>
    </cfRule>
    <cfRule type="containsText" dxfId="2037" priority="193" operator="containsText" text="VERDE">
      <formula>NOT(ISERROR(SEARCH("VERDE",R47)))</formula>
    </cfRule>
    <cfRule type="containsText" dxfId="2036" priority="192" operator="containsText" text="VENCIDO">
      <formula>NOT(ISERROR(SEARCH("VENCIDO",R47)))</formula>
    </cfRule>
  </conditionalFormatting>
  <conditionalFormatting sqref="R83:R87 R89:R93">
    <cfRule type="containsText" dxfId="2035" priority="189" stopIfTrue="1" operator="containsText" text="AMARILLO">
      <formula>NOT(ISERROR(SEARCH("AMARILLO",R83)))</formula>
    </cfRule>
    <cfRule type="containsText" dxfId="2034" priority="190" operator="containsText" text="ROJO">
      <formula>NOT(ISERROR(SEARCH("ROJO",R83)))</formula>
    </cfRule>
    <cfRule type="containsText" dxfId="2033" priority="187" operator="containsText" text="VENCIDO">
      <formula>NOT(ISERROR(SEARCH("VENCIDO",R83)))</formula>
    </cfRule>
    <cfRule type="containsText" dxfId="2032" priority="188" operator="containsText" text="VERDE">
      <formula>NOT(ISERROR(SEARCH("VERDE",R83)))</formula>
    </cfRule>
  </conditionalFormatting>
  <conditionalFormatting sqref="R101:R105">
    <cfRule type="containsText" dxfId="2031" priority="184" stopIfTrue="1" operator="containsText" text="AMARILLO">
      <formula>NOT(ISERROR(SEARCH("AMARILLO",R101)))</formula>
    </cfRule>
    <cfRule type="containsText" dxfId="2030" priority="185" operator="containsText" text="ROJO">
      <formula>NOT(ISERROR(SEARCH("ROJO",R101)))</formula>
    </cfRule>
    <cfRule type="containsText" dxfId="2029" priority="182" operator="containsText" text="VENCIDO">
      <formula>NOT(ISERROR(SEARCH("VENCIDO",R101)))</formula>
    </cfRule>
    <cfRule type="containsText" dxfId="2028" priority="183" operator="containsText" text="VERDE">
      <formula>NOT(ISERROR(SEARCH("VERDE",R101)))</formula>
    </cfRule>
  </conditionalFormatting>
  <conditionalFormatting sqref="R149:R153">
    <cfRule type="containsText" dxfId="2027" priority="178" operator="containsText" text="VERDE">
      <formula>NOT(ISERROR(SEARCH("VERDE",R149)))</formula>
    </cfRule>
    <cfRule type="containsText" dxfId="2026" priority="177" operator="containsText" text="VENCIDO">
      <formula>NOT(ISERROR(SEARCH("VENCIDO",R149)))</formula>
    </cfRule>
    <cfRule type="containsText" dxfId="2025" priority="179" stopIfTrue="1" operator="containsText" text="AMARILLO">
      <formula>NOT(ISERROR(SEARCH("AMARILLO",R149)))</formula>
    </cfRule>
    <cfRule type="containsText" dxfId="2024" priority="180" operator="containsText" text="ROJO">
      <formula>NOT(ISERROR(SEARCH("ROJO",R149)))</formula>
    </cfRule>
  </conditionalFormatting>
  <conditionalFormatting sqref="R155:R159">
    <cfRule type="containsText" dxfId="2023" priority="176" operator="containsText" text="ROJO">
      <formula>NOT(ISERROR(SEARCH("ROJO",R155)))</formula>
    </cfRule>
    <cfRule type="containsText" dxfId="2022" priority="174" operator="containsText" text="VERDE">
      <formula>NOT(ISERROR(SEARCH("VERDE",R155)))</formula>
    </cfRule>
    <cfRule type="containsText" dxfId="2021" priority="175" stopIfTrue="1" operator="containsText" text="AMARILLO">
      <formula>NOT(ISERROR(SEARCH("AMARILLO",R155)))</formula>
    </cfRule>
    <cfRule type="containsText" dxfId="2020" priority="173" operator="containsText" text="VENCIDO">
      <formula>NOT(ISERROR(SEARCH("VENCIDO",R155)))</formula>
    </cfRule>
  </conditionalFormatting>
  <conditionalFormatting sqref="R161:R165">
    <cfRule type="containsText" dxfId="2019" priority="170" operator="containsText" text="VERDE">
      <formula>NOT(ISERROR(SEARCH("VERDE",R161)))</formula>
    </cfRule>
    <cfRule type="containsText" dxfId="2018" priority="169" operator="containsText" text="VENCIDO">
      <formula>NOT(ISERROR(SEARCH("VENCIDO",R161)))</formula>
    </cfRule>
    <cfRule type="containsText" dxfId="2017" priority="171" stopIfTrue="1" operator="containsText" text="AMARILLO">
      <formula>NOT(ISERROR(SEARCH("AMARILLO",R161)))</formula>
    </cfRule>
    <cfRule type="containsText" dxfId="2016" priority="172" operator="containsText" text="ROJO">
      <formula>NOT(ISERROR(SEARCH("ROJO",R161)))</formula>
    </cfRule>
  </conditionalFormatting>
  <conditionalFormatting sqref="R167:R171">
    <cfRule type="containsText" dxfId="2015" priority="164" operator="containsText" text="VENCIDO">
      <formula>NOT(ISERROR(SEARCH("VENCIDO",R167)))</formula>
    </cfRule>
    <cfRule type="containsText" dxfId="2014" priority="166" stopIfTrue="1" operator="containsText" text="AMARILLO">
      <formula>NOT(ISERROR(SEARCH("AMARILLO",R167)))</formula>
    </cfRule>
    <cfRule type="containsText" dxfId="2013" priority="167" operator="containsText" text="ROJO">
      <formula>NOT(ISERROR(SEARCH("ROJO",R167)))</formula>
    </cfRule>
    <cfRule type="containsText" dxfId="2012" priority="165" operator="containsText" text="VERDE">
      <formula>NOT(ISERROR(SEARCH("VERDE",R167)))</formula>
    </cfRule>
  </conditionalFormatting>
  <conditionalFormatting sqref="R173:R177">
    <cfRule type="containsText" dxfId="2011" priority="160" operator="containsText" text="VERDE">
      <formula>NOT(ISERROR(SEARCH("VERDE",R173)))</formula>
    </cfRule>
    <cfRule type="containsText" dxfId="2010" priority="161" stopIfTrue="1" operator="containsText" text="AMARILLO">
      <formula>NOT(ISERROR(SEARCH("AMARILLO",R173)))</formula>
    </cfRule>
    <cfRule type="containsText" dxfId="2009" priority="162" operator="containsText" text="ROJO">
      <formula>NOT(ISERROR(SEARCH("ROJO",R173)))</formula>
    </cfRule>
    <cfRule type="containsText" dxfId="2008" priority="159" operator="containsText" text="VENCIDO">
      <formula>NOT(ISERROR(SEARCH("VENCIDO",R173)))</formula>
    </cfRule>
  </conditionalFormatting>
  <conditionalFormatting sqref="R179:R183">
    <cfRule type="containsText" dxfId="2007" priority="157" operator="containsText" text="ROJO">
      <formula>NOT(ISERROR(SEARCH("ROJO",R179)))</formula>
    </cfRule>
    <cfRule type="containsText" dxfId="2006" priority="156" stopIfTrue="1" operator="containsText" text="AMARILLO">
      <formula>NOT(ISERROR(SEARCH("AMARILLO",R179)))</formula>
    </cfRule>
    <cfRule type="containsText" dxfId="2005" priority="154" operator="containsText" text="VENCIDO">
      <formula>NOT(ISERROR(SEARCH("VENCIDO",R179)))</formula>
    </cfRule>
    <cfRule type="containsText" dxfId="2004" priority="155" operator="containsText" text="VERDE">
      <formula>NOT(ISERROR(SEARCH("VERDE",R179)))</formula>
    </cfRule>
  </conditionalFormatting>
  <conditionalFormatting sqref="R185:R189 R191:R195">
    <cfRule type="containsText" dxfId="2003" priority="151" stopIfTrue="1" operator="containsText" text="AMARILLO">
      <formula>NOT(ISERROR(SEARCH("AMARILLO",R185)))</formula>
    </cfRule>
    <cfRule type="containsText" dxfId="2002" priority="150" operator="containsText" text="VERDE">
      <formula>NOT(ISERROR(SEARCH("VERDE",R185)))</formula>
    </cfRule>
    <cfRule type="containsText" dxfId="2001" priority="149" operator="containsText" text="VENCIDO">
      <formula>NOT(ISERROR(SEARCH("VENCIDO",R185)))</formula>
    </cfRule>
    <cfRule type="containsText" dxfId="2000" priority="152" operator="containsText" text="ROJO">
      <formula>NOT(ISERROR(SEARCH("ROJO",R185)))</formula>
    </cfRule>
  </conditionalFormatting>
  <conditionalFormatting sqref="R197:R201 R203:R207 R209:R213 R215:R219">
    <cfRule type="containsText" dxfId="1999" priority="146" stopIfTrue="1" operator="containsText" text="AMARILLO">
      <formula>NOT(ISERROR(SEARCH("AMARILLO",R197)))</formula>
    </cfRule>
    <cfRule type="containsText" dxfId="1998" priority="147" operator="containsText" text="ROJO">
      <formula>NOT(ISERROR(SEARCH("ROJO",R197)))</formula>
    </cfRule>
    <cfRule type="containsText" dxfId="1997" priority="144" operator="containsText" text="VENCIDO">
      <formula>NOT(ISERROR(SEARCH("VENCIDO",R197)))</formula>
    </cfRule>
    <cfRule type="containsText" dxfId="1996" priority="145" operator="containsText" text="VERDE">
      <formula>NOT(ISERROR(SEARCH("VERDE",R197)))</formula>
    </cfRule>
  </conditionalFormatting>
  <conditionalFormatting sqref="R222:R226">
    <cfRule type="containsText" dxfId="1995" priority="141" operator="containsText" text="ROJO">
      <formula>NOT(ISERROR(SEARCH("ROJO",R222)))</formula>
    </cfRule>
    <cfRule type="containsText" dxfId="1994" priority="140" stopIfTrue="1" operator="containsText" text="AMARILLO">
      <formula>NOT(ISERROR(SEARCH("AMARILLO",R222)))</formula>
    </cfRule>
    <cfRule type="containsText" dxfId="1993" priority="139" operator="containsText" text="VERDE">
      <formula>NOT(ISERROR(SEARCH("VERDE",R222)))</formula>
    </cfRule>
    <cfRule type="containsText" dxfId="1992" priority="138" operator="containsText" text="VENCIDO">
      <formula>NOT(ISERROR(SEARCH("VENCIDO",R222)))</formula>
    </cfRule>
  </conditionalFormatting>
  <conditionalFormatting sqref="R228:R232 R234:R238 R240:R244">
    <cfRule type="containsText" dxfId="1991" priority="133" operator="containsText" text="VENCIDO">
      <formula>NOT(ISERROR(SEARCH("VENCIDO",R228)))</formula>
    </cfRule>
    <cfRule type="containsText" dxfId="1990" priority="134" operator="containsText" text="VERDE">
      <formula>NOT(ISERROR(SEARCH("VERDE",R228)))</formula>
    </cfRule>
    <cfRule type="containsText" dxfId="1989" priority="135" stopIfTrue="1" operator="containsText" text="AMARILLO">
      <formula>NOT(ISERROR(SEARCH("AMARILLO",R228)))</formula>
    </cfRule>
    <cfRule type="containsText" dxfId="1988" priority="136" operator="containsText" text="ROJO">
      <formula>NOT(ISERROR(SEARCH("ROJO",R228)))</formula>
    </cfRule>
  </conditionalFormatting>
  <conditionalFormatting sqref="R246:R250">
    <cfRule type="containsText" dxfId="1987" priority="128" operator="containsText" text="VENCIDO">
      <formula>NOT(ISERROR(SEARCH("VENCIDO",R246)))</formula>
    </cfRule>
    <cfRule type="containsText" dxfId="1986" priority="129" operator="containsText" text="VERDE">
      <formula>NOT(ISERROR(SEARCH("VERDE",R246)))</formula>
    </cfRule>
    <cfRule type="containsText" dxfId="1985" priority="130" stopIfTrue="1" operator="containsText" text="AMARILLO">
      <formula>NOT(ISERROR(SEARCH("AMARILLO",R246)))</formula>
    </cfRule>
    <cfRule type="containsText" dxfId="1984" priority="131" operator="containsText" text="ROJO">
      <formula>NOT(ISERROR(SEARCH("ROJO",R246)))</formula>
    </cfRule>
  </conditionalFormatting>
  <conditionalFormatting sqref="R252:R256">
    <cfRule type="containsText" dxfId="1983" priority="123" operator="containsText" text="VENCIDO">
      <formula>NOT(ISERROR(SEARCH("VENCIDO",R252)))</formula>
    </cfRule>
    <cfRule type="containsText" dxfId="1982" priority="124" operator="containsText" text="VERDE">
      <formula>NOT(ISERROR(SEARCH("VERDE",R252)))</formula>
    </cfRule>
    <cfRule type="containsText" dxfId="1981" priority="125" stopIfTrue="1" operator="containsText" text="AMARILLO">
      <formula>NOT(ISERROR(SEARCH("AMARILLO",R252)))</formula>
    </cfRule>
    <cfRule type="containsText" dxfId="1980" priority="126" operator="containsText" text="ROJO">
      <formula>NOT(ISERROR(SEARCH("ROJO",R252)))</formula>
    </cfRule>
  </conditionalFormatting>
  <conditionalFormatting sqref="R258:R262 R264:R268">
    <cfRule type="containsText" dxfId="1979" priority="121" operator="containsText" text="ROJO">
      <formula>NOT(ISERROR(SEARCH("ROJO",R258)))</formula>
    </cfRule>
    <cfRule type="containsText" dxfId="1978" priority="120" stopIfTrue="1" operator="containsText" text="AMARILLO">
      <formula>NOT(ISERROR(SEARCH("AMARILLO",R258)))</formula>
    </cfRule>
    <cfRule type="containsText" dxfId="1977" priority="118" operator="containsText" text="VENCIDO">
      <formula>NOT(ISERROR(SEARCH("VENCIDO",R258)))</formula>
    </cfRule>
    <cfRule type="containsText" dxfId="1976" priority="119" operator="containsText" text="VERDE">
      <formula>NOT(ISERROR(SEARCH("VERDE",R258)))</formula>
    </cfRule>
  </conditionalFormatting>
  <conditionalFormatting sqref="R270:R274 R276:R280 R282:R286 R288:R292">
    <cfRule type="containsText" dxfId="1975" priority="113" operator="containsText" text="VENCIDO">
      <formula>NOT(ISERROR(SEARCH("VENCIDO",R270)))</formula>
    </cfRule>
    <cfRule type="containsText" dxfId="1974" priority="114" operator="containsText" text="VERDE">
      <formula>NOT(ISERROR(SEARCH("VERDE",R270)))</formula>
    </cfRule>
    <cfRule type="containsText" dxfId="1973" priority="115" stopIfTrue="1" operator="containsText" text="AMARILLO">
      <formula>NOT(ISERROR(SEARCH("AMARILLO",R270)))</formula>
    </cfRule>
    <cfRule type="containsText" dxfId="1972" priority="116" operator="containsText" text="ROJO">
      <formula>NOT(ISERROR(SEARCH("ROJO",R270)))</formula>
    </cfRule>
  </conditionalFormatting>
  <conditionalFormatting sqref="R295:R300">
    <cfRule type="containsText" dxfId="1971" priority="108" operator="containsText" text="VERDE">
      <formula>NOT(ISERROR(SEARCH("VERDE",R295)))</formula>
    </cfRule>
    <cfRule type="containsText" dxfId="1970" priority="109" stopIfTrue="1" operator="containsText" text="AMARILLO">
      <formula>NOT(ISERROR(SEARCH("AMARILLO",R295)))</formula>
    </cfRule>
    <cfRule type="containsText" dxfId="1969" priority="110" operator="containsText" text="ROJO">
      <formula>NOT(ISERROR(SEARCH("ROJO",R295)))</formula>
    </cfRule>
    <cfRule type="containsText" dxfId="1968" priority="107" operator="containsText" text="VENCIDO">
      <formula>NOT(ISERROR(SEARCH("VENCIDO",R295)))</formula>
    </cfRule>
  </conditionalFormatting>
  <conditionalFormatting sqref="R302:R307 R309:R314">
    <cfRule type="containsText" dxfId="1967" priority="103" stopIfTrue="1" operator="containsText" text="AMARILLO">
      <formula>NOT(ISERROR(SEARCH("AMARILLO",R302)))</formula>
    </cfRule>
    <cfRule type="containsText" dxfId="1966" priority="102" operator="containsText" text="VERDE">
      <formula>NOT(ISERROR(SEARCH("VERDE",R302)))</formula>
    </cfRule>
    <cfRule type="containsText" dxfId="1965" priority="101" operator="containsText" text="VENCIDO">
      <formula>NOT(ISERROR(SEARCH("VENCIDO",R302)))</formula>
    </cfRule>
    <cfRule type="containsText" dxfId="1964" priority="104" operator="containsText" text="ROJO">
      <formula>NOT(ISERROR(SEARCH("ROJO",R302)))</formula>
    </cfRule>
  </conditionalFormatting>
  <conditionalFormatting sqref="R316:R321 R323:R328 R330:R335">
    <cfRule type="containsText" dxfId="1963" priority="98" operator="containsText" text="ROJO">
      <formula>NOT(ISERROR(SEARCH("ROJO",R316)))</formula>
    </cfRule>
    <cfRule type="containsText" dxfId="1962" priority="97" stopIfTrue="1" operator="containsText" text="AMARILLO">
      <formula>NOT(ISERROR(SEARCH("AMARILLO",R316)))</formula>
    </cfRule>
    <cfRule type="containsText" dxfId="1961" priority="96" operator="containsText" text="VERDE">
      <formula>NOT(ISERROR(SEARCH("VERDE",R316)))</formula>
    </cfRule>
    <cfRule type="containsText" dxfId="1960" priority="95" operator="containsText" text="VENCIDO">
      <formula>NOT(ISERROR(SEARCH("VENCIDO",R316)))</formula>
    </cfRule>
  </conditionalFormatting>
  <conditionalFormatting sqref="R337:R342 R344:R349">
    <cfRule type="containsText" dxfId="1959" priority="91" stopIfTrue="1" operator="containsText" text="AMARILLO">
      <formula>NOT(ISERROR(SEARCH("AMARILLO",R337)))</formula>
    </cfRule>
    <cfRule type="containsText" dxfId="1958" priority="90" operator="containsText" text="VERDE">
      <formula>NOT(ISERROR(SEARCH("VERDE",R337)))</formula>
    </cfRule>
    <cfRule type="containsText" dxfId="1957" priority="89" operator="containsText" text="VENCIDO">
      <formula>NOT(ISERROR(SEARCH("VENCIDO",R337)))</formula>
    </cfRule>
    <cfRule type="containsText" dxfId="1956" priority="92" operator="containsText" text="ROJO">
      <formula>NOT(ISERROR(SEARCH("ROJO",R337)))</formula>
    </cfRule>
  </conditionalFormatting>
  <conditionalFormatting sqref="R351:R356">
    <cfRule type="containsText" dxfId="1955" priority="86" operator="containsText" text="ROJO">
      <formula>NOT(ISERROR(SEARCH("ROJO",R351)))</formula>
    </cfRule>
    <cfRule type="containsText" dxfId="1954" priority="85" stopIfTrue="1" operator="containsText" text="AMARILLO">
      <formula>NOT(ISERROR(SEARCH("AMARILLO",R351)))</formula>
    </cfRule>
    <cfRule type="containsText" dxfId="1953" priority="84" operator="containsText" text="VERDE">
      <formula>NOT(ISERROR(SEARCH("VERDE",R351)))</formula>
    </cfRule>
    <cfRule type="containsText" dxfId="1952" priority="83" operator="containsText" text="VENCIDO">
      <formula>NOT(ISERROR(SEARCH("VENCIDO",R351)))</formula>
    </cfRule>
  </conditionalFormatting>
  <conditionalFormatting sqref="R358:R363">
    <cfRule type="containsText" dxfId="1951" priority="79" stopIfTrue="1" operator="containsText" text="AMARILLO">
      <formula>NOT(ISERROR(SEARCH("AMARILLO",R358)))</formula>
    </cfRule>
    <cfRule type="containsText" dxfId="1950" priority="78" operator="containsText" text="VERDE">
      <formula>NOT(ISERROR(SEARCH("VERDE",R358)))</formula>
    </cfRule>
    <cfRule type="containsText" dxfId="1949" priority="77" operator="containsText" text="VENCIDO">
      <formula>NOT(ISERROR(SEARCH("VENCIDO",R358)))</formula>
    </cfRule>
    <cfRule type="containsText" dxfId="1948" priority="80" operator="containsText" text="ROJO">
      <formula>NOT(ISERROR(SEARCH("ROJO",R358)))</formula>
    </cfRule>
  </conditionalFormatting>
  <conditionalFormatting sqref="R365:R371">
    <cfRule type="containsText" dxfId="1947" priority="76" operator="containsText" text="ROJO">
      <formula>NOT(ISERROR(SEARCH("ROJO",R365)))</formula>
    </cfRule>
    <cfRule type="containsText" dxfId="1946" priority="75" stopIfTrue="1" operator="containsText" text="AMARILLO">
      <formula>NOT(ISERROR(SEARCH("AMARILLO",R365)))</formula>
    </cfRule>
    <cfRule type="containsText" dxfId="1945" priority="73" operator="containsText" text="VENCIDO">
      <formula>NOT(ISERROR(SEARCH("VENCIDO",R365)))</formula>
    </cfRule>
    <cfRule type="containsText" dxfId="1944" priority="74" operator="containsText" text="VERDE">
      <formula>NOT(ISERROR(SEARCH("VERDE",R365)))</formula>
    </cfRule>
  </conditionalFormatting>
  <dataValidations count="1">
    <dataValidation type="list" allowBlank="1" showInputMessage="1" showErrorMessage="1" sqref="T222:T226 T228:T232 T234:T238 T240:T244 T246:T250 T252:T256 T258:T262 T264:T268 T270:T274 T276:T280 T282:T286 T288:T292 T295:T300 T302:T307 T309:T314 T316:T321 T323:T328 T330:T335 T337:T342 T344:T349 T351:T356 T358:T363 T365:T371 T377:T381" xr:uid="{00000000-0002-0000-0300-000000000000}">
      <formula1>"VENCIDO,NO VENCIDO"</formula1>
    </dataValidation>
  </dataValidation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Q381"/>
  <sheetViews>
    <sheetView topLeftCell="A212" zoomScale="80" zoomScaleNormal="80" workbookViewId="0">
      <selection activeCell="Q346" sqref="Q346"/>
    </sheetView>
  </sheetViews>
  <sheetFormatPr baseColWidth="10" defaultColWidth="10.875" defaultRowHeight="13.5"/>
  <cols>
    <col min="1" max="12" width="10.875" style="1"/>
    <col min="13" max="13" width="16.25" style="1" customWidth="1"/>
    <col min="14" max="16384" width="10.875" style="1"/>
  </cols>
  <sheetData>
    <row r="1" spans="1:43" ht="14.65" customHeight="1">
      <c r="A1" s="110" t="s">
        <v>48</v>
      </c>
      <c r="B1" s="195" t="s">
        <v>77</v>
      </c>
      <c r="C1" s="196"/>
      <c r="D1" s="114" t="s">
        <v>78</v>
      </c>
      <c r="E1" s="110" t="s">
        <v>79</v>
      </c>
      <c r="F1" s="104" t="s">
        <v>80</v>
      </c>
      <c r="G1" s="105"/>
      <c r="H1" s="2" t="s">
        <v>81</v>
      </c>
      <c r="I1" s="3" t="s">
        <v>82</v>
      </c>
      <c r="J1" s="141" t="s">
        <v>83</v>
      </c>
      <c r="K1" s="110" t="s">
        <v>84</v>
      </c>
      <c r="L1" s="114" t="s">
        <v>85</v>
      </c>
      <c r="M1" s="113" t="s">
        <v>86</v>
      </c>
      <c r="N1" s="113" t="s">
        <v>87</v>
      </c>
      <c r="O1" s="113" t="s">
        <v>88</v>
      </c>
      <c r="P1" s="156" t="s">
        <v>89</v>
      </c>
      <c r="Q1" s="113" t="s">
        <v>90</v>
      </c>
      <c r="R1" s="159" t="s">
        <v>91</v>
      </c>
      <c r="S1" s="159" t="s">
        <v>92</v>
      </c>
      <c r="T1" s="162" t="s">
        <v>93</v>
      </c>
      <c r="U1" s="162" t="s">
        <v>89</v>
      </c>
      <c r="V1" s="162" t="s">
        <v>94</v>
      </c>
      <c r="W1" s="162" t="s">
        <v>95</v>
      </c>
      <c r="X1" s="162" t="s">
        <v>96</v>
      </c>
      <c r="Y1" s="110" t="s">
        <v>97</v>
      </c>
      <c r="Z1" s="110" t="s">
        <v>98</v>
      </c>
      <c r="AA1" s="4"/>
      <c r="AB1" s="5" t="s">
        <v>99</v>
      </c>
      <c r="AC1" s="6"/>
      <c r="AD1" s="6"/>
      <c r="AE1" s="6"/>
      <c r="AF1" s="6"/>
      <c r="AG1" s="6"/>
      <c r="AH1" s="6"/>
      <c r="AI1" s="6"/>
      <c r="AJ1" s="6"/>
      <c r="AK1" s="6"/>
      <c r="AL1" s="6"/>
      <c r="AM1" s="6"/>
      <c r="AN1" s="6"/>
      <c r="AO1" s="180" t="s">
        <v>100</v>
      </c>
      <c r="AP1" s="7"/>
      <c r="AQ1" s="8"/>
    </row>
    <row r="2" spans="1:43" ht="16.5">
      <c r="A2" s="111"/>
      <c r="B2" s="197"/>
      <c r="C2" s="198"/>
      <c r="D2" s="115"/>
      <c r="E2" s="111"/>
      <c r="F2" s="114" t="s">
        <v>101</v>
      </c>
      <c r="G2" s="114" t="s">
        <v>102</v>
      </c>
      <c r="H2" s="135" t="s">
        <v>103</v>
      </c>
      <c r="I2" s="138" t="s">
        <v>104</v>
      </c>
      <c r="J2" s="142"/>
      <c r="K2" s="111"/>
      <c r="L2" s="115"/>
      <c r="M2" s="113"/>
      <c r="N2" s="113"/>
      <c r="O2" s="113"/>
      <c r="P2" s="157"/>
      <c r="Q2" s="113"/>
      <c r="R2" s="160"/>
      <c r="S2" s="160"/>
      <c r="T2" s="162"/>
      <c r="U2" s="162"/>
      <c r="V2" s="162"/>
      <c r="W2" s="162"/>
      <c r="X2" s="162"/>
      <c r="Y2" s="111"/>
      <c r="Z2" s="111"/>
      <c r="AA2" s="4"/>
      <c r="AB2" s="91">
        <v>1</v>
      </c>
      <c r="AC2" s="91"/>
      <c r="AD2" s="91"/>
      <c r="AE2" s="10">
        <v>2</v>
      </c>
      <c r="AF2" s="11">
        <v>3</v>
      </c>
      <c r="AG2" s="9">
        <v>4</v>
      </c>
      <c r="AH2" s="11">
        <v>5</v>
      </c>
      <c r="AI2" s="9">
        <v>6</v>
      </c>
      <c r="AJ2" s="11">
        <v>7</v>
      </c>
      <c r="AK2" s="9">
        <v>8</v>
      </c>
      <c r="AL2" s="9">
        <v>9</v>
      </c>
      <c r="AM2" s="9">
        <v>10</v>
      </c>
      <c r="AN2" s="11">
        <v>11</v>
      </c>
      <c r="AO2" s="181"/>
      <c r="AP2" s="12"/>
      <c r="AQ2" s="8"/>
    </row>
    <row r="3" spans="1:43" ht="16.5">
      <c r="A3" s="111"/>
      <c r="B3" s="197"/>
      <c r="C3" s="198"/>
      <c r="D3" s="115"/>
      <c r="E3" s="111"/>
      <c r="F3" s="115"/>
      <c r="G3" s="115"/>
      <c r="H3" s="136"/>
      <c r="I3" s="139"/>
      <c r="J3" s="142"/>
      <c r="K3" s="111"/>
      <c r="L3" s="115"/>
      <c r="M3" s="113"/>
      <c r="N3" s="113"/>
      <c r="O3" s="113"/>
      <c r="P3" s="157"/>
      <c r="Q3" s="113"/>
      <c r="R3" s="160"/>
      <c r="S3" s="160"/>
      <c r="T3" s="162"/>
      <c r="U3" s="162"/>
      <c r="V3" s="162"/>
      <c r="W3" s="162"/>
      <c r="X3" s="162"/>
      <c r="Y3" s="111"/>
      <c r="Z3" s="111"/>
      <c r="AA3" s="4"/>
      <c r="AB3" s="91" t="s">
        <v>49</v>
      </c>
      <c r="AC3" s="91"/>
      <c r="AD3" s="91"/>
      <c r="AE3" s="175" t="s">
        <v>8</v>
      </c>
      <c r="AF3" s="179" t="s">
        <v>12</v>
      </c>
      <c r="AG3" s="91" t="s">
        <v>14</v>
      </c>
      <c r="AH3" s="179" t="s">
        <v>17</v>
      </c>
      <c r="AI3" s="91" t="s">
        <v>25</v>
      </c>
      <c r="AJ3" s="179" t="s">
        <v>105</v>
      </c>
      <c r="AK3" s="91" t="s">
        <v>35</v>
      </c>
      <c r="AL3" s="91" t="s">
        <v>37</v>
      </c>
      <c r="AM3" s="91" t="s">
        <v>40</v>
      </c>
      <c r="AN3" s="179" t="s">
        <v>43</v>
      </c>
      <c r="AO3" s="181"/>
      <c r="AP3" s="13"/>
      <c r="AQ3" s="8"/>
    </row>
    <row r="4" spans="1:43" ht="25.5">
      <c r="A4" s="112"/>
      <c r="B4" s="199"/>
      <c r="C4" s="200"/>
      <c r="D4" s="116"/>
      <c r="E4" s="112"/>
      <c r="F4" s="116"/>
      <c r="G4" s="116"/>
      <c r="H4" s="137"/>
      <c r="I4" s="140"/>
      <c r="J4" s="143"/>
      <c r="K4" s="112"/>
      <c r="L4" s="116"/>
      <c r="M4" s="113"/>
      <c r="N4" s="113"/>
      <c r="O4" s="113"/>
      <c r="P4" s="158"/>
      <c r="Q4" s="113"/>
      <c r="R4" s="161"/>
      <c r="S4" s="161"/>
      <c r="T4" s="162"/>
      <c r="U4" s="162"/>
      <c r="V4" s="162"/>
      <c r="W4" s="162"/>
      <c r="X4" s="162"/>
      <c r="Y4" s="112"/>
      <c r="Z4" s="112"/>
      <c r="AA4" s="4"/>
      <c r="AB4" s="9" t="s">
        <v>106</v>
      </c>
      <c r="AC4" s="9" t="s">
        <v>107</v>
      </c>
      <c r="AD4" s="9" t="s">
        <v>108</v>
      </c>
      <c r="AE4" s="176"/>
      <c r="AF4" s="179"/>
      <c r="AG4" s="91"/>
      <c r="AH4" s="179"/>
      <c r="AI4" s="91"/>
      <c r="AJ4" s="179"/>
      <c r="AK4" s="91"/>
      <c r="AL4" s="91"/>
      <c r="AM4" s="91"/>
      <c r="AN4" s="179"/>
      <c r="AO4" s="182"/>
      <c r="AP4" s="13"/>
      <c r="AQ4" s="8"/>
    </row>
    <row r="5" spans="1:43" ht="16.5">
      <c r="A5" s="100">
        <v>1</v>
      </c>
      <c r="B5" s="187" t="s">
        <v>109</v>
      </c>
      <c r="C5" s="188"/>
      <c r="D5" s="117">
        <f>+Marzo!M5</f>
        <v>10</v>
      </c>
      <c r="E5" s="126">
        <v>10</v>
      </c>
      <c r="F5" s="132">
        <v>0</v>
      </c>
      <c r="G5" s="132"/>
      <c r="H5" s="132"/>
      <c r="I5" s="132"/>
      <c r="J5" s="144">
        <f>+F5+G5</f>
        <v>0</v>
      </c>
      <c r="K5" s="147">
        <f>+AO5</f>
        <v>0</v>
      </c>
      <c r="L5" s="150">
        <f>+J5+K5</f>
        <v>0</v>
      </c>
      <c r="M5" s="153">
        <f>+(D5+E5)-(L5)+H5-I5</f>
        <v>20</v>
      </c>
      <c r="N5" s="14">
        <v>10</v>
      </c>
      <c r="O5" s="15" t="s">
        <v>110</v>
      </c>
      <c r="P5" s="15" t="s">
        <v>111</v>
      </c>
      <c r="Q5" s="16">
        <v>46203</v>
      </c>
      <c r="R5" s="17" t="str">
        <f ca="1">IF(Q5=0," ",IFERROR(IF(DATEDIF(TODAY(),Q5,"M")&lt;=5,"ROJO",IF(DATEDIF(TODAY(),Q5,"M")&gt;=12,"VERDE",IF(AND(DATEDIF(TODAY(),Q5,"M")&gt;=6,DATEDIF(TODAY(),Q5,"M")&lt;=11),"AMARILLO"))),S5))</f>
        <v>NO VENCIDO</v>
      </c>
      <c r="S5" s="17" t="str">
        <f>IF(Q5=0," ",IF(Q5&lt;=$N$4,"VENCIDO","NO VENCIDO"))</f>
        <v>NO VENCIDO</v>
      </c>
      <c r="T5" s="18"/>
      <c r="U5" s="19"/>
      <c r="V5" s="19"/>
      <c r="W5" s="20"/>
      <c r="X5" s="20"/>
      <c r="Y5" s="163">
        <f>+AT5</f>
        <v>0</v>
      </c>
      <c r="Z5" s="21"/>
      <c r="AA5" s="4"/>
      <c r="AB5" s="166"/>
      <c r="AC5" s="166"/>
      <c r="AD5" s="170">
        <f>+AB5+AC5</f>
        <v>0</v>
      </c>
      <c r="AE5" s="167"/>
      <c r="AF5" s="167"/>
      <c r="AG5" s="167"/>
      <c r="AH5" s="167"/>
      <c r="AI5" s="167"/>
      <c r="AJ5" s="167"/>
      <c r="AK5" s="167"/>
      <c r="AL5" s="167"/>
      <c r="AM5" s="167"/>
      <c r="AN5" s="167"/>
      <c r="AO5" s="183">
        <f>SUM(AD5:AN9)</f>
        <v>0</v>
      </c>
      <c r="AP5" s="24"/>
      <c r="AQ5" s="8"/>
    </row>
    <row r="6" spans="1:43" ht="16.5">
      <c r="A6" s="101"/>
      <c r="B6" s="189"/>
      <c r="C6" s="190"/>
      <c r="D6" s="118"/>
      <c r="E6" s="127"/>
      <c r="F6" s="133"/>
      <c r="G6" s="133"/>
      <c r="H6" s="133"/>
      <c r="I6" s="133"/>
      <c r="J6" s="145"/>
      <c r="K6" s="148"/>
      <c r="L6" s="151"/>
      <c r="M6" s="154"/>
      <c r="N6" s="14">
        <v>10</v>
      </c>
      <c r="O6" s="15" t="s">
        <v>251</v>
      </c>
      <c r="P6" s="15" t="s">
        <v>111</v>
      </c>
      <c r="Q6" s="16">
        <v>46387</v>
      </c>
      <c r="R6" s="17" t="str">
        <f ca="1">IF(Q6=0," ",IFERROR(IF(DATEDIF(TODAY(),Q6,"M")&lt;=5,"ROJO",IF(DATEDIF(TODAY(),Q6,"M")&gt;=12,"VERDE",IF(AND(DATEDIF(TODAY(),Q6,"M")&gt;=6,DATEDIF(TODAY(),Q6,"M")&lt;=11),"AMARILLO"))),S6))</f>
        <v>ROJO</v>
      </c>
      <c r="S6" s="25" t="str">
        <f>IF(Q6=0," ",IF(Q6&lt;=$N$4,"VENCIDO","NO VENCIDO"))</f>
        <v>NO VENCIDO</v>
      </c>
      <c r="T6" s="18"/>
      <c r="U6" s="19"/>
      <c r="V6" s="19"/>
      <c r="W6" s="20"/>
      <c r="X6" s="20"/>
      <c r="Y6" s="164"/>
      <c r="Z6" s="21"/>
      <c r="AA6" s="4"/>
      <c r="AB6" s="166"/>
      <c r="AC6" s="166"/>
      <c r="AD6" s="170"/>
      <c r="AE6" s="168"/>
      <c r="AF6" s="168"/>
      <c r="AG6" s="168"/>
      <c r="AH6" s="168"/>
      <c r="AI6" s="168"/>
      <c r="AJ6" s="168"/>
      <c r="AK6" s="168"/>
      <c r="AL6" s="168"/>
      <c r="AM6" s="168"/>
      <c r="AN6" s="168"/>
      <c r="AO6" s="184"/>
      <c r="AP6" s="24"/>
      <c r="AQ6" s="8"/>
    </row>
    <row r="7" spans="1:43" ht="16.5">
      <c r="A7" s="101"/>
      <c r="B7" s="189"/>
      <c r="C7" s="190"/>
      <c r="D7" s="118"/>
      <c r="E7" s="127"/>
      <c r="F7" s="133"/>
      <c r="G7" s="133"/>
      <c r="H7" s="133"/>
      <c r="I7" s="133"/>
      <c r="J7" s="145"/>
      <c r="K7" s="148"/>
      <c r="L7" s="151"/>
      <c r="M7" s="154"/>
      <c r="N7" s="14"/>
      <c r="O7" s="15"/>
      <c r="P7" s="15"/>
      <c r="Q7" s="16"/>
      <c r="R7" s="17" t="str">
        <f ca="1">IF(Q7=0," ",IFERROR(IF(DATEDIF(TODAY(),Q7,"M")&lt;=5,"ROJO",IF(DATEDIF(TODAY(),Q7,"M")&gt;=12,"VERDE",IF(AND(DATEDIF(TODAY(),Q7,"M")&gt;=6,DATEDIF(TODAY(),Q7,"M")&lt;=11),"AMARILLO"))),S7))</f>
        <v xml:space="preserve"> </v>
      </c>
      <c r="S7" s="25" t="str">
        <f>IF(Q7=0," ",IF(Q7&lt;=$N$4,"VENCIDO","NO VENCIDO"))</f>
        <v xml:space="preserve"> </v>
      </c>
      <c r="T7" s="18"/>
      <c r="U7" s="19"/>
      <c r="V7" s="19"/>
      <c r="W7" s="20"/>
      <c r="X7" s="20"/>
      <c r="Y7" s="164"/>
      <c r="Z7" s="21"/>
      <c r="AA7" s="4"/>
      <c r="AB7" s="166"/>
      <c r="AC7" s="166"/>
      <c r="AD7" s="170"/>
      <c r="AE7" s="168"/>
      <c r="AF7" s="168"/>
      <c r="AG7" s="168"/>
      <c r="AH7" s="168"/>
      <c r="AI7" s="168"/>
      <c r="AJ7" s="168"/>
      <c r="AK7" s="168"/>
      <c r="AL7" s="168"/>
      <c r="AM7" s="168"/>
      <c r="AN7" s="168"/>
      <c r="AO7" s="184"/>
      <c r="AP7" s="24"/>
      <c r="AQ7" s="8"/>
    </row>
    <row r="8" spans="1:43" ht="16.5">
      <c r="A8" s="101"/>
      <c r="B8" s="189"/>
      <c r="C8" s="190"/>
      <c r="D8" s="118"/>
      <c r="E8" s="127"/>
      <c r="F8" s="133"/>
      <c r="G8" s="133"/>
      <c r="H8" s="133"/>
      <c r="I8" s="133"/>
      <c r="J8" s="145"/>
      <c r="K8" s="148"/>
      <c r="L8" s="151"/>
      <c r="M8" s="154"/>
      <c r="N8" s="14"/>
      <c r="O8" s="15"/>
      <c r="P8" s="15"/>
      <c r="Q8" s="16"/>
      <c r="R8" s="17" t="str">
        <f ca="1">IF(Q8=0," ",IFERROR(IF(DATEDIF(TODAY(),Q8,"M")&lt;=5,"ROJO",IF(DATEDIF(TODAY(),Q8,"M")&gt;=12,"VERDE",IF(AND(DATEDIF(TODAY(),Q8,"M")&gt;=6,DATEDIF(TODAY(),Q8,"M")&lt;=11),"AMARILLO"))),S8))</f>
        <v xml:space="preserve"> </v>
      </c>
      <c r="S8" s="25" t="str">
        <f>IF(Q8=0," ",IF(Q8&lt;=$N$4,"VENCIDO","NO VENCIDO"))</f>
        <v xml:space="preserve"> </v>
      </c>
      <c r="T8" s="18"/>
      <c r="U8" s="19"/>
      <c r="V8" s="19"/>
      <c r="W8" s="20"/>
      <c r="X8" s="20"/>
      <c r="Y8" s="164"/>
      <c r="Z8" s="21"/>
      <c r="AA8" s="4"/>
      <c r="AB8" s="166"/>
      <c r="AC8" s="166"/>
      <c r="AD8" s="170"/>
      <c r="AE8" s="168"/>
      <c r="AF8" s="168"/>
      <c r="AG8" s="168"/>
      <c r="AH8" s="168"/>
      <c r="AI8" s="168"/>
      <c r="AJ8" s="168"/>
      <c r="AK8" s="168"/>
      <c r="AL8" s="168"/>
      <c r="AM8" s="168"/>
      <c r="AN8" s="168"/>
      <c r="AO8" s="184"/>
      <c r="AP8" s="24"/>
      <c r="AQ8" s="8"/>
    </row>
    <row r="9" spans="1:43" ht="16.5">
      <c r="A9" s="101"/>
      <c r="B9" s="189"/>
      <c r="C9" s="190"/>
      <c r="D9" s="118"/>
      <c r="E9" s="127"/>
      <c r="F9" s="133"/>
      <c r="G9" s="133"/>
      <c r="H9" s="133"/>
      <c r="I9" s="133"/>
      <c r="J9" s="145"/>
      <c r="K9" s="148"/>
      <c r="L9" s="151"/>
      <c r="M9" s="155"/>
      <c r="N9" s="14"/>
      <c r="O9" s="15"/>
      <c r="P9" s="15"/>
      <c r="Q9" s="16"/>
      <c r="R9" s="17" t="str">
        <f ca="1">IF(Q9=0," ",IFERROR(IF(DATEDIF(TODAY(),Q9,"M")&lt;=5,"ROJO",IF(DATEDIF(TODAY(),Q9,"M")&gt;=12,"VERDE",IF(AND(DATEDIF(TODAY(),Q9,"M")&gt;=6,DATEDIF(TODAY(),Q9,"M")&lt;=11),"AMARILLO"))),S9))</f>
        <v xml:space="preserve"> </v>
      </c>
      <c r="S9" s="25" t="str">
        <f>IF(Q9=0," ",IF(Q9&lt;=$N$4,"VENCIDO","NO VENCIDO"))</f>
        <v xml:space="preserve"> </v>
      </c>
      <c r="T9" s="18"/>
      <c r="U9" s="19"/>
      <c r="V9" s="19"/>
      <c r="W9" s="20"/>
      <c r="X9" s="20"/>
      <c r="Y9" s="164"/>
      <c r="Z9" s="21"/>
      <c r="AA9" s="4"/>
      <c r="AB9" s="166"/>
      <c r="AC9" s="166"/>
      <c r="AD9" s="170"/>
      <c r="AE9" s="169"/>
      <c r="AF9" s="169"/>
      <c r="AG9" s="169"/>
      <c r="AH9" s="169"/>
      <c r="AI9" s="169"/>
      <c r="AJ9" s="169"/>
      <c r="AK9" s="169"/>
      <c r="AL9" s="169"/>
      <c r="AM9" s="169"/>
      <c r="AN9" s="169"/>
      <c r="AO9" s="185"/>
      <c r="AP9" s="24"/>
      <c r="AQ9" s="8"/>
    </row>
    <row r="10" spans="1:43" ht="16.5">
      <c r="A10" s="102"/>
      <c r="B10" s="191"/>
      <c r="C10" s="192"/>
      <c r="D10" s="119"/>
      <c r="E10" s="128"/>
      <c r="F10" s="134"/>
      <c r="G10" s="134"/>
      <c r="H10" s="134"/>
      <c r="I10" s="134"/>
      <c r="J10" s="146"/>
      <c r="K10" s="149"/>
      <c r="L10" s="152"/>
      <c r="M10" s="28" t="b">
        <f>M5=N10</f>
        <v>1</v>
      </c>
      <c r="N10" s="29">
        <f>SUM(N5:N9)</f>
        <v>20</v>
      </c>
      <c r="O10" s="30" t="s">
        <v>112</v>
      </c>
      <c r="P10" s="31"/>
      <c r="Q10" s="32"/>
      <c r="R10" s="32"/>
      <c r="S10" s="32"/>
      <c r="T10" s="33">
        <f>SUM(T5:T9)</f>
        <v>0</v>
      </c>
      <c r="U10" s="34"/>
      <c r="V10" s="34"/>
      <c r="W10" s="34"/>
      <c r="X10" s="35"/>
      <c r="Y10" s="165"/>
      <c r="Z10" s="36"/>
      <c r="AA10" s="4"/>
      <c r="AB10" s="37"/>
      <c r="AC10" s="38"/>
      <c r="AD10" s="38"/>
      <c r="AE10" s="38"/>
      <c r="AF10" s="38"/>
      <c r="AG10" s="38"/>
      <c r="AH10" s="38"/>
      <c r="AI10" s="38"/>
      <c r="AJ10" s="38"/>
      <c r="AK10" s="38"/>
      <c r="AL10" s="38"/>
      <c r="AM10" s="38"/>
      <c r="AN10" s="38"/>
      <c r="AO10" s="39"/>
      <c r="AP10" s="24"/>
      <c r="AQ10" s="8"/>
    </row>
    <row r="11" spans="1:43" ht="14.65" customHeight="1">
      <c r="A11" s="100">
        <f>A5+1</f>
        <v>2</v>
      </c>
      <c r="B11" s="187" t="s">
        <v>113</v>
      </c>
      <c r="C11" s="188"/>
      <c r="D11" s="117">
        <f>+Marzo!M11</f>
        <v>23</v>
      </c>
      <c r="E11" s="126">
        <v>0</v>
      </c>
      <c r="F11" s="132">
        <v>0</v>
      </c>
      <c r="G11" s="132"/>
      <c r="H11" s="132"/>
      <c r="I11" s="132"/>
      <c r="J11" s="144">
        <f>+F11+G11</f>
        <v>0</v>
      </c>
      <c r="K11" s="147">
        <f>+AO11</f>
        <v>0</v>
      </c>
      <c r="L11" s="150">
        <f>+J11+K11</f>
        <v>0</v>
      </c>
      <c r="M11" s="153">
        <f>+(D11+E11)-(L11)+H11-I11</f>
        <v>23</v>
      </c>
      <c r="N11" s="14">
        <v>10</v>
      </c>
      <c r="O11" s="15" t="s">
        <v>232</v>
      </c>
      <c r="P11" s="15" t="s">
        <v>115</v>
      </c>
      <c r="Q11" s="16">
        <v>46721</v>
      </c>
      <c r="R11" s="17" t="str">
        <f ca="1">IF(Q11=0," ",IFERROR(IF(DATEDIF(TODAY(),Q11,"M")&lt;=5,"ROJO",IF(DATEDIF(TODAY(),Q11,"M")&gt;=12,"VERDE",IF(AND(DATEDIF(TODAY(),Q11,"M")&gt;=6,DATEDIF(TODAY(),Q11,"M")&lt;=11),"AMARILLO"))),S11))</f>
        <v>VERDE</v>
      </c>
      <c r="S11" s="17" t="str">
        <f>IF(Q11=0," ",IF(Q11&lt;=$N$4,"VENCIDO","NO VENCIDO"))</f>
        <v>NO VENCIDO</v>
      </c>
      <c r="T11" s="18"/>
      <c r="U11" s="19"/>
      <c r="V11" s="19"/>
      <c r="W11" s="20"/>
      <c r="X11" s="20"/>
      <c r="Y11" s="163">
        <f>+AT11</f>
        <v>0</v>
      </c>
      <c r="Z11" s="21"/>
      <c r="AA11" s="4"/>
      <c r="AB11" s="166"/>
      <c r="AC11" s="166"/>
      <c r="AD11" s="170">
        <f>+AB11+AC11</f>
        <v>0</v>
      </c>
      <c r="AE11" s="167"/>
      <c r="AF11" s="166"/>
      <c r="AG11" s="166"/>
      <c r="AH11" s="166"/>
      <c r="AI11" s="166"/>
      <c r="AJ11" s="166"/>
      <c r="AK11" s="166"/>
      <c r="AL11" s="166"/>
      <c r="AM11" s="166"/>
      <c r="AN11" s="166"/>
      <c r="AO11" s="183">
        <f>SUM(AD11:AN15)</f>
        <v>0</v>
      </c>
      <c r="AP11" s="24"/>
      <c r="AQ11" s="8"/>
    </row>
    <row r="12" spans="1:43" ht="14.65" customHeight="1">
      <c r="A12" s="101"/>
      <c r="B12" s="189"/>
      <c r="C12" s="190"/>
      <c r="D12" s="118"/>
      <c r="E12" s="127"/>
      <c r="F12" s="133"/>
      <c r="G12" s="133"/>
      <c r="H12" s="133"/>
      <c r="I12" s="133"/>
      <c r="J12" s="145"/>
      <c r="K12" s="148"/>
      <c r="L12" s="151"/>
      <c r="M12" s="154"/>
      <c r="N12" s="14">
        <v>13</v>
      </c>
      <c r="O12" s="15" t="s">
        <v>114</v>
      </c>
      <c r="P12" s="15" t="s">
        <v>115</v>
      </c>
      <c r="Q12" s="16">
        <v>46173</v>
      </c>
      <c r="R12" s="17" t="str">
        <f ca="1">IF(Q12=0," ",IFERROR(IF(DATEDIF(TODAY(),Q12,"M")&lt;=5,"ROJO",IF(DATEDIF(TODAY(),Q12,"M")&gt;=12,"VERDE",IF(AND(DATEDIF(TODAY(),Q12,"M")&gt;=6,DATEDIF(TODAY(),Q12,"M")&lt;=11),"AMARILLO"))),S12))</f>
        <v>NO VENCIDO</v>
      </c>
      <c r="S12" s="25" t="str">
        <f>IF(Q12=0," ",IF(Q12&lt;=$N$4,"VENCIDO","NO VENCIDO"))</f>
        <v>NO VENCIDO</v>
      </c>
      <c r="T12" s="18"/>
      <c r="U12" s="19"/>
      <c r="V12" s="19"/>
      <c r="W12" s="20"/>
      <c r="X12" s="20"/>
      <c r="Y12" s="164"/>
      <c r="Z12" s="21"/>
      <c r="AA12" s="4"/>
      <c r="AB12" s="166"/>
      <c r="AC12" s="166"/>
      <c r="AD12" s="170"/>
      <c r="AE12" s="168"/>
      <c r="AF12" s="166"/>
      <c r="AG12" s="166"/>
      <c r="AH12" s="166"/>
      <c r="AI12" s="166"/>
      <c r="AJ12" s="166"/>
      <c r="AK12" s="166"/>
      <c r="AL12" s="166"/>
      <c r="AM12" s="166"/>
      <c r="AN12" s="166"/>
      <c r="AO12" s="184"/>
      <c r="AP12" s="24"/>
      <c r="AQ12" s="8"/>
    </row>
    <row r="13" spans="1:43" ht="14.65" customHeight="1">
      <c r="A13" s="101"/>
      <c r="B13" s="189"/>
      <c r="C13" s="190"/>
      <c r="D13" s="118"/>
      <c r="E13" s="127"/>
      <c r="F13" s="133"/>
      <c r="G13" s="133"/>
      <c r="H13" s="133"/>
      <c r="I13" s="133"/>
      <c r="J13" s="145"/>
      <c r="K13" s="148"/>
      <c r="L13" s="151"/>
      <c r="M13" s="154"/>
      <c r="N13" s="14"/>
      <c r="O13" s="15"/>
      <c r="P13" s="15"/>
      <c r="Q13" s="16"/>
      <c r="R13" s="17" t="str">
        <f ca="1">IF(Q13=0," ",IFERROR(IF(DATEDIF(TODAY(),Q13,"M")&lt;=5,"ROJO",IF(DATEDIF(TODAY(),Q13,"M")&gt;=12,"VERDE",IF(AND(DATEDIF(TODAY(),Q13,"M")&gt;=6,DATEDIF(TODAY(),Q13,"M")&lt;=11),"AMARILLO"))),S13))</f>
        <v xml:space="preserve"> </v>
      </c>
      <c r="S13" s="25" t="str">
        <f>IF(Q13=0," ",IF(Q13&lt;=$N$4,"VENCIDO","NO VENCIDO"))</f>
        <v xml:space="preserve"> </v>
      </c>
      <c r="T13" s="18"/>
      <c r="U13" s="19"/>
      <c r="V13" s="19"/>
      <c r="W13" s="20"/>
      <c r="X13" s="20"/>
      <c r="Y13" s="164"/>
      <c r="Z13" s="21"/>
      <c r="AA13" s="4"/>
      <c r="AB13" s="166"/>
      <c r="AC13" s="166"/>
      <c r="AD13" s="170"/>
      <c r="AE13" s="168"/>
      <c r="AF13" s="166"/>
      <c r="AG13" s="166"/>
      <c r="AH13" s="166"/>
      <c r="AI13" s="166"/>
      <c r="AJ13" s="166"/>
      <c r="AK13" s="166"/>
      <c r="AL13" s="166"/>
      <c r="AM13" s="166"/>
      <c r="AN13" s="166"/>
      <c r="AO13" s="184"/>
      <c r="AP13" s="24"/>
      <c r="AQ13" s="8"/>
    </row>
    <row r="14" spans="1:43" ht="14.65" customHeight="1">
      <c r="A14" s="101"/>
      <c r="B14" s="189"/>
      <c r="C14" s="190"/>
      <c r="D14" s="118"/>
      <c r="E14" s="127"/>
      <c r="F14" s="133"/>
      <c r="G14" s="133"/>
      <c r="H14" s="133"/>
      <c r="I14" s="133"/>
      <c r="J14" s="145"/>
      <c r="K14" s="148"/>
      <c r="L14" s="151"/>
      <c r="M14" s="154"/>
      <c r="N14" s="14"/>
      <c r="O14" s="15"/>
      <c r="P14" s="15"/>
      <c r="Q14" s="16"/>
      <c r="R14" s="17" t="str">
        <f ca="1">IF(Q14=0," ",IFERROR(IF(DATEDIF(TODAY(),Q14,"M")&lt;=5,"ROJO",IF(DATEDIF(TODAY(),Q14,"M")&gt;=12,"VERDE",IF(AND(DATEDIF(TODAY(),Q14,"M")&gt;=6,DATEDIF(TODAY(),Q14,"M")&lt;=11),"AMARILLO"))),S14))</f>
        <v xml:space="preserve"> </v>
      </c>
      <c r="S14" s="25" t="str">
        <f>IF(Q14=0," ",IF(Q14&lt;=$N$4,"VENCIDO","NO VENCIDO"))</f>
        <v xml:space="preserve"> </v>
      </c>
      <c r="T14" s="18"/>
      <c r="U14" s="19"/>
      <c r="V14" s="19"/>
      <c r="W14" s="20"/>
      <c r="X14" s="20"/>
      <c r="Y14" s="164"/>
      <c r="Z14" s="21"/>
      <c r="AA14" s="4"/>
      <c r="AB14" s="166"/>
      <c r="AC14" s="166"/>
      <c r="AD14" s="170"/>
      <c r="AE14" s="168"/>
      <c r="AF14" s="166"/>
      <c r="AG14" s="166"/>
      <c r="AH14" s="166"/>
      <c r="AI14" s="166"/>
      <c r="AJ14" s="166"/>
      <c r="AK14" s="166"/>
      <c r="AL14" s="166"/>
      <c r="AM14" s="166"/>
      <c r="AN14" s="166"/>
      <c r="AO14" s="184"/>
      <c r="AP14" s="24"/>
      <c r="AQ14" s="8"/>
    </row>
    <row r="15" spans="1:43" ht="14.65" customHeight="1">
      <c r="A15" s="101"/>
      <c r="B15" s="189"/>
      <c r="C15" s="190"/>
      <c r="D15" s="118"/>
      <c r="E15" s="127"/>
      <c r="F15" s="133"/>
      <c r="G15" s="133"/>
      <c r="H15" s="133"/>
      <c r="I15" s="133"/>
      <c r="J15" s="145"/>
      <c r="K15" s="148"/>
      <c r="L15" s="151"/>
      <c r="M15" s="155"/>
      <c r="N15" s="14"/>
      <c r="O15" s="15"/>
      <c r="P15" s="15"/>
      <c r="Q15" s="16"/>
      <c r="R15" s="17" t="str">
        <f ca="1">IF(Q15=0," ",IFERROR(IF(DATEDIF(TODAY(),Q15,"M")&lt;=5,"ROJO",IF(DATEDIF(TODAY(),Q15,"M")&gt;=12,"VERDE",IF(AND(DATEDIF(TODAY(),Q15,"M")&gt;=6,DATEDIF(TODAY(),Q15,"M")&lt;=11),"AMARILLO"))),S15))</f>
        <v xml:space="preserve"> </v>
      </c>
      <c r="S15" s="25" t="str">
        <f>IF(Q15=0," ",IF(Q15&lt;=$N$4,"VENCIDO","NO VENCIDO"))</f>
        <v xml:space="preserve"> </v>
      </c>
      <c r="T15" s="18"/>
      <c r="U15" s="19"/>
      <c r="V15" s="19"/>
      <c r="W15" s="20"/>
      <c r="X15" s="20"/>
      <c r="Y15" s="164"/>
      <c r="Z15" s="21"/>
      <c r="AA15" s="4"/>
      <c r="AB15" s="166"/>
      <c r="AC15" s="166"/>
      <c r="AD15" s="170"/>
      <c r="AE15" s="169"/>
      <c r="AF15" s="166"/>
      <c r="AG15" s="166"/>
      <c r="AH15" s="166"/>
      <c r="AI15" s="166"/>
      <c r="AJ15" s="166"/>
      <c r="AK15" s="166"/>
      <c r="AL15" s="166"/>
      <c r="AM15" s="166"/>
      <c r="AN15" s="166"/>
      <c r="AO15" s="185"/>
      <c r="AP15" s="24"/>
      <c r="AQ15" s="8"/>
    </row>
    <row r="16" spans="1:43" ht="16.5">
      <c r="A16" s="102"/>
      <c r="B16" s="191"/>
      <c r="C16" s="192"/>
      <c r="D16" s="119"/>
      <c r="E16" s="128"/>
      <c r="F16" s="134"/>
      <c r="G16" s="134"/>
      <c r="H16" s="134"/>
      <c r="I16" s="134"/>
      <c r="J16" s="146"/>
      <c r="K16" s="149"/>
      <c r="L16" s="152"/>
      <c r="M16" s="28" t="b">
        <f>M11=N16</f>
        <v>1</v>
      </c>
      <c r="N16" s="29">
        <f>SUM(N11:N15)</f>
        <v>23</v>
      </c>
      <c r="O16" s="30" t="s">
        <v>112</v>
      </c>
      <c r="P16" s="31"/>
      <c r="Q16" s="32"/>
      <c r="R16" s="32"/>
      <c r="S16" s="32"/>
      <c r="T16" s="33">
        <f>SUM(T11:T15)</f>
        <v>0</v>
      </c>
      <c r="U16" s="34"/>
      <c r="V16" s="34"/>
      <c r="W16" s="34"/>
      <c r="X16" s="35"/>
      <c r="Y16" s="165"/>
      <c r="Z16" s="36"/>
      <c r="AA16" s="4"/>
      <c r="AB16" s="37"/>
      <c r="AC16" s="38"/>
      <c r="AD16" s="38"/>
      <c r="AE16" s="38"/>
      <c r="AF16" s="38"/>
      <c r="AG16" s="38"/>
      <c r="AH16" s="38"/>
      <c r="AI16" s="38"/>
      <c r="AJ16" s="38"/>
      <c r="AK16" s="38"/>
      <c r="AL16" s="38"/>
      <c r="AM16" s="38"/>
      <c r="AN16" s="38"/>
      <c r="AO16" s="39"/>
      <c r="AP16" s="24"/>
      <c r="AQ16" s="8"/>
    </row>
    <row r="17" spans="1:43" ht="14.65" customHeight="1">
      <c r="A17" s="100">
        <f>A11+1</f>
        <v>3</v>
      </c>
      <c r="B17" s="187" t="s">
        <v>116</v>
      </c>
      <c r="C17" s="188"/>
      <c r="D17" s="117">
        <f>+Marzo!M17</f>
        <v>0</v>
      </c>
      <c r="E17" s="126">
        <v>0</v>
      </c>
      <c r="F17" s="132">
        <v>0</v>
      </c>
      <c r="G17" s="132"/>
      <c r="H17" s="132"/>
      <c r="I17" s="132"/>
      <c r="J17" s="144">
        <f>+F17+G17</f>
        <v>0</v>
      </c>
      <c r="K17" s="147">
        <f>+AO17</f>
        <v>0</v>
      </c>
      <c r="L17" s="150">
        <f>+J17+K17</f>
        <v>0</v>
      </c>
      <c r="M17" s="153">
        <f>+(D17+E17)-(L17)+H17-I17</f>
        <v>0</v>
      </c>
      <c r="N17" s="14"/>
      <c r="O17" s="15"/>
      <c r="P17" s="15"/>
      <c r="Q17" s="16"/>
      <c r="R17" s="17" t="str">
        <f ca="1">IF(Q17=0," ",IFERROR(IF(DATEDIF(TODAY(),Q17,"M")&lt;=5,"ROJO",IF(DATEDIF(TODAY(),Q17,"M")&gt;=12,"VERDE",IF(AND(DATEDIF(TODAY(),Q17,"M")&gt;=6,DATEDIF(TODAY(),Q17,"M")&lt;=11),"AMARILLO"))),S17))</f>
        <v xml:space="preserve"> </v>
      </c>
      <c r="S17" s="17" t="str">
        <f>IF(Q17=0," ",IF(Q17&lt;=$N$4,"VENCIDO","NO VENCIDO"))</f>
        <v xml:space="preserve"> </v>
      </c>
      <c r="T17" s="18"/>
      <c r="U17" s="19"/>
      <c r="V17" s="19"/>
      <c r="W17" s="20"/>
      <c r="X17" s="20"/>
      <c r="Y17" s="163">
        <f>+AT17</f>
        <v>0</v>
      </c>
      <c r="Z17" s="21"/>
      <c r="AA17" s="4"/>
      <c r="AB17" s="166"/>
      <c r="AC17" s="166"/>
      <c r="AD17" s="170">
        <f>+AB17+AC17</f>
        <v>0</v>
      </c>
      <c r="AE17" s="166"/>
      <c r="AF17" s="166"/>
      <c r="AG17" s="166"/>
      <c r="AH17" s="166"/>
      <c r="AI17" s="166"/>
      <c r="AJ17" s="166"/>
      <c r="AK17" s="166"/>
      <c r="AL17" s="166"/>
      <c r="AM17" s="166"/>
      <c r="AN17" s="166"/>
      <c r="AO17" s="183">
        <f>SUM(AD17:AN21)</f>
        <v>0</v>
      </c>
      <c r="AP17" s="24"/>
      <c r="AQ17" s="8"/>
    </row>
    <row r="18" spans="1:43" ht="14.65" customHeight="1">
      <c r="A18" s="101"/>
      <c r="B18" s="189"/>
      <c r="C18" s="190"/>
      <c r="D18" s="118"/>
      <c r="E18" s="127"/>
      <c r="F18" s="133"/>
      <c r="G18" s="133"/>
      <c r="H18" s="133"/>
      <c r="I18" s="133"/>
      <c r="J18" s="145"/>
      <c r="K18" s="148"/>
      <c r="L18" s="151"/>
      <c r="M18" s="154"/>
      <c r="N18" s="14"/>
      <c r="O18" s="15"/>
      <c r="P18" s="15"/>
      <c r="Q18" s="16"/>
      <c r="R18" s="17" t="str">
        <f ca="1">IF(Q18=0," ",IFERROR(IF(DATEDIF(TODAY(),Q18,"M")&lt;=5,"ROJO",IF(DATEDIF(TODAY(),Q18,"M")&gt;=12,"VERDE",IF(AND(DATEDIF(TODAY(),Q18,"M")&gt;=6,DATEDIF(TODAY(),Q18,"M")&lt;=11),"AMARILLO"))),S18))</f>
        <v xml:space="preserve"> </v>
      </c>
      <c r="S18" s="25" t="str">
        <f>IF(Q18=0," ",IF(Q18&lt;=$N$4,"VENCIDO","NO VENCIDO"))</f>
        <v xml:space="preserve"> </v>
      </c>
      <c r="T18" s="18"/>
      <c r="U18" s="19"/>
      <c r="V18" s="19"/>
      <c r="W18" s="20"/>
      <c r="X18" s="20"/>
      <c r="Y18" s="164"/>
      <c r="Z18" s="21"/>
      <c r="AA18" s="4"/>
      <c r="AB18" s="166"/>
      <c r="AC18" s="166"/>
      <c r="AD18" s="170"/>
      <c r="AE18" s="166"/>
      <c r="AF18" s="166"/>
      <c r="AG18" s="166"/>
      <c r="AH18" s="166"/>
      <c r="AI18" s="166"/>
      <c r="AJ18" s="166"/>
      <c r="AK18" s="166"/>
      <c r="AL18" s="166"/>
      <c r="AM18" s="166"/>
      <c r="AN18" s="166"/>
      <c r="AO18" s="184"/>
      <c r="AP18" s="24"/>
      <c r="AQ18" s="8"/>
    </row>
    <row r="19" spans="1:43" ht="14.65" customHeight="1">
      <c r="A19" s="101"/>
      <c r="B19" s="189"/>
      <c r="C19" s="190"/>
      <c r="D19" s="118"/>
      <c r="E19" s="127"/>
      <c r="F19" s="133"/>
      <c r="G19" s="133"/>
      <c r="H19" s="133"/>
      <c r="I19" s="133"/>
      <c r="J19" s="145"/>
      <c r="K19" s="148"/>
      <c r="L19" s="151"/>
      <c r="M19" s="154"/>
      <c r="N19" s="14"/>
      <c r="O19" s="15"/>
      <c r="P19" s="15"/>
      <c r="Q19" s="16"/>
      <c r="R19" s="17" t="str">
        <f ca="1">IF(Q19=0," ",IFERROR(IF(DATEDIF(TODAY(),Q19,"M")&lt;=5,"ROJO",IF(DATEDIF(TODAY(),Q19,"M")&gt;=12,"VERDE",IF(AND(DATEDIF(TODAY(),Q19,"M")&gt;=6,DATEDIF(TODAY(),Q19,"M")&lt;=11),"AMARILLO"))),S19))</f>
        <v xml:space="preserve"> </v>
      </c>
      <c r="S19" s="25" t="str">
        <f>IF(Q19=0," ",IF(Q19&lt;=$N$4,"VENCIDO","NO VENCIDO"))</f>
        <v xml:space="preserve"> </v>
      </c>
      <c r="T19" s="18"/>
      <c r="U19" s="19"/>
      <c r="V19" s="19"/>
      <c r="W19" s="20"/>
      <c r="X19" s="20"/>
      <c r="Y19" s="164"/>
      <c r="Z19" s="21"/>
      <c r="AA19" s="4"/>
      <c r="AB19" s="166"/>
      <c r="AC19" s="166"/>
      <c r="AD19" s="170"/>
      <c r="AE19" s="166"/>
      <c r="AF19" s="166"/>
      <c r="AG19" s="166"/>
      <c r="AH19" s="166"/>
      <c r="AI19" s="166"/>
      <c r="AJ19" s="166"/>
      <c r="AK19" s="166"/>
      <c r="AL19" s="166"/>
      <c r="AM19" s="166"/>
      <c r="AN19" s="166"/>
      <c r="AO19" s="184"/>
      <c r="AP19" s="24"/>
      <c r="AQ19" s="8"/>
    </row>
    <row r="20" spans="1:43" ht="14.65" customHeight="1">
      <c r="A20" s="101"/>
      <c r="B20" s="189"/>
      <c r="C20" s="190"/>
      <c r="D20" s="118"/>
      <c r="E20" s="127"/>
      <c r="F20" s="133"/>
      <c r="G20" s="133"/>
      <c r="H20" s="133"/>
      <c r="I20" s="133"/>
      <c r="J20" s="145"/>
      <c r="K20" s="148"/>
      <c r="L20" s="151"/>
      <c r="M20" s="154"/>
      <c r="N20" s="14"/>
      <c r="O20" s="15"/>
      <c r="P20" s="15"/>
      <c r="Q20" s="16"/>
      <c r="R20" s="17" t="str">
        <f ca="1">IF(Q20=0," ",IFERROR(IF(DATEDIF(TODAY(),Q20,"M")&lt;=5,"ROJO",IF(DATEDIF(TODAY(),Q20,"M")&gt;=12,"VERDE",IF(AND(DATEDIF(TODAY(),Q20,"M")&gt;=6,DATEDIF(TODAY(),Q20,"M")&lt;=11),"AMARILLO"))),S20))</f>
        <v xml:space="preserve"> </v>
      </c>
      <c r="S20" s="25" t="str">
        <f>IF(Q20=0," ",IF(Q20&lt;=$N$4,"VENCIDO","NO VENCIDO"))</f>
        <v xml:space="preserve"> </v>
      </c>
      <c r="T20" s="18"/>
      <c r="U20" s="19"/>
      <c r="V20" s="19"/>
      <c r="W20" s="20"/>
      <c r="X20" s="20"/>
      <c r="Y20" s="164"/>
      <c r="Z20" s="21"/>
      <c r="AA20" s="4"/>
      <c r="AB20" s="166"/>
      <c r="AC20" s="166"/>
      <c r="AD20" s="170"/>
      <c r="AE20" s="166"/>
      <c r="AF20" s="166"/>
      <c r="AG20" s="166"/>
      <c r="AH20" s="166"/>
      <c r="AI20" s="166"/>
      <c r="AJ20" s="166"/>
      <c r="AK20" s="166"/>
      <c r="AL20" s="166"/>
      <c r="AM20" s="166"/>
      <c r="AN20" s="166"/>
      <c r="AO20" s="184"/>
      <c r="AP20" s="24"/>
      <c r="AQ20" s="8"/>
    </row>
    <row r="21" spans="1:43" ht="14.65" customHeight="1">
      <c r="A21" s="101"/>
      <c r="B21" s="189"/>
      <c r="C21" s="190"/>
      <c r="D21" s="118"/>
      <c r="E21" s="127"/>
      <c r="F21" s="133"/>
      <c r="G21" s="133"/>
      <c r="H21" s="133"/>
      <c r="I21" s="133"/>
      <c r="J21" s="145"/>
      <c r="K21" s="148"/>
      <c r="L21" s="151"/>
      <c r="M21" s="155"/>
      <c r="N21" s="14"/>
      <c r="O21" s="15"/>
      <c r="P21" s="15"/>
      <c r="Q21" s="16"/>
      <c r="R21" s="17" t="str">
        <f ca="1">IF(Q21=0," ",IFERROR(IF(DATEDIF(TODAY(),Q21,"M")&lt;=5,"ROJO",IF(DATEDIF(TODAY(),Q21,"M")&gt;=12,"VERDE",IF(AND(DATEDIF(TODAY(),Q21,"M")&gt;=6,DATEDIF(TODAY(),Q21,"M")&lt;=11),"AMARILLO"))),S21))</f>
        <v xml:space="preserve"> </v>
      </c>
      <c r="S21" s="25" t="str">
        <f>IF(Q21=0," ",IF(Q21&lt;=$N$4,"VENCIDO","NO VENCIDO"))</f>
        <v xml:space="preserve"> </v>
      </c>
      <c r="T21" s="18"/>
      <c r="U21" s="19"/>
      <c r="V21" s="19"/>
      <c r="W21" s="20"/>
      <c r="X21" s="20"/>
      <c r="Y21" s="164"/>
      <c r="Z21" s="21"/>
      <c r="AA21" s="4"/>
      <c r="AB21" s="166"/>
      <c r="AC21" s="166"/>
      <c r="AD21" s="170"/>
      <c r="AE21" s="166"/>
      <c r="AF21" s="166"/>
      <c r="AG21" s="166"/>
      <c r="AH21" s="166"/>
      <c r="AI21" s="166"/>
      <c r="AJ21" s="166"/>
      <c r="AK21" s="166"/>
      <c r="AL21" s="166"/>
      <c r="AM21" s="166"/>
      <c r="AN21" s="166"/>
      <c r="AO21" s="185"/>
      <c r="AP21" s="24"/>
      <c r="AQ21" s="8"/>
    </row>
    <row r="22" spans="1:43" ht="16.5">
      <c r="A22" s="102"/>
      <c r="B22" s="191"/>
      <c r="C22" s="192"/>
      <c r="D22" s="119"/>
      <c r="E22" s="128"/>
      <c r="F22" s="134"/>
      <c r="G22" s="134"/>
      <c r="H22" s="134"/>
      <c r="I22" s="134"/>
      <c r="J22" s="146"/>
      <c r="K22" s="149"/>
      <c r="L22" s="152"/>
      <c r="M22" s="28" t="b">
        <f>M17=N22</f>
        <v>1</v>
      </c>
      <c r="N22" s="29">
        <f>SUM(N17:N21)</f>
        <v>0</v>
      </c>
      <c r="O22" s="30" t="s">
        <v>112</v>
      </c>
      <c r="P22" s="31"/>
      <c r="Q22" s="32"/>
      <c r="R22" s="32"/>
      <c r="S22" s="32"/>
      <c r="T22" s="33">
        <f>SUM(T17:T21)</f>
        <v>0</v>
      </c>
      <c r="U22" s="34"/>
      <c r="V22" s="34"/>
      <c r="W22" s="34"/>
      <c r="X22" s="35"/>
      <c r="Y22" s="165"/>
      <c r="Z22" s="36"/>
      <c r="AA22" s="4"/>
      <c r="AB22" s="37"/>
      <c r="AC22" s="38"/>
      <c r="AD22" s="38"/>
      <c r="AE22" s="38"/>
      <c r="AF22" s="38"/>
      <c r="AG22" s="38"/>
      <c r="AH22" s="38"/>
      <c r="AI22" s="38"/>
      <c r="AJ22" s="38"/>
      <c r="AK22" s="38"/>
      <c r="AL22" s="38"/>
      <c r="AM22" s="38"/>
      <c r="AN22" s="38"/>
      <c r="AO22" s="39"/>
      <c r="AP22" s="24"/>
      <c r="AQ22" s="8"/>
    </row>
    <row r="23" spans="1:43" ht="14.65" customHeight="1">
      <c r="A23" s="100">
        <f>A17+1</f>
        <v>4</v>
      </c>
      <c r="B23" s="187" t="s">
        <v>118</v>
      </c>
      <c r="C23" s="188"/>
      <c r="D23" s="117">
        <f>+Marzo!M23</f>
        <v>26</v>
      </c>
      <c r="E23" s="126">
        <v>30</v>
      </c>
      <c r="F23" s="132">
        <v>36</v>
      </c>
      <c r="G23" s="132"/>
      <c r="H23" s="132"/>
      <c r="I23" s="132"/>
      <c r="J23" s="144">
        <f>+F23+G23</f>
        <v>36</v>
      </c>
      <c r="K23" s="147">
        <f>+AO23</f>
        <v>0</v>
      </c>
      <c r="L23" s="150">
        <f>+J23+K23</f>
        <v>36</v>
      </c>
      <c r="M23" s="153">
        <f>+(D23+E23)-(L23)+H23-I23</f>
        <v>20</v>
      </c>
      <c r="N23" s="14">
        <v>20</v>
      </c>
      <c r="O23" s="15" t="s">
        <v>252</v>
      </c>
      <c r="P23" s="15" t="s">
        <v>120</v>
      </c>
      <c r="Q23" s="16">
        <v>46808</v>
      </c>
      <c r="R23" s="17" t="str">
        <f ca="1">IF(Q23=0," ",IFERROR(IF(DATEDIF(TODAY(),Q23,"M")&lt;=5,"ROJO",IF(DATEDIF(TODAY(),Q23,"M")&gt;=12,"VERDE",IF(AND(DATEDIF(TODAY(),Q23,"M")&gt;=6,DATEDIF(TODAY(),Q23,"M")&lt;=11),"AMARILLO"))),S23))</f>
        <v>VERDE</v>
      </c>
      <c r="S23" s="17" t="str">
        <f>IF(Q23=0," ",IF(Q23&lt;=$N$4,"VENCIDO","NO VENCIDO"))</f>
        <v>NO VENCIDO</v>
      </c>
      <c r="T23" s="18"/>
      <c r="U23" s="19"/>
      <c r="V23" s="19"/>
      <c r="W23" s="20"/>
      <c r="X23" s="20"/>
      <c r="Y23" s="163">
        <f>+AT23</f>
        <v>0</v>
      </c>
      <c r="Z23" s="21"/>
      <c r="AA23" s="4"/>
      <c r="AB23" s="166"/>
      <c r="AC23" s="166"/>
      <c r="AD23" s="170">
        <f>+AB23+AC23</f>
        <v>0</v>
      </c>
      <c r="AE23" s="166"/>
      <c r="AF23" s="166"/>
      <c r="AG23" s="166"/>
      <c r="AH23" s="166"/>
      <c r="AI23" s="166"/>
      <c r="AJ23" s="166"/>
      <c r="AK23" s="166"/>
      <c r="AL23" s="166"/>
      <c r="AM23" s="166"/>
      <c r="AN23" s="166"/>
      <c r="AO23" s="183">
        <f>SUM(AD23:AN27)</f>
        <v>0</v>
      </c>
      <c r="AP23" s="24"/>
      <c r="AQ23" s="8"/>
    </row>
    <row r="24" spans="1:43" ht="14.65" customHeight="1">
      <c r="A24" s="101"/>
      <c r="B24" s="189"/>
      <c r="C24" s="190"/>
      <c r="D24" s="118"/>
      <c r="E24" s="127"/>
      <c r="F24" s="133"/>
      <c r="G24" s="133"/>
      <c r="H24" s="133"/>
      <c r="I24" s="133"/>
      <c r="J24" s="145"/>
      <c r="K24" s="148"/>
      <c r="L24" s="151"/>
      <c r="M24" s="154"/>
      <c r="N24" s="14"/>
      <c r="O24" s="15"/>
      <c r="P24" s="15"/>
      <c r="Q24" s="16"/>
      <c r="R24" s="17" t="str">
        <f ca="1">IF(Q24=0," ",IFERROR(IF(DATEDIF(TODAY(),Q24,"M")&lt;=5,"ROJO",IF(DATEDIF(TODAY(),Q24,"M")&gt;=12,"VERDE",IF(AND(DATEDIF(TODAY(),Q24,"M")&gt;=6,DATEDIF(TODAY(),Q24,"M")&lt;=11),"AMARILLO"))),S24))</f>
        <v xml:space="preserve"> </v>
      </c>
      <c r="S24" s="25" t="str">
        <f>IF(Q24=0," ",IF(Q24&lt;=$N$4,"VENCIDO","NO VENCIDO"))</f>
        <v xml:space="preserve"> </v>
      </c>
      <c r="T24" s="18"/>
      <c r="U24" s="19"/>
      <c r="V24" s="19"/>
      <c r="W24" s="20"/>
      <c r="X24" s="20"/>
      <c r="Y24" s="164"/>
      <c r="Z24" s="21"/>
      <c r="AA24" s="4"/>
      <c r="AB24" s="166"/>
      <c r="AC24" s="166"/>
      <c r="AD24" s="170"/>
      <c r="AE24" s="166"/>
      <c r="AF24" s="166"/>
      <c r="AG24" s="166"/>
      <c r="AH24" s="166"/>
      <c r="AI24" s="166"/>
      <c r="AJ24" s="166"/>
      <c r="AK24" s="166"/>
      <c r="AL24" s="166"/>
      <c r="AM24" s="166"/>
      <c r="AN24" s="166"/>
      <c r="AO24" s="184"/>
      <c r="AP24" s="24"/>
      <c r="AQ24" s="8"/>
    </row>
    <row r="25" spans="1:43" ht="14.65" customHeight="1">
      <c r="A25" s="101"/>
      <c r="B25" s="189"/>
      <c r="C25" s="190"/>
      <c r="D25" s="118"/>
      <c r="E25" s="127"/>
      <c r="F25" s="133"/>
      <c r="G25" s="133"/>
      <c r="H25" s="133"/>
      <c r="I25" s="133"/>
      <c r="J25" s="145"/>
      <c r="K25" s="148"/>
      <c r="L25" s="151"/>
      <c r="M25" s="154"/>
      <c r="N25" s="14"/>
      <c r="O25" s="15"/>
      <c r="P25" s="15"/>
      <c r="Q25" s="16"/>
      <c r="R25" s="17" t="str">
        <f ca="1">IF(Q25=0," ",IFERROR(IF(DATEDIF(TODAY(),Q25,"M")&lt;=5,"ROJO",IF(DATEDIF(TODAY(),Q25,"M")&gt;=12,"VERDE",IF(AND(DATEDIF(TODAY(),Q25,"M")&gt;=6,DATEDIF(TODAY(),Q25,"M")&lt;=11),"AMARILLO"))),S25))</f>
        <v xml:space="preserve"> </v>
      </c>
      <c r="S25" s="25" t="str">
        <f>IF(Q25=0," ",IF(Q25&lt;=$N$4,"VENCIDO","NO VENCIDO"))</f>
        <v xml:space="preserve"> </v>
      </c>
      <c r="T25" s="18"/>
      <c r="U25" s="19"/>
      <c r="V25" s="19"/>
      <c r="W25" s="20"/>
      <c r="X25" s="20"/>
      <c r="Y25" s="164"/>
      <c r="Z25" s="21"/>
      <c r="AA25" s="4"/>
      <c r="AB25" s="166"/>
      <c r="AC25" s="166"/>
      <c r="AD25" s="170"/>
      <c r="AE25" s="166"/>
      <c r="AF25" s="166"/>
      <c r="AG25" s="166"/>
      <c r="AH25" s="166"/>
      <c r="AI25" s="166"/>
      <c r="AJ25" s="166"/>
      <c r="AK25" s="166"/>
      <c r="AL25" s="166"/>
      <c r="AM25" s="166"/>
      <c r="AN25" s="166"/>
      <c r="AO25" s="184"/>
      <c r="AP25" s="24"/>
      <c r="AQ25" s="8"/>
    </row>
    <row r="26" spans="1:43" ht="14.65" customHeight="1">
      <c r="A26" s="101"/>
      <c r="B26" s="189"/>
      <c r="C26" s="190"/>
      <c r="D26" s="118"/>
      <c r="E26" s="127"/>
      <c r="F26" s="133"/>
      <c r="G26" s="133"/>
      <c r="H26" s="133"/>
      <c r="I26" s="133"/>
      <c r="J26" s="145"/>
      <c r="K26" s="148"/>
      <c r="L26" s="151"/>
      <c r="M26" s="154"/>
      <c r="N26" s="14"/>
      <c r="O26" s="15"/>
      <c r="P26" s="15"/>
      <c r="Q26" s="16"/>
      <c r="R26" s="17" t="str">
        <f ca="1">IF(Q26=0," ",IFERROR(IF(DATEDIF(TODAY(),Q26,"M")&lt;=5,"ROJO",IF(DATEDIF(TODAY(),Q26,"M")&gt;=12,"VERDE",IF(AND(DATEDIF(TODAY(),Q26,"M")&gt;=6,DATEDIF(TODAY(),Q26,"M")&lt;=11),"AMARILLO"))),S26))</f>
        <v xml:space="preserve"> </v>
      </c>
      <c r="S26" s="25" t="str">
        <f>IF(Q26=0," ",IF(Q26&lt;=$N$4,"VENCIDO","NO VENCIDO"))</f>
        <v xml:space="preserve"> </v>
      </c>
      <c r="T26" s="18"/>
      <c r="U26" s="19"/>
      <c r="V26" s="19"/>
      <c r="W26" s="20"/>
      <c r="X26" s="20"/>
      <c r="Y26" s="164"/>
      <c r="Z26" s="21"/>
      <c r="AA26" s="4"/>
      <c r="AB26" s="166"/>
      <c r="AC26" s="166"/>
      <c r="AD26" s="170"/>
      <c r="AE26" s="166"/>
      <c r="AF26" s="166"/>
      <c r="AG26" s="166"/>
      <c r="AH26" s="166"/>
      <c r="AI26" s="166"/>
      <c r="AJ26" s="166"/>
      <c r="AK26" s="166"/>
      <c r="AL26" s="166"/>
      <c r="AM26" s="166"/>
      <c r="AN26" s="166"/>
      <c r="AO26" s="184"/>
      <c r="AP26" s="24"/>
      <c r="AQ26" s="8"/>
    </row>
    <row r="27" spans="1:43" ht="14.65" customHeight="1">
      <c r="A27" s="101"/>
      <c r="B27" s="189"/>
      <c r="C27" s="190"/>
      <c r="D27" s="118"/>
      <c r="E27" s="127"/>
      <c r="F27" s="133"/>
      <c r="G27" s="133"/>
      <c r="H27" s="133"/>
      <c r="I27" s="133"/>
      <c r="J27" s="145"/>
      <c r="K27" s="148"/>
      <c r="L27" s="151"/>
      <c r="M27" s="155"/>
      <c r="N27" s="14"/>
      <c r="O27" s="15"/>
      <c r="P27" s="15"/>
      <c r="Q27" s="16"/>
      <c r="R27" s="17" t="str">
        <f ca="1">IF(Q27=0," ",IFERROR(IF(DATEDIF(TODAY(),Q27,"M")&lt;=5,"ROJO",IF(DATEDIF(TODAY(),Q27,"M")&gt;=12,"VERDE",IF(AND(DATEDIF(TODAY(),Q27,"M")&gt;=6,DATEDIF(TODAY(),Q27,"M")&lt;=11),"AMARILLO"))),S27))</f>
        <v xml:space="preserve"> </v>
      </c>
      <c r="S27" s="25" t="str">
        <f>IF(Q27=0," ",IF(Q27&lt;=$N$4,"VENCIDO","NO VENCIDO"))</f>
        <v xml:space="preserve"> </v>
      </c>
      <c r="T27" s="18"/>
      <c r="U27" s="19"/>
      <c r="V27" s="19"/>
      <c r="W27" s="20"/>
      <c r="X27" s="20"/>
      <c r="Y27" s="164"/>
      <c r="Z27" s="21"/>
      <c r="AA27" s="4"/>
      <c r="AB27" s="166"/>
      <c r="AC27" s="166"/>
      <c r="AD27" s="170"/>
      <c r="AE27" s="166"/>
      <c r="AF27" s="166"/>
      <c r="AG27" s="166"/>
      <c r="AH27" s="166"/>
      <c r="AI27" s="166"/>
      <c r="AJ27" s="166"/>
      <c r="AK27" s="166"/>
      <c r="AL27" s="166"/>
      <c r="AM27" s="166"/>
      <c r="AN27" s="166"/>
      <c r="AO27" s="185"/>
      <c r="AP27" s="24"/>
      <c r="AQ27" s="8"/>
    </row>
    <row r="28" spans="1:43" ht="16.5">
      <c r="A28" s="102"/>
      <c r="B28" s="191"/>
      <c r="C28" s="192"/>
      <c r="D28" s="119"/>
      <c r="E28" s="128"/>
      <c r="F28" s="134"/>
      <c r="G28" s="134"/>
      <c r="H28" s="134"/>
      <c r="I28" s="134"/>
      <c r="J28" s="146"/>
      <c r="K28" s="149"/>
      <c r="L28" s="152"/>
      <c r="M28" s="28" t="b">
        <f>M23=N28</f>
        <v>1</v>
      </c>
      <c r="N28" s="29">
        <f>SUM(N23:N27)</f>
        <v>20</v>
      </c>
      <c r="O28" s="30" t="s">
        <v>112</v>
      </c>
      <c r="P28" s="31"/>
      <c r="Q28" s="32"/>
      <c r="R28" s="32"/>
      <c r="S28" s="32"/>
      <c r="T28" s="33">
        <f>SUM(T23:T27)</f>
        <v>0</v>
      </c>
      <c r="U28" s="34"/>
      <c r="V28" s="34"/>
      <c r="W28" s="34"/>
      <c r="X28" s="35"/>
      <c r="Y28" s="165"/>
      <c r="Z28" s="36"/>
      <c r="AA28" s="4"/>
      <c r="AB28" s="37"/>
      <c r="AC28" s="38"/>
      <c r="AD28" s="38"/>
      <c r="AE28" s="38"/>
      <c r="AF28" s="38"/>
      <c r="AG28" s="38"/>
      <c r="AH28" s="38"/>
      <c r="AI28" s="38"/>
      <c r="AJ28" s="38"/>
      <c r="AK28" s="38"/>
      <c r="AL28" s="38"/>
      <c r="AM28" s="38"/>
      <c r="AN28" s="38"/>
      <c r="AO28" s="39"/>
      <c r="AP28" s="24"/>
      <c r="AQ28" s="8"/>
    </row>
    <row r="29" spans="1:43" ht="14.65" customHeight="1">
      <c r="A29" s="100">
        <f>A23+1</f>
        <v>5</v>
      </c>
      <c r="B29" s="193" t="s">
        <v>121</v>
      </c>
      <c r="C29" s="193"/>
      <c r="D29" s="117">
        <f>+Marzo!M29</f>
        <v>14</v>
      </c>
      <c r="E29" s="126">
        <v>40</v>
      </c>
      <c r="F29" s="132">
        <v>28</v>
      </c>
      <c r="G29" s="132"/>
      <c r="H29" s="132"/>
      <c r="I29" s="132"/>
      <c r="J29" s="144">
        <f>+F29+G29</f>
        <v>28</v>
      </c>
      <c r="K29" s="147">
        <f>+AO29</f>
        <v>0</v>
      </c>
      <c r="L29" s="150">
        <f>+J29+K29</f>
        <v>28</v>
      </c>
      <c r="M29" s="153">
        <f>+(D29+E29)-(L29)+H29-I29</f>
        <v>26</v>
      </c>
      <c r="N29" s="14">
        <v>26</v>
      </c>
      <c r="O29" s="15" t="s">
        <v>253</v>
      </c>
      <c r="P29" s="15" t="s">
        <v>111</v>
      </c>
      <c r="Q29" s="16">
        <v>46568</v>
      </c>
      <c r="R29" s="17" t="str">
        <f ca="1">IF(Q29=0," ",IFERROR(IF(DATEDIF(TODAY(),Q29,"M")&lt;=5,"ROJO",IF(DATEDIF(TODAY(),Q29,"M")&gt;=12,"VERDE",IF(AND(DATEDIF(TODAY(),Q29,"M")&gt;=6,DATEDIF(TODAY(),Q29,"M")&lt;=11),"AMARILLO"))),S29))</f>
        <v>AMARILLO</v>
      </c>
      <c r="S29" s="17" t="str">
        <f>IF(Q29=0," ",IF(Q29&lt;=$N$4,"VENCIDO","NO VENCIDO"))</f>
        <v>NO VENCIDO</v>
      </c>
      <c r="T29" s="18"/>
      <c r="U29" s="19"/>
      <c r="V29" s="19"/>
      <c r="W29" s="20"/>
      <c r="X29" s="20"/>
      <c r="Y29" s="163">
        <f>+AT29</f>
        <v>0</v>
      </c>
      <c r="Z29" s="21"/>
      <c r="AA29" s="4"/>
      <c r="AB29" s="166"/>
      <c r="AC29" s="166"/>
      <c r="AD29" s="170">
        <f>+AB29+AC29</f>
        <v>0</v>
      </c>
      <c r="AE29" s="166"/>
      <c r="AF29" s="166"/>
      <c r="AG29" s="166"/>
      <c r="AH29" s="166"/>
      <c r="AI29" s="166"/>
      <c r="AJ29" s="166"/>
      <c r="AK29" s="166"/>
      <c r="AL29" s="166"/>
      <c r="AM29" s="166"/>
      <c r="AN29" s="166"/>
      <c r="AO29" s="183">
        <f>SUM(AD29:AN33)</f>
        <v>0</v>
      </c>
      <c r="AP29" s="24"/>
      <c r="AQ29" s="8"/>
    </row>
    <row r="30" spans="1:43" ht="14.65" customHeight="1">
      <c r="A30" s="101"/>
      <c r="B30" s="193"/>
      <c r="C30" s="193"/>
      <c r="D30" s="118"/>
      <c r="E30" s="127"/>
      <c r="F30" s="133"/>
      <c r="G30" s="133"/>
      <c r="H30" s="133"/>
      <c r="I30" s="133"/>
      <c r="J30" s="145"/>
      <c r="K30" s="148"/>
      <c r="L30" s="151"/>
      <c r="M30" s="154"/>
      <c r="N30" s="14"/>
      <c r="O30" s="15"/>
      <c r="P30" s="15"/>
      <c r="Q30" s="16"/>
      <c r="R30" s="17" t="str">
        <f ca="1">IF(Q30=0," ",IFERROR(IF(DATEDIF(TODAY(),Q30,"M")&lt;=5,"ROJO",IF(DATEDIF(TODAY(),Q30,"M")&gt;=12,"VERDE",IF(AND(DATEDIF(TODAY(),Q30,"M")&gt;=6,DATEDIF(TODAY(),Q30,"M")&lt;=11),"AMARILLO"))),S30))</f>
        <v xml:space="preserve"> </v>
      </c>
      <c r="S30" s="25" t="str">
        <f>IF(Q30=0," ",IF(Q30&lt;=$N$4,"VENCIDO","NO VENCIDO"))</f>
        <v xml:space="preserve"> </v>
      </c>
      <c r="T30" s="18"/>
      <c r="U30" s="19"/>
      <c r="V30" s="19"/>
      <c r="W30" s="20"/>
      <c r="X30" s="20"/>
      <c r="Y30" s="164"/>
      <c r="Z30" s="21"/>
      <c r="AA30" s="4"/>
      <c r="AB30" s="166"/>
      <c r="AC30" s="166"/>
      <c r="AD30" s="170"/>
      <c r="AE30" s="166"/>
      <c r="AF30" s="166"/>
      <c r="AG30" s="166"/>
      <c r="AH30" s="166"/>
      <c r="AI30" s="166"/>
      <c r="AJ30" s="166"/>
      <c r="AK30" s="166"/>
      <c r="AL30" s="166"/>
      <c r="AM30" s="166"/>
      <c r="AN30" s="166"/>
      <c r="AO30" s="184"/>
      <c r="AP30" s="24"/>
      <c r="AQ30" s="8"/>
    </row>
    <row r="31" spans="1:43" ht="14.65" customHeight="1">
      <c r="A31" s="101"/>
      <c r="B31" s="193"/>
      <c r="C31" s="193"/>
      <c r="D31" s="118"/>
      <c r="E31" s="127"/>
      <c r="F31" s="133"/>
      <c r="G31" s="133"/>
      <c r="H31" s="133"/>
      <c r="I31" s="133"/>
      <c r="J31" s="145"/>
      <c r="K31" s="148"/>
      <c r="L31" s="151"/>
      <c r="M31" s="154"/>
      <c r="N31" s="14"/>
      <c r="O31" s="15"/>
      <c r="P31" s="15"/>
      <c r="Q31" s="16"/>
      <c r="R31" s="17" t="str">
        <f ca="1">IF(Q31=0," ",IFERROR(IF(DATEDIF(TODAY(),Q31,"M")&lt;=5,"ROJO",IF(DATEDIF(TODAY(),Q31,"M")&gt;=12,"VERDE",IF(AND(DATEDIF(TODAY(),Q31,"M")&gt;=6,DATEDIF(TODAY(),Q31,"M")&lt;=11),"AMARILLO"))),S31))</f>
        <v xml:space="preserve"> </v>
      </c>
      <c r="S31" s="25" t="str">
        <f>IF(Q31=0," ",IF(Q31&lt;=$N$4,"VENCIDO","NO VENCIDO"))</f>
        <v xml:space="preserve"> </v>
      </c>
      <c r="T31" s="18"/>
      <c r="U31" s="19"/>
      <c r="V31" s="19"/>
      <c r="W31" s="20"/>
      <c r="X31" s="20"/>
      <c r="Y31" s="164"/>
      <c r="Z31" s="21"/>
      <c r="AA31" s="4"/>
      <c r="AB31" s="166"/>
      <c r="AC31" s="166"/>
      <c r="AD31" s="170"/>
      <c r="AE31" s="166"/>
      <c r="AF31" s="166"/>
      <c r="AG31" s="166"/>
      <c r="AH31" s="166"/>
      <c r="AI31" s="166"/>
      <c r="AJ31" s="166"/>
      <c r="AK31" s="166"/>
      <c r="AL31" s="166"/>
      <c r="AM31" s="166"/>
      <c r="AN31" s="166"/>
      <c r="AO31" s="184"/>
      <c r="AP31" s="24"/>
      <c r="AQ31" s="8"/>
    </row>
    <row r="32" spans="1:43" ht="14.65" customHeight="1">
      <c r="A32" s="101"/>
      <c r="B32" s="193"/>
      <c r="C32" s="193"/>
      <c r="D32" s="118"/>
      <c r="E32" s="127"/>
      <c r="F32" s="133"/>
      <c r="G32" s="133"/>
      <c r="H32" s="133"/>
      <c r="I32" s="133"/>
      <c r="J32" s="145"/>
      <c r="K32" s="148"/>
      <c r="L32" s="151"/>
      <c r="M32" s="154"/>
      <c r="N32" s="14"/>
      <c r="O32" s="15"/>
      <c r="P32" s="15"/>
      <c r="Q32" s="16"/>
      <c r="R32" s="17" t="str">
        <f ca="1">IF(Q32=0," ",IFERROR(IF(DATEDIF(TODAY(),Q32,"M")&lt;=5,"ROJO",IF(DATEDIF(TODAY(),Q32,"M")&gt;=12,"VERDE",IF(AND(DATEDIF(TODAY(),Q32,"M")&gt;=6,DATEDIF(TODAY(),Q32,"M")&lt;=11),"AMARILLO"))),S32))</f>
        <v xml:space="preserve"> </v>
      </c>
      <c r="S32" s="25" t="str">
        <f>IF(Q32=0," ",IF(Q32&lt;=$N$4,"VENCIDO","NO VENCIDO"))</f>
        <v xml:space="preserve"> </v>
      </c>
      <c r="T32" s="18"/>
      <c r="U32" s="19"/>
      <c r="V32" s="19"/>
      <c r="W32" s="20"/>
      <c r="X32" s="20"/>
      <c r="Y32" s="164"/>
      <c r="Z32" s="21"/>
      <c r="AA32" s="4"/>
      <c r="AB32" s="166"/>
      <c r="AC32" s="166"/>
      <c r="AD32" s="170"/>
      <c r="AE32" s="166"/>
      <c r="AF32" s="166"/>
      <c r="AG32" s="166"/>
      <c r="AH32" s="166"/>
      <c r="AI32" s="166"/>
      <c r="AJ32" s="166"/>
      <c r="AK32" s="166"/>
      <c r="AL32" s="166"/>
      <c r="AM32" s="166"/>
      <c r="AN32" s="166"/>
      <c r="AO32" s="184"/>
      <c r="AP32" s="24"/>
      <c r="AQ32" s="8"/>
    </row>
    <row r="33" spans="1:43" ht="14.65" customHeight="1">
      <c r="A33" s="101"/>
      <c r="B33" s="193"/>
      <c r="C33" s="193"/>
      <c r="D33" s="118"/>
      <c r="E33" s="127"/>
      <c r="F33" s="133"/>
      <c r="G33" s="133"/>
      <c r="H33" s="133"/>
      <c r="I33" s="133"/>
      <c r="J33" s="145"/>
      <c r="K33" s="148"/>
      <c r="L33" s="151"/>
      <c r="M33" s="155"/>
      <c r="N33" s="14"/>
      <c r="O33" s="15"/>
      <c r="P33" s="15"/>
      <c r="Q33" s="16"/>
      <c r="R33" s="17" t="str">
        <f ca="1">IF(Q33=0," ",IFERROR(IF(DATEDIF(TODAY(),Q33,"M")&lt;=5,"ROJO",IF(DATEDIF(TODAY(),Q33,"M")&gt;=12,"VERDE",IF(AND(DATEDIF(TODAY(),Q33,"M")&gt;=6,DATEDIF(TODAY(),Q33,"M")&lt;=11),"AMARILLO"))),S33))</f>
        <v xml:space="preserve"> </v>
      </c>
      <c r="S33" s="25" t="str">
        <f>IF(Q33=0," ",IF(Q33&lt;=$N$4,"VENCIDO","NO VENCIDO"))</f>
        <v xml:space="preserve"> </v>
      </c>
      <c r="T33" s="18"/>
      <c r="U33" s="19"/>
      <c r="V33" s="19"/>
      <c r="W33" s="20"/>
      <c r="X33" s="20"/>
      <c r="Y33" s="164"/>
      <c r="Z33" s="21"/>
      <c r="AA33" s="4"/>
      <c r="AB33" s="166"/>
      <c r="AC33" s="166"/>
      <c r="AD33" s="170"/>
      <c r="AE33" s="166"/>
      <c r="AF33" s="166"/>
      <c r="AG33" s="166"/>
      <c r="AH33" s="166"/>
      <c r="AI33" s="166"/>
      <c r="AJ33" s="166"/>
      <c r="AK33" s="166"/>
      <c r="AL33" s="166"/>
      <c r="AM33" s="166"/>
      <c r="AN33" s="166"/>
      <c r="AO33" s="185"/>
      <c r="AP33" s="24"/>
      <c r="AQ33" s="8"/>
    </row>
    <row r="34" spans="1:43" ht="16.5">
      <c r="A34" s="102"/>
      <c r="B34" s="193"/>
      <c r="C34" s="193"/>
      <c r="D34" s="119"/>
      <c r="E34" s="128"/>
      <c r="F34" s="134"/>
      <c r="G34" s="134"/>
      <c r="H34" s="134"/>
      <c r="I34" s="134"/>
      <c r="J34" s="146"/>
      <c r="K34" s="149"/>
      <c r="L34" s="152"/>
      <c r="M34" s="28" t="b">
        <f>M29=N34</f>
        <v>1</v>
      </c>
      <c r="N34" s="29">
        <f>SUM(N29:N33)</f>
        <v>26</v>
      </c>
      <c r="O34" s="30" t="s">
        <v>112</v>
      </c>
      <c r="P34" s="31"/>
      <c r="Q34" s="32"/>
      <c r="R34" s="32"/>
      <c r="S34" s="32"/>
      <c r="T34" s="33">
        <f>SUM(T29:T33)</f>
        <v>0</v>
      </c>
      <c r="U34" s="34"/>
      <c r="V34" s="34"/>
      <c r="W34" s="34"/>
      <c r="X34" s="35"/>
      <c r="Y34" s="165"/>
      <c r="Z34" s="36"/>
      <c r="AA34" s="4"/>
      <c r="AB34" s="37"/>
      <c r="AC34" s="38"/>
      <c r="AD34" s="38"/>
      <c r="AE34" s="38"/>
      <c r="AF34" s="38"/>
      <c r="AG34" s="38"/>
      <c r="AH34" s="38"/>
      <c r="AI34" s="38"/>
      <c r="AJ34" s="38"/>
      <c r="AK34" s="38"/>
      <c r="AL34" s="38"/>
      <c r="AM34" s="38"/>
      <c r="AN34" s="38"/>
      <c r="AO34" s="39"/>
      <c r="AP34" s="24"/>
      <c r="AQ34" s="8"/>
    </row>
    <row r="35" spans="1:43" ht="14.65" customHeight="1">
      <c r="A35" s="100">
        <f>A29+1</f>
        <v>6</v>
      </c>
      <c r="B35" s="193" t="s">
        <v>123</v>
      </c>
      <c r="C35" s="193"/>
      <c r="D35" s="117">
        <f>+Marzo!M35</f>
        <v>3</v>
      </c>
      <c r="E35" s="126">
        <v>0</v>
      </c>
      <c r="F35" s="132">
        <v>0</v>
      </c>
      <c r="G35" s="132"/>
      <c r="H35" s="132"/>
      <c r="I35" s="132"/>
      <c r="J35" s="144">
        <f>+F35+G35</f>
        <v>0</v>
      </c>
      <c r="K35" s="147">
        <f>+AO35</f>
        <v>0</v>
      </c>
      <c r="L35" s="150">
        <f>+J35+K35</f>
        <v>0</v>
      </c>
      <c r="M35" s="153">
        <f>+(D35+E35)-(L35)+H35-I35</f>
        <v>3</v>
      </c>
      <c r="N35" s="14">
        <v>3</v>
      </c>
      <c r="O35" s="15" t="s">
        <v>124</v>
      </c>
      <c r="P35" s="15" t="s">
        <v>125</v>
      </c>
      <c r="Q35" s="16">
        <v>46325</v>
      </c>
      <c r="R35" s="17" t="str">
        <f ca="1">IF(Q35=0," ",IFERROR(IF(DATEDIF(TODAY(),Q35,"M")&lt;=5,"ROJO",IF(DATEDIF(TODAY(),Q35,"M")&gt;=12,"VERDE",IF(AND(DATEDIF(TODAY(),Q35,"M")&gt;=6,DATEDIF(TODAY(),Q35,"M")&lt;=11),"AMARILLO"))),S35))</f>
        <v>ROJO</v>
      </c>
      <c r="S35" s="17" t="str">
        <f>IF(Q35=0," ",IF(Q35&lt;=$N$4,"VENCIDO","NO VENCIDO"))</f>
        <v>NO VENCIDO</v>
      </c>
      <c r="T35" s="18"/>
      <c r="U35" s="19"/>
      <c r="V35" s="19"/>
      <c r="W35" s="20"/>
      <c r="X35" s="20"/>
      <c r="Y35" s="163">
        <f>+AT35</f>
        <v>0</v>
      </c>
      <c r="Z35" s="21"/>
      <c r="AA35" s="4"/>
      <c r="AB35" s="166"/>
      <c r="AC35" s="166"/>
      <c r="AD35" s="170">
        <f>+AB35+AC35</f>
        <v>0</v>
      </c>
      <c r="AE35" s="166"/>
      <c r="AF35" s="166"/>
      <c r="AG35" s="166"/>
      <c r="AH35" s="166"/>
      <c r="AI35" s="166"/>
      <c r="AJ35" s="166"/>
      <c r="AK35" s="166"/>
      <c r="AL35" s="166"/>
      <c r="AM35" s="166"/>
      <c r="AN35" s="166"/>
      <c r="AO35" s="183">
        <f>SUM(AD35:AN39)</f>
        <v>0</v>
      </c>
      <c r="AP35" s="24"/>
      <c r="AQ35" s="8"/>
    </row>
    <row r="36" spans="1:43" ht="14.65" customHeight="1">
      <c r="A36" s="101"/>
      <c r="B36" s="193"/>
      <c r="C36" s="193"/>
      <c r="D36" s="118"/>
      <c r="E36" s="127"/>
      <c r="F36" s="133"/>
      <c r="G36" s="133"/>
      <c r="H36" s="133"/>
      <c r="I36" s="133"/>
      <c r="J36" s="145"/>
      <c r="K36" s="148"/>
      <c r="L36" s="151"/>
      <c r="M36" s="154"/>
      <c r="N36" s="14"/>
      <c r="O36" s="15"/>
      <c r="P36" s="15"/>
      <c r="Q36" s="16"/>
      <c r="R36" s="17" t="str">
        <f ca="1">IF(Q36=0," ",IFERROR(IF(DATEDIF(TODAY(),Q36,"M")&lt;=5,"ROJO",IF(DATEDIF(TODAY(),Q36,"M")&gt;=12,"VERDE",IF(AND(DATEDIF(TODAY(),Q36,"M")&gt;=6,DATEDIF(TODAY(),Q36,"M")&lt;=11),"AMARILLO"))),S36))</f>
        <v xml:space="preserve"> </v>
      </c>
      <c r="S36" s="25" t="str">
        <f>IF(Q36=0," ",IF(Q36&lt;=$N$4,"VENCIDO","NO VENCIDO"))</f>
        <v xml:space="preserve"> </v>
      </c>
      <c r="T36" s="18"/>
      <c r="U36" s="19"/>
      <c r="V36" s="19"/>
      <c r="W36" s="20"/>
      <c r="X36" s="20"/>
      <c r="Y36" s="164"/>
      <c r="Z36" s="21"/>
      <c r="AA36" s="4"/>
      <c r="AB36" s="166"/>
      <c r="AC36" s="166"/>
      <c r="AD36" s="170"/>
      <c r="AE36" s="166"/>
      <c r="AF36" s="166"/>
      <c r="AG36" s="166"/>
      <c r="AH36" s="166"/>
      <c r="AI36" s="166"/>
      <c r="AJ36" s="166"/>
      <c r="AK36" s="166"/>
      <c r="AL36" s="166"/>
      <c r="AM36" s="166"/>
      <c r="AN36" s="166"/>
      <c r="AO36" s="184"/>
      <c r="AP36" s="24"/>
      <c r="AQ36" s="8"/>
    </row>
    <row r="37" spans="1:43" ht="14.65" customHeight="1">
      <c r="A37" s="101"/>
      <c r="B37" s="193"/>
      <c r="C37" s="193"/>
      <c r="D37" s="118"/>
      <c r="E37" s="127"/>
      <c r="F37" s="133"/>
      <c r="G37" s="133"/>
      <c r="H37" s="133"/>
      <c r="I37" s="133"/>
      <c r="J37" s="145"/>
      <c r="K37" s="148"/>
      <c r="L37" s="151"/>
      <c r="M37" s="154"/>
      <c r="N37" s="14"/>
      <c r="O37" s="15"/>
      <c r="P37" s="15"/>
      <c r="Q37" s="16"/>
      <c r="R37" s="17" t="str">
        <f ca="1">IF(Q37=0," ",IFERROR(IF(DATEDIF(TODAY(),Q37,"M")&lt;=5,"ROJO",IF(DATEDIF(TODAY(),Q37,"M")&gt;=12,"VERDE",IF(AND(DATEDIF(TODAY(),Q37,"M")&gt;=6,DATEDIF(TODAY(),Q37,"M")&lt;=11),"AMARILLO"))),S37))</f>
        <v xml:space="preserve"> </v>
      </c>
      <c r="S37" s="25" t="str">
        <f>IF(Q37=0," ",IF(Q37&lt;=$N$4,"VENCIDO","NO VENCIDO"))</f>
        <v xml:space="preserve"> </v>
      </c>
      <c r="T37" s="18"/>
      <c r="U37" s="19"/>
      <c r="V37" s="19"/>
      <c r="W37" s="20"/>
      <c r="X37" s="20"/>
      <c r="Y37" s="164"/>
      <c r="Z37" s="21"/>
      <c r="AA37" s="4"/>
      <c r="AB37" s="166"/>
      <c r="AC37" s="166"/>
      <c r="AD37" s="170"/>
      <c r="AE37" s="166"/>
      <c r="AF37" s="166"/>
      <c r="AG37" s="166"/>
      <c r="AH37" s="166"/>
      <c r="AI37" s="166"/>
      <c r="AJ37" s="166"/>
      <c r="AK37" s="166"/>
      <c r="AL37" s="166"/>
      <c r="AM37" s="166"/>
      <c r="AN37" s="166"/>
      <c r="AO37" s="184"/>
      <c r="AP37" s="24"/>
      <c r="AQ37" s="8"/>
    </row>
    <row r="38" spans="1:43" ht="14.65" customHeight="1">
      <c r="A38" s="101"/>
      <c r="B38" s="193"/>
      <c r="C38" s="193"/>
      <c r="D38" s="118"/>
      <c r="E38" s="127"/>
      <c r="F38" s="133"/>
      <c r="G38" s="133"/>
      <c r="H38" s="133"/>
      <c r="I38" s="133"/>
      <c r="J38" s="145"/>
      <c r="K38" s="148"/>
      <c r="L38" s="151"/>
      <c r="M38" s="154"/>
      <c r="N38" s="14"/>
      <c r="O38" s="15"/>
      <c r="P38" s="15"/>
      <c r="Q38" s="16"/>
      <c r="R38" s="17" t="str">
        <f ca="1">IF(Q38=0," ",IFERROR(IF(DATEDIF(TODAY(),Q38,"M")&lt;=5,"ROJO",IF(DATEDIF(TODAY(),Q38,"M")&gt;=12,"VERDE",IF(AND(DATEDIF(TODAY(),Q38,"M")&gt;=6,DATEDIF(TODAY(),Q38,"M")&lt;=11),"AMARILLO"))),S38))</f>
        <v xml:space="preserve"> </v>
      </c>
      <c r="S38" s="25" t="str">
        <f>IF(Q38=0," ",IF(Q38&lt;=$N$4,"VENCIDO","NO VENCIDO"))</f>
        <v xml:space="preserve"> </v>
      </c>
      <c r="T38" s="18"/>
      <c r="U38" s="19"/>
      <c r="V38" s="19"/>
      <c r="W38" s="20"/>
      <c r="X38" s="20"/>
      <c r="Y38" s="164"/>
      <c r="Z38" s="21"/>
      <c r="AA38" s="4"/>
      <c r="AB38" s="166"/>
      <c r="AC38" s="166"/>
      <c r="AD38" s="170"/>
      <c r="AE38" s="166"/>
      <c r="AF38" s="166"/>
      <c r="AG38" s="166"/>
      <c r="AH38" s="166"/>
      <c r="AI38" s="166"/>
      <c r="AJ38" s="166"/>
      <c r="AK38" s="166"/>
      <c r="AL38" s="166"/>
      <c r="AM38" s="166"/>
      <c r="AN38" s="166"/>
      <c r="AO38" s="184"/>
      <c r="AP38" s="24"/>
      <c r="AQ38" s="8"/>
    </row>
    <row r="39" spans="1:43" ht="14.65" customHeight="1">
      <c r="A39" s="101"/>
      <c r="B39" s="193"/>
      <c r="C39" s="193"/>
      <c r="D39" s="118"/>
      <c r="E39" s="127"/>
      <c r="F39" s="133"/>
      <c r="G39" s="133"/>
      <c r="H39" s="133"/>
      <c r="I39" s="133"/>
      <c r="J39" s="145"/>
      <c r="K39" s="148"/>
      <c r="L39" s="151"/>
      <c r="M39" s="155"/>
      <c r="N39" s="14"/>
      <c r="O39" s="15"/>
      <c r="P39" s="15"/>
      <c r="Q39" s="16"/>
      <c r="R39" s="17" t="str">
        <f ca="1">IF(Q39=0," ",IFERROR(IF(DATEDIF(TODAY(),Q39,"M")&lt;=5,"ROJO",IF(DATEDIF(TODAY(),Q39,"M")&gt;=12,"VERDE",IF(AND(DATEDIF(TODAY(),Q39,"M")&gt;=6,DATEDIF(TODAY(),Q39,"M")&lt;=11),"AMARILLO"))),S39))</f>
        <v xml:space="preserve"> </v>
      </c>
      <c r="S39" s="25" t="str">
        <f>IF(Q39=0," ",IF(Q39&lt;=$N$4,"VENCIDO","NO VENCIDO"))</f>
        <v xml:space="preserve"> </v>
      </c>
      <c r="T39" s="18"/>
      <c r="U39" s="19"/>
      <c r="V39" s="19"/>
      <c r="W39" s="20"/>
      <c r="X39" s="20"/>
      <c r="Y39" s="164"/>
      <c r="Z39" s="21"/>
      <c r="AA39" s="4"/>
      <c r="AB39" s="166"/>
      <c r="AC39" s="166"/>
      <c r="AD39" s="170"/>
      <c r="AE39" s="166"/>
      <c r="AF39" s="166"/>
      <c r="AG39" s="166"/>
      <c r="AH39" s="166"/>
      <c r="AI39" s="166"/>
      <c r="AJ39" s="166"/>
      <c r="AK39" s="166"/>
      <c r="AL39" s="166"/>
      <c r="AM39" s="166"/>
      <c r="AN39" s="166"/>
      <c r="AO39" s="185"/>
      <c r="AP39" s="24"/>
      <c r="AQ39" s="8"/>
    </row>
    <row r="40" spans="1:43" ht="16.5">
      <c r="A40" s="102"/>
      <c r="B40" s="193"/>
      <c r="C40" s="193"/>
      <c r="D40" s="119"/>
      <c r="E40" s="128"/>
      <c r="F40" s="134"/>
      <c r="G40" s="134"/>
      <c r="H40" s="134"/>
      <c r="I40" s="134"/>
      <c r="J40" s="146"/>
      <c r="K40" s="149"/>
      <c r="L40" s="152"/>
      <c r="M40" s="28" t="b">
        <f>M35=N40</f>
        <v>1</v>
      </c>
      <c r="N40" s="29">
        <f>SUM(N35:N39)</f>
        <v>3</v>
      </c>
      <c r="O40" s="30" t="s">
        <v>112</v>
      </c>
      <c r="P40" s="31"/>
      <c r="Q40" s="32"/>
      <c r="R40" s="32"/>
      <c r="S40" s="32"/>
      <c r="T40" s="33">
        <f>SUM(T35:T39)</f>
        <v>0</v>
      </c>
      <c r="U40" s="34"/>
      <c r="V40" s="34"/>
      <c r="W40" s="34"/>
      <c r="X40" s="35"/>
      <c r="Y40" s="165"/>
      <c r="Z40" s="36"/>
      <c r="AA40" s="4"/>
      <c r="AB40" s="37"/>
      <c r="AC40" s="38"/>
      <c r="AD40" s="38"/>
      <c r="AE40" s="38"/>
      <c r="AF40" s="38"/>
      <c r="AG40" s="38"/>
      <c r="AH40" s="38"/>
      <c r="AI40" s="38"/>
      <c r="AJ40" s="38"/>
      <c r="AK40" s="38"/>
      <c r="AL40" s="38"/>
      <c r="AM40" s="38"/>
      <c r="AN40" s="38"/>
      <c r="AO40" s="39"/>
      <c r="AP40" s="24"/>
      <c r="AQ40" s="8"/>
    </row>
    <row r="41" spans="1:43" ht="14.65" customHeight="1">
      <c r="A41" s="100">
        <f>A35+1</f>
        <v>7</v>
      </c>
      <c r="B41" s="193" t="s">
        <v>126</v>
      </c>
      <c r="C41" s="193"/>
      <c r="D41" s="117">
        <f>+Marzo!M41</f>
        <v>0</v>
      </c>
      <c r="E41" s="126">
        <v>0</v>
      </c>
      <c r="F41" s="132">
        <v>0</v>
      </c>
      <c r="G41" s="132"/>
      <c r="H41" s="132"/>
      <c r="I41" s="132"/>
      <c r="J41" s="144">
        <f>+F41+G41</f>
        <v>0</v>
      </c>
      <c r="K41" s="147">
        <f>+AO41</f>
        <v>0</v>
      </c>
      <c r="L41" s="150">
        <f>+J41+K41</f>
        <v>0</v>
      </c>
      <c r="M41" s="153">
        <f>+(D41+E41)-(L41)+H41-I41</f>
        <v>0</v>
      </c>
      <c r="N41" s="14"/>
      <c r="O41" s="15"/>
      <c r="P41" s="15"/>
      <c r="Q41" s="16"/>
      <c r="R41" s="40"/>
      <c r="S41" s="40"/>
      <c r="T41" s="18"/>
      <c r="U41" s="19"/>
      <c r="V41" s="19"/>
      <c r="W41" s="20"/>
      <c r="X41" s="20"/>
      <c r="Y41" s="163">
        <f>+AT41</f>
        <v>0</v>
      </c>
      <c r="Z41" s="21"/>
      <c r="AA41" s="4"/>
      <c r="AB41" s="166"/>
      <c r="AC41" s="166"/>
      <c r="AD41" s="170">
        <f>+AB41+AC41</f>
        <v>0</v>
      </c>
      <c r="AE41" s="166"/>
      <c r="AF41" s="166"/>
      <c r="AG41" s="166"/>
      <c r="AH41" s="166"/>
      <c r="AI41" s="166"/>
      <c r="AJ41" s="166"/>
      <c r="AK41" s="166"/>
      <c r="AL41" s="166"/>
      <c r="AM41" s="166"/>
      <c r="AN41" s="166"/>
      <c r="AO41" s="183">
        <f>SUM(AD41:AN45)</f>
        <v>0</v>
      </c>
      <c r="AP41" s="24"/>
      <c r="AQ41" s="8"/>
    </row>
    <row r="42" spans="1:43" ht="14.65" customHeight="1">
      <c r="A42" s="101"/>
      <c r="B42" s="193"/>
      <c r="C42" s="193"/>
      <c r="D42" s="118"/>
      <c r="E42" s="127"/>
      <c r="F42" s="133"/>
      <c r="G42" s="133"/>
      <c r="H42" s="133"/>
      <c r="I42" s="133"/>
      <c r="J42" s="145"/>
      <c r="K42" s="148"/>
      <c r="L42" s="151"/>
      <c r="M42" s="154"/>
      <c r="N42" s="14"/>
      <c r="O42" s="15"/>
      <c r="P42" s="15"/>
      <c r="Q42" s="16"/>
      <c r="R42" s="40"/>
      <c r="S42" s="41"/>
      <c r="T42" s="18"/>
      <c r="U42" s="19"/>
      <c r="V42" s="19"/>
      <c r="W42" s="20"/>
      <c r="X42" s="20"/>
      <c r="Y42" s="164"/>
      <c r="Z42" s="21"/>
      <c r="AA42" s="4"/>
      <c r="AB42" s="166"/>
      <c r="AC42" s="166"/>
      <c r="AD42" s="170"/>
      <c r="AE42" s="166"/>
      <c r="AF42" s="166"/>
      <c r="AG42" s="166"/>
      <c r="AH42" s="166"/>
      <c r="AI42" s="166"/>
      <c r="AJ42" s="166"/>
      <c r="AK42" s="166"/>
      <c r="AL42" s="166"/>
      <c r="AM42" s="166"/>
      <c r="AN42" s="166"/>
      <c r="AO42" s="184"/>
      <c r="AP42" s="24"/>
      <c r="AQ42" s="8"/>
    </row>
    <row r="43" spans="1:43" ht="14.65" customHeight="1">
      <c r="A43" s="101"/>
      <c r="B43" s="193"/>
      <c r="C43" s="193"/>
      <c r="D43" s="118"/>
      <c r="E43" s="127"/>
      <c r="F43" s="133"/>
      <c r="G43" s="133"/>
      <c r="H43" s="133"/>
      <c r="I43" s="133"/>
      <c r="J43" s="145"/>
      <c r="K43" s="148"/>
      <c r="L43" s="151"/>
      <c r="M43" s="154"/>
      <c r="N43" s="14"/>
      <c r="O43" s="15"/>
      <c r="P43" s="15"/>
      <c r="Q43" s="16"/>
      <c r="R43" s="40"/>
      <c r="S43" s="41"/>
      <c r="T43" s="18"/>
      <c r="U43" s="19"/>
      <c r="V43" s="19"/>
      <c r="W43" s="20"/>
      <c r="X43" s="20"/>
      <c r="Y43" s="164"/>
      <c r="Z43" s="21"/>
      <c r="AA43" s="4"/>
      <c r="AB43" s="166"/>
      <c r="AC43" s="166"/>
      <c r="AD43" s="170"/>
      <c r="AE43" s="166"/>
      <c r="AF43" s="166"/>
      <c r="AG43" s="166"/>
      <c r="AH43" s="166"/>
      <c r="AI43" s="166"/>
      <c r="AJ43" s="166"/>
      <c r="AK43" s="166"/>
      <c r="AL43" s="166"/>
      <c r="AM43" s="166"/>
      <c r="AN43" s="166"/>
      <c r="AO43" s="184"/>
      <c r="AP43" s="24"/>
      <c r="AQ43" s="8"/>
    </row>
    <row r="44" spans="1:43" ht="14.65" customHeight="1">
      <c r="A44" s="101"/>
      <c r="B44" s="193"/>
      <c r="C44" s="193"/>
      <c r="D44" s="118"/>
      <c r="E44" s="127"/>
      <c r="F44" s="133"/>
      <c r="G44" s="133"/>
      <c r="H44" s="133"/>
      <c r="I44" s="133"/>
      <c r="J44" s="145"/>
      <c r="K44" s="148"/>
      <c r="L44" s="151"/>
      <c r="M44" s="154"/>
      <c r="N44" s="14"/>
      <c r="O44" s="15"/>
      <c r="P44" s="15"/>
      <c r="Q44" s="16"/>
      <c r="R44" s="40"/>
      <c r="S44" s="41"/>
      <c r="T44" s="18"/>
      <c r="U44" s="19"/>
      <c r="V44" s="19"/>
      <c r="W44" s="20"/>
      <c r="X44" s="20"/>
      <c r="Y44" s="164"/>
      <c r="Z44" s="21"/>
      <c r="AA44" s="4"/>
      <c r="AB44" s="166"/>
      <c r="AC44" s="166"/>
      <c r="AD44" s="170"/>
      <c r="AE44" s="166"/>
      <c r="AF44" s="166"/>
      <c r="AG44" s="166"/>
      <c r="AH44" s="166"/>
      <c r="AI44" s="166"/>
      <c r="AJ44" s="166"/>
      <c r="AK44" s="166"/>
      <c r="AL44" s="166"/>
      <c r="AM44" s="166"/>
      <c r="AN44" s="166"/>
      <c r="AO44" s="184"/>
      <c r="AP44" s="24"/>
      <c r="AQ44" s="8"/>
    </row>
    <row r="45" spans="1:43" ht="14.65" customHeight="1">
      <c r="A45" s="101"/>
      <c r="B45" s="193"/>
      <c r="C45" s="193"/>
      <c r="D45" s="118"/>
      <c r="E45" s="127"/>
      <c r="F45" s="133"/>
      <c r="G45" s="133"/>
      <c r="H45" s="133"/>
      <c r="I45" s="133"/>
      <c r="J45" s="145"/>
      <c r="K45" s="148"/>
      <c r="L45" s="151"/>
      <c r="M45" s="155"/>
      <c r="N45" s="14"/>
      <c r="O45" s="15"/>
      <c r="P45" s="15"/>
      <c r="Q45" s="16"/>
      <c r="R45" s="40"/>
      <c r="S45" s="41"/>
      <c r="T45" s="18"/>
      <c r="U45" s="19"/>
      <c r="V45" s="19"/>
      <c r="W45" s="20"/>
      <c r="X45" s="20"/>
      <c r="Y45" s="164"/>
      <c r="Z45" s="21"/>
      <c r="AA45" s="4"/>
      <c r="AB45" s="166"/>
      <c r="AC45" s="166"/>
      <c r="AD45" s="170"/>
      <c r="AE45" s="166"/>
      <c r="AF45" s="166"/>
      <c r="AG45" s="166"/>
      <c r="AH45" s="166"/>
      <c r="AI45" s="166"/>
      <c r="AJ45" s="166"/>
      <c r="AK45" s="166"/>
      <c r="AL45" s="166"/>
      <c r="AM45" s="166"/>
      <c r="AN45" s="166"/>
      <c r="AO45" s="185"/>
      <c r="AP45" s="24"/>
      <c r="AQ45" s="8"/>
    </row>
    <row r="46" spans="1:43" ht="16.5">
      <c r="A46" s="102"/>
      <c r="B46" s="193"/>
      <c r="C46" s="193"/>
      <c r="D46" s="119"/>
      <c r="E46" s="128"/>
      <c r="F46" s="134"/>
      <c r="G46" s="134"/>
      <c r="H46" s="134"/>
      <c r="I46" s="134"/>
      <c r="J46" s="146"/>
      <c r="K46" s="149"/>
      <c r="L46" s="152"/>
      <c r="M46" s="28" t="b">
        <f>M41=N46</f>
        <v>1</v>
      </c>
      <c r="N46" s="29">
        <f>SUM(N41:N45)</f>
        <v>0</v>
      </c>
      <c r="O46" s="30" t="s">
        <v>112</v>
      </c>
      <c r="P46" s="31"/>
      <c r="Q46" s="32"/>
      <c r="R46" s="32"/>
      <c r="S46" s="32"/>
      <c r="T46" s="33">
        <f>SUM(T41:T45)</f>
        <v>0</v>
      </c>
      <c r="U46" s="34"/>
      <c r="V46" s="34"/>
      <c r="W46" s="34"/>
      <c r="X46" s="35"/>
      <c r="Y46" s="165"/>
      <c r="Z46" s="36"/>
      <c r="AA46" s="4"/>
      <c r="AB46" s="37"/>
      <c r="AC46" s="38"/>
      <c r="AD46" s="38"/>
      <c r="AE46" s="38"/>
      <c r="AF46" s="38"/>
      <c r="AG46" s="38"/>
      <c r="AH46" s="38"/>
      <c r="AI46" s="38"/>
      <c r="AJ46" s="38"/>
      <c r="AK46" s="38"/>
      <c r="AL46" s="38"/>
      <c r="AM46" s="38"/>
      <c r="AN46" s="38"/>
      <c r="AO46" s="39"/>
      <c r="AP46" s="24"/>
      <c r="AQ46" s="8"/>
    </row>
    <row r="47" spans="1:43" ht="14.65" customHeight="1">
      <c r="A47" s="100">
        <f>A41+1</f>
        <v>8</v>
      </c>
      <c r="B47" s="187" t="s">
        <v>127</v>
      </c>
      <c r="C47" s="188"/>
      <c r="D47" s="117">
        <f>+Marzo!M47</f>
        <v>10</v>
      </c>
      <c r="E47" s="126">
        <v>20</v>
      </c>
      <c r="F47" s="132">
        <v>8</v>
      </c>
      <c r="G47" s="132"/>
      <c r="H47" s="132"/>
      <c r="I47" s="132"/>
      <c r="J47" s="144">
        <f>+F47+G47</f>
        <v>8</v>
      </c>
      <c r="K47" s="147">
        <f>+AO47</f>
        <v>1</v>
      </c>
      <c r="L47" s="150">
        <f>+J47+K47</f>
        <v>9</v>
      </c>
      <c r="M47" s="153">
        <f>+(D47+E47)-(L47)+H47-I47</f>
        <v>21</v>
      </c>
      <c r="N47" s="14">
        <v>21</v>
      </c>
      <c r="O47" s="15" t="s">
        <v>254</v>
      </c>
      <c r="P47" s="15" t="s">
        <v>115</v>
      </c>
      <c r="Q47" s="16">
        <v>46446</v>
      </c>
      <c r="R47" s="17" t="str">
        <f ca="1">IF(Q47=0," ",IFERROR(IF(DATEDIF(TODAY(),Q47,"M")&lt;=5,"ROJO",IF(DATEDIF(TODAY(),Q47,"M")&gt;=12,"VERDE",IF(AND(DATEDIF(TODAY(),Q47,"M")&gt;=6,DATEDIF(TODAY(),Q47,"M")&lt;=11),"AMARILLO"))),S47))</f>
        <v>ROJO</v>
      </c>
      <c r="S47" s="17" t="str">
        <f>IF(Q47=0," ",IF(Q47&lt;=$N$4,"VENCIDO","NO VENCIDO"))</f>
        <v>NO VENCIDO</v>
      </c>
      <c r="T47" s="18"/>
      <c r="U47" s="19"/>
      <c r="V47" s="19"/>
      <c r="W47" s="20"/>
      <c r="X47" s="20"/>
      <c r="Y47" s="163">
        <f>+AT47</f>
        <v>0</v>
      </c>
      <c r="Z47" s="21"/>
      <c r="AA47" s="4"/>
      <c r="AB47" s="166">
        <v>1</v>
      </c>
      <c r="AC47" s="166"/>
      <c r="AD47" s="170">
        <f>+AB47+AC47</f>
        <v>1</v>
      </c>
      <c r="AE47" s="166"/>
      <c r="AF47" s="166"/>
      <c r="AG47" s="166"/>
      <c r="AH47" s="166"/>
      <c r="AI47" s="166"/>
      <c r="AJ47" s="166"/>
      <c r="AK47" s="166"/>
      <c r="AL47" s="166"/>
      <c r="AM47" s="166"/>
      <c r="AN47" s="166"/>
      <c r="AO47" s="183">
        <f>SUM(AD47:AN51)</f>
        <v>1</v>
      </c>
      <c r="AP47" s="24"/>
      <c r="AQ47" s="8"/>
    </row>
    <row r="48" spans="1:43" ht="14.65" customHeight="1">
      <c r="A48" s="101"/>
      <c r="B48" s="189"/>
      <c r="C48" s="190"/>
      <c r="D48" s="118"/>
      <c r="E48" s="127"/>
      <c r="F48" s="133"/>
      <c r="G48" s="133"/>
      <c r="H48" s="133"/>
      <c r="I48" s="133"/>
      <c r="J48" s="145"/>
      <c r="K48" s="148"/>
      <c r="L48" s="151"/>
      <c r="M48" s="154"/>
      <c r="N48" s="14"/>
      <c r="O48" s="15"/>
      <c r="P48" s="15"/>
      <c r="Q48" s="16"/>
      <c r="R48" s="17" t="str">
        <f ca="1">IF(Q48=0," ",IFERROR(IF(DATEDIF(TODAY(),Q48,"M")&lt;=5,"ROJO",IF(DATEDIF(TODAY(),Q48,"M")&gt;=12,"VERDE",IF(AND(DATEDIF(TODAY(),Q48,"M")&gt;=6,DATEDIF(TODAY(),Q48,"M")&lt;=11),"AMARILLO"))),S48))</f>
        <v xml:space="preserve"> </v>
      </c>
      <c r="S48" s="25" t="str">
        <f>IF(Q48=0," ",IF(Q48&lt;=$N$4,"VENCIDO","NO VENCIDO"))</f>
        <v xml:space="preserve"> </v>
      </c>
      <c r="T48" s="18"/>
      <c r="U48" s="19"/>
      <c r="V48" s="19"/>
      <c r="W48" s="20"/>
      <c r="X48" s="20"/>
      <c r="Y48" s="164"/>
      <c r="Z48" s="21"/>
      <c r="AA48" s="4"/>
      <c r="AB48" s="166"/>
      <c r="AC48" s="166"/>
      <c r="AD48" s="170"/>
      <c r="AE48" s="166"/>
      <c r="AF48" s="166"/>
      <c r="AG48" s="166"/>
      <c r="AH48" s="166"/>
      <c r="AI48" s="166"/>
      <c r="AJ48" s="166"/>
      <c r="AK48" s="166"/>
      <c r="AL48" s="166"/>
      <c r="AM48" s="166"/>
      <c r="AN48" s="166"/>
      <c r="AO48" s="184"/>
      <c r="AP48" s="24"/>
      <c r="AQ48" s="8"/>
    </row>
    <row r="49" spans="1:43" ht="14.65" customHeight="1">
      <c r="A49" s="101"/>
      <c r="B49" s="189"/>
      <c r="C49" s="190"/>
      <c r="D49" s="118"/>
      <c r="E49" s="127"/>
      <c r="F49" s="133"/>
      <c r="G49" s="133"/>
      <c r="H49" s="133"/>
      <c r="I49" s="133"/>
      <c r="J49" s="145"/>
      <c r="K49" s="148"/>
      <c r="L49" s="151"/>
      <c r="M49" s="154"/>
      <c r="N49" s="14"/>
      <c r="O49" s="15"/>
      <c r="P49" s="15"/>
      <c r="Q49" s="16"/>
      <c r="R49" s="17" t="str">
        <f ca="1">IF(Q49=0," ",IFERROR(IF(DATEDIF(TODAY(),Q49,"M")&lt;=5,"ROJO",IF(DATEDIF(TODAY(),Q49,"M")&gt;=12,"VERDE",IF(AND(DATEDIF(TODAY(),Q49,"M")&gt;=6,DATEDIF(TODAY(),Q49,"M")&lt;=11),"AMARILLO"))),S49))</f>
        <v xml:space="preserve"> </v>
      </c>
      <c r="S49" s="25" t="str">
        <f>IF(Q49=0," ",IF(Q49&lt;=$N$4,"VENCIDO","NO VENCIDO"))</f>
        <v xml:space="preserve"> </v>
      </c>
      <c r="T49" s="18"/>
      <c r="U49" s="19"/>
      <c r="V49" s="19"/>
      <c r="W49" s="20"/>
      <c r="X49" s="20"/>
      <c r="Y49" s="164"/>
      <c r="Z49" s="21"/>
      <c r="AA49" s="4"/>
      <c r="AB49" s="166"/>
      <c r="AC49" s="166"/>
      <c r="AD49" s="170"/>
      <c r="AE49" s="166"/>
      <c r="AF49" s="166"/>
      <c r="AG49" s="166"/>
      <c r="AH49" s="166"/>
      <c r="AI49" s="166"/>
      <c r="AJ49" s="166"/>
      <c r="AK49" s="166"/>
      <c r="AL49" s="166"/>
      <c r="AM49" s="166"/>
      <c r="AN49" s="166"/>
      <c r="AO49" s="184"/>
      <c r="AP49" s="24"/>
      <c r="AQ49" s="8"/>
    </row>
    <row r="50" spans="1:43" ht="14.65" customHeight="1">
      <c r="A50" s="101"/>
      <c r="B50" s="189"/>
      <c r="C50" s="190"/>
      <c r="D50" s="118"/>
      <c r="E50" s="127"/>
      <c r="F50" s="133"/>
      <c r="G50" s="133"/>
      <c r="H50" s="133"/>
      <c r="I50" s="133"/>
      <c r="J50" s="145"/>
      <c r="K50" s="148"/>
      <c r="L50" s="151"/>
      <c r="M50" s="154"/>
      <c r="N50" s="14"/>
      <c r="O50" s="15"/>
      <c r="P50" s="15"/>
      <c r="Q50" s="16"/>
      <c r="R50" s="17" t="str">
        <f ca="1">IF(Q50=0," ",IFERROR(IF(DATEDIF(TODAY(),Q50,"M")&lt;=5,"ROJO",IF(DATEDIF(TODAY(),Q50,"M")&gt;=12,"VERDE",IF(AND(DATEDIF(TODAY(),Q50,"M")&gt;=6,DATEDIF(TODAY(),Q50,"M")&lt;=11),"AMARILLO"))),S50))</f>
        <v xml:space="preserve"> </v>
      </c>
      <c r="S50" s="25" t="str">
        <f>IF(Q50=0," ",IF(Q50&lt;=$N$4,"VENCIDO","NO VENCIDO"))</f>
        <v xml:space="preserve"> </v>
      </c>
      <c r="T50" s="18"/>
      <c r="U50" s="19"/>
      <c r="V50" s="19"/>
      <c r="W50" s="20"/>
      <c r="X50" s="20"/>
      <c r="Y50" s="164"/>
      <c r="Z50" s="21"/>
      <c r="AA50" s="4"/>
      <c r="AB50" s="166"/>
      <c r="AC50" s="166"/>
      <c r="AD50" s="170"/>
      <c r="AE50" s="166"/>
      <c r="AF50" s="166"/>
      <c r="AG50" s="166"/>
      <c r="AH50" s="166"/>
      <c r="AI50" s="166"/>
      <c r="AJ50" s="166"/>
      <c r="AK50" s="166"/>
      <c r="AL50" s="166"/>
      <c r="AM50" s="166"/>
      <c r="AN50" s="166"/>
      <c r="AO50" s="184"/>
      <c r="AP50" s="24"/>
      <c r="AQ50" s="8"/>
    </row>
    <row r="51" spans="1:43" ht="14.65" customHeight="1">
      <c r="A51" s="101"/>
      <c r="B51" s="189"/>
      <c r="C51" s="190"/>
      <c r="D51" s="118"/>
      <c r="E51" s="127"/>
      <c r="F51" s="133"/>
      <c r="G51" s="133"/>
      <c r="H51" s="133"/>
      <c r="I51" s="133"/>
      <c r="J51" s="145"/>
      <c r="K51" s="148"/>
      <c r="L51" s="151"/>
      <c r="M51" s="155"/>
      <c r="N51" s="14"/>
      <c r="O51" s="15"/>
      <c r="P51" s="15"/>
      <c r="Q51" s="16"/>
      <c r="R51" s="17" t="str">
        <f ca="1">IF(Q51=0," ",IFERROR(IF(DATEDIF(TODAY(),Q51,"M")&lt;=5,"ROJO",IF(DATEDIF(TODAY(),Q51,"M")&gt;=12,"VERDE",IF(AND(DATEDIF(TODAY(),Q51,"M")&gt;=6,DATEDIF(TODAY(),Q51,"M")&lt;=11),"AMARILLO"))),S51))</f>
        <v xml:space="preserve"> </v>
      </c>
      <c r="S51" s="25" t="str">
        <f>IF(Q51=0," ",IF(Q51&lt;=$N$4,"VENCIDO","NO VENCIDO"))</f>
        <v xml:space="preserve"> </v>
      </c>
      <c r="T51" s="18"/>
      <c r="U51" s="19"/>
      <c r="V51" s="19"/>
      <c r="W51" s="20"/>
      <c r="X51" s="20"/>
      <c r="Y51" s="164"/>
      <c r="Z51" s="21"/>
      <c r="AA51" s="4"/>
      <c r="AB51" s="166"/>
      <c r="AC51" s="166"/>
      <c r="AD51" s="170"/>
      <c r="AE51" s="166"/>
      <c r="AF51" s="166"/>
      <c r="AG51" s="166"/>
      <c r="AH51" s="166"/>
      <c r="AI51" s="166"/>
      <c r="AJ51" s="166"/>
      <c r="AK51" s="166"/>
      <c r="AL51" s="166"/>
      <c r="AM51" s="166"/>
      <c r="AN51" s="166"/>
      <c r="AO51" s="185"/>
      <c r="AP51" s="24"/>
      <c r="AQ51" s="8"/>
    </row>
    <row r="52" spans="1:43" ht="16.5">
      <c r="A52" s="102"/>
      <c r="B52" s="191"/>
      <c r="C52" s="192"/>
      <c r="D52" s="119"/>
      <c r="E52" s="128"/>
      <c r="F52" s="134"/>
      <c r="G52" s="134"/>
      <c r="H52" s="134"/>
      <c r="I52" s="134"/>
      <c r="J52" s="146"/>
      <c r="K52" s="149"/>
      <c r="L52" s="152"/>
      <c r="M52" s="28" t="b">
        <f>M47=N52</f>
        <v>1</v>
      </c>
      <c r="N52" s="29">
        <f>SUM(N47:N51)</f>
        <v>21</v>
      </c>
      <c r="O52" s="30" t="s">
        <v>112</v>
      </c>
      <c r="P52" s="31"/>
      <c r="Q52" s="32"/>
      <c r="R52" s="32"/>
      <c r="S52" s="32"/>
      <c r="T52" s="33">
        <f>SUM(T47:T51)</f>
        <v>0</v>
      </c>
      <c r="U52" s="34"/>
      <c r="V52" s="34"/>
      <c r="W52" s="34"/>
      <c r="X52" s="35"/>
      <c r="Y52" s="165"/>
      <c r="Z52" s="36"/>
      <c r="AA52" s="4"/>
      <c r="AB52" s="37"/>
      <c r="AC52" s="37"/>
      <c r="AD52" s="38"/>
      <c r="AE52" s="37"/>
      <c r="AF52" s="37"/>
      <c r="AG52" s="37"/>
      <c r="AH52" s="37"/>
      <c r="AI52" s="37"/>
      <c r="AJ52" s="37"/>
      <c r="AK52" s="37"/>
      <c r="AL52" s="37"/>
      <c r="AM52" s="37"/>
      <c r="AN52" s="37"/>
      <c r="AO52" s="39"/>
      <c r="AP52" s="24"/>
      <c r="AQ52" s="8"/>
    </row>
    <row r="53" spans="1:43" ht="14.65" customHeight="1">
      <c r="A53" s="100">
        <f>A47+1</f>
        <v>9</v>
      </c>
      <c r="B53" s="187" t="s">
        <v>128</v>
      </c>
      <c r="C53" s="188"/>
      <c r="D53" s="117">
        <f>+Marzo!M53</f>
        <v>10</v>
      </c>
      <c r="E53" s="126">
        <v>0</v>
      </c>
      <c r="F53" s="132">
        <v>0</v>
      </c>
      <c r="G53" s="132"/>
      <c r="H53" s="132"/>
      <c r="I53" s="132"/>
      <c r="J53" s="144">
        <f>+F53+G53</f>
        <v>0</v>
      </c>
      <c r="K53" s="147">
        <f>+AO53</f>
        <v>0</v>
      </c>
      <c r="L53" s="150">
        <f>+J53+K53</f>
        <v>0</v>
      </c>
      <c r="M53" s="153">
        <f>+(D53+E53)-(L53)+H53-I53</f>
        <v>10</v>
      </c>
      <c r="N53" s="14">
        <v>10</v>
      </c>
      <c r="O53" s="15" t="s">
        <v>129</v>
      </c>
      <c r="P53" s="15" t="s">
        <v>130</v>
      </c>
      <c r="Q53" s="16">
        <v>46356</v>
      </c>
      <c r="R53" s="17" t="str">
        <f ca="1">IF(Q53=0," ",IFERROR(IF(DATEDIF(TODAY(),Q53,"M")&lt;=5,"ROJO",IF(DATEDIF(TODAY(),Q53,"M")&gt;=12,"VERDE",IF(AND(DATEDIF(TODAY(),Q53,"M")&gt;=6,DATEDIF(TODAY(),Q53,"M")&lt;=11),"AMARILLO"))),S53))</f>
        <v>ROJO</v>
      </c>
      <c r="S53" s="17" t="str">
        <f>IF(Q53=0," ",IF(Q53&lt;=$N$4,"VENCIDO","NO VENCIDO"))</f>
        <v>NO VENCIDO</v>
      </c>
      <c r="T53" s="18"/>
      <c r="U53" s="19"/>
      <c r="V53" s="19"/>
      <c r="W53" s="20"/>
      <c r="X53" s="20"/>
      <c r="Y53" s="163">
        <f>+AT53</f>
        <v>0</v>
      </c>
      <c r="Z53" s="21"/>
      <c r="AA53" s="4"/>
      <c r="AB53" s="166"/>
      <c r="AC53" s="166"/>
      <c r="AD53" s="170">
        <f>+AB53+AC53</f>
        <v>0</v>
      </c>
      <c r="AE53" s="166"/>
      <c r="AF53" s="166"/>
      <c r="AG53" s="166"/>
      <c r="AH53" s="166"/>
      <c r="AI53" s="166"/>
      <c r="AJ53" s="166"/>
      <c r="AK53" s="166"/>
      <c r="AL53" s="166"/>
      <c r="AM53" s="166"/>
      <c r="AN53" s="166"/>
      <c r="AO53" s="183">
        <f>SUM(AD53:AN57)</f>
        <v>0</v>
      </c>
      <c r="AP53" s="24"/>
      <c r="AQ53" s="8"/>
    </row>
    <row r="54" spans="1:43" ht="14.65" customHeight="1">
      <c r="A54" s="101"/>
      <c r="B54" s="189"/>
      <c r="C54" s="190"/>
      <c r="D54" s="118"/>
      <c r="E54" s="127"/>
      <c r="F54" s="133"/>
      <c r="G54" s="133"/>
      <c r="H54" s="133"/>
      <c r="I54" s="133"/>
      <c r="J54" s="145"/>
      <c r="K54" s="148"/>
      <c r="L54" s="151"/>
      <c r="M54" s="154"/>
      <c r="N54" s="14"/>
      <c r="O54" s="15"/>
      <c r="P54" s="15"/>
      <c r="Q54" s="16"/>
      <c r="R54" s="17" t="str">
        <f ca="1">IF(Q54=0," ",IFERROR(IF(DATEDIF(TODAY(),Q54,"M")&lt;=5,"ROJO",IF(DATEDIF(TODAY(),Q54,"M")&gt;=12,"VERDE",IF(AND(DATEDIF(TODAY(),Q54,"M")&gt;=6,DATEDIF(TODAY(),Q54,"M")&lt;=11),"AMARILLO"))),S54))</f>
        <v xml:space="preserve"> </v>
      </c>
      <c r="S54" s="25" t="str">
        <f>IF(Q54=0," ",IF(Q54&lt;=$N$4,"VENCIDO","NO VENCIDO"))</f>
        <v xml:space="preserve"> </v>
      </c>
      <c r="T54" s="18"/>
      <c r="U54" s="19"/>
      <c r="V54" s="19"/>
      <c r="W54" s="20"/>
      <c r="X54" s="20"/>
      <c r="Y54" s="164"/>
      <c r="Z54" s="21"/>
      <c r="AA54" s="4"/>
      <c r="AB54" s="166"/>
      <c r="AC54" s="166"/>
      <c r="AD54" s="170"/>
      <c r="AE54" s="166"/>
      <c r="AF54" s="166"/>
      <c r="AG54" s="166"/>
      <c r="AH54" s="166"/>
      <c r="AI54" s="166"/>
      <c r="AJ54" s="166"/>
      <c r="AK54" s="166"/>
      <c r="AL54" s="166"/>
      <c r="AM54" s="166"/>
      <c r="AN54" s="166"/>
      <c r="AO54" s="184"/>
      <c r="AP54" s="24"/>
      <c r="AQ54" s="8"/>
    </row>
    <row r="55" spans="1:43" ht="14.65" customHeight="1">
      <c r="A55" s="101"/>
      <c r="B55" s="189"/>
      <c r="C55" s="190"/>
      <c r="D55" s="118"/>
      <c r="E55" s="127"/>
      <c r="F55" s="133"/>
      <c r="G55" s="133"/>
      <c r="H55" s="133"/>
      <c r="I55" s="133"/>
      <c r="J55" s="145"/>
      <c r="K55" s="148"/>
      <c r="L55" s="151"/>
      <c r="M55" s="154"/>
      <c r="N55" s="14"/>
      <c r="O55" s="15"/>
      <c r="P55" s="15"/>
      <c r="Q55" s="16"/>
      <c r="R55" s="17" t="str">
        <f ca="1">IF(Q55=0," ",IFERROR(IF(DATEDIF(TODAY(),Q55,"M")&lt;=5,"ROJO",IF(DATEDIF(TODAY(),Q55,"M")&gt;=12,"VERDE",IF(AND(DATEDIF(TODAY(),Q55,"M")&gt;=6,DATEDIF(TODAY(),Q55,"M")&lt;=11),"AMARILLO"))),S55))</f>
        <v xml:space="preserve"> </v>
      </c>
      <c r="S55" s="25" t="str">
        <f>IF(Q55=0," ",IF(Q55&lt;=$N$4,"VENCIDO","NO VENCIDO"))</f>
        <v xml:space="preserve"> </v>
      </c>
      <c r="T55" s="18"/>
      <c r="U55" s="19"/>
      <c r="V55" s="19"/>
      <c r="W55" s="20"/>
      <c r="X55" s="20"/>
      <c r="Y55" s="164"/>
      <c r="Z55" s="21"/>
      <c r="AA55" s="4"/>
      <c r="AB55" s="166"/>
      <c r="AC55" s="166"/>
      <c r="AD55" s="170"/>
      <c r="AE55" s="166"/>
      <c r="AF55" s="166"/>
      <c r="AG55" s="166"/>
      <c r="AH55" s="166"/>
      <c r="AI55" s="166"/>
      <c r="AJ55" s="166"/>
      <c r="AK55" s="166"/>
      <c r="AL55" s="166"/>
      <c r="AM55" s="166"/>
      <c r="AN55" s="166"/>
      <c r="AO55" s="184"/>
      <c r="AP55" s="24"/>
      <c r="AQ55" s="8"/>
    </row>
    <row r="56" spans="1:43" ht="14.65" customHeight="1">
      <c r="A56" s="101"/>
      <c r="B56" s="189"/>
      <c r="C56" s="190"/>
      <c r="D56" s="118"/>
      <c r="E56" s="127"/>
      <c r="F56" s="133"/>
      <c r="G56" s="133"/>
      <c r="H56" s="133"/>
      <c r="I56" s="133"/>
      <c r="J56" s="145"/>
      <c r="K56" s="148"/>
      <c r="L56" s="151"/>
      <c r="M56" s="154"/>
      <c r="N56" s="14"/>
      <c r="O56" s="15"/>
      <c r="P56" s="15"/>
      <c r="Q56" s="16"/>
      <c r="R56" s="17" t="str">
        <f ca="1">IF(Q56=0," ",IFERROR(IF(DATEDIF(TODAY(),Q56,"M")&lt;=5,"ROJO",IF(DATEDIF(TODAY(),Q56,"M")&gt;=12,"VERDE",IF(AND(DATEDIF(TODAY(),Q56,"M")&gt;=6,DATEDIF(TODAY(),Q56,"M")&lt;=11),"AMARILLO"))),S56))</f>
        <v xml:space="preserve"> </v>
      </c>
      <c r="S56" s="25" t="str">
        <f>IF(Q56=0," ",IF(Q56&lt;=$N$4,"VENCIDO","NO VENCIDO"))</f>
        <v xml:space="preserve"> </v>
      </c>
      <c r="T56" s="18"/>
      <c r="U56" s="19"/>
      <c r="V56" s="19"/>
      <c r="W56" s="20"/>
      <c r="X56" s="20"/>
      <c r="Y56" s="164"/>
      <c r="Z56" s="21"/>
      <c r="AA56" s="4"/>
      <c r="AB56" s="166"/>
      <c r="AC56" s="166"/>
      <c r="AD56" s="170"/>
      <c r="AE56" s="166"/>
      <c r="AF56" s="166"/>
      <c r="AG56" s="166"/>
      <c r="AH56" s="166"/>
      <c r="AI56" s="166"/>
      <c r="AJ56" s="166"/>
      <c r="AK56" s="166"/>
      <c r="AL56" s="166"/>
      <c r="AM56" s="166"/>
      <c r="AN56" s="166"/>
      <c r="AO56" s="184"/>
      <c r="AP56" s="24"/>
      <c r="AQ56" s="8"/>
    </row>
    <row r="57" spans="1:43" ht="14.65" customHeight="1">
      <c r="A57" s="101"/>
      <c r="B57" s="189"/>
      <c r="C57" s="190"/>
      <c r="D57" s="118"/>
      <c r="E57" s="127"/>
      <c r="F57" s="133"/>
      <c r="G57" s="133"/>
      <c r="H57" s="133"/>
      <c r="I57" s="133"/>
      <c r="J57" s="145"/>
      <c r="K57" s="148"/>
      <c r="L57" s="151"/>
      <c r="M57" s="155"/>
      <c r="N57" s="14"/>
      <c r="O57" s="15"/>
      <c r="P57" s="15"/>
      <c r="Q57" s="16"/>
      <c r="R57" s="17" t="str">
        <f ca="1">IF(Q57=0," ",IFERROR(IF(DATEDIF(TODAY(),Q57,"M")&lt;=5,"ROJO",IF(DATEDIF(TODAY(),Q57,"M")&gt;=12,"VERDE",IF(AND(DATEDIF(TODAY(),Q57,"M")&gt;=6,DATEDIF(TODAY(),Q57,"M")&lt;=11),"AMARILLO"))),S57))</f>
        <v xml:space="preserve"> </v>
      </c>
      <c r="S57" s="25" t="str">
        <f>IF(Q57=0," ",IF(Q57&lt;=$N$4,"VENCIDO","NO VENCIDO"))</f>
        <v xml:space="preserve"> </v>
      </c>
      <c r="T57" s="18"/>
      <c r="U57" s="19"/>
      <c r="V57" s="19"/>
      <c r="W57" s="20"/>
      <c r="X57" s="20"/>
      <c r="Y57" s="164"/>
      <c r="Z57" s="21"/>
      <c r="AA57" s="4"/>
      <c r="AB57" s="166"/>
      <c r="AC57" s="166"/>
      <c r="AD57" s="170"/>
      <c r="AE57" s="166"/>
      <c r="AF57" s="166"/>
      <c r="AG57" s="166"/>
      <c r="AH57" s="166"/>
      <c r="AI57" s="166"/>
      <c r="AJ57" s="166"/>
      <c r="AK57" s="166"/>
      <c r="AL57" s="166"/>
      <c r="AM57" s="166"/>
      <c r="AN57" s="166"/>
      <c r="AO57" s="185"/>
      <c r="AP57" s="24"/>
      <c r="AQ57" s="8"/>
    </row>
    <row r="58" spans="1:43" ht="16.5">
      <c r="A58" s="102"/>
      <c r="B58" s="191"/>
      <c r="C58" s="192"/>
      <c r="D58" s="119"/>
      <c r="E58" s="128"/>
      <c r="F58" s="134"/>
      <c r="G58" s="134"/>
      <c r="H58" s="134"/>
      <c r="I58" s="134"/>
      <c r="J58" s="146"/>
      <c r="K58" s="149"/>
      <c r="L58" s="152"/>
      <c r="M58" s="28" t="b">
        <f>M53=N58</f>
        <v>1</v>
      </c>
      <c r="N58" s="29">
        <f>SUM(N53:N57)</f>
        <v>10</v>
      </c>
      <c r="O58" s="30" t="s">
        <v>112</v>
      </c>
      <c r="P58" s="31"/>
      <c r="Q58" s="32"/>
      <c r="R58" s="32"/>
      <c r="S58" s="32"/>
      <c r="T58" s="33">
        <f>SUM(T53:T57)</f>
        <v>0</v>
      </c>
      <c r="U58" s="34"/>
      <c r="V58" s="34"/>
      <c r="W58" s="34"/>
      <c r="X58" s="35"/>
      <c r="Y58" s="165"/>
      <c r="Z58" s="36"/>
      <c r="AA58" s="4"/>
      <c r="AB58" s="37"/>
      <c r="AC58" s="37"/>
      <c r="AD58" s="38"/>
      <c r="AE58" s="37"/>
      <c r="AF58" s="37"/>
      <c r="AG58" s="37"/>
      <c r="AH58" s="37"/>
      <c r="AI58" s="37"/>
      <c r="AJ58" s="37"/>
      <c r="AK58" s="37"/>
      <c r="AL58" s="37"/>
      <c r="AM58" s="37"/>
      <c r="AN58" s="37"/>
      <c r="AO58" s="39"/>
      <c r="AP58" s="24"/>
      <c r="AQ58" s="8"/>
    </row>
    <row r="59" spans="1:43" ht="14.65" customHeight="1">
      <c r="A59" s="100">
        <f>A53+1</f>
        <v>10</v>
      </c>
      <c r="B59" s="187" t="s">
        <v>131</v>
      </c>
      <c r="C59" s="188"/>
      <c r="D59" s="117">
        <f>+Marzo!M59</f>
        <v>20</v>
      </c>
      <c r="E59" s="126">
        <v>10</v>
      </c>
      <c r="F59" s="132">
        <v>17</v>
      </c>
      <c r="G59" s="132"/>
      <c r="H59" s="132"/>
      <c r="I59" s="132"/>
      <c r="J59" s="144">
        <f>+F59+G59</f>
        <v>17</v>
      </c>
      <c r="K59" s="147">
        <f>+AO59</f>
        <v>0</v>
      </c>
      <c r="L59" s="150">
        <f>+J59+K59</f>
        <v>17</v>
      </c>
      <c r="M59" s="153">
        <f>+(D59+E59)-(L59)+H59-I59</f>
        <v>13</v>
      </c>
      <c r="N59" s="14">
        <v>3</v>
      </c>
      <c r="O59" s="15" t="s">
        <v>247</v>
      </c>
      <c r="P59" s="15" t="s">
        <v>133</v>
      </c>
      <c r="Q59" s="16">
        <v>46418</v>
      </c>
      <c r="R59" s="17" t="str">
        <f ca="1">IF(Q59=0," ",IFERROR(IF(DATEDIF(TODAY(),Q59,"M")&lt;=5,"ROJO",IF(DATEDIF(TODAY(),Q59,"M")&gt;=12,"VERDE",IF(AND(DATEDIF(TODAY(),Q59,"M")&gt;=6,DATEDIF(TODAY(),Q59,"M")&lt;=11),"AMARILLO"))),S59))</f>
        <v>ROJO</v>
      </c>
      <c r="S59" s="17" t="str">
        <f>IF(Q59=0," ",IF(Q59&lt;=$N$4,"VENCIDO","NO VENCIDO"))</f>
        <v>NO VENCIDO</v>
      </c>
      <c r="T59" s="18"/>
      <c r="U59" s="19"/>
      <c r="V59" s="19"/>
      <c r="W59" s="20"/>
      <c r="X59" s="20"/>
      <c r="Y59" s="163">
        <f>+AT59</f>
        <v>0</v>
      </c>
      <c r="Z59" s="21"/>
      <c r="AA59" s="4"/>
      <c r="AB59" s="166"/>
      <c r="AC59" s="166"/>
      <c r="AD59" s="170">
        <f>+AB59+AC59</f>
        <v>0</v>
      </c>
      <c r="AE59" s="166"/>
      <c r="AF59" s="166"/>
      <c r="AG59" s="166"/>
      <c r="AH59" s="166"/>
      <c r="AI59" s="166"/>
      <c r="AJ59" s="166"/>
      <c r="AK59" s="166"/>
      <c r="AL59" s="166"/>
      <c r="AM59" s="166"/>
      <c r="AN59" s="166"/>
      <c r="AO59" s="183">
        <f>SUM(AD59:AN63)</f>
        <v>0</v>
      </c>
      <c r="AP59" s="24"/>
      <c r="AQ59" s="8"/>
    </row>
    <row r="60" spans="1:43" ht="14.65" customHeight="1">
      <c r="A60" s="101"/>
      <c r="B60" s="189"/>
      <c r="C60" s="190"/>
      <c r="D60" s="118"/>
      <c r="E60" s="127"/>
      <c r="F60" s="133"/>
      <c r="G60" s="133"/>
      <c r="H60" s="133"/>
      <c r="I60" s="133"/>
      <c r="J60" s="145"/>
      <c r="K60" s="148"/>
      <c r="L60" s="151"/>
      <c r="M60" s="154"/>
      <c r="N60" s="14">
        <v>10</v>
      </c>
      <c r="O60" s="15" t="s">
        <v>255</v>
      </c>
      <c r="P60" s="15" t="s">
        <v>133</v>
      </c>
      <c r="Q60" s="16">
        <v>46660</v>
      </c>
      <c r="R60" s="17" t="str">
        <f ca="1">IF(Q60=0," ",IFERROR(IF(DATEDIF(TODAY(),Q60,"M")&lt;=5,"ROJO",IF(DATEDIF(TODAY(),Q60,"M")&gt;=12,"VERDE",IF(AND(DATEDIF(TODAY(),Q60,"M")&gt;=6,DATEDIF(TODAY(),Q60,"M")&lt;=11),"AMARILLO"))),S60))</f>
        <v>AMARILLO</v>
      </c>
      <c r="S60" s="25" t="str">
        <f>IF(Q60=0," ",IF(Q60&lt;=$N$4,"VENCIDO","NO VENCIDO"))</f>
        <v>NO VENCIDO</v>
      </c>
      <c r="T60" s="18"/>
      <c r="U60" s="19"/>
      <c r="V60" s="19"/>
      <c r="W60" s="20"/>
      <c r="X60" s="20"/>
      <c r="Y60" s="164"/>
      <c r="Z60" s="21"/>
      <c r="AA60" s="4"/>
      <c r="AB60" s="166"/>
      <c r="AC60" s="166"/>
      <c r="AD60" s="170"/>
      <c r="AE60" s="166"/>
      <c r="AF60" s="166"/>
      <c r="AG60" s="166"/>
      <c r="AH60" s="166"/>
      <c r="AI60" s="166"/>
      <c r="AJ60" s="166"/>
      <c r="AK60" s="166"/>
      <c r="AL60" s="166"/>
      <c r="AM60" s="166"/>
      <c r="AN60" s="166"/>
      <c r="AO60" s="184"/>
      <c r="AP60" s="24"/>
      <c r="AQ60" s="8"/>
    </row>
    <row r="61" spans="1:43" ht="14.65" customHeight="1">
      <c r="A61" s="101"/>
      <c r="B61" s="189"/>
      <c r="C61" s="190"/>
      <c r="D61" s="118"/>
      <c r="E61" s="127"/>
      <c r="F61" s="133"/>
      <c r="G61" s="133"/>
      <c r="H61" s="133"/>
      <c r="I61" s="133"/>
      <c r="J61" s="145"/>
      <c r="K61" s="148"/>
      <c r="L61" s="151"/>
      <c r="M61" s="154"/>
      <c r="N61" s="14"/>
      <c r="O61" s="15"/>
      <c r="P61" s="15"/>
      <c r="Q61" s="16"/>
      <c r="R61" s="17" t="str">
        <f ca="1">IF(Q61=0," ",IFERROR(IF(DATEDIF(TODAY(),Q61,"M")&lt;=5,"ROJO",IF(DATEDIF(TODAY(),Q61,"M")&gt;=12,"VERDE",IF(AND(DATEDIF(TODAY(),Q61,"M")&gt;=6,DATEDIF(TODAY(),Q61,"M")&lt;=11),"AMARILLO"))),S61))</f>
        <v xml:space="preserve"> </v>
      </c>
      <c r="S61" s="25" t="str">
        <f>IF(Q61=0," ",IF(Q61&lt;=$N$4,"VENCIDO","NO VENCIDO"))</f>
        <v xml:space="preserve"> </v>
      </c>
      <c r="T61" s="18"/>
      <c r="U61" s="19"/>
      <c r="V61" s="19"/>
      <c r="W61" s="20"/>
      <c r="X61" s="20"/>
      <c r="Y61" s="164"/>
      <c r="Z61" s="21"/>
      <c r="AA61" s="4"/>
      <c r="AB61" s="166"/>
      <c r="AC61" s="166"/>
      <c r="AD61" s="170"/>
      <c r="AE61" s="166"/>
      <c r="AF61" s="166"/>
      <c r="AG61" s="166"/>
      <c r="AH61" s="166"/>
      <c r="AI61" s="166"/>
      <c r="AJ61" s="166"/>
      <c r="AK61" s="166"/>
      <c r="AL61" s="166"/>
      <c r="AM61" s="166"/>
      <c r="AN61" s="166"/>
      <c r="AO61" s="184"/>
      <c r="AP61" s="24"/>
      <c r="AQ61" s="8"/>
    </row>
    <row r="62" spans="1:43" ht="14.65" customHeight="1">
      <c r="A62" s="101"/>
      <c r="B62" s="189"/>
      <c r="C62" s="190"/>
      <c r="D62" s="118"/>
      <c r="E62" s="127"/>
      <c r="F62" s="133"/>
      <c r="G62" s="133"/>
      <c r="H62" s="133"/>
      <c r="I62" s="133"/>
      <c r="J62" s="145"/>
      <c r="K62" s="148"/>
      <c r="L62" s="151"/>
      <c r="M62" s="154"/>
      <c r="N62" s="14"/>
      <c r="O62" s="15"/>
      <c r="P62" s="15"/>
      <c r="Q62" s="16"/>
      <c r="R62" s="17" t="str">
        <f ca="1">IF(Q62=0," ",IFERROR(IF(DATEDIF(TODAY(),Q62,"M")&lt;=5,"ROJO",IF(DATEDIF(TODAY(),Q62,"M")&gt;=12,"VERDE",IF(AND(DATEDIF(TODAY(),Q62,"M")&gt;=6,DATEDIF(TODAY(),Q62,"M")&lt;=11),"AMARILLO"))),S62))</f>
        <v xml:space="preserve"> </v>
      </c>
      <c r="S62" s="25" t="str">
        <f>IF(Q62=0," ",IF(Q62&lt;=$N$4,"VENCIDO","NO VENCIDO"))</f>
        <v xml:space="preserve"> </v>
      </c>
      <c r="T62" s="18"/>
      <c r="U62" s="19"/>
      <c r="V62" s="19"/>
      <c r="W62" s="20"/>
      <c r="X62" s="20"/>
      <c r="Y62" s="164"/>
      <c r="Z62" s="21"/>
      <c r="AA62" s="4"/>
      <c r="AB62" s="166"/>
      <c r="AC62" s="166"/>
      <c r="AD62" s="170"/>
      <c r="AE62" s="166"/>
      <c r="AF62" s="166"/>
      <c r="AG62" s="166"/>
      <c r="AH62" s="166"/>
      <c r="AI62" s="166"/>
      <c r="AJ62" s="166"/>
      <c r="AK62" s="166"/>
      <c r="AL62" s="166"/>
      <c r="AM62" s="166"/>
      <c r="AN62" s="166"/>
      <c r="AO62" s="184"/>
      <c r="AP62" s="24"/>
      <c r="AQ62" s="8"/>
    </row>
    <row r="63" spans="1:43" ht="14.65" customHeight="1">
      <c r="A63" s="101"/>
      <c r="B63" s="189"/>
      <c r="C63" s="190"/>
      <c r="D63" s="118"/>
      <c r="E63" s="127"/>
      <c r="F63" s="133"/>
      <c r="G63" s="133"/>
      <c r="H63" s="133"/>
      <c r="I63" s="133"/>
      <c r="J63" s="145"/>
      <c r="K63" s="148"/>
      <c r="L63" s="151"/>
      <c r="M63" s="155"/>
      <c r="N63" s="14"/>
      <c r="O63" s="15"/>
      <c r="P63" s="15"/>
      <c r="Q63" s="16"/>
      <c r="R63" s="17" t="str">
        <f ca="1">IF(Q63=0," ",IFERROR(IF(DATEDIF(TODAY(),Q63,"M")&lt;=5,"ROJO",IF(DATEDIF(TODAY(),Q63,"M")&gt;=12,"VERDE",IF(AND(DATEDIF(TODAY(),Q63,"M")&gt;=6,DATEDIF(TODAY(),Q63,"M")&lt;=11),"AMARILLO"))),S63))</f>
        <v xml:space="preserve"> </v>
      </c>
      <c r="S63" s="25" t="str">
        <f>IF(Q63=0," ",IF(Q63&lt;=$N$4,"VENCIDO","NO VENCIDO"))</f>
        <v xml:space="preserve"> </v>
      </c>
      <c r="T63" s="18"/>
      <c r="U63" s="19"/>
      <c r="V63" s="19"/>
      <c r="W63" s="20"/>
      <c r="X63" s="20"/>
      <c r="Y63" s="164"/>
      <c r="Z63" s="21"/>
      <c r="AA63" s="4"/>
      <c r="AB63" s="166"/>
      <c r="AC63" s="166"/>
      <c r="AD63" s="170"/>
      <c r="AE63" s="166"/>
      <c r="AF63" s="166"/>
      <c r="AG63" s="166"/>
      <c r="AH63" s="166"/>
      <c r="AI63" s="166"/>
      <c r="AJ63" s="166"/>
      <c r="AK63" s="166"/>
      <c r="AL63" s="166"/>
      <c r="AM63" s="166"/>
      <c r="AN63" s="166"/>
      <c r="AO63" s="185"/>
      <c r="AP63" s="24"/>
      <c r="AQ63" s="8"/>
    </row>
    <row r="64" spans="1:43" ht="16.5">
      <c r="A64" s="102"/>
      <c r="B64" s="191"/>
      <c r="C64" s="192"/>
      <c r="D64" s="119"/>
      <c r="E64" s="128"/>
      <c r="F64" s="134"/>
      <c r="G64" s="134"/>
      <c r="H64" s="134"/>
      <c r="I64" s="134"/>
      <c r="J64" s="146"/>
      <c r="K64" s="149"/>
      <c r="L64" s="152"/>
      <c r="M64" s="28" t="b">
        <f>M59=N64</f>
        <v>1</v>
      </c>
      <c r="N64" s="29">
        <f>SUM(N59:N63)</f>
        <v>13</v>
      </c>
      <c r="O64" s="30" t="s">
        <v>112</v>
      </c>
      <c r="P64" s="31"/>
      <c r="Q64" s="32"/>
      <c r="R64" s="32"/>
      <c r="S64" s="32"/>
      <c r="T64" s="33">
        <f>SUM(T59:T63)</f>
        <v>0</v>
      </c>
      <c r="U64" s="34"/>
      <c r="V64" s="34"/>
      <c r="W64" s="34"/>
      <c r="X64" s="35"/>
      <c r="Y64" s="165"/>
      <c r="Z64" s="36"/>
      <c r="AA64" s="4"/>
      <c r="AB64" s="37"/>
      <c r="AC64" s="37"/>
      <c r="AD64" s="38"/>
      <c r="AE64" s="37"/>
      <c r="AF64" s="37"/>
      <c r="AG64" s="37"/>
      <c r="AH64" s="37"/>
      <c r="AI64" s="37"/>
      <c r="AJ64" s="37"/>
      <c r="AK64" s="37"/>
      <c r="AL64" s="37"/>
      <c r="AM64" s="37"/>
      <c r="AN64" s="37"/>
      <c r="AO64" s="39"/>
      <c r="AP64" s="24"/>
      <c r="AQ64" s="8"/>
    </row>
    <row r="65" spans="1:43" ht="14.65" customHeight="1">
      <c r="A65" s="100">
        <f>A59+1</f>
        <v>11</v>
      </c>
      <c r="B65" s="187" t="s">
        <v>134</v>
      </c>
      <c r="C65" s="188"/>
      <c r="D65" s="117">
        <f>+Marzo!M65</f>
        <v>36</v>
      </c>
      <c r="E65" s="126">
        <v>0</v>
      </c>
      <c r="F65" s="132">
        <v>24</v>
      </c>
      <c r="G65" s="132"/>
      <c r="H65" s="132"/>
      <c r="I65" s="132"/>
      <c r="J65" s="144">
        <f>+F65+G65</f>
        <v>24</v>
      </c>
      <c r="K65" s="147">
        <f>+AO65</f>
        <v>0</v>
      </c>
      <c r="L65" s="150">
        <f>+J65+K65</f>
        <v>24</v>
      </c>
      <c r="M65" s="153">
        <f>+(D65+E65)-(L65)+H65-I65</f>
        <v>12</v>
      </c>
      <c r="N65" s="14">
        <v>12</v>
      </c>
      <c r="O65" s="15" t="s">
        <v>135</v>
      </c>
      <c r="P65" s="15" t="s">
        <v>136</v>
      </c>
      <c r="Q65" s="16">
        <v>46538</v>
      </c>
      <c r="R65" s="17" t="str">
        <f ca="1">IF(Q65=0," ",IFERROR(IF(DATEDIF(TODAY(),Q65,"M")&lt;=5,"ROJO",IF(DATEDIF(TODAY(),Q65,"M")&gt;=12,"VERDE",IF(AND(DATEDIF(TODAY(),Q65,"M")&gt;=6,DATEDIF(TODAY(),Q65,"M")&lt;=11),"AMARILLO"))),S65))</f>
        <v>AMARILLO</v>
      </c>
      <c r="S65" s="17" t="str">
        <f>IF(Q65=0," ",IF(Q65&lt;=$N$4,"VENCIDO","NO VENCIDO"))</f>
        <v>NO VENCIDO</v>
      </c>
      <c r="T65" s="18"/>
      <c r="U65" s="19"/>
      <c r="V65" s="19"/>
      <c r="W65" s="20"/>
      <c r="X65" s="20"/>
      <c r="Y65" s="163">
        <f>+AT65</f>
        <v>0</v>
      </c>
      <c r="Z65" s="21"/>
      <c r="AA65" s="4"/>
      <c r="AB65" s="166"/>
      <c r="AC65" s="166"/>
      <c r="AD65" s="170">
        <f>+AB65+AC65</f>
        <v>0</v>
      </c>
      <c r="AE65" s="166"/>
      <c r="AF65" s="166"/>
      <c r="AG65" s="166"/>
      <c r="AH65" s="166"/>
      <c r="AI65" s="166"/>
      <c r="AJ65" s="166"/>
      <c r="AK65" s="166"/>
      <c r="AL65" s="166"/>
      <c r="AM65" s="166"/>
      <c r="AN65" s="166"/>
      <c r="AO65" s="183">
        <f>SUM(AD65:AN69)</f>
        <v>0</v>
      </c>
      <c r="AP65" s="24"/>
      <c r="AQ65" s="8"/>
    </row>
    <row r="66" spans="1:43" ht="14.65" customHeight="1">
      <c r="A66" s="101"/>
      <c r="B66" s="189"/>
      <c r="C66" s="190"/>
      <c r="D66" s="118"/>
      <c r="E66" s="127"/>
      <c r="F66" s="133"/>
      <c r="G66" s="133"/>
      <c r="H66" s="133"/>
      <c r="I66" s="133"/>
      <c r="J66" s="145"/>
      <c r="K66" s="148"/>
      <c r="L66" s="151"/>
      <c r="M66" s="154"/>
      <c r="N66" s="14"/>
      <c r="O66" s="15"/>
      <c r="P66" s="15"/>
      <c r="Q66" s="16"/>
      <c r="R66" s="17" t="str">
        <f ca="1">IF(Q66=0," ",IFERROR(IF(DATEDIF(TODAY(),Q66,"M")&lt;=5,"ROJO",IF(DATEDIF(TODAY(),Q66,"M")&gt;=12,"VERDE",IF(AND(DATEDIF(TODAY(),Q66,"M")&gt;=6,DATEDIF(TODAY(),Q66,"M")&lt;=11),"AMARILLO"))),S66))</f>
        <v xml:space="preserve"> </v>
      </c>
      <c r="S66" s="25" t="str">
        <f>IF(Q66=0," ",IF(Q66&lt;=$N$4,"VENCIDO","NO VENCIDO"))</f>
        <v xml:space="preserve"> </v>
      </c>
      <c r="T66" s="18"/>
      <c r="U66" s="19"/>
      <c r="V66" s="19"/>
      <c r="W66" s="20"/>
      <c r="X66" s="20"/>
      <c r="Y66" s="164"/>
      <c r="Z66" s="21"/>
      <c r="AA66" s="4"/>
      <c r="AB66" s="166"/>
      <c r="AC66" s="166"/>
      <c r="AD66" s="170"/>
      <c r="AE66" s="166"/>
      <c r="AF66" s="166"/>
      <c r="AG66" s="166"/>
      <c r="AH66" s="166"/>
      <c r="AI66" s="166"/>
      <c r="AJ66" s="166"/>
      <c r="AK66" s="166"/>
      <c r="AL66" s="166"/>
      <c r="AM66" s="166"/>
      <c r="AN66" s="166"/>
      <c r="AO66" s="184"/>
      <c r="AP66" s="24"/>
      <c r="AQ66" s="8"/>
    </row>
    <row r="67" spans="1:43" ht="14.65" customHeight="1">
      <c r="A67" s="101"/>
      <c r="B67" s="189"/>
      <c r="C67" s="190"/>
      <c r="D67" s="118"/>
      <c r="E67" s="127"/>
      <c r="F67" s="133"/>
      <c r="G67" s="133"/>
      <c r="H67" s="133"/>
      <c r="I67" s="133"/>
      <c r="J67" s="145"/>
      <c r="K67" s="148"/>
      <c r="L67" s="151"/>
      <c r="M67" s="154"/>
      <c r="N67" s="14"/>
      <c r="O67" s="15"/>
      <c r="P67" s="15"/>
      <c r="Q67" s="16"/>
      <c r="R67" s="17" t="str">
        <f ca="1">IF(Q67=0," ",IFERROR(IF(DATEDIF(TODAY(),Q67,"M")&lt;=5,"ROJO",IF(DATEDIF(TODAY(),Q67,"M")&gt;=12,"VERDE",IF(AND(DATEDIF(TODAY(),Q67,"M")&gt;=6,DATEDIF(TODAY(),Q67,"M")&lt;=11),"AMARILLO"))),S67))</f>
        <v xml:space="preserve"> </v>
      </c>
      <c r="S67" s="25" t="str">
        <f>IF(Q67=0," ",IF(Q67&lt;=$N$4,"VENCIDO","NO VENCIDO"))</f>
        <v xml:space="preserve"> </v>
      </c>
      <c r="T67" s="18"/>
      <c r="U67" s="19"/>
      <c r="V67" s="19"/>
      <c r="W67" s="20"/>
      <c r="X67" s="20"/>
      <c r="Y67" s="164"/>
      <c r="Z67" s="21"/>
      <c r="AA67" s="4"/>
      <c r="AB67" s="166"/>
      <c r="AC67" s="166"/>
      <c r="AD67" s="170"/>
      <c r="AE67" s="166"/>
      <c r="AF67" s="166"/>
      <c r="AG67" s="166"/>
      <c r="AH67" s="166"/>
      <c r="AI67" s="166"/>
      <c r="AJ67" s="166"/>
      <c r="AK67" s="166"/>
      <c r="AL67" s="166"/>
      <c r="AM67" s="166"/>
      <c r="AN67" s="166"/>
      <c r="AO67" s="184"/>
      <c r="AP67" s="24"/>
      <c r="AQ67" s="8"/>
    </row>
    <row r="68" spans="1:43" ht="14.65" customHeight="1">
      <c r="A68" s="101"/>
      <c r="B68" s="189"/>
      <c r="C68" s="190"/>
      <c r="D68" s="118"/>
      <c r="E68" s="127"/>
      <c r="F68" s="133"/>
      <c r="G68" s="133"/>
      <c r="H68" s="133"/>
      <c r="I68" s="133"/>
      <c r="J68" s="145"/>
      <c r="K68" s="148"/>
      <c r="L68" s="151"/>
      <c r="M68" s="154"/>
      <c r="N68" s="14"/>
      <c r="O68" s="15"/>
      <c r="P68" s="15"/>
      <c r="Q68" s="16"/>
      <c r="R68" s="17" t="str">
        <f ca="1">IF(Q68=0," ",IFERROR(IF(DATEDIF(TODAY(),Q68,"M")&lt;=5,"ROJO",IF(DATEDIF(TODAY(),Q68,"M")&gt;=12,"VERDE",IF(AND(DATEDIF(TODAY(),Q68,"M")&gt;=6,DATEDIF(TODAY(),Q68,"M")&lt;=11),"AMARILLO"))),S68))</f>
        <v xml:space="preserve"> </v>
      </c>
      <c r="S68" s="25" t="str">
        <f>IF(Q68=0," ",IF(Q68&lt;=$N$4,"VENCIDO","NO VENCIDO"))</f>
        <v xml:space="preserve"> </v>
      </c>
      <c r="T68" s="18"/>
      <c r="U68" s="19"/>
      <c r="V68" s="19"/>
      <c r="W68" s="20"/>
      <c r="X68" s="20"/>
      <c r="Y68" s="164"/>
      <c r="Z68" s="21"/>
      <c r="AA68" s="4"/>
      <c r="AB68" s="166"/>
      <c r="AC68" s="166"/>
      <c r="AD68" s="170"/>
      <c r="AE68" s="166"/>
      <c r="AF68" s="166"/>
      <c r="AG68" s="166"/>
      <c r="AH68" s="166"/>
      <c r="AI68" s="166"/>
      <c r="AJ68" s="166"/>
      <c r="AK68" s="166"/>
      <c r="AL68" s="166"/>
      <c r="AM68" s="166"/>
      <c r="AN68" s="166"/>
      <c r="AO68" s="184"/>
      <c r="AP68" s="24"/>
      <c r="AQ68" s="8"/>
    </row>
    <row r="69" spans="1:43" ht="14.65" customHeight="1">
      <c r="A69" s="101"/>
      <c r="B69" s="189"/>
      <c r="C69" s="190"/>
      <c r="D69" s="118"/>
      <c r="E69" s="127"/>
      <c r="F69" s="133"/>
      <c r="G69" s="133"/>
      <c r="H69" s="133"/>
      <c r="I69" s="133"/>
      <c r="J69" s="145"/>
      <c r="K69" s="148"/>
      <c r="L69" s="151"/>
      <c r="M69" s="155"/>
      <c r="N69" s="14"/>
      <c r="O69" s="15"/>
      <c r="P69" s="15"/>
      <c r="Q69" s="16"/>
      <c r="R69" s="17" t="str">
        <f ca="1">IF(Q69=0," ",IFERROR(IF(DATEDIF(TODAY(),Q69,"M")&lt;=5,"ROJO",IF(DATEDIF(TODAY(),Q69,"M")&gt;=12,"VERDE",IF(AND(DATEDIF(TODAY(),Q69,"M")&gt;=6,DATEDIF(TODAY(),Q69,"M")&lt;=11),"AMARILLO"))),S69))</f>
        <v xml:space="preserve"> </v>
      </c>
      <c r="S69" s="25" t="str">
        <f>IF(Q69=0," ",IF(Q69&lt;=$N$4,"VENCIDO","NO VENCIDO"))</f>
        <v xml:space="preserve"> </v>
      </c>
      <c r="T69" s="18"/>
      <c r="U69" s="19"/>
      <c r="V69" s="19"/>
      <c r="W69" s="20"/>
      <c r="X69" s="20"/>
      <c r="Y69" s="164"/>
      <c r="Z69" s="21"/>
      <c r="AA69" s="4"/>
      <c r="AB69" s="166"/>
      <c r="AC69" s="166"/>
      <c r="AD69" s="170"/>
      <c r="AE69" s="166"/>
      <c r="AF69" s="166"/>
      <c r="AG69" s="166"/>
      <c r="AH69" s="166"/>
      <c r="AI69" s="166"/>
      <c r="AJ69" s="166"/>
      <c r="AK69" s="166"/>
      <c r="AL69" s="166"/>
      <c r="AM69" s="166"/>
      <c r="AN69" s="166"/>
      <c r="AO69" s="185"/>
      <c r="AP69" s="24"/>
      <c r="AQ69" s="8"/>
    </row>
    <row r="70" spans="1:43" ht="16.5">
      <c r="A70" s="102"/>
      <c r="B70" s="191"/>
      <c r="C70" s="192"/>
      <c r="D70" s="119"/>
      <c r="E70" s="128"/>
      <c r="F70" s="134"/>
      <c r="G70" s="134"/>
      <c r="H70" s="134"/>
      <c r="I70" s="134"/>
      <c r="J70" s="146"/>
      <c r="K70" s="149"/>
      <c r="L70" s="152"/>
      <c r="M70" s="28" t="b">
        <f>M65=N70</f>
        <v>1</v>
      </c>
      <c r="N70" s="29">
        <f>SUM(N65:N69)</f>
        <v>12</v>
      </c>
      <c r="O70" s="30" t="s">
        <v>112</v>
      </c>
      <c r="P70" s="31"/>
      <c r="Q70" s="32"/>
      <c r="R70" s="32"/>
      <c r="S70" s="32"/>
      <c r="T70" s="33">
        <f>SUM(T65:T69)</f>
        <v>0</v>
      </c>
      <c r="U70" s="34"/>
      <c r="V70" s="34"/>
      <c r="W70" s="34"/>
      <c r="X70" s="35"/>
      <c r="Y70" s="165"/>
      <c r="Z70" s="36"/>
      <c r="AA70" s="4"/>
      <c r="AB70" s="37"/>
      <c r="AC70" s="37"/>
      <c r="AD70" s="38"/>
      <c r="AE70" s="37"/>
      <c r="AF70" s="37"/>
      <c r="AG70" s="37"/>
      <c r="AH70" s="37"/>
      <c r="AI70" s="37"/>
      <c r="AJ70" s="37"/>
      <c r="AK70" s="37"/>
      <c r="AL70" s="37"/>
      <c r="AM70" s="37"/>
      <c r="AN70" s="37"/>
      <c r="AO70" s="39"/>
      <c r="AP70" s="24"/>
      <c r="AQ70" s="8"/>
    </row>
    <row r="71" spans="1:43" ht="14.65" customHeight="1">
      <c r="A71" s="100">
        <f>A65+1</f>
        <v>12</v>
      </c>
      <c r="B71" s="193" t="s">
        <v>137</v>
      </c>
      <c r="C71" s="193"/>
      <c r="D71" s="117">
        <f>+Marzo!M71</f>
        <v>0</v>
      </c>
      <c r="E71" s="126">
        <v>0</v>
      </c>
      <c r="F71" s="132">
        <v>0</v>
      </c>
      <c r="G71" s="132"/>
      <c r="H71" s="132"/>
      <c r="I71" s="132"/>
      <c r="J71" s="144">
        <f>+F71+G71</f>
        <v>0</v>
      </c>
      <c r="K71" s="147">
        <f>+AO71</f>
        <v>0</v>
      </c>
      <c r="L71" s="150">
        <f>+J71+K71</f>
        <v>0</v>
      </c>
      <c r="M71" s="153">
        <f>+(D71+E71)-(L71)+H71-I71</f>
        <v>0</v>
      </c>
      <c r="N71" s="14"/>
      <c r="O71" s="15"/>
      <c r="P71" s="15"/>
      <c r="Q71" s="16"/>
      <c r="R71" s="17" t="str">
        <f ca="1">IF(Q71=0," ",IFERROR(IF(DATEDIF(TODAY(),Q71,"M")&lt;=5,"ROJO",IF(DATEDIF(TODAY(),Q71,"M")&gt;=12,"VERDE",IF(AND(DATEDIF(TODAY(),Q71,"M")&gt;=6,DATEDIF(TODAY(),Q71,"M")&lt;=11),"AMARILLO"))),S71))</f>
        <v xml:space="preserve"> </v>
      </c>
      <c r="S71" s="17" t="str">
        <f>IF(Q71=0," ",IF(Q71&lt;=$N$4,"VENCIDO","NO VENCIDO"))</f>
        <v xml:space="preserve"> </v>
      </c>
      <c r="T71" s="18"/>
      <c r="U71" s="19"/>
      <c r="V71" s="19"/>
      <c r="W71" s="20"/>
      <c r="X71" s="20"/>
      <c r="Y71" s="163">
        <f>+AT71</f>
        <v>0</v>
      </c>
      <c r="Z71" s="21"/>
      <c r="AA71" s="4"/>
      <c r="AB71" s="166"/>
      <c r="AC71" s="166"/>
      <c r="AD71" s="170">
        <f>+AB71+AC71</f>
        <v>0</v>
      </c>
      <c r="AE71" s="166"/>
      <c r="AF71" s="166"/>
      <c r="AG71" s="166"/>
      <c r="AH71" s="166"/>
      <c r="AI71" s="166"/>
      <c r="AJ71" s="166"/>
      <c r="AK71" s="166"/>
      <c r="AL71" s="166"/>
      <c r="AM71" s="166"/>
      <c r="AN71" s="166"/>
      <c r="AO71" s="183">
        <f>SUM(AD71:AN75)</f>
        <v>0</v>
      </c>
      <c r="AP71" s="24"/>
      <c r="AQ71" s="8"/>
    </row>
    <row r="72" spans="1:43" ht="14.65" customHeight="1">
      <c r="A72" s="101"/>
      <c r="B72" s="193"/>
      <c r="C72" s="193"/>
      <c r="D72" s="118"/>
      <c r="E72" s="127"/>
      <c r="F72" s="133"/>
      <c r="G72" s="133"/>
      <c r="H72" s="133"/>
      <c r="I72" s="133"/>
      <c r="J72" s="145"/>
      <c r="K72" s="148"/>
      <c r="L72" s="151"/>
      <c r="M72" s="154"/>
      <c r="N72" s="14"/>
      <c r="O72" s="15"/>
      <c r="P72" s="15"/>
      <c r="Q72" s="16"/>
      <c r="R72" s="17" t="str">
        <f ca="1">IF(Q72=0," ",IFERROR(IF(DATEDIF(TODAY(),Q72,"M")&lt;=5,"ROJO",IF(DATEDIF(TODAY(),Q72,"M")&gt;=12,"VERDE",IF(AND(DATEDIF(TODAY(),Q72,"M")&gt;=6,DATEDIF(TODAY(),Q72,"M")&lt;=11),"AMARILLO"))),S72))</f>
        <v xml:space="preserve"> </v>
      </c>
      <c r="S72" s="25" t="str">
        <f>IF(Q72=0," ",IF(Q72&lt;=$N$4,"VENCIDO","NO VENCIDO"))</f>
        <v xml:space="preserve"> </v>
      </c>
      <c r="T72" s="18"/>
      <c r="U72" s="19"/>
      <c r="V72" s="19"/>
      <c r="W72" s="20"/>
      <c r="X72" s="20"/>
      <c r="Y72" s="164"/>
      <c r="Z72" s="21"/>
      <c r="AA72" s="4"/>
      <c r="AB72" s="166"/>
      <c r="AC72" s="166"/>
      <c r="AD72" s="170"/>
      <c r="AE72" s="166"/>
      <c r="AF72" s="166"/>
      <c r="AG72" s="166"/>
      <c r="AH72" s="166"/>
      <c r="AI72" s="166"/>
      <c r="AJ72" s="166"/>
      <c r="AK72" s="166"/>
      <c r="AL72" s="166"/>
      <c r="AM72" s="166"/>
      <c r="AN72" s="166"/>
      <c r="AO72" s="184"/>
      <c r="AP72" s="24"/>
      <c r="AQ72" s="8"/>
    </row>
    <row r="73" spans="1:43" ht="14.65" customHeight="1">
      <c r="A73" s="101"/>
      <c r="B73" s="193"/>
      <c r="C73" s="193"/>
      <c r="D73" s="118"/>
      <c r="E73" s="127"/>
      <c r="F73" s="133"/>
      <c r="G73" s="133"/>
      <c r="H73" s="133"/>
      <c r="I73" s="133"/>
      <c r="J73" s="145"/>
      <c r="K73" s="148"/>
      <c r="L73" s="151"/>
      <c r="M73" s="154"/>
      <c r="N73" s="14"/>
      <c r="O73" s="15"/>
      <c r="P73" s="15"/>
      <c r="Q73" s="16"/>
      <c r="R73" s="17" t="str">
        <f ca="1">IF(Q73=0," ",IFERROR(IF(DATEDIF(TODAY(),Q73,"M")&lt;=5,"ROJO",IF(DATEDIF(TODAY(),Q73,"M")&gt;=12,"VERDE",IF(AND(DATEDIF(TODAY(),Q73,"M")&gt;=6,DATEDIF(TODAY(),Q73,"M")&lt;=11),"AMARILLO"))),S73))</f>
        <v xml:space="preserve"> </v>
      </c>
      <c r="S73" s="25" t="str">
        <f>IF(Q73=0," ",IF(Q73&lt;=$N$4,"VENCIDO","NO VENCIDO"))</f>
        <v xml:space="preserve"> </v>
      </c>
      <c r="T73" s="18"/>
      <c r="U73" s="19"/>
      <c r="V73" s="19"/>
      <c r="W73" s="20"/>
      <c r="X73" s="20"/>
      <c r="Y73" s="164"/>
      <c r="Z73" s="21"/>
      <c r="AA73" s="4"/>
      <c r="AB73" s="166"/>
      <c r="AC73" s="166"/>
      <c r="AD73" s="170"/>
      <c r="AE73" s="166"/>
      <c r="AF73" s="166"/>
      <c r="AG73" s="166"/>
      <c r="AH73" s="166"/>
      <c r="AI73" s="166"/>
      <c r="AJ73" s="166"/>
      <c r="AK73" s="166"/>
      <c r="AL73" s="166"/>
      <c r="AM73" s="166"/>
      <c r="AN73" s="166"/>
      <c r="AO73" s="184"/>
      <c r="AP73" s="24"/>
      <c r="AQ73" s="8"/>
    </row>
    <row r="74" spans="1:43" ht="14.65" customHeight="1">
      <c r="A74" s="101"/>
      <c r="B74" s="193"/>
      <c r="C74" s="193"/>
      <c r="D74" s="118"/>
      <c r="E74" s="127"/>
      <c r="F74" s="133"/>
      <c r="G74" s="133"/>
      <c r="H74" s="133"/>
      <c r="I74" s="133"/>
      <c r="J74" s="145"/>
      <c r="K74" s="148"/>
      <c r="L74" s="151"/>
      <c r="M74" s="154"/>
      <c r="N74" s="14"/>
      <c r="O74" s="15"/>
      <c r="P74" s="15"/>
      <c r="Q74" s="16"/>
      <c r="R74" s="17" t="str">
        <f ca="1">IF(Q74=0," ",IFERROR(IF(DATEDIF(TODAY(),Q74,"M")&lt;=5,"ROJO",IF(DATEDIF(TODAY(),Q74,"M")&gt;=12,"VERDE",IF(AND(DATEDIF(TODAY(),Q74,"M")&gt;=6,DATEDIF(TODAY(),Q74,"M")&lt;=11),"AMARILLO"))),S74))</f>
        <v xml:space="preserve"> </v>
      </c>
      <c r="S74" s="25" t="str">
        <f>IF(Q74=0," ",IF(Q74&lt;=$N$4,"VENCIDO","NO VENCIDO"))</f>
        <v xml:space="preserve"> </v>
      </c>
      <c r="T74" s="18"/>
      <c r="U74" s="19"/>
      <c r="V74" s="19"/>
      <c r="W74" s="20"/>
      <c r="X74" s="20"/>
      <c r="Y74" s="164"/>
      <c r="Z74" s="21"/>
      <c r="AA74" s="4"/>
      <c r="AB74" s="166"/>
      <c r="AC74" s="166"/>
      <c r="AD74" s="170"/>
      <c r="AE74" s="166"/>
      <c r="AF74" s="166"/>
      <c r="AG74" s="166"/>
      <c r="AH74" s="166"/>
      <c r="AI74" s="166"/>
      <c r="AJ74" s="166"/>
      <c r="AK74" s="166"/>
      <c r="AL74" s="166"/>
      <c r="AM74" s="166"/>
      <c r="AN74" s="166"/>
      <c r="AO74" s="184"/>
      <c r="AP74" s="24"/>
      <c r="AQ74" s="8"/>
    </row>
    <row r="75" spans="1:43" ht="14.65" customHeight="1">
      <c r="A75" s="101"/>
      <c r="B75" s="193"/>
      <c r="C75" s="193"/>
      <c r="D75" s="118"/>
      <c r="E75" s="127"/>
      <c r="F75" s="133"/>
      <c r="G75" s="133"/>
      <c r="H75" s="133"/>
      <c r="I75" s="133"/>
      <c r="J75" s="145"/>
      <c r="K75" s="148"/>
      <c r="L75" s="151"/>
      <c r="M75" s="155"/>
      <c r="N75" s="14"/>
      <c r="O75" s="15"/>
      <c r="P75" s="15"/>
      <c r="Q75" s="16"/>
      <c r="R75" s="17" t="str">
        <f ca="1">IF(Q75=0," ",IFERROR(IF(DATEDIF(TODAY(),Q75,"M")&lt;=5,"ROJO",IF(DATEDIF(TODAY(),Q75,"M")&gt;=12,"VERDE",IF(AND(DATEDIF(TODAY(),Q75,"M")&gt;=6,DATEDIF(TODAY(),Q75,"M")&lt;=11),"AMARILLO"))),S75))</f>
        <v xml:space="preserve"> </v>
      </c>
      <c r="S75" s="25" t="str">
        <f>IF(Q75=0," ",IF(Q75&lt;=$N$4,"VENCIDO","NO VENCIDO"))</f>
        <v xml:space="preserve"> </v>
      </c>
      <c r="T75" s="18"/>
      <c r="U75" s="19"/>
      <c r="V75" s="19"/>
      <c r="W75" s="20"/>
      <c r="X75" s="20"/>
      <c r="Y75" s="164"/>
      <c r="Z75" s="21"/>
      <c r="AA75" s="4"/>
      <c r="AB75" s="166"/>
      <c r="AC75" s="166"/>
      <c r="AD75" s="170"/>
      <c r="AE75" s="166"/>
      <c r="AF75" s="166"/>
      <c r="AG75" s="166"/>
      <c r="AH75" s="166"/>
      <c r="AI75" s="166"/>
      <c r="AJ75" s="166"/>
      <c r="AK75" s="166"/>
      <c r="AL75" s="166"/>
      <c r="AM75" s="166"/>
      <c r="AN75" s="166"/>
      <c r="AO75" s="185"/>
      <c r="AP75" s="24"/>
      <c r="AQ75" s="8"/>
    </row>
    <row r="76" spans="1:43" ht="16.5">
      <c r="A76" s="102"/>
      <c r="B76" s="193"/>
      <c r="C76" s="193"/>
      <c r="D76" s="119"/>
      <c r="E76" s="128"/>
      <c r="F76" s="134"/>
      <c r="G76" s="134"/>
      <c r="H76" s="134"/>
      <c r="I76" s="134"/>
      <c r="J76" s="146"/>
      <c r="K76" s="149"/>
      <c r="L76" s="152"/>
      <c r="M76" s="28" t="b">
        <f>M71=N76</f>
        <v>1</v>
      </c>
      <c r="N76" s="29">
        <f>SUM(N71:N75)</f>
        <v>0</v>
      </c>
      <c r="O76" s="30" t="s">
        <v>112</v>
      </c>
      <c r="P76" s="31"/>
      <c r="Q76" s="32"/>
      <c r="R76" s="32"/>
      <c r="S76" s="32"/>
      <c r="T76" s="33">
        <f>SUM(T71:T75)</f>
        <v>0</v>
      </c>
      <c r="U76" s="34"/>
      <c r="V76" s="34"/>
      <c r="W76" s="34"/>
      <c r="X76" s="35"/>
      <c r="Y76" s="165"/>
      <c r="Z76" s="36"/>
      <c r="AA76" s="4"/>
      <c r="AB76" s="37"/>
      <c r="AC76" s="38"/>
      <c r="AD76" s="38"/>
      <c r="AE76" s="38"/>
      <c r="AF76" s="38"/>
      <c r="AG76" s="38"/>
      <c r="AH76" s="38"/>
      <c r="AI76" s="38"/>
      <c r="AJ76" s="38"/>
      <c r="AK76" s="38"/>
      <c r="AL76" s="38"/>
      <c r="AM76" s="38"/>
      <c r="AN76" s="38"/>
      <c r="AO76" s="39"/>
      <c r="AP76" s="24"/>
      <c r="AQ76" s="8"/>
    </row>
    <row r="77" spans="1:43" ht="14.65" customHeight="1">
      <c r="A77" s="100">
        <f>A71+1</f>
        <v>13</v>
      </c>
      <c r="B77" s="193" t="s">
        <v>138</v>
      </c>
      <c r="C77" s="193"/>
      <c r="D77" s="117">
        <f>+Marzo!M77</f>
        <v>20</v>
      </c>
      <c r="E77" s="126">
        <v>20</v>
      </c>
      <c r="F77" s="132">
        <v>14</v>
      </c>
      <c r="G77" s="132"/>
      <c r="H77" s="132"/>
      <c r="I77" s="132"/>
      <c r="J77" s="144">
        <f>+F77+G77</f>
        <v>14</v>
      </c>
      <c r="K77" s="147">
        <f>+AO77</f>
        <v>0</v>
      </c>
      <c r="L77" s="150">
        <f>+J77+K77</f>
        <v>14</v>
      </c>
      <c r="M77" s="153">
        <f>+(D77+E77)-(L77)+H77-I77</f>
        <v>26</v>
      </c>
      <c r="N77" s="14">
        <v>6</v>
      </c>
      <c r="O77" s="15" t="s">
        <v>139</v>
      </c>
      <c r="P77" s="15" t="s">
        <v>115</v>
      </c>
      <c r="Q77" s="16">
        <v>46265</v>
      </c>
      <c r="R77" s="17" t="str">
        <f ca="1">IF(Q77=0," ",IFERROR(IF(DATEDIF(TODAY(),Q77,"M")&lt;=5,"ROJO",IF(DATEDIF(TODAY(),Q77,"M")&gt;=12,"VERDE",IF(AND(DATEDIF(TODAY(),Q77,"M")&gt;=6,DATEDIF(TODAY(),Q77,"M")&lt;=11),"AMARILLO"))),S77))</f>
        <v>NO VENCIDO</v>
      </c>
      <c r="S77" s="17" t="str">
        <f>IF(Q77=0," ",IF(Q77&lt;=$N$4,"VENCIDO","NO VENCIDO"))</f>
        <v>NO VENCIDO</v>
      </c>
      <c r="T77" s="18"/>
      <c r="U77" s="19"/>
      <c r="V77" s="19"/>
      <c r="W77" s="20"/>
      <c r="X77" s="20"/>
      <c r="Y77" s="163">
        <f>+AT77</f>
        <v>0</v>
      </c>
      <c r="Z77" s="21"/>
      <c r="AA77" s="4"/>
      <c r="AB77" s="166"/>
      <c r="AC77" s="166"/>
      <c r="AD77" s="170">
        <f>+AB77+AC77</f>
        <v>0</v>
      </c>
      <c r="AE77" s="166"/>
      <c r="AF77" s="166"/>
      <c r="AG77" s="166"/>
      <c r="AH77" s="166"/>
      <c r="AI77" s="166"/>
      <c r="AJ77" s="166"/>
      <c r="AK77" s="166"/>
      <c r="AL77" s="166"/>
      <c r="AM77" s="166"/>
      <c r="AN77" s="166"/>
      <c r="AO77" s="183">
        <f>SUM(AD77:AN81)</f>
        <v>0</v>
      </c>
      <c r="AP77" s="24"/>
      <c r="AQ77" s="8"/>
    </row>
    <row r="78" spans="1:43" ht="14.65" customHeight="1">
      <c r="A78" s="101"/>
      <c r="B78" s="193"/>
      <c r="C78" s="193"/>
      <c r="D78" s="118"/>
      <c r="E78" s="127"/>
      <c r="F78" s="133"/>
      <c r="G78" s="133"/>
      <c r="H78" s="133"/>
      <c r="I78" s="133"/>
      <c r="J78" s="145"/>
      <c r="K78" s="148"/>
      <c r="L78" s="151"/>
      <c r="M78" s="154"/>
      <c r="N78" s="14">
        <v>20</v>
      </c>
      <c r="O78" s="15" t="s">
        <v>256</v>
      </c>
      <c r="P78" s="15" t="s">
        <v>115</v>
      </c>
      <c r="Q78" s="16">
        <v>46507</v>
      </c>
      <c r="R78" s="17" t="str">
        <f ca="1">IF(Q78=0," ",IFERROR(IF(DATEDIF(TODAY(),Q78,"M")&lt;=5,"ROJO",IF(DATEDIF(TODAY(),Q78,"M")&gt;=12,"VERDE",IF(AND(DATEDIF(TODAY(),Q78,"M")&gt;=6,DATEDIF(TODAY(),Q78,"M")&lt;=11),"AMARILLO"))),S78))</f>
        <v>AMARILLO</v>
      </c>
      <c r="S78" s="25" t="str">
        <f>IF(Q78=0," ",IF(Q78&lt;=$N$4,"VENCIDO","NO VENCIDO"))</f>
        <v>NO VENCIDO</v>
      </c>
      <c r="T78" s="18"/>
      <c r="U78" s="19"/>
      <c r="V78" s="19"/>
      <c r="W78" s="20"/>
      <c r="X78" s="20"/>
      <c r="Y78" s="164"/>
      <c r="Z78" s="21"/>
      <c r="AA78" s="4"/>
      <c r="AB78" s="166"/>
      <c r="AC78" s="166"/>
      <c r="AD78" s="170"/>
      <c r="AE78" s="166"/>
      <c r="AF78" s="166"/>
      <c r="AG78" s="166"/>
      <c r="AH78" s="166"/>
      <c r="AI78" s="166"/>
      <c r="AJ78" s="166"/>
      <c r="AK78" s="166"/>
      <c r="AL78" s="166"/>
      <c r="AM78" s="166"/>
      <c r="AN78" s="166"/>
      <c r="AO78" s="184"/>
      <c r="AP78" s="24"/>
      <c r="AQ78" s="8"/>
    </row>
    <row r="79" spans="1:43" ht="14.65" customHeight="1">
      <c r="A79" s="101"/>
      <c r="B79" s="193"/>
      <c r="C79" s="193"/>
      <c r="D79" s="118"/>
      <c r="E79" s="127"/>
      <c r="F79" s="133"/>
      <c r="G79" s="133"/>
      <c r="H79" s="133"/>
      <c r="I79" s="133"/>
      <c r="J79" s="145"/>
      <c r="K79" s="148"/>
      <c r="L79" s="151"/>
      <c r="M79" s="154"/>
      <c r="N79" s="14"/>
      <c r="O79" s="15"/>
      <c r="P79" s="15"/>
      <c r="Q79" s="16"/>
      <c r="R79" s="17" t="str">
        <f ca="1">IF(Q79=0," ",IFERROR(IF(DATEDIF(TODAY(),Q79,"M")&lt;=5,"ROJO",IF(DATEDIF(TODAY(),Q79,"M")&gt;=12,"VERDE",IF(AND(DATEDIF(TODAY(),Q79,"M")&gt;=6,DATEDIF(TODAY(),Q79,"M")&lt;=11),"AMARILLO"))),S79))</f>
        <v xml:space="preserve"> </v>
      </c>
      <c r="S79" s="25" t="str">
        <f>IF(Q79=0," ",IF(Q79&lt;=$N$4,"VENCIDO","NO VENCIDO"))</f>
        <v xml:space="preserve"> </v>
      </c>
      <c r="T79" s="18"/>
      <c r="U79" s="19"/>
      <c r="V79" s="19"/>
      <c r="W79" s="20"/>
      <c r="X79" s="20"/>
      <c r="Y79" s="164"/>
      <c r="Z79" s="21"/>
      <c r="AA79" s="4"/>
      <c r="AB79" s="166"/>
      <c r="AC79" s="166"/>
      <c r="AD79" s="170"/>
      <c r="AE79" s="166"/>
      <c r="AF79" s="166"/>
      <c r="AG79" s="166"/>
      <c r="AH79" s="166"/>
      <c r="AI79" s="166"/>
      <c r="AJ79" s="166"/>
      <c r="AK79" s="166"/>
      <c r="AL79" s="166"/>
      <c r="AM79" s="166"/>
      <c r="AN79" s="166"/>
      <c r="AO79" s="184"/>
      <c r="AP79" s="24"/>
      <c r="AQ79" s="8"/>
    </row>
    <row r="80" spans="1:43" ht="14.65" customHeight="1">
      <c r="A80" s="101"/>
      <c r="B80" s="193"/>
      <c r="C80" s="193"/>
      <c r="D80" s="118"/>
      <c r="E80" s="127"/>
      <c r="F80" s="133"/>
      <c r="G80" s="133"/>
      <c r="H80" s="133"/>
      <c r="I80" s="133"/>
      <c r="J80" s="145"/>
      <c r="K80" s="148"/>
      <c r="L80" s="151"/>
      <c r="M80" s="154"/>
      <c r="N80" s="14"/>
      <c r="O80" s="15"/>
      <c r="P80" s="15"/>
      <c r="Q80" s="16"/>
      <c r="R80" s="17" t="str">
        <f ca="1">IF(Q80=0," ",IFERROR(IF(DATEDIF(TODAY(),Q80,"M")&lt;=5,"ROJO",IF(DATEDIF(TODAY(),Q80,"M")&gt;=12,"VERDE",IF(AND(DATEDIF(TODAY(),Q80,"M")&gt;=6,DATEDIF(TODAY(),Q80,"M")&lt;=11),"AMARILLO"))),S80))</f>
        <v xml:space="preserve"> </v>
      </c>
      <c r="S80" s="25" t="str">
        <f>IF(Q80=0," ",IF(Q80&lt;=$N$4,"VENCIDO","NO VENCIDO"))</f>
        <v xml:space="preserve"> </v>
      </c>
      <c r="T80" s="18"/>
      <c r="U80" s="19"/>
      <c r="V80" s="19"/>
      <c r="W80" s="20"/>
      <c r="X80" s="20"/>
      <c r="Y80" s="164"/>
      <c r="Z80" s="21"/>
      <c r="AA80" s="4"/>
      <c r="AB80" s="166"/>
      <c r="AC80" s="166"/>
      <c r="AD80" s="170"/>
      <c r="AE80" s="166"/>
      <c r="AF80" s="166"/>
      <c r="AG80" s="166"/>
      <c r="AH80" s="166"/>
      <c r="AI80" s="166"/>
      <c r="AJ80" s="166"/>
      <c r="AK80" s="166"/>
      <c r="AL80" s="166"/>
      <c r="AM80" s="166"/>
      <c r="AN80" s="166"/>
      <c r="AO80" s="184"/>
      <c r="AP80" s="24"/>
      <c r="AQ80" s="8"/>
    </row>
    <row r="81" spans="1:43" ht="14.65" customHeight="1">
      <c r="A81" s="101"/>
      <c r="B81" s="193"/>
      <c r="C81" s="193"/>
      <c r="D81" s="118"/>
      <c r="E81" s="127"/>
      <c r="F81" s="133"/>
      <c r="G81" s="133"/>
      <c r="H81" s="133"/>
      <c r="I81" s="133"/>
      <c r="J81" s="145"/>
      <c r="K81" s="148"/>
      <c r="L81" s="151"/>
      <c r="M81" s="155"/>
      <c r="N81" s="14"/>
      <c r="O81" s="15"/>
      <c r="P81" s="15"/>
      <c r="Q81" s="16"/>
      <c r="R81" s="17" t="str">
        <f ca="1">IF(Q81=0," ",IFERROR(IF(DATEDIF(TODAY(),Q81,"M")&lt;=5,"ROJO",IF(DATEDIF(TODAY(),Q81,"M")&gt;=12,"VERDE",IF(AND(DATEDIF(TODAY(),Q81,"M")&gt;=6,DATEDIF(TODAY(),Q81,"M")&lt;=11),"AMARILLO"))),S81))</f>
        <v xml:space="preserve"> </v>
      </c>
      <c r="S81" s="25" t="str">
        <f>IF(Q81=0," ",IF(Q81&lt;=$N$4,"VENCIDO","NO VENCIDO"))</f>
        <v xml:space="preserve"> </v>
      </c>
      <c r="T81" s="18"/>
      <c r="U81" s="19"/>
      <c r="V81" s="19"/>
      <c r="W81" s="20"/>
      <c r="X81" s="20"/>
      <c r="Y81" s="164"/>
      <c r="Z81" s="21"/>
      <c r="AA81" s="4"/>
      <c r="AB81" s="166"/>
      <c r="AC81" s="166"/>
      <c r="AD81" s="170"/>
      <c r="AE81" s="166"/>
      <c r="AF81" s="166"/>
      <c r="AG81" s="166"/>
      <c r="AH81" s="166"/>
      <c r="AI81" s="166"/>
      <c r="AJ81" s="166"/>
      <c r="AK81" s="166"/>
      <c r="AL81" s="166"/>
      <c r="AM81" s="166"/>
      <c r="AN81" s="166"/>
      <c r="AO81" s="185"/>
      <c r="AP81" s="24"/>
      <c r="AQ81" s="8"/>
    </row>
    <row r="82" spans="1:43" ht="16.5">
      <c r="A82" s="102"/>
      <c r="B82" s="193"/>
      <c r="C82" s="193"/>
      <c r="D82" s="119"/>
      <c r="E82" s="128"/>
      <c r="F82" s="134"/>
      <c r="G82" s="134"/>
      <c r="H82" s="134"/>
      <c r="I82" s="134"/>
      <c r="J82" s="146"/>
      <c r="K82" s="149"/>
      <c r="L82" s="152"/>
      <c r="M82" s="28" t="b">
        <f>M77=N82</f>
        <v>1</v>
      </c>
      <c r="N82" s="29">
        <f>SUM(N77:N81)</f>
        <v>26</v>
      </c>
      <c r="O82" s="30" t="s">
        <v>112</v>
      </c>
      <c r="P82" s="31"/>
      <c r="Q82" s="32"/>
      <c r="R82" s="32"/>
      <c r="S82" s="32"/>
      <c r="T82" s="33">
        <f>SUM(T77:T81)</f>
        <v>0</v>
      </c>
      <c r="U82" s="34"/>
      <c r="V82" s="34"/>
      <c r="W82" s="34"/>
      <c r="X82" s="35"/>
      <c r="Y82" s="165"/>
      <c r="Z82" s="36"/>
      <c r="AA82" s="4"/>
      <c r="AB82" s="37"/>
      <c r="AC82" s="37"/>
      <c r="AD82" s="38"/>
      <c r="AE82" s="37"/>
      <c r="AF82" s="37"/>
      <c r="AG82" s="37"/>
      <c r="AH82" s="37"/>
      <c r="AI82" s="37"/>
      <c r="AJ82" s="37"/>
      <c r="AK82" s="37"/>
      <c r="AL82" s="37"/>
      <c r="AM82" s="37"/>
      <c r="AN82" s="37"/>
      <c r="AO82" s="39"/>
      <c r="AP82" s="24"/>
      <c r="AQ82" s="8"/>
    </row>
    <row r="83" spans="1:43" ht="14.65" customHeight="1">
      <c r="A83" s="100">
        <f>A77+1</f>
        <v>14</v>
      </c>
      <c r="B83" s="193" t="s">
        <v>140</v>
      </c>
      <c r="C83" s="193"/>
      <c r="D83" s="117">
        <f>+Marzo!M83</f>
        <v>0</v>
      </c>
      <c r="E83" s="126">
        <v>0</v>
      </c>
      <c r="F83" s="132">
        <v>0</v>
      </c>
      <c r="G83" s="132"/>
      <c r="H83" s="132"/>
      <c r="I83" s="132"/>
      <c r="J83" s="144">
        <f>+F83+G83</f>
        <v>0</v>
      </c>
      <c r="K83" s="147">
        <f>+AO83</f>
        <v>0</v>
      </c>
      <c r="L83" s="150">
        <f>+J83+K83</f>
        <v>0</v>
      </c>
      <c r="M83" s="153">
        <f>+(D83+E83)-(L83)+H83-I83</f>
        <v>0</v>
      </c>
      <c r="N83" s="14"/>
      <c r="O83" s="15"/>
      <c r="P83" s="15"/>
      <c r="Q83" s="16"/>
      <c r="R83" s="17" t="str">
        <f ca="1">IF(Q83=0," ",IFERROR(IF(DATEDIF(TODAY(),Q83,"M")&lt;=5,"ROJO",IF(DATEDIF(TODAY(),Q83,"M")&gt;=12,"VERDE",IF(AND(DATEDIF(TODAY(),Q83,"M")&gt;=6,DATEDIF(TODAY(),Q83,"M")&lt;=11),"AMARILLO"))),S83))</f>
        <v xml:space="preserve"> </v>
      </c>
      <c r="S83" s="17" t="str">
        <f>IF(Q83=0," ",IF(Q83&lt;=$N$4,"VENCIDO","NO VENCIDO"))</f>
        <v xml:space="preserve"> </v>
      </c>
      <c r="T83" s="18"/>
      <c r="U83" s="19"/>
      <c r="V83" s="19"/>
      <c r="W83" s="20"/>
      <c r="X83" s="20"/>
      <c r="Y83" s="163">
        <f>+AT83</f>
        <v>0</v>
      </c>
      <c r="Z83" s="21"/>
      <c r="AA83" s="4"/>
      <c r="AB83" s="166"/>
      <c r="AC83" s="166"/>
      <c r="AD83" s="170">
        <f>+AB83+AC83</f>
        <v>0</v>
      </c>
      <c r="AE83" s="166"/>
      <c r="AF83" s="166"/>
      <c r="AG83" s="166"/>
      <c r="AH83" s="166"/>
      <c r="AI83" s="166"/>
      <c r="AJ83" s="166"/>
      <c r="AK83" s="166"/>
      <c r="AL83" s="166"/>
      <c r="AM83" s="166"/>
      <c r="AN83" s="166"/>
      <c r="AO83" s="183">
        <f>SUM(AD83:AN87)</f>
        <v>0</v>
      </c>
      <c r="AP83" s="24"/>
      <c r="AQ83" s="8"/>
    </row>
    <row r="84" spans="1:43" ht="14.65" customHeight="1">
      <c r="A84" s="101"/>
      <c r="B84" s="193"/>
      <c r="C84" s="193"/>
      <c r="D84" s="118"/>
      <c r="E84" s="127"/>
      <c r="F84" s="133"/>
      <c r="G84" s="133"/>
      <c r="H84" s="133"/>
      <c r="I84" s="133"/>
      <c r="J84" s="145"/>
      <c r="K84" s="148"/>
      <c r="L84" s="151"/>
      <c r="M84" s="154"/>
      <c r="N84" s="14"/>
      <c r="O84" s="15"/>
      <c r="P84" s="15"/>
      <c r="Q84" s="16"/>
      <c r="R84" s="17" t="str">
        <f ca="1">IF(Q84=0," ",IFERROR(IF(DATEDIF(TODAY(),Q84,"M")&lt;=5,"ROJO",IF(DATEDIF(TODAY(),Q84,"M")&gt;=12,"VERDE",IF(AND(DATEDIF(TODAY(),Q84,"M")&gt;=6,DATEDIF(TODAY(),Q84,"M")&lt;=11),"AMARILLO"))),S84))</f>
        <v xml:space="preserve"> </v>
      </c>
      <c r="S84" s="25" t="str">
        <f>IF(Q84=0," ",IF(Q84&lt;=$N$4,"VENCIDO","NO VENCIDO"))</f>
        <v xml:space="preserve"> </v>
      </c>
      <c r="T84" s="18"/>
      <c r="U84" s="19"/>
      <c r="V84" s="19"/>
      <c r="W84" s="20"/>
      <c r="X84" s="20"/>
      <c r="Y84" s="164"/>
      <c r="Z84" s="21"/>
      <c r="AA84" s="4"/>
      <c r="AB84" s="166"/>
      <c r="AC84" s="166"/>
      <c r="AD84" s="170"/>
      <c r="AE84" s="166"/>
      <c r="AF84" s="166"/>
      <c r="AG84" s="166"/>
      <c r="AH84" s="166"/>
      <c r="AI84" s="166"/>
      <c r="AJ84" s="166"/>
      <c r="AK84" s="166"/>
      <c r="AL84" s="166"/>
      <c r="AM84" s="166"/>
      <c r="AN84" s="166"/>
      <c r="AO84" s="184"/>
      <c r="AP84" s="24"/>
      <c r="AQ84" s="8"/>
    </row>
    <row r="85" spans="1:43" ht="14.65" customHeight="1">
      <c r="A85" s="101"/>
      <c r="B85" s="193"/>
      <c r="C85" s="193"/>
      <c r="D85" s="118"/>
      <c r="E85" s="127"/>
      <c r="F85" s="133"/>
      <c r="G85" s="133"/>
      <c r="H85" s="133"/>
      <c r="I85" s="133"/>
      <c r="J85" s="145"/>
      <c r="K85" s="148"/>
      <c r="L85" s="151"/>
      <c r="M85" s="154"/>
      <c r="N85" s="14"/>
      <c r="O85" s="15"/>
      <c r="P85" s="15"/>
      <c r="Q85" s="16"/>
      <c r="R85" s="17" t="str">
        <f ca="1">IF(Q85=0," ",IFERROR(IF(DATEDIF(TODAY(),Q85,"M")&lt;=5,"ROJO",IF(DATEDIF(TODAY(),Q85,"M")&gt;=12,"VERDE",IF(AND(DATEDIF(TODAY(),Q85,"M")&gt;=6,DATEDIF(TODAY(),Q85,"M")&lt;=11),"AMARILLO"))),S85))</f>
        <v xml:space="preserve"> </v>
      </c>
      <c r="S85" s="25" t="str">
        <f>IF(Q85=0," ",IF(Q85&lt;=$N$4,"VENCIDO","NO VENCIDO"))</f>
        <v xml:space="preserve"> </v>
      </c>
      <c r="T85" s="18"/>
      <c r="U85" s="19"/>
      <c r="V85" s="19"/>
      <c r="W85" s="20"/>
      <c r="X85" s="20"/>
      <c r="Y85" s="164"/>
      <c r="Z85" s="21"/>
      <c r="AA85" s="4"/>
      <c r="AB85" s="166"/>
      <c r="AC85" s="166"/>
      <c r="AD85" s="170"/>
      <c r="AE85" s="166"/>
      <c r="AF85" s="166"/>
      <c r="AG85" s="166"/>
      <c r="AH85" s="166"/>
      <c r="AI85" s="166"/>
      <c r="AJ85" s="166"/>
      <c r="AK85" s="166"/>
      <c r="AL85" s="166"/>
      <c r="AM85" s="166"/>
      <c r="AN85" s="166"/>
      <c r="AO85" s="184"/>
      <c r="AP85" s="24"/>
      <c r="AQ85" s="8"/>
    </row>
    <row r="86" spans="1:43" ht="14.65" customHeight="1">
      <c r="A86" s="101"/>
      <c r="B86" s="193"/>
      <c r="C86" s="193"/>
      <c r="D86" s="118"/>
      <c r="E86" s="127"/>
      <c r="F86" s="133"/>
      <c r="G86" s="133"/>
      <c r="H86" s="133"/>
      <c r="I86" s="133"/>
      <c r="J86" s="145"/>
      <c r="K86" s="148"/>
      <c r="L86" s="151"/>
      <c r="M86" s="154"/>
      <c r="N86" s="14"/>
      <c r="O86" s="15"/>
      <c r="P86" s="15"/>
      <c r="Q86" s="16"/>
      <c r="R86" s="17" t="str">
        <f ca="1">IF(Q86=0," ",IFERROR(IF(DATEDIF(TODAY(),Q86,"M")&lt;=5,"ROJO",IF(DATEDIF(TODAY(),Q86,"M")&gt;=12,"VERDE",IF(AND(DATEDIF(TODAY(),Q86,"M")&gt;=6,DATEDIF(TODAY(),Q86,"M")&lt;=11),"AMARILLO"))),S86))</f>
        <v xml:space="preserve"> </v>
      </c>
      <c r="S86" s="25" t="str">
        <f>IF(Q86=0," ",IF(Q86&lt;=$N$4,"VENCIDO","NO VENCIDO"))</f>
        <v xml:space="preserve"> </v>
      </c>
      <c r="T86" s="18"/>
      <c r="U86" s="19"/>
      <c r="V86" s="19"/>
      <c r="W86" s="20"/>
      <c r="X86" s="20"/>
      <c r="Y86" s="164"/>
      <c r="Z86" s="21"/>
      <c r="AA86" s="4"/>
      <c r="AB86" s="166"/>
      <c r="AC86" s="166"/>
      <c r="AD86" s="170"/>
      <c r="AE86" s="166"/>
      <c r="AF86" s="166"/>
      <c r="AG86" s="166"/>
      <c r="AH86" s="166"/>
      <c r="AI86" s="166"/>
      <c r="AJ86" s="166"/>
      <c r="AK86" s="166"/>
      <c r="AL86" s="166"/>
      <c r="AM86" s="166"/>
      <c r="AN86" s="166"/>
      <c r="AO86" s="184"/>
      <c r="AP86" s="24"/>
      <c r="AQ86" s="8"/>
    </row>
    <row r="87" spans="1:43" ht="14.65" customHeight="1">
      <c r="A87" s="101"/>
      <c r="B87" s="193"/>
      <c r="C87" s="193"/>
      <c r="D87" s="118"/>
      <c r="E87" s="127"/>
      <c r="F87" s="133"/>
      <c r="G87" s="133"/>
      <c r="H87" s="133"/>
      <c r="I87" s="133"/>
      <c r="J87" s="145"/>
      <c r="K87" s="148"/>
      <c r="L87" s="151"/>
      <c r="M87" s="155"/>
      <c r="N87" s="14"/>
      <c r="O87" s="15"/>
      <c r="P87" s="15"/>
      <c r="Q87" s="16"/>
      <c r="R87" s="17" t="str">
        <f ca="1">IF(Q87=0," ",IFERROR(IF(DATEDIF(TODAY(),Q87,"M")&lt;=5,"ROJO",IF(DATEDIF(TODAY(),Q87,"M")&gt;=12,"VERDE",IF(AND(DATEDIF(TODAY(),Q87,"M")&gt;=6,DATEDIF(TODAY(),Q87,"M")&lt;=11),"AMARILLO"))),S87))</f>
        <v xml:space="preserve"> </v>
      </c>
      <c r="S87" s="25" t="str">
        <f>IF(Q87=0," ",IF(Q87&lt;=$N$4,"VENCIDO","NO VENCIDO"))</f>
        <v xml:space="preserve"> </v>
      </c>
      <c r="T87" s="18"/>
      <c r="U87" s="19"/>
      <c r="V87" s="19"/>
      <c r="W87" s="20"/>
      <c r="X87" s="20"/>
      <c r="Y87" s="164"/>
      <c r="Z87" s="21"/>
      <c r="AA87" s="4"/>
      <c r="AB87" s="166"/>
      <c r="AC87" s="166"/>
      <c r="AD87" s="170"/>
      <c r="AE87" s="166"/>
      <c r="AF87" s="166"/>
      <c r="AG87" s="166"/>
      <c r="AH87" s="166"/>
      <c r="AI87" s="166"/>
      <c r="AJ87" s="166"/>
      <c r="AK87" s="166"/>
      <c r="AL87" s="166"/>
      <c r="AM87" s="166"/>
      <c r="AN87" s="166"/>
      <c r="AO87" s="185"/>
      <c r="AP87" s="24"/>
      <c r="AQ87" s="8"/>
    </row>
    <row r="88" spans="1:43" ht="16.5">
      <c r="A88" s="102"/>
      <c r="B88" s="193"/>
      <c r="C88" s="193"/>
      <c r="D88" s="119"/>
      <c r="E88" s="128"/>
      <c r="F88" s="134"/>
      <c r="G88" s="134"/>
      <c r="H88" s="134"/>
      <c r="I88" s="134"/>
      <c r="J88" s="146"/>
      <c r="K88" s="149"/>
      <c r="L88" s="152"/>
      <c r="M88" s="28" t="b">
        <f>M83=N88</f>
        <v>1</v>
      </c>
      <c r="N88" s="29">
        <f>SUM(N83:N87)</f>
        <v>0</v>
      </c>
      <c r="O88" s="30" t="s">
        <v>112</v>
      </c>
      <c r="P88" s="31"/>
      <c r="Q88" s="32"/>
      <c r="R88" s="32"/>
      <c r="S88" s="32"/>
      <c r="T88" s="33">
        <f>SUM(T83:T87)</f>
        <v>0</v>
      </c>
      <c r="U88" s="34"/>
      <c r="V88" s="34"/>
      <c r="W88" s="34"/>
      <c r="X88" s="35"/>
      <c r="Y88" s="165"/>
      <c r="Z88" s="36"/>
      <c r="AA88" s="4"/>
      <c r="AB88" s="37"/>
      <c r="AC88" s="37"/>
      <c r="AD88" s="38"/>
      <c r="AE88" s="37"/>
      <c r="AF88" s="37"/>
      <c r="AG88" s="37"/>
      <c r="AH88" s="37"/>
      <c r="AI88" s="37"/>
      <c r="AJ88" s="37"/>
      <c r="AK88" s="37"/>
      <c r="AL88" s="37"/>
      <c r="AM88" s="37"/>
      <c r="AN88" s="37"/>
      <c r="AO88" s="39"/>
      <c r="AP88" s="24"/>
      <c r="AQ88" s="8"/>
    </row>
    <row r="89" spans="1:43" ht="14.65" customHeight="1">
      <c r="A89" s="100">
        <f>A83+1</f>
        <v>15</v>
      </c>
      <c r="B89" s="193" t="s">
        <v>141</v>
      </c>
      <c r="C89" s="193"/>
      <c r="D89" s="117">
        <f>+Marzo!M89</f>
        <v>0</v>
      </c>
      <c r="E89" s="126">
        <v>0</v>
      </c>
      <c r="F89" s="132">
        <v>0</v>
      </c>
      <c r="G89" s="132"/>
      <c r="H89" s="132"/>
      <c r="I89" s="132"/>
      <c r="J89" s="144">
        <f>+F89+G89</f>
        <v>0</v>
      </c>
      <c r="K89" s="147">
        <f>+AO89</f>
        <v>0</v>
      </c>
      <c r="L89" s="150">
        <f>+J89+K89</f>
        <v>0</v>
      </c>
      <c r="M89" s="153">
        <f>+(D89+E89)-(L89)+H89-I89</f>
        <v>0</v>
      </c>
      <c r="N89" s="14"/>
      <c r="O89" s="15"/>
      <c r="P89" s="15"/>
      <c r="Q89" s="16"/>
      <c r="R89" s="17" t="str">
        <f ca="1">IF(Q89=0," ",IFERROR(IF(DATEDIF(TODAY(),Q89,"M")&lt;=5,"ROJO",IF(DATEDIF(TODAY(),Q89,"M")&gt;=12,"VERDE",IF(AND(DATEDIF(TODAY(),Q89,"M")&gt;=6,DATEDIF(TODAY(),Q89,"M")&lt;=11),"AMARILLO"))),S89))</f>
        <v xml:space="preserve"> </v>
      </c>
      <c r="S89" s="17" t="str">
        <f>IF(Q89=0," ",IF(Q89&lt;=$N$4,"VENCIDO","NO VENCIDO"))</f>
        <v xml:space="preserve"> </v>
      </c>
      <c r="T89" s="18"/>
      <c r="U89" s="19"/>
      <c r="V89" s="19"/>
      <c r="W89" s="20"/>
      <c r="X89" s="20"/>
      <c r="Y89" s="163">
        <f>+AT89</f>
        <v>0</v>
      </c>
      <c r="Z89" s="21"/>
      <c r="AA89" s="4"/>
      <c r="AB89" s="166"/>
      <c r="AC89" s="166"/>
      <c r="AD89" s="170">
        <f>+AB89+AC89</f>
        <v>0</v>
      </c>
      <c r="AE89" s="166"/>
      <c r="AF89" s="166"/>
      <c r="AG89" s="166"/>
      <c r="AH89" s="166"/>
      <c r="AI89" s="166"/>
      <c r="AJ89" s="166"/>
      <c r="AK89" s="166"/>
      <c r="AL89" s="166"/>
      <c r="AM89" s="166"/>
      <c r="AN89" s="166"/>
      <c r="AO89" s="183">
        <f>SUM(AD89:AN93)</f>
        <v>0</v>
      </c>
      <c r="AP89" s="24"/>
      <c r="AQ89" s="8"/>
    </row>
    <row r="90" spans="1:43" ht="14.65" customHeight="1">
      <c r="A90" s="101"/>
      <c r="B90" s="193"/>
      <c r="C90" s="193"/>
      <c r="D90" s="118"/>
      <c r="E90" s="127"/>
      <c r="F90" s="133"/>
      <c r="G90" s="133"/>
      <c r="H90" s="133"/>
      <c r="I90" s="133"/>
      <c r="J90" s="145"/>
      <c r="K90" s="148"/>
      <c r="L90" s="151"/>
      <c r="M90" s="154"/>
      <c r="N90" s="14"/>
      <c r="O90" s="15"/>
      <c r="P90" s="15"/>
      <c r="Q90" s="16"/>
      <c r="R90" s="17" t="str">
        <f ca="1">IF(Q90=0," ",IFERROR(IF(DATEDIF(TODAY(),Q90,"M")&lt;=5,"ROJO",IF(DATEDIF(TODAY(),Q90,"M")&gt;=12,"VERDE",IF(AND(DATEDIF(TODAY(),Q90,"M")&gt;=6,DATEDIF(TODAY(),Q90,"M")&lt;=11),"AMARILLO"))),S90))</f>
        <v xml:space="preserve"> </v>
      </c>
      <c r="S90" s="25" t="str">
        <f>IF(Q90=0," ",IF(Q90&lt;=$N$4,"VENCIDO","NO VENCIDO"))</f>
        <v xml:space="preserve"> </v>
      </c>
      <c r="T90" s="18"/>
      <c r="U90" s="19"/>
      <c r="V90" s="19"/>
      <c r="W90" s="20"/>
      <c r="X90" s="20"/>
      <c r="Y90" s="164"/>
      <c r="Z90" s="21"/>
      <c r="AA90" s="4"/>
      <c r="AB90" s="166"/>
      <c r="AC90" s="166"/>
      <c r="AD90" s="170"/>
      <c r="AE90" s="166"/>
      <c r="AF90" s="166"/>
      <c r="AG90" s="166"/>
      <c r="AH90" s="166"/>
      <c r="AI90" s="166"/>
      <c r="AJ90" s="166"/>
      <c r="AK90" s="166"/>
      <c r="AL90" s="166"/>
      <c r="AM90" s="166"/>
      <c r="AN90" s="166"/>
      <c r="AO90" s="184"/>
      <c r="AP90" s="24"/>
      <c r="AQ90" s="8"/>
    </row>
    <row r="91" spans="1:43" ht="14.65" customHeight="1">
      <c r="A91" s="101"/>
      <c r="B91" s="193"/>
      <c r="C91" s="193"/>
      <c r="D91" s="118"/>
      <c r="E91" s="127"/>
      <c r="F91" s="133"/>
      <c r="G91" s="133"/>
      <c r="H91" s="133"/>
      <c r="I91" s="133"/>
      <c r="J91" s="145"/>
      <c r="K91" s="148"/>
      <c r="L91" s="151"/>
      <c r="M91" s="154"/>
      <c r="N91" s="14"/>
      <c r="O91" s="15"/>
      <c r="P91" s="15"/>
      <c r="Q91" s="16"/>
      <c r="R91" s="17" t="str">
        <f ca="1">IF(Q91=0," ",IFERROR(IF(DATEDIF(TODAY(),Q91,"M")&lt;=5,"ROJO",IF(DATEDIF(TODAY(),Q91,"M")&gt;=12,"VERDE",IF(AND(DATEDIF(TODAY(),Q91,"M")&gt;=6,DATEDIF(TODAY(),Q91,"M")&lt;=11),"AMARILLO"))),S91))</f>
        <v xml:space="preserve"> </v>
      </c>
      <c r="S91" s="25" t="str">
        <f>IF(Q91=0," ",IF(Q91&lt;=$N$4,"VENCIDO","NO VENCIDO"))</f>
        <v xml:space="preserve"> </v>
      </c>
      <c r="T91" s="18"/>
      <c r="U91" s="19"/>
      <c r="V91" s="19"/>
      <c r="W91" s="20"/>
      <c r="X91" s="20"/>
      <c r="Y91" s="164"/>
      <c r="Z91" s="21"/>
      <c r="AA91" s="4"/>
      <c r="AB91" s="166"/>
      <c r="AC91" s="166"/>
      <c r="AD91" s="170"/>
      <c r="AE91" s="166"/>
      <c r="AF91" s="166"/>
      <c r="AG91" s="166"/>
      <c r="AH91" s="166"/>
      <c r="AI91" s="166"/>
      <c r="AJ91" s="166"/>
      <c r="AK91" s="166"/>
      <c r="AL91" s="166"/>
      <c r="AM91" s="166"/>
      <c r="AN91" s="166"/>
      <c r="AO91" s="184"/>
      <c r="AP91" s="24"/>
      <c r="AQ91" s="8"/>
    </row>
    <row r="92" spans="1:43" ht="14.65" customHeight="1">
      <c r="A92" s="101"/>
      <c r="B92" s="193"/>
      <c r="C92" s="193"/>
      <c r="D92" s="118"/>
      <c r="E92" s="127"/>
      <c r="F92" s="133"/>
      <c r="G92" s="133"/>
      <c r="H92" s="133"/>
      <c r="I92" s="133"/>
      <c r="J92" s="145"/>
      <c r="K92" s="148"/>
      <c r="L92" s="151"/>
      <c r="M92" s="154"/>
      <c r="N92" s="14"/>
      <c r="O92" s="15"/>
      <c r="P92" s="15"/>
      <c r="Q92" s="16"/>
      <c r="R92" s="17" t="str">
        <f ca="1">IF(Q92=0," ",IFERROR(IF(DATEDIF(TODAY(),Q92,"M")&lt;=5,"ROJO",IF(DATEDIF(TODAY(),Q92,"M")&gt;=12,"VERDE",IF(AND(DATEDIF(TODAY(),Q92,"M")&gt;=6,DATEDIF(TODAY(),Q92,"M")&lt;=11),"AMARILLO"))),S92))</f>
        <v xml:space="preserve"> </v>
      </c>
      <c r="S92" s="25" t="str">
        <f>IF(Q92=0," ",IF(Q92&lt;=$N$4,"VENCIDO","NO VENCIDO"))</f>
        <v xml:space="preserve"> </v>
      </c>
      <c r="T92" s="18"/>
      <c r="U92" s="19"/>
      <c r="V92" s="19"/>
      <c r="W92" s="20"/>
      <c r="X92" s="20"/>
      <c r="Y92" s="164"/>
      <c r="Z92" s="21"/>
      <c r="AA92" s="4"/>
      <c r="AB92" s="166"/>
      <c r="AC92" s="166"/>
      <c r="AD92" s="170"/>
      <c r="AE92" s="166"/>
      <c r="AF92" s="166"/>
      <c r="AG92" s="166"/>
      <c r="AH92" s="166"/>
      <c r="AI92" s="166"/>
      <c r="AJ92" s="166"/>
      <c r="AK92" s="166"/>
      <c r="AL92" s="166"/>
      <c r="AM92" s="166"/>
      <c r="AN92" s="166"/>
      <c r="AO92" s="184"/>
      <c r="AP92" s="24"/>
      <c r="AQ92" s="8"/>
    </row>
    <row r="93" spans="1:43" ht="14.65" customHeight="1">
      <c r="A93" s="101"/>
      <c r="B93" s="193"/>
      <c r="C93" s="193"/>
      <c r="D93" s="118"/>
      <c r="E93" s="127"/>
      <c r="F93" s="133"/>
      <c r="G93" s="133"/>
      <c r="H93" s="133"/>
      <c r="I93" s="133"/>
      <c r="J93" s="145"/>
      <c r="K93" s="148"/>
      <c r="L93" s="151"/>
      <c r="M93" s="155"/>
      <c r="N93" s="14"/>
      <c r="O93" s="15"/>
      <c r="P93" s="15"/>
      <c r="Q93" s="16"/>
      <c r="R93" s="17" t="str">
        <f ca="1">IF(Q93=0," ",IFERROR(IF(DATEDIF(TODAY(),Q93,"M")&lt;=5,"ROJO",IF(DATEDIF(TODAY(),Q93,"M")&gt;=12,"VERDE",IF(AND(DATEDIF(TODAY(),Q93,"M")&gt;=6,DATEDIF(TODAY(),Q93,"M")&lt;=11),"AMARILLO"))),S93))</f>
        <v xml:space="preserve"> </v>
      </c>
      <c r="S93" s="25" t="str">
        <f>IF(Q93=0," ",IF(Q93&lt;=$N$4,"VENCIDO","NO VENCIDO"))</f>
        <v xml:space="preserve"> </v>
      </c>
      <c r="T93" s="18"/>
      <c r="U93" s="19"/>
      <c r="V93" s="19"/>
      <c r="W93" s="20"/>
      <c r="X93" s="20"/>
      <c r="Y93" s="164"/>
      <c r="Z93" s="21"/>
      <c r="AA93" s="4"/>
      <c r="AB93" s="166"/>
      <c r="AC93" s="166"/>
      <c r="AD93" s="170"/>
      <c r="AE93" s="166"/>
      <c r="AF93" s="166"/>
      <c r="AG93" s="166"/>
      <c r="AH93" s="166"/>
      <c r="AI93" s="166"/>
      <c r="AJ93" s="166"/>
      <c r="AK93" s="166"/>
      <c r="AL93" s="166"/>
      <c r="AM93" s="166"/>
      <c r="AN93" s="166"/>
      <c r="AO93" s="185"/>
      <c r="AP93" s="24"/>
      <c r="AQ93" s="8"/>
    </row>
    <row r="94" spans="1:43" ht="16.5">
      <c r="A94" s="102"/>
      <c r="B94" s="193"/>
      <c r="C94" s="193"/>
      <c r="D94" s="119"/>
      <c r="E94" s="128"/>
      <c r="F94" s="134"/>
      <c r="G94" s="134"/>
      <c r="H94" s="134"/>
      <c r="I94" s="134"/>
      <c r="J94" s="146"/>
      <c r="K94" s="149"/>
      <c r="L94" s="152"/>
      <c r="M94" s="28" t="b">
        <f>M89=N94</f>
        <v>1</v>
      </c>
      <c r="N94" s="29">
        <f>SUM(N89:N93)</f>
        <v>0</v>
      </c>
      <c r="O94" s="30" t="s">
        <v>112</v>
      </c>
      <c r="P94" s="31"/>
      <c r="Q94" s="32"/>
      <c r="R94" s="32"/>
      <c r="S94" s="32"/>
      <c r="T94" s="33">
        <f>SUM(T89:T93)</f>
        <v>0</v>
      </c>
      <c r="U94" s="34"/>
      <c r="V94" s="34"/>
      <c r="W94" s="34"/>
      <c r="X94" s="35"/>
      <c r="Y94" s="165"/>
      <c r="Z94" s="36"/>
      <c r="AA94" s="4"/>
      <c r="AB94" s="37"/>
      <c r="AC94" s="37"/>
      <c r="AD94" s="38"/>
      <c r="AE94" s="37"/>
      <c r="AF94" s="37"/>
      <c r="AG94" s="37"/>
      <c r="AH94" s="37"/>
      <c r="AI94" s="37"/>
      <c r="AJ94" s="37"/>
      <c r="AK94" s="37"/>
      <c r="AL94" s="37"/>
      <c r="AM94" s="37"/>
      <c r="AN94" s="37"/>
      <c r="AO94" s="39"/>
      <c r="AP94" s="24"/>
      <c r="AQ94" s="8"/>
    </row>
    <row r="95" spans="1:43" ht="14.65" customHeight="1">
      <c r="A95" s="100">
        <f>A89+1</f>
        <v>16</v>
      </c>
      <c r="B95" s="187" t="s">
        <v>142</v>
      </c>
      <c r="C95" s="188"/>
      <c r="D95" s="117">
        <f>+Marzo!M95</f>
        <v>42</v>
      </c>
      <c r="E95" s="126">
        <v>0</v>
      </c>
      <c r="F95" s="132">
        <v>7</v>
      </c>
      <c r="G95" s="132"/>
      <c r="H95" s="132"/>
      <c r="I95" s="132"/>
      <c r="J95" s="144">
        <f>+F95+G95</f>
        <v>7</v>
      </c>
      <c r="K95" s="147">
        <f>+AO95</f>
        <v>0</v>
      </c>
      <c r="L95" s="150">
        <f>+J95+K95</f>
        <v>7</v>
      </c>
      <c r="M95" s="153">
        <f>+(D95+E95)-(L95)+H95-I95</f>
        <v>35</v>
      </c>
      <c r="N95" s="14">
        <v>35</v>
      </c>
      <c r="O95" s="15" t="s">
        <v>143</v>
      </c>
      <c r="P95" s="15" t="s">
        <v>111</v>
      </c>
      <c r="Q95" s="16">
        <v>46356</v>
      </c>
      <c r="R95" s="17" t="str">
        <f ca="1">IF(Q95=0," ",IFERROR(IF(DATEDIF(TODAY(),Q95,"M")&lt;=5,"ROJO",IF(DATEDIF(TODAY(),Q95,"M")&gt;=12,"VERDE",IF(AND(DATEDIF(TODAY(),Q95,"M")&gt;=6,DATEDIF(TODAY(),Q95,"M")&lt;=11),"AMARILLO"))),S95))</f>
        <v>ROJO</v>
      </c>
      <c r="S95" s="17" t="str">
        <f>IF(Q95=0," ",IF(Q95&lt;=$N$4,"VENCIDO","NO VENCIDO"))</f>
        <v>NO VENCIDO</v>
      </c>
      <c r="T95" s="18"/>
      <c r="U95" s="19"/>
      <c r="V95" s="19"/>
      <c r="W95" s="20"/>
      <c r="X95" s="20"/>
      <c r="Y95" s="163">
        <f>+AT95</f>
        <v>0</v>
      </c>
      <c r="Z95" s="21"/>
      <c r="AA95" s="4"/>
      <c r="AB95" s="166"/>
      <c r="AC95" s="166"/>
      <c r="AD95" s="170">
        <f>+AB95+AC95</f>
        <v>0</v>
      </c>
      <c r="AE95" s="166"/>
      <c r="AF95" s="166"/>
      <c r="AG95" s="166"/>
      <c r="AH95" s="166"/>
      <c r="AI95" s="166"/>
      <c r="AJ95" s="166"/>
      <c r="AK95" s="166"/>
      <c r="AL95" s="166"/>
      <c r="AM95" s="166"/>
      <c r="AN95" s="166"/>
      <c r="AO95" s="183">
        <f>SUM(AD95:AN99)</f>
        <v>0</v>
      </c>
      <c r="AP95" s="24"/>
      <c r="AQ95" s="8"/>
    </row>
    <row r="96" spans="1:43" ht="14.65" customHeight="1">
      <c r="A96" s="101"/>
      <c r="B96" s="189"/>
      <c r="C96" s="190"/>
      <c r="D96" s="118"/>
      <c r="E96" s="127"/>
      <c r="F96" s="133"/>
      <c r="G96" s="133"/>
      <c r="H96" s="133"/>
      <c r="I96" s="133"/>
      <c r="J96" s="145"/>
      <c r="K96" s="148"/>
      <c r="L96" s="151"/>
      <c r="M96" s="154"/>
      <c r="N96" s="14"/>
      <c r="O96" s="15"/>
      <c r="P96" s="15"/>
      <c r="Q96" s="16"/>
      <c r="R96" s="17" t="str">
        <f ca="1">IF(Q96=0," ",IFERROR(IF(DATEDIF(TODAY(),Q96,"M")&lt;=5,"ROJO",IF(DATEDIF(TODAY(),Q96,"M")&gt;=12,"VERDE",IF(AND(DATEDIF(TODAY(),Q96,"M")&gt;=6,DATEDIF(TODAY(),Q96,"M")&lt;=11),"AMARILLO"))),S96))</f>
        <v xml:space="preserve"> </v>
      </c>
      <c r="S96" s="25" t="str">
        <f>IF(Q96=0," ",IF(Q96&lt;=$N$4,"VENCIDO","NO VENCIDO"))</f>
        <v xml:space="preserve"> </v>
      </c>
      <c r="T96" s="18"/>
      <c r="U96" s="19"/>
      <c r="V96" s="19"/>
      <c r="W96" s="20"/>
      <c r="X96" s="20"/>
      <c r="Y96" s="164"/>
      <c r="Z96" s="21"/>
      <c r="AA96" s="4"/>
      <c r="AB96" s="166"/>
      <c r="AC96" s="166"/>
      <c r="AD96" s="170"/>
      <c r="AE96" s="166"/>
      <c r="AF96" s="166"/>
      <c r="AG96" s="166"/>
      <c r="AH96" s="166"/>
      <c r="AI96" s="166"/>
      <c r="AJ96" s="166"/>
      <c r="AK96" s="166"/>
      <c r="AL96" s="166"/>
      <c r="AM96" s="166"/>
      <c r="AN96" s="166"/>
      <c r="AO96" s="184"/>
      <c r="AP96" s="24"/>
      <c r="AQ96" s="8"/>
    </row>
    <row r="97" spans="1:43" ht="14.65" customHeight="1">
      <c r="A97" s="101"/>
      <c r="B97" s="189"/>
      <c r="C97" s="190"/>
      <c r="D97" s="118"/>
      <c r="E97" s="127"/>
      <c r="F97" s="133"/>
      <c r="G97" s="133"/>
      <c r="H97" s="133"/>
      <c r="I97" s="133"/>
      <c r="J97" s="145"/>
      <c r="K97" s="148"/>
      <c r="L97" s="151"/>
      <c r="M97" s="154"/>
      <c r="N97" s="14"/>
      <c r="O97" s="15"/>
      <c r="P97" s="15"/>
      <c r="Q97" s="16"/>
      <c r="R97" s="17" t="str">
        <f ca="1">IF(Q97=0," ",IFERROR(IF(DATEDIF(TODAY(),Q97,"M")&lt;=5,"ROJO",IF(DATEDIF(TODAY(),Q97,"M")&gt;=12,"VERDE",IF(AND(DATEDIF(TODAY(),Q97,"M")&gt;=6,DATEDIF(TODAY(),Q97,"M")&lt;=11),"AMARILLO"))),S97))</f>
        <v xml:space="preserve"> </v>
      </c>
      <c r="S97" s="25" t="str">
        <f>IF(Q97=0," ",IF(Q97&lt;=$N$4,"VENCIDO","NO VENCIDO"))</f>
        <v xml:space="preserve"> </v>
      </c>
      <c r="T97" s="18"/>
      <c r="U97" s="19"/>
      <c r="V97" s="19"/>
      <c r="W97" s="20"/>
      <c r="X97" s="20"/>
      <c r="Y97" s="164"/>
      <c r="Z97" s="21"/>
      <c r="AA97" s="4"/>
      <c r="AB97" s="166"/>
      <c r="AC97" s="166"/>
      <c r="AD97" s="170"/>
      <c r="AE97" s="166"/>
      <c r="AF97" s="166"/>
      <c r="AG97" s="166"/>
      <c r="AH97" s="166"/>
      <c r="AI97" s="166"/>
      <c r="AJ97" s="166"/>
      <c r="AK97" s="166"/>
      <c r="AL97" s="166"/>
      <c r="AM97" s="166"/>
      <c r="AN97" s="166"/>
      <c r="AO97" s="184"/>
      <c r="AP97" s="24"/>
      <c r="AQ97" s="8"/>
    </row>
    <row r="98" spans="1:43" ht="14.65" customHeight="1">
      <c r="A98" s="101"/>
      <c r="B98" s="189"/>
      <c r="C98" s="190"/>
      <c r="D98" s="118"/>
      <c r="E98" s="127"/>
      <c r="F98" s="133"/>
      <c r="G98" s="133"/>
      <c r="H98" s="133"/>
      <c r="I98" s="133"/>
      <c r="J98" s="145"/>
      <c r="K98" s="148"/>
      <c r="L98" s="151"/>
      <c r="M98" s="154"/>
      <c r="N98" s="14"/>
      <c r="O98" s="15"/>
      <c r="P98" s="15"/>
      <c r="Q98" s="16"/>
      <c r="R98" s="17" t="str">
        <f ca="1">IF(Q98=0," ",IFERROR(IF(DATEDIF(TODAY(),Q98,"M")&lt;=5,"ROJO",IF(DATEDIF(TODAY(),Q98,"M")&gt;=12,"VERDE",IF(AND(DATEDIF(TODAY(),Q98,"M")&gt;=6,DATEDIF(TODAY(),Q98,"M")&lt;=11),"AMARILLO"))),S98))</f>
        <v xml:space="preserve"> </v>
      </c>
      <c r="S98" s="25" t="str">
        <f>IF(Q98=0," ",IF(Q98&lt;=$N$4,"VENCIDO","NO VENCIDO"))</f>
        <v xml:space="preserve"> </v>
      </c>
      <c r="T98" s="18"/>
      <c r="U98" s="19"/>
      <c r="V98" s="19"/>
      <c r="W98" s="20"/>
      <c r="X98" s="20"/>
      <c r="Y98" s="164"/>
      <c r="Z98" s="21"/>
      <c r="AA98" s="4"/>
      <c r="AB98" s="166"/>
      <c r="AC98" s="166"/>
      <c r="AD98" s="170"/>
      <c r="AE98" s="166"/>
      <c r="AF98" s="166"/>
      <c r="AG98" s="166"/>
      <c r="AH98" s="166"/>
      <c r="AI98" s="166"/>
      <c r="AJ98" s="166"/>
      <c r="AK98" s="166"/>
      <c r="AL98" s="166"/>
      <c r="AM98" s="166"/>
      <c r="AN98" s="166"/>
      <c r="AO98" s="184"/>
      <c r="AP98" s="24"/>
      <c r="AQ98" s="8"/>
    </row>
    <row r="99" spans="1:43" ht="14.65" customHeight="1">
      <c r="A99" s="101"/>
      <c r="B99" s="189"/>
      <c r="C99" s="190"/>
      <c r="D99" s="118"/>
      <c r="E99" s="127"/>
      <c r="F99" s="133"/>
      <c r="G99" s="133"/>
      <c r="H99" s="133"/>
      <c r="I99" s="133"/>
      <c r="J99" s="145"/>
      <c r="K99" s="148"/>
      <c r="L99" s="151"/>
      <c r="M99" s="155"/>
      <c r="N99" s="14"/>
      <c r="O99" s="15"/>
      <c r="P99" s="15"/>
      <c r="Q99" s="16"/>
      <c r="R99" s="17" t="str">
        <f ca="1">IF(Q99=0," ",IFERROR(IF(DATEDIF(TODAY(),Q99,"M")&lt;=5,"ROJO",IF(DATEDIF(TODAY(),Q99,"M")&gt;=12,"VERDE",IF(AND(DATEDIF(TODAY(),Q99,"M")&gt;=6,DATEDIF(TODAY(),Q99,"M")&lt;=11),"AMARILLO"))),S99))</f>
        <v xml:space="preserve"> </v>
      </c>
      <c r="S99" s="25" t="str">
        <f>IF(Q99=0," ",IF(Q99&lt;=$N$4,"VENCIDO","NO VENCIDO"))</f>
        <v xml:space="preserve"> </v>
      </c>
      <c r="T99" s="18"/>
      <c r="U99" s="19"/>
      <c r="V99" s="19"/>
      <c r="W99" s="20"/>
      <c r="X99" s="20"/>
      <c r="Y99" s="164"/>
      <c r="Z99" s="21"/>
      <c r="AA99" s="4"/>
      <c r="AB99" s="166"/>
      <c r="AC99" s="166"/>
      <c r="AD99" s="170"/>
      <c r="AE99" s="166"/>
      <c r="AF99" s="166"/>
      <c r="AG99" s="166"/>
      <c r="AH99" s="166"/>
      <c r="AI99" s="166"/>
      <c r="AJ99" s="166"/>
      <c r="AK99" s="166"/>
      <c r="AL99" s="166"/>
      <c r="AM99" s="166"/>
      <c r="AN99" s="166"/>
      <c r="AO99" s="185"/>
      <c r="AP99" s="24"/>
      <c r="AQ99" s="8"/>
    </row>
    <row r="100" spans="1:43" ht="16.5">
      <c r="A100" s="102"/>
      <c r="B100" s="191"/>
      <c r="C100" s="192"/>
      <c r="D100" s="119"/>
      <c r="E100" s="128"/>
      <c r="F100" s="134"/>
      <c r="G100" s="134"/>
      <c r="H100" s="134"/>
      <c r="I100" s="134"/>
      <c r="J100" s="146"/>
      <c r="K100" s="149"/>
      <c r="L100" s="152"/>
      <c r="M100" s="28" t="b">
        <f>M95=N100</f>
        <v>1</v>
      </c>
      <c r="N100" s="29">
        <f>SUM(N95:N99)</f>
        <v>35</v>
      </c>
      <c r="O100" s="30" t="s">
        <v>112</v>
      </c>
      <c r="P100" s="31"/>
      <c r="Q100" s="32"/>
      <c r="R100" s="32"/>
      <c r="S100" s="32"/>
      <c r="T100" s="33">
        <f>SUM(T95:T99)</f>
        <v>0</v>
      </c>
      <c r="U100" s="34"/>
      <c r="V100" s="34"/>
      <c r="W100" s="34"/>
      <c r="X100" s="35"/>
      <c r="Y100" s="165"/>
      <c r="Z100" s="36"/>
      <c r="AA100" s="4"/>
      <c r="AB100" s="37"/>
      <c r="AC100" s="37"/>
      <c r="AD100" s="38"/>
      <c r="AE100" s="37"/>
      <c r="AF100" s="37"/>
      <c r="AG100" s="37"/>
      <c r="AH100" s="37"/>
      <c r="AI100" s="37"/>
      <c r="AJ100" s="37"/>
      <c r="AK100" s="37"/>
      <c r="AL100" s="37"/>
      <c r="AM100" s="37"/>
      <c r="AN100" s="37"/>
      <c r="AO100" s="39"/>
      <c r="AP100" s="24"/>
      <c r="AQ100" s="8"/>
    </row>
    <row r="101" spans="1:43" ht="14.65" customHeight="1">
      <c r="A101" s="100">
        <f>A95+1</f>
        <v>17</v>
      </c>
      <c r="B101" s="193" t="s">
        <v>144</v>
      </c>
      <c r="C101" s="193"/>
      <c r="D101" s="117">
        <f>+Marzo!M101</f>
        <v>0</v>
      </c>
      <c r="E101" s="126">
        <v>0</v>
      </c>
      <c r="F101" s="132">
        <v>0</v>
      </c>
      <c r="G101" s="132"/>
      <c r="H101" s="132"/>
      <c r="I101" s="132"/>
      <c r="J101" s="144">
        <f>+F101+G101</f>
        <v>0</v>
      </c>
      <c r="K101" s="147">
        <f>+AO101</f>
        <v>0</v>
      </c>
      <c r="L101" s="150">
        <f>+J101+K101</f>
        <v>0</v>
      </c>
      <c r="M101" s="153">
        <f>+(D101+E101)-(L101)+H101-I101</f>
        <v>0</v>
      </c>
      <c r="N101" s="14"/>
      <c r="O101" s="15"/>
      <c r="P101" s="15"/>
      <c r="Q101" s="16"/>
      <c r="R101" s="17" t="str">
        <f ca="1">IF(Q101=0," ",IFERROR(IF(DATEDIF(TODAY(),Q101,"M")&lt;=5,"ROJO",IF(DATEDIF(TODAY(),Q101,"M")&gt;=12,"VERDE",IF(AND(DATEDIF(TODAY(),Q101,"M")&gt;=6,DATEDIF(TODAY(),Q101,"M")&lt;=11),"AMARILLO"))),S101))</f>
        <v xml:space="preserve"> </v>
      </c>
      <c r="S101" s="17" t="str">
        <f>IF(Q101=0," ",IF(Q101&lt;=$N$4,"VENCIDO","NO VENCIDO"))</f>
        <v xml:space="preserve"> </v>
      </c>
      <c r="T101" s="18"/>
      <c r="U101" s="19"/>
      <c r="V101" s="19"/>
      <c r="W101" s="20"/>
      <c r="X101" s="20"/>
      <c r="Y101" s="163">
        <f>+AT101</f>
        <v>0</v>
      </c>
      <c r="Z101" s="21"/>
      <c r="AA101" s="4"/>
      <c r="AB101" s="166"/>
      <c r="AC101" s="166"/>
      <c r="AD101" s="170">
        <f>+AB101+AC101</f>
        <v>0</v>
      </c>
      <c r="AE101" s="166"/>
      <c r="AF101" s="166"/>
      <c r="AG101" s="166"/>
      <c r="AH101" s="166"/>
      <c r="AI101" s="166"/>
      <c r="AJ101" s="166"/>
      <c r="AK101" s="166"/>
      <c r="AL101" s="166"/>
      <c r="AM101" s="166"/>
      <c r="AN101" s="166"/>
      <c r="AO101" s="183">
        <f>SUM(AD101:AN105)</f>
        <v>0</v>
      </c>
      <c r="AP101" s="24"/>
      <c r="AQ101" s="8"/>
    </row>
    <row r="102" spans="1:43" ht="14.65" customHeight="1">
      <c r="A102" s="101"/>
      <c r="B102" s="193"/>
      <c r="C102" s="193"/>
      <c r="D102" s="118"/>
      <c r="E102" s="127"/>
      <c r="F102" s="133"/>
      <c r="G102" s="133"/>
      <c r="H102" s="133"/>
      <c r="I102" s="133"/>
      <c r="J102" s="145"/>
      <c r="K102" s="148"/>
      <c r="L102" s="151"/>
      <c r="M102" s="154"/>
      <c r="N102" s="14"/>
      <c r="O102" s="15"/>
      <c r="P102" s="15"/>
      <c r="Q102" s="16"/>
      <c r="R102" s="17" t="str">
        <f ca="1">IF(Q102=0," ",IFERROR(IF(DATEDIF(TODAY(),Q102,"M")&lt;=5,"ROJO",IF(DATEDIF(TODAY(),Q102,"M")&gt;=12,"VERDE",IF(AND(DATEDIF(TODAY(),Q102,"M")&gt;=6,DATEDIF(TODAY(),Q102,"M")&lt;=11),"AMARILLO"))),S102))</f>
        <v xml:space="preserve"> </v>
      </c>
      <c r="S102" s="25" t="str">
        <f>IF(Q102=0," ",IF(Q102&lt;=$N$4,"VENCIDO","NO VENCIDO"))</f>
        <v xml:space="preserve"> </v>
      </c>
      <c r="T102" s="18"/>
      <c r="U102" s="19"/>
      <c r="V102" s="19"/>
      <c r="W102" s="20"/>
      <c r="X102" s="20"/>
      <c r="Y102" s="164"/>
      <c r="Z102" s="21"/>
      <c r="AA102" s="4"/>
      <c r="AB102" s="166"/>
      <c r="AC102" s="166"/>
      <c r="AD102" s="170"/>
      <c r="AE102" s="166"/>
      <c r="AF102" s="166"/>
      <c r="AG102" s="166"/>
      <c r="AH102" s="166"/>
      <c r="AI102" s="166"/>
      <c r="AJ102" s="166"/>
      <c r="AK102" s="166"/>
      <c r="AL102" s="166"/>
      <c r="AM102" s="166"/>
      <c r="AN102" s="166"/>
      <c r="AO102" s="184"/>
      <c r="AP102" s="24"/>
      <c r="AQ102" s="8"/>
    </row>
    <row r="103" spans="1:43" ht="14.65" customHeight="1">
      <c r="A103" s="101"/>
      <c r="B103" s="193"/>
      <c r="C103" s="193"/>
      <c r="D103" s="118"/>
      <c r="E103" s="127"/>
      <c r="F103" s="133"/>
      <c r="G103" s="133"/>
      <c r="H103" s="133"/>
      <c r="I103" s="133"/>
      <c r="J103" s="145"/>
      <c r="K103" s="148"/>
      <c r="L103" s="151"/>
      <c r="M103" s="154"/>
      <c r="N103" s="14"/>
      <c r="O103" s="15"/>
      <c r="P103" s="15"/>
      <c r="Q103" s="16"/>
      <c r="R103" s="17" t="str">
        <f ca="1">IF(Q103=0," ",IFERROR(IF(DATEDIF(TODAY(),Q103,"M")&lt;=5,"ROJO",IF(DATEDIF(TODAY(),Q103,"M")&gt;=12,"VERDE",IF(AND(DATEDIF(TODAY(),Q103,"M")&gt;=6,DATEDIF(TODAY(),Q103,"M")&lt;=11),"AMARILLO"))),S103))</f>
        <v xml:space="preserve"> </v>
      </c>
      <c r="S103" s="25" t="str">
        <f>IF(Q103=0," ",IF(Q103&lt;=$N$4,"VENCIDO","NO VENCIDO"))</f>
        <v xml:space="preserve"> </v>
      </c>
      <c r="T103" s="18"/>
      <c r="U103" s="19"/>
      <c r="V103" s="19"/>
      <c r="W103" s="20"/>
      <c r="X103" s="20"/>
      <c r="Y103" s="164"/>
      <c r="Z103" s="21"/>
      <c r="AA103" s="4"/>
      <c r="AB103" s="166"/>
      <c r="AC103" s="166"/>
      <c r="AD103" s="170"/>
      <c r="AE103" s="166"/>
      <c r="AF103" s="166"/>
      <c r="AG103" s="166"/>
      <c r="AH103" s="166"/>
      <c r="AI103" s="166"/>
      <c r="AJ103" s="166"/>
      <c r="AK103" s="166"/>
      <c r="AL103" s="166"/>
      <c r="AM103" s="166"/>
      <c r="AN103" s="166"/>
      <c r="AO103" s="184"/>
      <c r="AP103" s="24"/>
      <c r="AQ103" s="8"/>
    </row>
    <row r="104" spans="1:43" ht="14.65" customHeight="1">
      <c r="A104" s="101"/>
      <c r="B104" s="193"/>
      <c r="C104" s="193"/>
      <c r="D104" s="118"/>
      <c r="E104" s="127"/>
      <c r="F104" s="133"/>
      <c r="G104" s="133"/>
      <c r="H104" s="133"/>
      <c r="I104" s="133"/>
      <c r="J104" s="145"/>
      <c r="K104" s="148"/>
      <c r="L104" s="151"/>
      <c r="M104" s="154"/>
      <c r="N104" s="14"/>
      <c r="O104" s="15"/>
      <c r="P104" s="15"/>
      <c r="Q104" s="16"/>
      <c r="R104" s="17" t="str">
        <f ca="1">IF(Q104=0," ",IFERROR(IF(DATEDIF(TODAY(),Q104,"M")&lt;=5,"ROJO",IF(DATEDIF(TODAY(),Q104,"M")&gt;=12,"VERDE",IF(AND(DATEDIF(TODAY(),Q104,"M")&gt;=6,DATEDIF(TODAY(),Q104,"M")&lt;=11),"AMARILLO"))),S104))</f>
        <v xml:space="preserve"> </v>
      </c>
      <c r="S104" s="25" t="str">
        <f>IF(Q104=0," ",IF(Q104&lt;=$N$4,"VENCIDO","NO VENCIDO"))</f>
        <v xml:space="preserve"> </v>
      </c>
      <c r="T104" s="18"/>
      <c r="U104" s="19"/>
      <c r="V104" s="19"/>
      <c r="W104" s="20"/>
      <c r="X104" s="20"/>
      <c r="Y104" s="164"/>
      <c r="Z104" s="21"/>
      <c r="AA104" s="4"/>
      <c r="AB104" s="166"/>
      <c r="AC104" s="166"/>
      <c r="AD104" s="170"/>
      <c r="AE104" s="166"/>
      <c r="AF104" s="166"/>
      <c r="AG104" s="166"/>
      <c r="AH104" s="166"/>
      <c r="AI104" s="166"/>
      <c r="AJ104" s="166"/>
      <c r="AK104" s="166"/>
      <c r="AL104" s="166"/>
      <c r="AM104" s="166"/>
      <c r="AN104" s="166"/>
      <c r="AO104" s="184"/>
      <c r="AP104" s="24"/>
      <c r="AQ104" s="8"/>
    </row>
    <row r="105" spans="1:43" ht="14.65" customHeight="1">
      <c r="A105" s="101"/>
      <c r="B105" s="193"/>
      <c r="C105" s="193"/>
      <c r="D105" s="118"/>
      <c r="E105" s="127"/>
      <c r="F105" s="133"/>
      <c r="G105" s="133"/>
      <c r="H105" s="133"/>
      <c r="I105" s="133"/>
      <c r="J105" s="145"/>
      <c r="K105" s="148"/>
      <c r="L105" s="151"/>
      <c r="M105" s="155"/>
      <c r="N105" s="14"/>
      <c r="O105" s="15"/>
      <c r="P105" s="15"/>
      <c r="Q105" s="16"/>
      <c r="R105" s="17" t="str">
        <f ca="1">IF(Q105=0," ",IFERROR(IF(DATEDIF(TODAY(),Q105,"M")&lt;=5,"ROJO",IF(DATEDIF(TODAY(),Q105,"M")&gt;=12,"VERDE",IF(AND(DATEDIF(TODAY(),Q105,"M")&gt;=6,DATEDIF(TODAY(),Q105,"M")&lt;=11),"AMARILLO"))),S105))</f>
        <v xml:space="preserve"> </v>
      </c>
      <c r="S105" s="25" t="str">
        <f>IF(Q105=0," ",IF(Q105&lt;=$N$4,"VENCIDO","NO VENCIDO"))</f>
        <v xml:space="preserve"> </v>
      </c>
      <c r="T105" s="18"/>
      <c r="U105" s="19"/>
      <c r="V105" s="19"/>
      <c r="W105" s="20"/>
      <c r="X105" s="20"/>
      <c r="Y105" s="164"/>
      <c r="Z105" s="21"/>
      <c r="AA105" s="4"/>
      <c r="AB105" s="166"/>
      <c r="AC105" s="166"/>
      <c r="AD105" s="170"/>
      <c r="AE105" s="166"/>
      <c r="AF105" s="166"/>
      <c r="AG105" s="166"/>
      <c r="AH105" s="166"/>
      <c r="AI105" s="166"/>
      <c r="AJ105" s="166"/>
      <c r="AK105" s="166"/>
      <c r="AL105" s="166"/>
      <c r="AM105" s="166"/>
      <c r="AN105" s="166"/>
      <c r="AO105" s="185"/>
      <c r="AP105" s="24"/>
      <c r="AQ105" s="8"/>
    </row>
    <row r="106" spans="1:43" ht="16.5">
      <c r="A106" s="102"/>
      <c r="B106" s="193"/>
      <c r="C106" s="193"/>
      <c r="D106" s="119"/>
      <c r="E106" s="128"/>
      <c r="F106" s="134"/>
      <c r="G106" s="134"/>
      <c r="H106" s="134"/>
      <c r="I106" s="134"/>
      <c r="J106" s="146"/>
      <c r="K106" s="149"/>
      <c r="L106" s="152"/>
      <c r="M106" s="28" t="b">
        <f>M101=N106</f>
        <v>1</v>
      </c>
      <c r="N106" s="29">
        <f>SUM(N101:N105)</f>
        <v>0</v>
      </c>
      <c r="O106" s="30" t="s">
        <v>112</v>
      </c>
      <c r="P106" s="31"/>
      <c r="Q106" s="32"/>
      <c r="R106" s="32"/>
      <c r="S106" s="32"/>
      <c r="T106" s="33">
        <f>SUM(T101:T105)</f>
        <v>0</v>
      </c>
      <c r="U106" s="34"/>
      <c r="V106" s="34"/>
      <c r="W106" s="34"/>
      <c r="X106" s="35"/>
      <c r="Y106" s="165"/>
      <c r="Z106" s="36"/>
      <c r="AA106" s="4"/>
      <c r="AB106" s="37"/>
      <c r="AC106" s="37"/>
      <c r="AD106" s="38"/>
      <c r="AE106" s="37"/>
      <c r="AF106" s="37"/>
      <c r="AG106" s="37"/>
      <c r="AH106" s="37"/>
      <c r="AI106" s="37"/>
      <c r="AJ106" s="37"/>
      <c r="AK106" s="37"/>
      <c r="AL106" s="37"/>
      <c r="AM106" s="37"/>
      <c r="AN106" s="37"/>
      <c r="AO106" s="39"/>
      <c r="AP106" s="24"/>
      <c r="AQ106" s="8"/>
    </row>
    <row r="107" spans="1:43" ht="14.65" customHeight="1">
      <c r="A107" s="100">
        <f>A101+1</f>
        <v>18</v>
      </c>
      <c r="B107" s="193" t="s">
        <v>145</v>
      </c>
      <c r="C107" s="193"/>
      <c r="D107" s="117">
        <f>+Marzo!M107</f>
        <v>0</v>
      </c>
      <c r="E107" s="126">
        <v>0</v>
      </c>
      <c r="F107" s="132">
        <v>0</v>
      </c>
      <c r="G107" s="132"/>
      <c r="H107" s="132"/>
      <c r="I107" s="132"/>
      <c r="J107" s="144">
        <f>+F107+G107</f>
        <v>0</v>
      </c>
      <c r="K107" s="147">
        <f>+AO107</f>
        <v>0</v>
      </c>
      <c r="L107" s="150">
        <f>+J107+K107</f>
        <v>0</v>
      </c>
      <c r="M107" s="153">
        <f>+(D107+E107)-(L107)+H107-I107</f>
        <v>0</v>
      </c>
      <c r="N107" s="14"/>
      <c r="O107" s="15"/>
      <c r="P107" s="15"/>
      <c r="Q107" s="16"/>
      <c r="R107" s="17" t="str">
        <f ca="1">IF(Q107=0," ",IFERROR(IF(DATEDIF(TODAY(),Q107,"M")&lt;=5,"ROJO",IF(DATEDIF(TODAY(),Q107,"M")&gt;=12,"VERDE",IF(AND(DATEDIF(TODAY(),Q107,"M")&gt;=6,DATEDIF(TODAY(),Q107,"M")&lt;=11),"AMARILLO"))),S107))</f>
        <v xml:space="preserve"> </v>
      </c>
      <c r="S107" s="17" t="str">
        <f>IF(Q107=0," ",IF(Q107&lt;=$N$4,"VENCIDO","NO VENCIDO"))</f>
        <v xml:space="preserve"> </v>
      </c>
      <c r="T107" s="18"/>
      <c r="U107" s="19"/>
      <c r="V107" s="19"/>
      <c r="W107" s="20"/>
      <c r="X107" s="20"/>
      <c r="Y107" s="163">
        <f>+AT107</f>
        <v>0</v>
      </c>
      <c r="Z107" s="21"/>
      <c r="AA107" s="4"/>
      <c r="AB107" s="166"/>
      <c r="AC107" s="166"/>
      <c r="AD107" s="170">
        <f>+AB107+AC107</f>
        <v>0</v>
      </c>
      <c r="AE107" s="166"/>
      <c r="AF107" s="166"/>
      <c r="AG107" s="166"/>
      <c r="AH107" s="166"/>
      <c r="AI107" s="166"/>
      <c r="AJ107" s="166"/>
      <c r="AK107" s="166"/>
      <c r="AL107" s="166"/>
      <c r="AM107" s="166"/>
      <c r="AN107" s="166"/>
      <c r="AO107" s="183">
        <f>SUM(AD107:AN111)</f>
        <v>0</v>
      </c>
      <c r="AP107" s="24"/>
      <c r="AQ107" s="8"/>
    </row>
    <row r="108" spans="1:43" ht="14.65" customHeight="1">
      <c r="A108" s="101"/>
      <c r="B108" s="193"/>
      <c r="C108" s="193"/>
      <c r="D108" s="118"/>
      <c r="E108" s="127"/>
      <c r="F108" s="133"/>
      <c r="G108" s="133"/>
      <c r="H108" s="133"/>
      <c r="I108" s="133"/>
      <c r="J108" s="145"/>
      <c r="K108" s="148"/>
      <c r="L108" s="151"/>
      <c r="M108" s="154"/>
      <c r="N108" s="14"/>
      <c r="O108" s="15"/>
      <c r="P108" s="15"/>
      <c r="Q108" s="16"/>
      <c r="R108" s="17" t="str">
        <f ca="1">IF(Q108=0," ",IFERROR(IF(DATEDIF(TODAY(),Q108,"M")&lt;=5,"ROJO",IF(DATEDIF(TODAY(),Q108,"M")&gt;=12,"VERDE",IF(AND(DATEDIF(TODAY(),Q108,"M")&gt;=6,DATEDIF(TODAY(),Q108,"M")&lt;=11),"AMARILLO"))),S108))</f>
        <v xml:space="preserve"> </v>
      </c>
      <c r="S108" s="25" t="str">
        <f>IF(Q108=0," ",IF(Q108&lt;=$N$4,"VENCIDO","NO VENCIDO"))</f>
        <v xml:space="preserve"> </v>
      </c>
      <c r="T108" s="18"/>
      <c r="U108" s="19"/>
      <c r="V108" s="19"/>
      <c r="W108" s="20"/>
      <c r="X108" s="20"/>
      <c r="Y108" s="164"/>
      <c r="Z108" s="21"/>
      <c r="AA108" s="4"/>
      <c r="AB108" s="166"/>
      <c r="AC108" s="166"/>
      <c r="AD108" s="170"/>
      <c r="AE108" s="166"/>
      <c r="AF108" s="166"/>
      <c r="AG108" s="166"/>
      <c r="AH108" s="166"/>
      <c r="AI108" s="166"/>
      <c r="AJ108" s="166"/>
      <c r="AK108" s="166"/>
      <c r="AL108" s="166"/>
      <c r="AM108" s="166"/>
      <c r="AN108" s="166"/>
      <c r="AO108" s="184"/>
      <c r="AP108" s="24"/>
      <c r="AQ108" s="8"/>
    </row>
    <row r="109" spans="1:43" ht="14.65" customHeight="1">
      <c r="A109" s="101"/>
      <c r="B109" s="193"/>
      <c r="C109" s="193"/>
      <c r="D109" s="118"/>
      <c r="E109" s="127"/>
      <c r="F109" s="133"/>
      <c r="G109" s="133"/>
      <c r="H109" s="133"/>
      <c r="I109" s="133"/>
      <c r="J109" s="145"/>
      <c r="K109" s="148"/>
      <c r="L109" s="151"/>
      <c r="M109" s="154"/>
      <c r="N109" s="14"/>
      <c r="O109" s="15"/>
      <c r="P109" s="15"/>
      <c r="Q109" s="16"/>
      <c r="R109" s="17" t="str">
        <f ca="1">IF(Q109=0," ",IFERROR(IF(DATEDIF(TODAY(),Q109,"M")&lt;=5,"ROJO",IF(DATEDIF(TODAY(),Q109,"M")&gt;=12,"VERDE",IF(AND(DATEDIF(TODAY(),Q109,"M")&gt;=6,DATEDIF(TODAY(),Q109,"M")&lt;=11),"AMARILLO"))),S109))</f>
        <v xml:space="preserve"> </v>
      </c>
      <c r="S109" s="25" t="str">
        <f>IF(Q109=0," ",IF(Q109&lt;=$N$4,"VENCIDO","NO VENCIDO"))</f>
        <v xml:space="preserve"> </v>
      </c>
      <c r="T109" s="18"/>
      <c r="U109" s="19"/>
      <c r="V109" s="19"/>
      <c r="W109" s="20"/>
      <c r="X109" s="20"/>
      <c r="Y109" s="164"/>
      <c r="Z109" s="21"/>
      <c r="AA109" s="4"/>
      <c r="AB109" s="166"/>
      <c r="AC109" s="166"/>
      <c r="AD109" s="170"/>
      <c r="AE109" s="166"/>
      <c r="AF109" s="166"/>
      <c r="AG109" s="166"/>
      <c r="AH109" s="166"/>
      <c r="AI109" s="166"/>
      <c r="AJ109" s="166"/>
      <c r="AK109" s="166"/>
      <c r="AL109" s="166"/>
      <c r="AM109" s="166"/>
      <c r="AN109" s="166"/>
      <c r="AO109" s="184"/>
      <c r="AP109" s="24"/>
      <c r="AQ109" s="8"/>
    </row>
    <row r="110" spans="1:43" ht="14.65" customHeight="1">
      <c r="A110" s="101"/>
      <c r="B110" s="193"/>
      <c r="C110" s="193"/>
      <c r="D110" s="118"/>
      <c r="E110" s="127"/>
      <c r="F110" s="133"/>
      <c r="G110" s="133"/>
      <c r="H110" s="133"/>
      <c r="I110" s="133"/>
      <c r="J110" s="145"/>
      <c r="K110" s="148"/>
      <c r="L110" s="151"/>
      <c r="M110" s="154"/>
      <c r="N110" s="14"/>
      <c r="O110" s="15"/>
      <c r="P110" s="15"/>
      <c r="Q110" s="16"/>
      <c r="R110" s="17" t="str">
        <f ca="1">IF(Q110=0," ",IFERROR(IF(DATEDIF(TODAY(),Q110,"M")&lt;=5,"ROJO",IF(DATEDIF(TODAY(),Q110,"M")&gt;=12,"VERDE",IF(AND(DATEDIF(TODAY(),Q110,"M")&gt;=6,DATEDIF(TODAY(),Q110,"M")&lt;=11),"AMARILLO"))),S110))</f>
        <v xml:space="preserve"> </v>
      </c>
      <c r="S110" s="25" t="str">
        <f>IF(Q110=0," ",IF(Q110&lt;=$N$4,"VENCIDO","NO VENCIDO"))</f>
        <v xml:space="preserve"> </v>
      </c>
      <c r="T110" s="18"/>
      <c r="U110" s="19"/>
      <c r="V110" s="19"/>
      <c r="W110" s="20"/>
      <c r="X110" s="20"/>
      <c r="Y110" s="164"/>
      <c r="Z110" s="21"/>
      <c r="AA110" s="4"/>
      <c r="AB110" s="166"/>
      <c r="AC110" s="166"/>
      <c r="AD110" s="170"/>
      <c r="AE110" s="166"/>
      <c r="AF110" s="166"/>
      <c r="AG110" s="166"/>
      <c r="AH110" s="166"/>
      <c r="AI110" s="166"/>
      <c r="AJ110" s="166"/>
      <c r="AK110" s="166"/>
      <c r="AL110" s="166"/>
      <c r="AM110" s="166"/>
      <c r="AN110" s="166"/>
      <c r="AO110" s="184"/>
      <c r="AP110" s="24"/>
      <c r="AQ110" s="8"/>
    </row>
    <row r="111" spans="1:43" ht="14.65" customHeight="1">
      <c r="A111" s="101"/>
      <c r="B111" s="193"/>
      <c r="C111" s="193"/>
      <c r="D111" s="118"/>
      <c r="E111" s="127"/>
      <c r="F111" s="133"/>
      <c r="G111" s="133"/>
      <c r="H111" s="133"/>
      <c r="I111" s="133"/>
      <c r="J111" s="145"/>
      <c r="K111" s="148"/>
      <c r="L111" s="151"/>
      <c r="M111" s="155"/>
      <c r="N111" s="14"/>
      <c r="O111" s="15"/>
      <c r="P111" s="15"/>
      <c r="Q111" s="16"/>
      <c r="R111" s="17" t="str">
        <f ca="1">IF(Q111=0," ",IFERROR(IF(DATEDIF(TODAY(),Q111,"M")&lt;=5,"ROJO",IF(DATEDIF(TODAY(),Q111,"M")&gt;=12,"VERDE",IF(AND(DATEDIF(TODAY(),Q111,"M")&gt;=6,DATEDIF(TODAY(),Q111,"M")&lt;=11),"AMARILLO"))),S111))</f>
        <v xml:space="preserve"> </v>
      </c>
      <c r="S111" s="25" t="str">
        <f>IF(Q111=0," ",IF(Q111&lt;=$N$4,"VENCIDO","NO VENCIDO"))</f>
        <v xml:space="preserve"> </v>
      </c>
      <c r="T111" s="18"/>
      <c r="U111" s="19"/>
      <c r="V111" s="19"/>
      <c r="W111" s="20"/>
      <c r="X111" s="20"/>
      <c r="Y111" s="164"/>
      <c r="Z111" s="21"/>
      <c r="AA111" s="4"/>
      <c r="AB111" s="166"/>
      <c r="AC111" s="166"/>
      <c r="AD111" s="170"/>
      <c r="AE111" s="166"/>
      <c r="AF111" s="166"/>
      <c r="AG111" s="166"/>
      <c r="AH111" s="166"/>
      <c r="AI111" s="166"/>
      <c r="AJ111" s="166"/>
      <c r="AK111" s="166"/>
      <c r="AL111" s="166"/>
      <c r="AM111" s="166"/>
      <c r="AN111" s="166"/>
      <c r="AO111" s="185"/>
      <c r="AP111" s="24"/>
      <c r="AQ111" s="8"/>
    </row>
    <row r="112" spans="1:43" ht="16.5">
      <c r="A112" s="102"/>
      <c r="B112" s="193"/>
      <c r="C112" s="193"/>
      <c r="D112" s="119"/>
      <c r="E112" s="128"/>
      <c r="F112" s="134"/>
      <c r="G112" s="134"/>
      <c r="H112" s="134"/>
      <c r="I112" s="134"/>
      <c r="J112" s="146"/>
      <c r="K112" s="149"/>
      <c r="L112" s="152"/>
      <c r="M112" s="28" t="b">
        <f>M107=N112</f>
        <v>1</v>
      </c>
      <c r="N112" s="29">
        <f>SUM(N107:N111)</f>
        <v>0</v>
      </c>
      <c r="O112" s="30" t="s">
        <v>112</v>
      </c>
      <c r="P112" s="31"/>
      <c r="Q112" s="32"/>
      <c r="R112" s="32"/>
      <c r="S112" s="32"/>
      <c r="T112" s="33">
        <f>SUM(T107:T111)</f>
        <v>0</v>
      </c>
      <c r="U112" s="34"/>
      <c r="V112" s="34"/>
      <c r="W112" s="34"/>
      <c r="X112" s="35"/>
      <c r="Y112" s="165"/>
      <c r="Z112" s="36"/>
      <c r="AA112" s="4"/>
      <c r="AB112" s="37"/>
      <c r="AC112" s="37"/>
      <c r="AD112" s="38"/>
      <c r="AE112" s="37"/>
      <c r="AF112" s="37"/>
      <c r="AG112" s="37"/>
      <c r="AH112" s="37"/>
      <c r="AI112" s="37"/>
      <c r="AJ112" s="37"/>
      <c r="AK112" s="37"/>
      <c r="AL112" s="37"/>
      <c r="AM112" s="37"/>
      <c r="AN112" s="37"/>
      <c r="AO112" s="39"/>
      <c r="AP112" s="24"/>
      <c r="AQ112" s="8"/>
    </row>
    <row r="113" spans="1:43" ht="14.65" customHeight="1">
      <c r="A113" s="100">
        <f>A107+1</f>
        <v>19</v>
      </c>
      <c r="B113" s="187" t="s">
        <v>146</v>
      </c>
      <c r="C113" s="188"/>
      <c r="D113" s="117">
        <f>+Marzo!M113</f>
        <v>110</v>
      </c>
      <c r="E113" s="126">
        <v>100</v>
      </c>
      <c r="F113" s="132">
        <v>9</v>
      </c>
      <c r="G113" s="132"/>
      <c r="H113" s="132"/>
      <c r="I113" s="132"/>
      <c r="J113" s="144">
        <f>+F113+G113</f>
        <v>9</v>
      </c>
      <c r="K113" s="147">
        <f>+AO113</f>
        <v>60</v>
      </c>
      <c r="L113" s="150">
        <f>+J113+K113</f>
        <v>69</v>
      </c>
      <c r="M113" s="153">
        <f>+(D113+E113)-(L113)+H113-I113</f>
        <v>141</v>
      </c>
      <c r="N113" s="14">
        <v>141</v>
      </c>
      <c r="O113" s="15" t="s">
        <v>147</v>
      </c>
      <c r="P113" s="15" t="s">
        <v>125</v>
      </c>
      <c r="Q113" s="16">
        <v>46507</v>
      </c>
      <c r="R113" s="17" t="str">
        <f ca="1">IF(Q113=0," ",IFERROR(IF(DATEDIF(TODAY(),Q113,"M")&lt;=5,"ROJO",IF(DATEDIF(TODAY(),Q113,"M")&gt;=12,"VERDE",IF(AND(DATEDIF(TODAY(),Q113,"M")&gt;=6,DATEDIF(TODAY(),Q113,"M")&lt;=11),"AMARILLO"))),S113))</f>
        <v>AMARILLO</v>
      </c>
      <c r="S113" s="17" t="str">
        <f>IF(Q113=0," ",IF(Q113&lt;=$N$4,"VENCIDO","NO VENCIDO"))</f>
        <v>NO VENCIDO</v>
      </c>
      <c r="T113" s="18"/>
      <c r="U113" s="19"/>
      <c r="V113" s="19"/>
      <c r="W113" s="20"/>
      <c r="X113" s="20"/>
      <c r="Y113" s="163">
        <f>+AT113</f>
        <v>0</v>
      </c>
      <c r="Z113" s="21"/>
      <c r="AA113" s="4"/>
      <c r="AB113" s="166">
        <v>60</v>
      </c>
      <c r="AC113" s="166"/>
      <c r="AD113" s="170">
        <f>+AB113+AC113</f>
        <v>60</v>
      </c>
      <c r="AE113" s="166"/>
      <c r="AF113" s="166"/>
      <c r="AG113" s="166"/>
      <c r="AH113" s="166"/>
      <c r="AI113" s="166"/>
      <c r="AJ113" s="166"/>
      <c r="AK113" s="166"/>
      <c r="AL113" s="166"/>
      <c r="AM113" s="166"/>
      <c r="AN113" s="166"/>
      <c r="AO113" s="183">
        <f>SUM(AD113:AN117)</f>
        <v>60</v>
      </c>
      <c r="AP113" s="24"/>
      <c r="AQ113" s="8"/>
    </row>
    <row r="114" spans="1:43" ht="14.65" customHeight="1">
      <c r="A114" s="101"/>
      <c r="B114" s="189"/>
      <c r="C114" s="190"/>
      <c r="D114" s="118"/>
      <c r="E114" s="127"/>
      <c r="F114" s="133"/>
      <c r="G114" s="133"/>
      <c r="H114" s="133"/>
      <c r="I114" s="133"/>
      <c r="J114" s="145"/>
      <c r="K114" s="148"/>
      <c r="L114" s="151"/>
      <c r="M114" s="154"/>
      <c r="N114" s="14"/>
      <c r="O114" s="15"/>
      <c r="P114" s="15"/>
      <c r="Q114" s="16"/>
      <c r="R114" s="17" t="str">
        <f ca="1">IF(Q114=0," ",IFERROR(IF(DATEDIF(TODAY(),Q114,"M")&lt;=5,"ROJO",IF(DATEDIF(TODAY(),Q114,"M")&gt;=12,"VERDE",IF(AND(DATEDIF(TODAY(),Q114,"M")&gt;=6,DATEDIF(TODAY(),Q114,"M")&lt;=11),"AMARILLO"))),S114))</f>
        <v xml:space="preserve"> </v>
      </c>
      <c r="S114" s="25" t="str">
        <f>IF(Q114=0," ",IF(Q114&lt;=$N$4,"VENCIDO","NO VENCIDO"))</f>
        <v xml:space="preserve"> </v>
      </c>
      <c r="T114" s="18"/>
      <c r="U114" s="19"/>
      <c r="V114" s="19"/>
      <c r="W114" s="20"/>
      <c r="X114" s="20"/>
      <c r="Y114" s="164"/>
      <c r="Z114" s="21"/>
      <c r="AA114" s="4"/>
      <c r="AB114" s="166"/>
      <c r="AC114" s="166"/>
      <c r="AD114" s="170"/>
      <c r="AE114" s="166"/>
      <c r="AF114" s="166"/>
      <c r="AG114" s="166"/>
      <c r="AH114" s="166"/>
      <c r="AI114" s="166"/>
      <c r="AJ114" s="166"/>
      <c r="AK114" s="166"/>
      <c r="AL114" s="166"/>
      <c r="AM114" s="166"/>
      <c r="AN114" s="166"/>
      <c r="AO114" s="184"/>
      <c r="AP114" s="24"/>
      <c r="AQ114" s="8"/>
    </row>
    <row r="115" spans="1:43" ht="14.65" customHeight="1">
      <c r="A115" s="101"/>
      <c r="B115" s="189"/>
      <c r="C115" s="190"/>
      <c r="D115" s="118"/>
      <c r="E115" s="127"/>
      <c r="F115" s="133"/>
      <c r="G115" s="133"/>
      <c r="H115" s="133"/>
      <c r="I115" s="133"/>
      <c r="J115" s="145"/>
      <c r="K115" s="148"/>
      <c r="L115" s="151"/>
      <c r="M115" s="154"/>
      <c r="N115" s="14"/>
      <c r="O115" s="15"/>
      <c r="P115" s="15"/>
      <c r="Q115" s="16"/>
      <c r="R115" s="17" t="str">
        <f ca="1">IF(Q115=0," ",IFERROR(IF(DATEDIF(TODAY(),Q115,"M")&lt;=5,"ROJO",IF(DATEDIF(TODAY(),Q115,"M")&gt;=12,"VERDE",IF(AND(DATEDIF(TODAY(),Q115,"M")&gt;=6,DATEDIF(TODAY(),Q115,"M")&lt;=11),"AMARILLO"))),S115))</f>
        <v xml:space="preserve"> </v>
      </c>
      <c r="S115" s="25" t="str">
        <f>IF(Q115=0," ",IF(Q115&lt;=$N$4,"VENCIDO","NO VENCIDO"))</f>
        <v xml:space="preserve"> </v>
      </c>
      <c r="T115" s="18"/>
      <c r="U115" s="19"/>
      <c r="V115" s="19"/>
      <c r="W115" s="20"/>
      <c r="X115" s="20"/>
      <c r="Y115" s="164"/>
      <c r="Z115" s="21"/>
      <c r="AA115" s="4"/>
      <c r="AB115" s="166"/>
      <c r="AC115" s="166"/>
      <c r="AD115" s="170"/>
      <c r="AE115" s="166"/>
      <c r="AF115" s="166"/>
      <c r="AG115" s="166"/>
      <c r="AH115" s="166"/>
      <c r="AI115" s="166"/>
      <c r="AJ115" s="166"/>
      <c r="AK115" s="166"/>
      <c r="AL115" s="166"/>
      <c r="AM115" s="166"/>
      <c r="AN115" s="166"/>
      <c r="AO115" s="184"/>
      <c r="AP115" s="24"/>
      <c r="AQ115" s="8"/>
    </row>
    <row r="116" spans="1:43" ht="14.65" customHeight="1">
      <c r="A116" s="101"/>
      <c r="B116" s="189"/>
      <c r="C116" s="190"/>
      <c r="D116" s="118"/>
      <c r="E116" s="127"/>
      <c r="F116" s="133"/>
      <c r="G116" s="133"/>
      <c r="H116" s="133"/>
      <c r="I116" s="133"/>
      <c r="J116" s="145"/>
      <c r="K116" s="148"/>
      <c r="L116" s="151"/>
      <c r="M116" s="154"/>
      <c r="N116" s="14"/>
      <c r="O116" s="15"/>
      <c r="P116" s="15"/>
      <c r="Q116" s="16"/>
      <c r="R116" s="17" t="str">
        <f ca="1">IF(Q116=0," ",IFERROR(IF(DATEDIF(TODAY(),Q116,"M")&lt;=5,"ROJO",IF(DATEDIF(TODAY(),Q116,"M")&gt;=12,"VERDE",IF(AND(DATEDIF(TODAY(),Q116,"M")&gt;=6,DATEDIF(TODAY(),Q116,"M")&lt;=11),"AMARILLO"))),S116))</f>
        <v xml:space="preserve"> </v>
      </c>
      <c r="S116" s="25" t="str">
        <f>IF(Q116=0," ",IF(Q116&lt;=$N$4,"VENCIDO","NO VENCIDO"))</f>
        <v xml:space="preserve"> </v>
      </c>
      <c r="T116" s="18"/>
      <c r="U116" s="19"/>
      <c r="V116" s="19"/>
      <c r="W116" s="20"/>
      <c r="X116" s="20"/>
      <c r="Y116" s="164"/>
      <c r="Z116" s="21"/>
      <c r="AA116" s="4"/>
      <c r="AB116" s="166"/>
      <c r="AC116" s="166"/>
      <c r="AD116" s="170"/>
      <c r="AE116" s="166"/>
      <c r="AF116" s="166"/>
      <c r="AG116" s="166"/>
      <c r="AH116" s="166"/>
      <c r="AI116" s="166"/>
      <c r="AJ116" s="166"/>
      <c r="AK116" s="166"/>
      <c r="AL116" s="166"/>
      <c r="AM116" s="166"/>
      <c r="AN116" s="166"/>
      <c r="AO116" s="184"/>
      <c r="AP116" s="24"/>
      <c r="AQ116" s="8"/>
    </row>
    <row r="117" spans="1:43" ht="14.65" customHeight="1">
      <c r="A117" s="101"/>
      <c r="B117" s="189"/>
      <c r="C117" s="190"/>
      <c r="D117" s="118"/>
      <c r="E117" s="127"/>
      <c r="F117" s="133"/>
      <c r="G117" s="133"/>
      <c r="H117" s="133"/>
      <c r="I117" s="133"/>
      <c r="J117" s="145"/>
      <c r="K117" s="148"/>
      <c r="L117" s="151"/>
      <c r="M117" s="155"/>
      <c r="N117" s="14"/>
      <c r="O117" s="15"/>
      <c r="P117" s="15"/>
      <c r="Q117" s="16"/>
      <c r="R117" s="17" t="str">
        <f ca="1">IF(Q117=0," ",IFERROR(IF(DATEDIF(TODAY(),Q117,"M")&lt;=5,"ROJO",IF(DATEDIF(TODAY(),Q117,"M")&gt;=12,"VERDE",IF(AND(DATEDIF(TODAY(),Q117,"M")&gt;=6,DATEDIF(TODAY(),Q117,"M")&lt;=11),"AMARILLO"))),S117))</f>
        <v xml:space="preserve"> </v>
      </c>
      <c r="S117" s="25" t="str">
        <f>IF(Q117=0," ",IF(Q117&lt;=$N$4,"VENCIDO","NO VENCIDO"))</f>
        <v xml:space="preserve"> </v>
      </c>
      <c r="T117" s="18"/>
      <c r="U117" s="19"/>
      <c r="V117" s="19"/>
      <c r="W117" s="20"/>
      <c r="X117" s="20"/>
      <c r="Y117" s="164"/>
      <c r="Z117" s="21"/>
      <c r="AA117" s="4"/>
      <c r="AB117" s="166"/>
      <c r="AC117" s="166"/>
      <c r="AD117" s="170"/>
      <c r="AE117" s="166"/>
      <c r="AF117" s="166"/>
      <c r="AG117" s="166"/>
      <c r="AH117" s="166"/>
      <c r="AI117" s="166"/>
      <c r="AJ117" s="166"/>
      <c r="AK117" s="166"/>
      <c r="AL117" s="166"/>
      <c r="AM117" s="166"/>
      <c r="AN117" s="166"/>
      <c r="AO117" s="185"/>
      <c r="AP117" s="24"/>
      <c r="AQ117" s="8"/>
    </row>
    <row r="118" spans="1:43" ht="16.5">
      <c r="A118" s="102"/>
      <c r="B118" s="191"/>
      <c r="C118" s="192"/>
      <c r="D118" s="119"/>
      <c r="E118" s="128"/>
      <c r="F118" s="134"/>
      <c r="G118" s="134"/>
      <c r="H118" s="134"/>
      <c r="I118" s="134"/>
      <c r="J118" s="146"/>
      <c r="K118" s="149"/>
      <c r="L118" s="152"/>
      <c r="M118" s="28" t="b">
        <f>M113=N118</f>
        <v>1</v>
      </c>
      <c r="N118" s="29">
        <f>SUM(N113:N117)</f>
        <v>141</v>
      </c>
      <c r="O118" s="30" t="s">
        <v>112</v>
      </c>
      <c r="P118" s="31"/>
      <c r="Q118" s="32"/>
      <c r="R118" s="32"/>
      <c r="S118" s="32"/>
      <c r="T118" s="33">
        <f>SUM(T113:T117)</f>
        <v>0</v>
      </c>
      <c r="U118" s="34"/>
      <c r="V118" s="34"/>
      <c r="W118" s="34"/>
      <c r="X118" s="35"/>
      <c r="Y118" s="165"/>
      <c r="Z118" s="36"/>
      <c r="AA118" s="4"/>
      <c r="AB118" s="37"/>
      <c r="AC118" s="37"/>
      <c r="AD118" s="38"/>
      <c r="AE118" s="37"/>
      <c r="AF118" s="37"/>
      <c r="AG118" s="37"/>
      <c r="AH118" s="37"/>
      <c r="AI118" s="37"/>
      <c r="AJ118" s="37"/>
      <c r="AK118" s="37"/>
      <c r="AL118" s="37"/>
      <c r="AM118" s="37"/>
      <c r="AN118" s="37"/>
      <c r="AO118" s="39"/>
      <c r="AP118" s="24"/>
      <c r="AQ118" s="8"/>
    </row>
    <row r="119" spans="1:43" ht="14.65" customHeight="1">
      <c r="A119" s="100">
        <f>A113+1</f>
        <v>20</v>
      </c>
      <c r="B119" s="187" t="s">
        <v>148</v>
      </c>
      <c r="C119" s="188"/>
      <c r="D119" s="117">
        <f>+Marzo!M119</f>
        <v>20</v>
      </c>
      <c r="E119" s="126">
        <v>0</v>
      </c>
      <c r="F119" s="132">
        <v>7</v>
      </c>
      <c r="G119" s="132"/>
      <c r="H119" s="132"/>
      <c r="I119" s="132"/>
      <c r="J119" s="144">
        <f>+F119+G119</f>
        <v>7</v>
      </c>
      <c r="K119" s="147">
        <f>+AO119</f>
        <v>0</v>
      </c>
      <c r="L119" s="150">
        <f>+J119+K119</f>
        <v>7</v>
      </c>
      <c r="M119" s="153">
        <f>+(D119+E119)-(L119)+H119-I119</f>
        <v>13</v>
      </c>
      <c r="N119" s="14">
        <v>13</v>
      </c>
      <c r="O119" s="15" t="s">
        <v>149</v>
      </c>
      <c r="P119" s="15" t="s">
        <v>150</v>
      </c>
      <c r="Q119" s="16">
        <v>46634</v>
      </c>
      <c r="R119" s="17" t="str">
        <f ca="1">IF(Q119=0," ",IFERROR(IF(DATEDIF(TODAY(),Q119,"M")&lt;=5,"ROJO",IF(DATEDIF(TODAY(),Q119,"M")&gt;=12,"VERDE",IF(AND(DATEDIF(TODAY(),Q119,"M")&gt;=6,DATEDIF(TODAY(),Q119,"M")&lt;=11),"AMARILLO"))),S119))</f>
        <v>AMARILLO</v>
      </c>
      <c r="S119" s="17" t="str">
        <f>IF(Q119=0," ",IF(Q119&lt;=$N$4,"VENCIDO","NO VENCIDO"))</f>
        <v>NO VENCIDO</v>
      </c>
      <c r="T119" s="18"/>
      <c r="U119" s="19"/>
      <c r="V119" s="19"/>
      <c r="W119" s="20"/>
      <c r="X119" s="20"/>
      <c r="Y119" s="163">
        <f>+AT119</f>
        <v>0</v>
      </c>
      <c r="Z119" s="21"/>
      <c r="AA119" s="4"/>
      <c r="AB119" s="166"/>
      <c r="AC119" s="166"/>
      <c r="AD119" s="170">
        <f>+AB119+AC119</f>
        <v>0</v>
      </c>
      <c r="AE119" s="166"/>
      <c r="AF119" s="166"/>
      <c r="AG119" s="166"/>
      <c r="AH119" s="166"/>
      <c r="AI119" s="166"/>
      <c r="AJ119" s="166"/>
      <c r="AK119" s="166"/>
      <c r="AL119" s="166"/>
      <c r="AM119" s="166"/>
      <c r="AN119" s="166"/>
      <c r="AO119" s="183">
        <f>SUM(AD119:AN123)</f>
        <v>0</v>
      </c>
      <c r="AP119" s="24"/>
      <c r="AQ119" s="8"/>
    </row>
    <row r="120" spans="1:43" ht="14.65" customHeight="1">
      <c r="A120" s="101"/>
      <c r="B120" s="189"/>
      <c r="C120" s="190"/>
      <c r="D120" s="118"/>
      <c r="E120" s="127"/>
      <c r="F120" s="133"/>
      <c r="G120" s="133"/>
      <c r="H120" s="133"/>
      <c r="I120" s="133"/>
      <c r="J120" s="145"/>
      <c r="K120" s="148"/>
      <c r="L120" s="151"/>
      <c r="M120" s="154"/>
      <c r="N120" s="14"/>
      <c r="O120" s="15"/>
      <c r="P120" s="15"/>
      <c r="Q120" s="16"/>
      <c r="R120" s="17" t="str">
        <f ca="1">IF(Q120=0," ",IFERROR(IF(DATEDIF(TODAY(),Q120,"M")&lt;=5,"ROJO",IF(DATEDIF(TODAY(),Q120,"M")&gt;=12,"VERDE",IF(AND(DATEDIF(TODAY(),Q120,"M")&gt;=6,DATEDIF(TODAY(),Q120,"M")&lt;=11),"AMARILLO"))),S120))</f>
        <v xml:space="preserve"> </v>
      </c>
      <c r="S120" s="25" t="str">
        <f>IF(Q120=0," ",IF(Q120&lt;=$N$4,"VENCIDO","NO VENCIDO"))</f>
        <v xml:space="preserve"> </v>
      </c>
      <c r="T120" s="18"/>
      <c r="U120" s="19"/>
      <c r="V120" s="19"/>
      <c r="W120" s="20"/>
      <c r="X120" s="20"/>
      <c r="Y120" s="164"/>
      <c r="Z120" s="21"/>
      <c r="AA120" s="4"/>
      <c r="AB120" s="166"/>
      <c r="AC120" s="166"/>
      <c r="AD120" s="170"/>
      <c r="AE120" s="166"/>
      <c r="AF120" s="166"/>
      <c r="AG120" s="166"/>
      <c r="AH120" s="166"/>
      <c r="AI120" s="166"/>
      <c r="AJ120" s="166"/>
      <c r="AK120" s="166"/>
      <c r="AL120" s="166"/>
      <c r="AM120" s="166"/>
      <c r="AN120" s="166"/>
      <c r="AO120" s="184"/>
      <c r="AP120" s="24"/>
      <c r="AQ120" s="8"/>
    </row>
    <row r="121" spans="1:43" ht="14.65" customHeight="1">
      <c r="A121" s="101"/>
      <c r="B121" s="189"/>
      <c r="C121" s="190"/>
      <c r="D121" s="118"/>
      <c r="E121" s="127"/>
      <c r="F121" s="133"/>
      <c r="G121" s="133"/>
      <c r="H121" s="133"/>
      <c r="I121" s="133"/>
      <c r="J121" s="145"/>
      <c r="K121" s="148"/>
      <c r="L121" s="151"/>
      <c r="M121" s="154"/>
      <c r="N121" s="14"/>
      <c r="O121" s="15"/>
      <c r="P121" s="15"/>
      <c r="Q121" s="16"/>
      <c r="R121" s="17" t="str">
        <f ca="1">IF(Q121=0," ",IFERROR(IF(DATEDIF(TODAY(),Q121,"M")&lt;=5,"ROJO",IF(DATEDIF(TODAY(),Q121,"M")&gt;=12,"VERDE",IF(AND(DATEDIF(TODAY(),Q121,"M")&gt;=6,DATEDIF(TODAY(),Q121,"M")&lt;=11),"AMARILLO"))),S121))</f>
        <v xml:space="preserve"> </v>
      </c>
      <c r="S121" s="25" t="str">
        <f>IF(Q121=0," ",IF(Q121&lt;=$N$4,"VENCIDO","NO VENCIDO"))</f>
        <v xml:space="preserve"> </v>
      </c>
      <c r="T121" s="18"/>
      <c r="U121" s="19"/>
      <c r="V121" s="19"/>
      <c r="W121" s="20"/>
      <c r="X121" s="20"/>
      <c r="Y121" s="164"/>
      <c r="Z121" s="21"/>
      <c r="AA121" s="4"/>
      <c r="AB121" s="166"/>
      <c r="AC121" s="166"/>
      <c r="AD121" s="170"/>
      <c r="AE121" s="166"/>
      <c r="AF121" s="166"/>
      <c r="AG121" s="166"/>
      <c r="AH121" s="166"/>
      <c r="AI121" s="166"/>
      <c r="AJ121" s="166"/>
      <c r="AK121" s="166"/>
      <c r="AL121" s="166"/>
      <c r="AM121" s="166"/>
      <c r="AN121" s="166"/>
      <c r="AO121" s="184"/>
      <c r="AP121" s="24"/>
      <c r="AQ121" s="8"/>
    </row>
    <row r="122" spans="1:43" ht="14.65" customHeight="1">
      <c r="A122" s="101"/>
      <c r="B122" s="189"/>
      <c r="C122" s="190"/>
      <c r="D122" s="118"/>
      <c r="E122" s="127"/>
      <c r="F122" s="133"/>
      <c r="G122" s="133"/>
      <c r="H122" s="133"/>
      <c r="I122" s="133"/>
      <c r="J122" s="145"/>
      <c r="K122" s="148"/>
      <c r="L122" s="151"/>
      <c r="M122" s="154"/>
      <c r="N122" s="14"/>
      <c r="O122" s="15"/>
      <c r="P122" s="15"/>
      <c r="Q122" s="16"/>
      <c r="R122" s="17" t="str">
        <f ca="1">IF(Q122=0," ",IFERROR(IF(DATEDIF(TODAY(),Q122,"M")&lt;=5,"ROJO",IF(DATEDIF(TODAY(),Q122,"M")&gt;=12,"VERDE",IF(AND(DATEDIF(TODAY(),Q122,"M")&gt;=6,DATEDIF(TODAY(),Q122,"M")&lt;=11),"AMARILLO"))),S122))</f>
        <v xml:space="preserve"> </v>
      </c>
      <c r="S122" s="25" t="str">
        <f>IF(Q122=0," ",IF(Q122&lt;=$N$4,"VENCIDO","NO VENCIDO"))</f>
        <v xml:space="preserve"> </v>
      </c>
      <c r="T122" s="18"/>
      <c r="U122" s="19"/>
      <c r="V122" s="19"/>
      <c r="W122" s="20"/>
      <c r="X122" s="20"/>
      <c r="Y122" s="164"/>
      <c r="Z122" s="21"/>
      <c r="AA122" s="4"/>
      <c r="AB122" s="166"/>
      <c r="AC122" s="166"/>
      <c r="AD122" s="170"/>
      <c r="AE122" s="166"/>
      <c r="AF122" s="166"/>
      <c r="AG122" s="166"/>
      <c r="AH122" s="166"/>
      <c r="AI122" s="166"/>
      <c r="AJ122" s="166"/>
      <c r="AK122" s="166"/>
      <c r="AL122" s="166"/>
      <c r="AM122" s="166"/>
      <c r="AN122" s="166"/>
      <c r="AO122" s="184"/>
      <c r="AP122" s="24"/>
      <c r="AQ122" s="8"/>
    </row>
    <row r="123" spans="1:43" ht="14.65" customHeight="1">
      <c r="A123" s="101"/>
      <c r="B123" s="189"/>
      <c r="C123" s="190"/>
      <c r="D123" s="118"/>
      <c r="E123" s="127"/>
      <c r="F123" s="133"/>
      <c r="G123" s="133"/>
      <c r="H123" s="133"/>
      <c r="I123" s="133"/>
      <c r="J123" s="145"/>
      <c r="K123" s="148"/>
      <c r="L123" s="151"/>
      <c r="M123" s="155"/>
      <c r="N123" s="14"/>
      <c r="O123" s="15"/>
      <c r="P123" s="15"/>
      <c r="Q123" s="16"/>
      <c r="R123" s="17" t="str">
        <f ca="1">IF(Q123=0," ",IFERROR(IF(DATEDIF(TODAY(),Q123,"M")&lt;=5,"ROJO",IF(DATEDIF(TODAY(),Q123,"M")&gt;=12,"VERDE",IF(AND(DATEDIF(TODAY(),Q123,"M")&gt;=6,DATEDIF(TODAY(),Q123,"M")&lt;=11),"AMARILLO"))),S123))</f>
        <v xml:space="preserve"> </v>
      </c>
      <c r="S123" s="25" t="str">
        <f>IF(Q123=0," ",IF(Q123&lt;=$N$4,"VENCIDO","NO VENCIDO"))</f>
        <v xml:space="preserve"> </v>
      </c>
      <c r="T123" s="18"/>
      <c r="U123" s="19"/>
      <c r="V123" s="19"/>
      <c r="W123" s="20"/>
      <c r="X123" s="20"/>
      <c r="Y123" s="164"/>
      <c r="Z123" s="21"/>
      <c r="AA123" s="4"/>
      <c r="AB123" s="166"/>
      <c r="AC123" s="166"/>
      <c r="AD123" s="170"/>
      <c r="AE123" s="166"/>
      <c r="AF123" s="166"/>
      <c r="AG123" s="166"/>
      <c r="AH123" s="166"/>
      <c r="AI123" s="166"/>
      <c r="AJ123" s="166"/>
      <c r="AK123" s="166"/>
      <c r="AL123" s="166"/>
      <c r="AM123" s="166"/>
      <c r="AN123" s="166"/>
      <c r="AO123" s="185"/>
      <c r="AP123" s="24"/>
      <c r="AQ123" s="8"/>
    </row>
    <row r="124" spans="1:43" ht="16.5">
      <c r="A124" s="102"/>
      <c r="B124" s="191"/>
      <c r="C124" s="192"/>
      <c r="D124" s="119"/>
      <c r="E124" s="128"/>
      <c r="F124" s="134"/>
      <c r="G124" s="134"/>
      <c r="H124" s="134"/>
      <c r="I124" s="134"/>
      <c r="J124" s="146"/>
      <c r="K124" s="149"/>
      <c r="L124" s="152"/>
      <c r="M124" s="28" t="b">
        <f>M119=N124</f>
        <v>1</v>
      </c>
      <c r="N124" s="29">
        <f>SUM(N119:N123)</f>
        <v>13</v>
      </c>
      <c r="O124" s="30" t="s">
        <v>112</v>
      </c>
      <c r="P124" s="31"/>
      <c r="Q124" s="32"/>
      <c r="R124" s="32"/>
      <c r="S124" s="32"/>
      <c r="T124" s="33">
        <f>SUM(T119:T123)</f>
        <v>0</v>
      </c>
      <c r="U124" s="34"/>
      <c r="V124" s="34"/>
      <c r="W124" s="34"/>
      <c r="X124" s="35"/>
      <c r="Y124" s="165"/>
      <c r="Z124" s="36"/>
      <c r="AA124" s="4"/>
      <c r="AB124" s="37"/>
      <c r="AC124" s="38"/>
      <c r="AD124" s="38"/>
      <c r="AE124" s="38"/>
      <c r="AF124" s="38"/>
      <c r="AG124" s="38"/>
      <c r="AH124" s="38"/>
      <c r="AI124" s="38"/>
      <c r="AJ124" s="38"/>
      <c r="AK124" s="38"/>
      <c r="AL124" s="38"/>
      <c r="AM124" s="38"/>
      <c r="AN124" s="38"/>
      <c r="AO124" s="39"/>
      <c r="AP124" s="24"/>
      <c r="AQ124" s="8"/>
    </row>
    <row r="125" spans="1:43" ht="14.65" customHeight="1">
      <c r="A125" s="100">
        <f>A119+1</f>
        <v>21</v>
      </c>
      <c r="B125" s="187" t="s">
        <v>151</v>
      </c>
      <c r="C125" s="188"/>
      <c r="D125" s="117">
        <f>+Marzo!M125</f>
        <v>27</v>
      </c>
      <c r="E125" s="126">
        <v>0</v>
      </c>
      <c r="F125" s="132">
        <v>15</v>
      </c>
      <c r="G125" s="132"/>
      <c r="H125" s="132"/>
      <c r="I125" s="132"/>
      <c r="J125" s="144">
        <f>+F125+G125</f>
        <v>15</v>
      </c>
      <c r="K125" s="147">
        <f>+AO125</f>
        <v>0</v>
      </c>
      <c r="L125" s="150">
        <f>+J125+K125</f>
        <v>15</v>
      </c>
      <c r="M125" s="153">
        <f>+(D125+E125)-(L125)+H125-I125</f>
        <v>12</v>
      </c>
      <c r="N125" s="14">
        <v>12</v>
      </c>
      <c r="O125" s="15" t="s">
        <v>152</v>
      </c>
      <c r="P125" s="15" t="s">
        <v>150</v>
      </c>
      <c r="Q125" s="16">
        <v>46550</v>
      </c>
      <c r="R125" s="17" t="str">
        <f ca="1">IF(Q125=0," ",IFERROR(IF(DATEDIF(TODAY(),Q125,"M")&lt;=5,"ROJO",IF(DATEDIF(TODAY(),Q125,"M")&gt;=12,"VERDE",IF(AND(DATEDIF(TODAY(),Q125,"M")&gt;=6,DATEDIF(TODAY(),Q125,"M")&lt;=11),"AMARILLO"))),S125))</f>
        <v>AMARILLO</v>
      </c>
      <c r="S125" s="17" t="str">
        <f>IF(Q125=0," ",IF(Q125&lt;=$N$4,"VENCIDO","NO VENCIDO"))</f>
        <v>NO VENCIDO</v>
      </c>
      <c r="T125" s="18"/>
      <c r="U125" s="19"/>
      <c r="V125" s="19"/>
      <c r="W125" s="20"/>
      <c r="X125" s="20"/>
      <c r="Y125" s="163">
        <f>+AT125</f>
        <v>0</v>
      </c>
      <c r="Z125" s="21"/>
      <c r="AA125" s="4"/>
      <c r="AB125" s="166"/>
      <c r="AC125" s="166"/>
      <c r="AD125" s="170">
        <f>+AB125+AC125</f>
        <v>0</v>
      </c>
      <c r="AE125" s="166"/>
      <c r="AF125" s="166"/>
      <c r="AG125" s="166"/>
      <c r="AH125" s="166"/>
      <c r="AI125" s="166"/>
      <c r="AJ125" s="166"/>
      <c r="AK125" s="166"/>
      <c r="AL125" s="166"/>
      <c r="AM125" s="166"/>
      <c r="AN125" s="166"/>
      <c r="AO125" s="183">
        <f>SUM(AD125:AN129)</f>
        <v>0</v>
      </c>
      <c r="AP125" s="24"/>
      <c r="AQ125" s="8"/>
    </row>
    <row r="126" spans="1:43" ht="14.65" customHeight="1">
      <c r="A126" s="101"/>
      <c r="B126" s="189"/>
      <c r="C126" s="190"/>
      <c r="D126" s="118"/>
      <c r="E126" s="127"/>
      <c r="F126" s="133"/>
      <c r="G126" s="133"/>
      <c r="H126" s="133"/>
      <c r="I126" s="133"/>
      <c r="J126" s="145"/>
      <c r="K126" s="148"/>
      <c r="L126" s="151"/>
      <c r="M126" s="154"/>
      <c r="N126" s="14"/>
      <c r="O126" s="15"/>
      <c r="P126" s="15"/>
      <c r="Q126" s="16"/>
      <c r="R126" s="17" t="str">
        <f ca="1">IF(Q126=0," ",IFERROR(IF(DATEDIF(TODAY(),Q126,"M")&lt;=5,"ROJO",IF(DATEDIF(TODAY(),Q126,"M")&gt;=12,"VERDE",IF(AND(DATEDIF(TODAY(),Q126,"M")&gt;=6,DATEDIF(TODAY(),Q126,"M")&lt;=11),"AMARILLO"))),S126))</f>
        <v xml:space="preserve"> </v>
      </c>
      <c r="S126" s="25" t="str">
        <f>IF(Q126=0," ",IF(Q126&lt;=$N$4,"VENCIDO","NO VENCIDO"))</f>
        <v xml:space="preserve"> </v>
      </c>
      <c r="T126" s="18"/>
      <c r="U126" s="19"/>
      <c r="V126" s="19"/>
      <c r="W126" s="20"/>
      <c r="X126" s="20"/>
      <c r="Y126" s="164"/>
      <c r="Z126" s="21"/>
      <c r="AA126" s="4"/>
      <c r="AB126" s="166"/>
      <c r="AC126" s="166"/>
      <c r="AD126" s="170"/>
      <c r="AE126" s="166"/>
      <c r="AF126" s="166"/>
      <c r="AG126" s="166"/>
      <c r="AH126" s="166"/>
      <c r="AI126" s="166"/>
      <c r="AJ126" s="166"/>
      <c r="AK126" s="166"/>
      <c r="AL126" s="166"/>
      <c r="AM126" s="166"/>
      <c r="AN126" s="166"/>
      <c r="AO126" s="184"/>
      <c r="AP126" s="24"/>
      <c r="AQ126" s="8"/>
    </row>
    <row r="127" spans="1:43" ht="14.65" customHeight="1">
      <c r="A127" s="101"/>
      <c r="B127" s="189"/>
      <c r="C127" s="190"/>
      <c r="D127" s="118"/>
      <c r="E127" s="127"/>
      <c r="F127" s="133"/>
      <c r="G127" s="133"/>
      <c r="H127" s="133"/>
      <c r="I127" s="133"/>
      <c r="J127" s="145"/>
      <c r="K127" s="148"/>
      <c r="L127" s="151"/>
      <c r="M127" s="154"/>
      <c r="N127" s="14"/>
      <c r="O127" s="15"/>
      <c r="P127" s="15"/>
      <c r="Q127" s="16"/>
      <c r="R127" s="17" t="str">
        <f ca="1">IF(Q127=0," ",IFERROR(IF(DATEDIF(TODAY(),Q127,"M")&lt;=5,"ROJO",IF(DATEDIF(TODAY(),Q127,"M")&gt;=12,"VERDE",IF(AND(DATEDIF(TODAY(),Q127,"M")&gt;=6,DATEDIF(TODAY(),Q127,"M")&lt;=11),"AMARILLO"))),S127))</f>
        <v xml:space="preserve"> </v>
      </c>
      <c r="S127" s="25" t="str">
        <f>IF(Q127=0," ",IF(Q127&lt;=$N$4,"VENCIDO","NO VENCIDO"))</f>
        <v xml:space="preserve"> </v>
      </c>
      <c r="T127" s="18"/>
      <c r="U127" s="19"/>
      <c r="V127" s="19"/>
      <c r="W127" s="20"/>
      <c r="X127" s="20"/>
      <c r="Y127" s="164"/>
      <c r="Z127" s="21"/>
      <c r="AA127" s="4"/>
      <c r="AB127" s="166"/>
      <c r="AC127" s="166"/>
      <c r="AD127" s="170"/>
      <c r="AE127" s="166"/>
      <c r="AF127" s="166"/>
      <c r="AG127" s="166"/>
      <c r="AH127" s="166"/>
      <c r="AI127" s="166"/>
      <c r="AJ127" s="166"/>
      <c r="AK127" s="166"/>
      <c r="AL127" s="166"/>
      <c r="AM127" s="166"/>
      <c r="AN127" s="166"/>
      <c r="AO127" s="184"/>
      <c r="AP127" s="24"/>
      <c r="AQ127" s="8"/>
    </row>
    <row r="128" spans="1:43" ht="14.65" customHeight="1">
      <c r="A128" s="101"/>
      <c r="B128" s="189"/>
      <c r="C128" s="190"/>
      <c r="D128" s="118"/>
      <c r="E128" s="127"/>
      <c r="F128" s="133"/>
      <c r="G128" s="133"/>
      <c r="H128" s="133"/>
      <c r="I128" s="133"/>
      <c r="J128" s="145"/>
      <c r="K128" s="148"/>
      <c r="L128" s="151"/>
      <c r="M128" s="154"/>
      <c r="N128" s="14"/>
      <c r="O128" s="15"/>
      <c r="P128" s="15"/>
      <c r="Q128" s="16"/>
      <c r="R128" s="17" t="str">
        <f ca="1">IF(Q128=0," ",IFERROR(IF(DATEDIF(TODAY(),Q128,"M")&lt;=5,"ROJO",IF(DATEDIF(TODAY(),Q128,"M")&gt;=12,"VERDE",IF(AND(DATEDIF(TODAY(),Q128,"M")&gt;=6,DATEDIF(TODAY(),Q128,"M")&lt;=11),"AMARILLO"))),S128))</f>
        <v xml:space="preserve"> </v>
      </c>
      <c r="S128" s="25" t="str">
        <f>IF(Q128=0," ",IF(Q128&lt;=$N$4,"VENCIDO","NO VENCIDO"))</f>
        <v xml:space="preserve"> </v>
      </c>
      <c r="T128" s="18"/>
      <c r="U128" s="19"/>
      <c r="V128" s="19"/>
      <c r="W128" s="20"/>
      <c r="X128" s="20"/>
      <c r="Y128" s="164"/>
      <c r="Z128" s="21"/>
      <c r="AA128" s="4"/>
      <c r="AB128" s="166"/>
      <c r="AC128" s="166"/>
      <c r="AD128" s="170"/>
      <c r="AE128" s="166"/>
      <c r="AF128" s="166"/>
      <c r="AG128" s="166"/>
      <c r="AH128" s="166"/>
      <c r="AI128" s="166"/>
      <c r="AJ128" s="166"/>
      <c r="AK128" s="166"/>
      <c r="AL128" s="166"/>
      <c r="AM128" s="166"/>
      <c r="AN128" s="166"/>
      <c r="AO128" s="184"/>
      <c r="AP128" s="24"/>
      <c r="AQ128" s="8"/>
    </row>
    <row r="129" spans="1:43" ht="14.65" customHeight="1">
      <c r="A129" s="101"/>
      <c r="B129" s="189"/>
      <c r="C129" s="190"/>
      <c r="D129" s="118"/>
      <c r="E129" s="127"/>
      <c r="F129" s="133"/>
      <c r="G129" s="133"/>
      <c r="H129" s="133"/>
      <c r="I129" s="133"/>
      <c r="J129" s="145"/>
      <c r="K129" s="148"/>
      <c r="L129" s="151"/>
      <c r="M129" s="155"/>
      <c r="N129" s="14"/>
      <c r="O129" s="15"/>
      <c r="P129" s="15"/>
      <c r="Q129" s="16"/>
      <c r="R129" s="17" t="str">
        <f ca="1">IF(Q129=0," ",IFERROR(IF(DATEDIF(TODAY(),Q129,"M")&lt;=5,"ROJO",IF(DATEDIF(TODAY(),Q129,"M")&gt;=12,"VERDE",IF(AND(DATEDIF(TODAY(),Q129,"M")&gt;=6,DATEDIF(TODAY(),Q129,"M")&lt;=11),"AMARILLO"))),S129))</f>
        <v xml:space="preserve"> </v>
      </c>
      <c r="S129" s="25" t="str">
        <f>IF(Q129=0," ",IF(Q129&lt;=$N$4,"VENCIDO","NO VENCIDO"))</f>
        <v xml:space="preserve"> </v>
      </c>
      <c r="T129" s="18"/>
      <c r="U129" s="19"/>
      <c r="V129" s="19"/>
      <c r="W129" s="20"/>
      <c r="X129" s="20"/>
      <c r="Y129" s="164"/>
      <c r="Z129" s="21"/>
      <c r="AA129" s="4"/>
      <c r="AB129" s="166"/>
      <c r="AC129" s="166"/>
      <c r="AD129" s="170"/>
      <c r="AE129" s="166"/>
      <c r="AF129" s="166"/>
      <c r="AG129" s="166"/>
      <c r="AH129" s="166"/>
      <c r="AI129" s="166"/>
      <c r="AJ129" s="166"/>
      <c r="AK129" s="166"/>
      <c r="AL129" s="166"/>
      <c r="AM129" s="166"/>
      <c r="AN129" s="166"/>
      <c r="AO129" s="185"/>
      <c r="AP129" s="24"/>
      <c r="AQ129" s="8"/>
    </row>
    <row r="130" spans="1:43" ht="16.5">
      <c r="A130" s="102"/>
      <c r="B130" s="191"/>
      <c r="C130" s="192"/>
      <c r="D130" s="119"/>
      <c r="E130" s="128"/>
      <c r="F130" s="134"/>
      <c r="G130" s="134"/>
      <c r="H130" s="134"/>
      <c r="I130" s="134"/>
      <c r="J130" s="146"/>
      <c r="K130" s="149"/>
      <c r="L130" s="152"/>
      <c r="M130" s="28" t="b">
        <f>M125=N130</f>
        <v>1</v>
      </c>
      <c r="N130" s="29">
        <f>SUM(N125:N129)</f>
        <v>12</v>
      </c>
      <c r="O130" s="30" t="s">
        <v>112</v>
      </c>
      <c r="P130" s="31"/>
      <c r="Q130" s="32"/>
      <c r="R130" s="32"/>
      <c r="S130" s="32"/>
      <c r="T130" s="33">
        <f>SUM(T125:T129)</f>
        <v>0</v>
      </c>
      <c r="U130" s="34"/>
      <c r="V130" s="34"/>
      <c r="W130" s="34"/>
      <c r="X130" s="35"/>
      <c r="Y130" s="165"/>
      <c r="Z130" s="36"/>
      <c r="AA130" s="4"/>
      <c r="AB130" s="37"/>
      <c r="AC130" s="37"/>
      <c r="AD130" s="38"/>
      <c r="AE130" s="37"/>
      <c r="AF130" s="37"/>
      <c r="AG130" s="37"/>
      <c r="AH130" s="37"/>
      <c r="AI130" s="37"/>
      <c r="AJ130" s="37"/>
      <c r="AK130" s="37"/>
      <c r="AL130" s="37"/>
      <c r="AM130" s="37"/>
      <c r="AN130" s="37"/>
      <c r="AO130" s="39"/>
      <c r="AP130" s="24"/>
      <c r="AQ130" s="8"/>
    </row>
    <row r="131" spans="1:43" ht="14.65" customHeight="1">
      <c r="A131" s="100">
        <f>A125+1</f>
        <v>22</v>
      </c>
      <c r="B131" s="193" t="s">
        <v>153</v>
      </c>
      <c r="C131" s="193"/>
      <c r="D131" s="117">
        <f>+Marzo!M131</f>
        <v>0</v>
      </c>
      <c r="E131" s="126">
        <v>0</v>
      </c>
      <c r="F131" s="132">
        <v>0</v>
      </c>
      <c r="G131" s="132"/>
      <c r="H131" s="132"/>
      <c r="I131" s="132"/>
      <c r="J131" s="144">
        <f>+F131+G131</f>
        <v>0</v>
      </c>
      <c r="K131" s="147">
        <f>+AO131</f>
        <v>0</v>
      </c>
      <c r="L131" s="150">
        <f>+J131+K131</f>
        <v>0</v>
      </c>
      <c r="M131" s="153">
        <f>+(D131+E131)-(L131)+H131-I131</f>
        <v>0</v>
      </c>
      <c r="N131" s="14"/>
      <c r="O131" s="15"/>
      <c r="P131" s="15"/>
      <c r="Q131" s="16"/>
      <c r="R131" s="17" t="str">
        <f ca="1">IF(Q131=0," ",IFERROR(IF(DATEDIF(TODAY(),Q131,"M")&lt;=5,"ROJO",IF(DATEDIF(TODAY(),Q131,"M")&gt;=12,"VERDE",IF(AND(DATEDIF(TODAY(),Q131,"M")&gt;=6,DATEDIF(TODAY(),Q131,"M")&lt;=11),"AMARILLO"))),S131))</f>
        <v xml:space="preserve"> </v>
      </c>
      <c r="S131" s="17" t="str">
        <f>IF(Q131=0," ",IF(Q131&lt;=$N$4,"VENCIDO","NO VENCIDO"))</f>
        <v xml:space="preserve"> </v>
      </c>
      <c r="T131" s="18"/>
      <c r="U131" s="19"/>
      <c r="V131" s="19"/>
      <c r="W131" s="20"/>
      <c r="X131" s="20"/>
      <c r="Y131" s="163">
        <f>+AT131</f>
        <v>0</v>
      </c>
      <c r="Z131" s="21"/>
      <c r="AA131" s="4"/>
      <c r="AB131" s="166"/>
      <c r="AC131" s="166"/>
      <c r="AD131" s="170">
        <f>+AB131+AC131</f>
        <v>0</v>
      </c>
      <c r="AE131" s="166"/>
      <c r="AF131" s="166"/>
      <c r="AG131" s="166"/>
      <c r="AH131" s="166"/>
      <c r="AI131" s="166"/>
      <c r="AJ131" s="166"/>
      <c r="AK131" s="166"/>
      <c r="AL131" s="166"/>
      <c r="AM131" s="166"/>
      <c r="AN131" s="166"/>
      <c r="AO131" s="183">
        <f>SUM(AD131:AN135)</f>
        <v>0</v>
      </c>
      <c r="AP131" s="24"/>
      <c r="AQ131" s="8"/>
    </row>
    <row r="132" spans="1:43" ht="14.65" customHeight="1">
      <c r="A132" s="101"/>
      <c r="B132" s="193"/>
      <c r="C132" s="193"/>
      <c r="D132" s="118"/>
      <c r="E132" s="127"/>
      <c r="F132" s="133"/>
      <c r="G132" s="133"/>
      <c r="H132" s="133"/>
      <c r="I132" s="133"/>
      <c r="J132" s="145"/>
      <c r="K132" s="148"/>
      <c r="L132" s="151"/>
      <c r="M132" s="154"/>
      <c r="N132" s="14"/>
      <c r="O132" s="15"/>
      <c r="P132" s="15"/>
      <c r="Q132" s="16"/>
      <c r="R132" s="17" t="str">
        <f ca="1">IF(Q132=0," ",IFERROR(IF(DATEDIF(TODAY(),Q132,"M")&lt;=5,"ROJO",IF(DATEDIF(TODAY(),Q132,"M")&gt;=12,"VERDE",IF(AND(DATEDIF(TODAY(),Q132,"M")&gt;=6,DATEDIF(TODAY(),Q132,"M")&lt;=11),"AMARILLO"))),S132))</f>
        <v xml:space="preserve"> </v>
      </c>
      <c r="S132" s="25" t="str">
        <f>IF(Q132=0," ",IF(Q132&lt;=$N$4,"VENCIDO","NO VENCIDO"))</f>
        <v xml:space="preserve"> </v>
      </c>
      <c r="T132" s="18"/>
      <c r="U132" s="19"/>
      <c r="V132" s="19"/>
      <c r="W132" s="20"/>
      <c r="X132" s="20"/>
      <c r="Y132" s="164"/>
      <c r="Z132" s="21"/>
      <c r="AA132" s="4"/>
      <c r="AB132" s="166"/>
      <c r="AC132" s="166"/>
      <c r="AD132" s="170"/>
      <c r="AE132" s="166"/>
      <c r="AF132" s="166"/>
      <c r="AG132" s="166"/>
      <c r="AH132" s="166"/>
      <c r="AI132" s="166"/>
      <c r="AJ132" s="166"/>
      <c r="AK132" s="166"/>
      <c r="AL132" s="166"/>
      <c r="AM132" s="166"/>
      <c r="AN132" s="166"/>
      <c r="AO132" s="184"/>
      <c r="AP132" s="24"/>
      <c r="AQ132" s="8"/>
    </row>
    <row r="133" spans="1:43" ht="14.65" customHeight="1">
      <c r="A133" s="101"/>
      <c r="B133" s="193"/>
      <c r="C133" s="193"/>
      <c r="D133" s="118"/>
      <c r="E133" s="127"/>
      <c r="F133" s="133"/>
      <c r="G133" s="133"/>
      <c r="H133" s="133"/>
      <c r="I133" s="133"/>
      <c r="J133" s="145"/>
      <c r="K133" s="148"/>
      <c r="L133" s="151"/>
      <c r="M133" s="154"/>
      <c r="N133" s="14"/>
      <c r="O133" s="15"/>
      <c r="P133" s="15"/>
      <c r="Q133" s="16"/>
      <c r="R133" s="17" t="str">
        <f ca="1">IF(Q133=0," ",IFERROR(IF(DATEDIF(TODAY(),Q133,"M")&lt;=5,"ROJO",IF(DATEDIF(TODAY(),Q133,"M")&gt;=12,"VERDE",IF(AND(DATEDIF(TODAY(),Q133,"M")&gt;=6,DATEDIF(TODAY(),Q133,"M")&lt;=11),"AMARILLO"))),S133))</f>
        <v xml:space="preserve"> </v>
      </c>
      <c r="S133" s="25" t="str">
        <f>IF(Q133=0," ",IF(Q133&lt;=$N$4,"VENCIDO","NO VENCIDO"))</f>
        <v xml:space="preserve"> </v>
      </c>
      <c r="T133" s="18"/>
      <c r="U133" s="19"/>
      <c r="V133" s="19"/>
      <c r="W133" s="20"/>
      <c r="X133" s="20"/>
      <c r="Y133" s="164"/>
      <c r="Z133" s="21"/>
      <c r="AA133" s="4"/>
      <c r="AB133" s="166"/>
      <c r="AC133" s="166"/>
      <c r="AD133" s="170"/>
      <c r="AE133" s="166"/>
      <c r="AF133" s="166"/>
      <c r="AG133" s="166"/>
      <c r="AH133" s="166"/>
      <c r="AI133" s="166"/>
      <c r="AJ133" s="166"/>
      <c r="AK133" s="166"/>
      <c r="AL133" s="166"/>
      <c r="AM133" s="166"/>
      <c r="AN133" s="166"/>
      <c r="AO133" s="184"/>
      <c r="AP133" s="24"/>
      <c r="AQ133" s="8"/>
    </row>
    <row r="134" spans="1:43" ht="14.65" customHeight="1">
      <c r="A134" s="101"/>
      <c r="B134" s="193"/>
      <c r="C134" s="193"/>
      <c r="D134" s="118"/>
      <c r="E134" s="127"/>
      <c r="F134" s="133"/>
      <c r="G134" s="133"/>
      <c r="H134" s="133"/>
      <c r="I134" s="133"/>
      <c r="J134" s="145"/>
      <c r="K134" s="148"/>
      <c r="L134" s="151"/>
      <c r="M134" s="154"/>
      <c r="N134" s="14"/>
      <c r="O134" s="15"/>
      <c r="P134" s="15"/>
      <c r="Q134" s="16"/>
      <c r="R134" s="17" t="str">
        <f ca="1">IF(Q134=0," ",IFERROR(IF(DATEDIF(TODAY(),Q134,"M")&lt;=5,"ROJO",IF(DATEDIF(TODAY(),Q134,"M")&gt;=12,"VERDE",IF(AND(DATEDIF(TODAY(),Q134,"M")&gt;=6,DATEDIF(TODAY(),Q134,"M")&lt;=11),"AMARILLO"))),S134))</f>
        <v xml:space="preserve"> </v>
      </c>
      <c r="S134" s="25" t="str">
        <f>IF(Q134=0," ",IF(Q134&lt;=$N$4,"VENCIDO","NO VENCIDO"))</f>
        <v xml:space="preserve"> </v>
      </c>
      <c r="T134" s="18"/>
      <c r="U134" s="19"/>
      <c r="V134" s="19"/>
      <c r="W134" s="20"/>
      <c r="X134" s="20"/>
      <c r="Y134" s="164"/>
      <c r="Z134" s="21"/>
      <c r="AA134" s="4"/>
      <c r="AB134" s="166"/>
      <c r="AC134" s="166"/>
      <c r="AD134" s="170"/>
      <c r="AE134" s="166"/>
      <c r="AF134" s="166"/>
      <c r="AG134" s="166"/>
      <c r="AH134" s="166"/>
      <c r="AI134" s="166"/>
      <c r="AJ134" s="166"/>
      <c r="AK134" s="166"/>
      <c r="AL134" s="166"/>
      <c r="AM134" s="166"/>
      <c r="AN134" s="166"/>
      <c r="AO134" s="184"/>
      <c r="AP134" s="24"/>
      <c r="AQ134" s="8"/>
    </row>
    <row r="135" spans="1:43" ht="14.65" customHeight="1">
      <c r="A135" s="101"/>
      <c r="B135" s="193"/>
      <c r="C135" s="193"/>
      <c r="D135" s="118"/>
      <c r="E135" s="127"/>
      <c r="F135" s="133"/>
      <c r="G135" s="133"/>
      <c r="H135" s="133"/>
      <c r="I135" s="133"/>
      <c r="J135" s="145"/>
      <c r="K135" s="148"/>
      <c r="L135" s="151"/>
      <c r="M135" s="155"/>
      <c r="N135" s="14"/>
      <c r="O135" s="15"/>
      <c r="P135" s="15"/>
      <c r="Q135" s="16"/>
      <c r="R135" s="17" t="str">
        <f ca="1">IF(Q135=0," ",IFERROR(IF(DATEDIF(TODAY(),Q135,"M")&lt;=5,"ROJO",IF(DATEDIF(TODAY(),Q135,"M")&gt;=12,"VERDE",IF(AND(DATEDIF(TODAY(),Q135,"M")&gt;=6,DATEDIF(TODAY(),Q135,"M")&lt;=11),"AMARILLO"))),S135))</f>
        <v xml:space="preserve"> </v>
      </c>
      <c r="S135" s="25" t="str">
        <f>IF(Q135=0," ",IF(Q135&lt;=$N$4,"VENCIDO","NO VENCIDO"))</f>
        <v xml:space="preserve"> </v>
      </c>
      <c r="T135" s="18"/>
      <c r="U135" s="19"/>
      <c r="V135" s="19"/>
      <c r="W135" s="20"/>
      <c r="X135" s="20"/>
      <c r="Y135" s="164"/>
      <c r="Z135" s="21"/>
      <c r="AA135" s="4"/>
      <c r="AB135" s="166"/>
      <c r="AC135" s="166"/>
      <c r="AD135" s="170"/>
      <c r="AE135" s="166"/>
      <c r="AF135" s="166"/>
      <c r="AG135" s="166"/>
      <c r="AH135" s="166"/>
      <c r="AI135" s="166"/>
      <c r="AJ135" s="166"/>
      <c r="AK135" s="166"/>
      <c r="AL135" s="166"/>
      <c r="AM135" s="166"/>
      <c r="AN135" s="166"/>
      <c r="AO135" s="185"/>
      <c r="AP135" s="24"/>
      <c r="AQ135" s="8"/>
    </row>
    <row r="136" spans="1:43" ht="16.5">
      <c r="A136" s="102"/>
      <c r="B136" s="193"/>
      <c r="C136" s="193"/>
      <c r="D136" s="119"/>
      <c r="E136" s="128"/>
      <c r="F136" s="134"/>
      <c r="G136" s="134"/>
      <c r="H136" s="134"/>
      <c r="I136" s="134"/>
      <c r="J136" s="146"/>
      <c r="K136" s="149"/>
      <c r="L136" s="152"/>
      <c r="M136" s="28" t="b">
        <f>M131=N136</f>
        <v>1</v>
      </c>
      <c r="N136" s="29">
        <f>SUM(N131:N135)</f>
        <v>0</v>
      </c>
      <c r="O136" s="30" t="s">
        <v>112</v>
      </c>
      <c r="P136" s="31"/>
      <c r="Q136" s="32"/>
      <c r="R136" s="32"/>
      <c r="S136" s="32"/>
      <c r="T136" s="33">
        <f>SUM(T131:T135)</f>
        <v>0</v>
      </c>
      <c r="U136" s="34"/>
      <c r="V136" s="34"/>
      <c r="W136" s="34"/>
      <c r="X136" s="35"/>
      <c r="Y136" s="165"/>
      <c r="Z136" s="36"/>
      <c r="AA136" s="4"/>
      <c r="AB136" s="37"/>
      <c r="AC136" s="37"/>
      <c r="AD136" s="38"/>
      <c r="AE136" s="37"/>
      <c r="AF136" s="37"/>
      <c r="AG136" s="37"/>
      <c r="AH136" s="37"/>
      <c r="AI136" s="37"/>
      <c r="AJ136" s="37"/>
      <c r="AK136" s="37"/>
      <c r="AL136" s="37"/>
      <c r="AM136" s="37"/>
      <c r="AN136" s="37"/>
      <c r="AO136" s="39"/>
      <c r="AP136" s="24"/>
      <c r="AQ136" s="8"/>
    </row>
    <row r="137" spans="1:43" ht="14.65" customHeight="1">
      <c r="A137" s="100">
        <f>A131+1</f>
        <v>23</v>
      </c>
      <c r="B137" s="187" t="s">
        <v>154</v>
      </c>
      <c r="C137" s="188"/>
      <c r="D137" s="117">
        <f>+Marzo!M137</f>
        <v>30</v>
      </c>
      <c r="E137" s="126">
        <v>0</v>
      </c>
      <c r="F137" s="132">
        <v>12</v>
      </c>
      <c r="G137" s="132"/>
      <c r="H137" s="132"/>
      <c r="I137" s="132"/>
      <c r="J137" s="144">
        <f>+F137+G137</f>
        <v>12</v>
      </c>
      <c r="K137" s="147">
        <f>+AO137</f>
        <v>0</v>
      </c>
      <c r="L137" s="150">
        <f>+J137+K137</f>
        <v>12</v>
      </c>
      <c r="M137" s="153">
        <f>+(D137+E137)-(L137)+H137-I137</f>
        <v>18</v>
      </c>
      <c r="N137" s="14">
        <v>18</v>
      </c>
      <c r="O137" s="15" t="s">
        <v>155</v>
      </c>
      <c r="P137" s="15" t="s">
        <v>115</v>
      </c>
      <c r="Q137" s="16">
        <v>46387</v>
      </c>
      <c r="R137" s="17" t="str">
        <f ca="1">IF(Q137=0," ",IFERROR(IF(DATEDIF(TODAY(),Q137,"M")&lt;=5,"ROJO",IF(DATEDIF(TODAY(),Q137,"M")&gt;=12,"VERDE",IF(AND(DATEDIF(TODAY(),Q137,"M")&gt;=6,DATEDIF(TODAY(),Q137,"M")&lt;=11),"AMARILLO"))),S137))</f>
        <v>ROJO</v>
      </c>
      <c r="S137" s="17" t="str">
        <f>IF(Q137=0," ",IF(Q137&lt;=$N$4,"VENCIDO","NO VENCIDO"))</f>
        <v>NO VENCIDO</v>
      </c>
      <c r="T137" s="18"/>
      <c r="U137" s="19"/>
      <c r="V137" s="19"/>
      <c r="W137" s="20"/>
      <c r="X137" s="20"/>
      <c r="Y137" s="163">
        <f>+AT137</f>
        <v>0</v>
      </c>
      <c r="Z137" s="21"/>
      <c r="AA137" s="4"/>
      <c r="AB137" s="166"/>
      <c r="AC137" s="166"/>
      <c r="AD137" s="170">
        <f>+AB137+AC137</f>
        <v>0</v>
      </c>
      <c r="AE137" s="166"/>
      <c r="AF137" s="166"/>
      <c r="AG137" s="166"/>
      <c r="AH137" s="166"/>
      <c r="AI137" s="166"/>
      <c r="AJ137" s="166"/>
      <c r="AK137" s="166"/>
      <c r="AL137" s="166"/>
      <c r="AM137" s="166"/>
      <c r="AN137" s="166"/>
      <c r="AO137" s="183">
        <f>SUM(AD137:AN141)</f>
        <v>0</v>
      </c>
      <c r="AP137" s="24"/>
      <c r="AQ137" s="8"/>
    </row>
    <row r="138" spans="1:43" ht="14.65" customHeight="1">
      <c r="A138" s="101"/>
      <c r="B138" s="189"/>
      <c r="C138" s="190"/>
      <c r="D138" s="118"/>
      <c r="E138" s="127"/>
      <c r="F138" s="133"/>
      <c r="G138" s="133"/>
      <c r="H138" s="133"/>
      <c r="I138" s="133"/>
      <c r="J138" s="145"/>
      <c r="K138" s="148"/>
      <c r="L138" s="151"/>
      <c r="M138" s="154"/>
      <c r="N138" s="14"/>
      <c r="O138" s="15"/>
      <c r="P138" s="15"/>
      <c r="Q138" s="16"/>
      <c r="R138" s="17" t="str">
        <f ca="1">IF(Q138=0," ",IFERROR(IF(DATEDIF(TODAY(),Q138,"M")&lt;=5,"ROJO",IF(DATEDIF(TODAY(),Q138,"M")&gt;=12,"VERDE",IF(AND(DATEDIF(TODAY(),Q138,"M")&gt;=6,DATEDIF(TODAY(),Q138,"M")&lt;=11),"AMARILLO"))),S138))</f>
        <v xml:space="preserve"> </v>
      </c>
      <c r="S138" s="25" t="str">
        <f>IF(Q138=0," ",IF(Q138&lt;=$N$4,"VENCIDO","NO VENCIDO"))</f>
        <v xml:space="preserve"> </v>
      </c>
      <c r="T138" s="18"/>
      <c r="U138" s="19"/>
      <c r="V138" s="19"/>
      <c r="W138" s="20"/>
      <c r="X138" s="20"/>
      <c r="Y138" s="164"/>
      <c r="Z138" s="21"/>
      <c r="AA138" s="4"/>
      <c r="AB138" s="166"/>
      <c r="AC138" s="166"/>
      <c r="AD138" s="170"/>
      <c r="AE138" s="166"/>
      <c r="AF138" s="166"/>
      <c r="AG138" s="166"/>
      <c r="AH138" s="166"/>
      <c r="AI138" s="166"/>
      <c r="AJ138" s="166"/>
      <c r="AK138" s="166"/>
      <c r="AL138" s="166"/>
      <c r="AM138" s="166"/>
      <c r="AN138" s="166"/>
      <c r="AO138" s="184"/>
      <c r="AP138" s="24"/>
      <c r="AQ138" s="8"/>
    </row>
    <row r="139" spans="1:43" ht="14.65" customHeight="1">
      <c r="A139" s="101"/>
      <c r="B139" s="189"/>
      <c r="C139" s="190"/>
      <c r="D139" s="118"/>
      <c r="E139" s="127"/>
      <c r="F139" s="133"/>
      <c r="G139" s="133"/>
      <c r="H139" s="133"/>
      <c r="I139" s="133"/>
      <c r="J139" s="145"/>
      <c r="K139" s="148"/>
      <c r="L139" s="151"/>
      <c r="M139" s="154"/>
      <c r="N139" s="14"/>
      <c r="O139" s="15"/>
      <c r="P139" s="15"/>
      <c r="Q139" s="16"/>
      <c r="R139" s="17" t="str">
        <f ca="1">IF(Q139=0," ",IFERROR(IF(DATEDIF(TODAY(),Q139,"M")&lt;=5,"ROJO",IF(DATEDIF(TODAY(),Q139,"M")&gt;=12,"VERDE",IF(AND(DATEDIF(TODAY(),Q139,"M")&gt;=6,DATEDIF(TODAY(),Q139,"M")&lt;=11),"AMARILLO"))),S139))</f>
        <v xml:space="preserve"> </v>
      </c>
      <c r="S139" s="25" t="str">
        <f>IF(Q139=0," ",IF(Q139&lt;=$N$4,"VENCIDO","NO VENCIDO"))</f>
        <v xml:space="preserve"> </v>
      </c>
      <c r="T139" s="18"/>
      <c r="U139" s="19"/>
      <c r="V139" s="19"/>
      <c r="W139" s="20"/>
      <c r="X139" s="20"/>
      <c r="Y139" s="164"/>
      <c r="Z139" s="21"/>
      <c r="AA139" s="4"/>
      <c r="AB139" s="166"/>
      <c r="AC139" s="166"/>
      <c r="AD139" s="170"/>
      <c r="AE139" s="166"/>
      <c r="AF139" s="166"/>
      <c r="AG139" s="166"/>
      <c r="AH139" s="166"/>
      <c r="AI139" s="166"/>
      <c r="AJ139" s="166"/>
      <c r="AK139" s="166"/>
      <c r="AL139" s="166"/>
      <c r="AM139" s="166"/>
      <c r="AN139" s="166"/>
      <c r="AO139" s="184"/>
      <c r="AP139" s="24"/>
      <c r="AQ139" s="8"/>
    </row>
    <row r="140" spans="1:43" ht="14.65" customHeight="1">
      <c r="A140" s="101"/>
      <c r="B140" s="189"/>
      <c r="C140" s="190"/>
      <c r="D140" s="118"/>
      <c r="E140" s="127"/>
      <c r="F140" s="133"/>
      <c r="G140" s="133"/>
      <c r="H140" s="133"/>
      <c r="I140" s="133"/>
      <c r="J140" s="145"/>
      <c r="K140" s="148"/>
      <c r="L140" s="151"/>
      <c r="M140" s="154"/>
      <c r="N140" s="14"/>
      <c r="O140" s="15"/>
      <c r="P140" s="15"/>
      <c r="Q140" s="16"/>
      <c r="R140" s="17" t="str">
        <f ca="1">IF(Q140=0," ",IFERROR(IF(DATEDIF(TODAY(),Q140,"M")&lt;=5,"ROJO",IF(DATEDIF(TODAY(),Q140,"M")&gt;=12,"VERDE",IF(AND(DATEDIF(TODAY(),Q140,"M")&gt;=6,DATEDIF(TODAY(),Q140,"M")&lt;=11),"AMARILLO"))),S140))</f>
        <v xml:space="preserve"> </v>
      </c>
      <c r="S140" s="25" t="str">
        <f>IF(Q140=0," ",IF(Q140&lt;=$N$4,"VENCIDO","NO VENCIDO"))</f>
        <v xml:space="preserve"> </v>
      </c>
      <c r="T140" s="18"/>
      <c r="U140" s="19"/>
      <c r="V140" s="19"/>
      <c r="W140" s="20"/>
      <c r="X140" s="20"/>
      <c r="Y140" s="164"/>
      <c r="Z140" s="21"/>
      <c r="AA140" s="4"/>
      <c r="AB140" s="166"/>
      <c r="AC140" s="166"/>
      <c r="AD140" s="170"/>
      <c r="AE140" s="166"/>
      <c r="AF140" s="166"/>
      <c r="AG140" s="166"/>
      <c r="AH140" s="166"/>
      <c r="AI140" s="166"/>
      <c r="AJ140" s="166"/>
      <c r="AK140" s="166"/>
      <c r="AL140" s="166"/>
      <c r="AM140" s="166"/>
      <c r="AN140" s="166"/>
      <c r="AO140" s="184"/>
      <c r="AP140" s="24"/>
      <c r="AQ140" s="8"/>
    </row>
    <row r="141" spans="1:43" ht="14.65" customHeight="1">
      <c r="A141" s="101"/>
      <c r="B141" s="189"/>
      <c r="C141" s="190"/>
      <c r="D141" s="118"/>
      <c r="E141" s="127"/>
      <c r="F141" s="133"/>
      <c r="G141" s="133"/>
      <c r="H141" s="133"/>
      <c r="I141" s="133"/>
      <c r="J141" s="145"/>
      <c r="K141" s="148"/>
      <c r="L141" s="151"/>
      <c r="M141" s="155"/>
      <c r="N141" s="14"/>
      <c r="O141" s="15"/>
      <c r="P141" s="15"/>
      <c r="Q141" s="16"/>
      <c r="R141" s="17" t="str">
        <f ca="1">IF(Q141=0," ",IFERROR(IF(DATEDIF(TODAY(),Q141,"M")&lt;=5,"ROJO",IF(DATEDIF(TODAY(),Q141,"M")&gt;=12,"VERDE",IF(AND(DATEDIF(TODAY(),Q141,"M")&gt;=6,DATEDIF(TODAY(),Q141,"M")&lt;=11),"AMARILLO"))),S141))</f>
        <v xml:space="preserve"> </v>
      </c>
      <c r="S141" s="25" t="str">
        <f>IF(Q141=0," ",IF(Q141&lt;=$N$4,"VENCIDO","NO VENCIDO"))</f>
        <v xml:space="preserve"> </v>
      </c>
      <c r="T141" s="18"/>
      <c r="U141" s="19"/>
      <c r="V141" s="19"/>
      <c r="W141" s="20"/>
      <c r="X141" s="20"/>
      <c r="Y141" s="164"/>
      <c r="Z141" s="21"/>
      <c r="AA141" s="4"/>
      <c r="AB141" s="166"/>
      <c r="AC141" s="166"/>
      <c r="AD141" s="170"/>
      <c r="AE141" s="166"/>
      <c r="AF141" s="166"/>
      <c r="AG141" s="166"/>
      <c r="AH141" s="166"/>
      <c r="AI141" s="166"/>
      <c r="AJ141" s="166"/>
      <c r="AK141" s="166"/>
      <c r="AL141" s="166"/>
      <c r="AM141" s="166"/>
      <c r="AN141" s="166"/>
      <c r="AO141" s="185"/>
      <c r="AP141" s="24"/>
      <c r="AQ141" s="8"/>
    </row>
    <row r="142" spans="1:43" ht="16.5">
      <c r="A142" s="102"/>
      <c r="B142" s="191"/>
      <c r="C142" s="192"/>
      <c r="D142" s="119"/>
      <c r="E142" s="128"/>
      <c r="F142" s="134"/>
      <c r="G142" s="134"/>
      <c r="H142" s="134"/>
      <c r="I142" s="134"/>
      <c r="J142" s="146"/>
      <c r="K142" s="149"/>
      <c r="L142" s="152"/>
      <c r="M142" s="28" t="b">
        <f>M137=N142</f>
        <v>1</v>
      </c>
      <c r="N142" s="29">
        <f>SUM(N137:N141)</f>
        <v>18</v>
      </c>
      <c r="O142" s="30" t="s">
        <v>112</v>
      </c>
      <c r="P142" s="31"/>
      <c r="Q142" s="32"/>
      <c r="R142" s="32"/>
      <c r="S142" s="32"/>
      <c r="T142" s="33">
        <f>SUM(T137:T141)</f>
        <v>0</v>
      </c>
      <c r="U142" s="34"/>
      <c r="V142" s="34"/>
      <c r="W142" s="34"/>
      <c r="X142" s="35"/>
      <c r="Y142" s="165"/>
      <c r="Z142" s="36"/>
      <c r="AA142" s="4"/>
      <c r="AB142" s="37"/>
      <c r="AC142" s="37"/>
      <c r="AD142" s="38"/>
      <c r="AE142" s="37"/>
      <c r="AF142" s="37"/>
      <c r="AG142" s="37"/>
      <c r="AH142" s="37"/>
      <c r="AI142" s="37"/>
      <c r="AJ142" s="37"/>
      <c r="AK142" s="37"/>
      <c r="AL142" s="37"/>
      <c r="AM142" s="37"/>
      <c r="AN142" s="37"/>
      <c r="AO142" s="39"/>
      <c r="AP142" s="24"/>
      <c r="AQ142" s="8"/>
    </row>
    <row r="143" spans="1:43" ht="14.65" customHeight="1">
      <c r="A143" s="100">
        <f>A137+1</f>
        <v>24</v>
      </c>
      <c r="B143" s="187" t="s">
        <v>156</v>
      </c>
      <c r="C143" s="188"/>
      <c r="D143" s="117">
        <f>+Marzo!M143</f>
        <v>8</v>
      </c>
      <c r="E143" s="126">
        <v>10</v>
      </c>
      <c r="F143" s="132">
        <v>4</v>
      </c>
      <c r="G143" s="132"/>
      <c r="H143" s="132"/>
      <c r="I143" s="132"/>
      <c r="J143" s="144">
        <f>+F143+G143</f>
        <v>4</v>
      </c>
      <c r="K143" s="147">
        <f>+AO143</f>
        <v>0</v>
      </c>
      <c r="L143" s="150">
        <f>+J143+K143</f>
        <v>4</v>
      </c>
      <c r="M143" s="153">
        <f>+(D143+E143)-(L143)+H143-I143</f>
        <v>14</v>
      </c>
      <c r="N143" s="14">
        <v>4</v>
      </c>
      <c r="O143" s="15" t="s">
        <v>237</v>
      </c>
      <c r="P143" s="15" t="s">
        <v>125</v>
      </c>
      <c r="Q143" s="16">
        <v>46660</v>
      </c>
      <c r="R143" s="17" t="str">
        <f ca="1">IF(Q143=0," ",IFERROR(IF(DATEDIF(TODAY(),Q143,"M")&lt;=5,"ROJO",IF(DATEDIF(TODAY(),Q143,"M")&gt;=12,"VERDE",IF(AND(DATEDIF(TODAY(),Q143,"M")&gt;=6,DATEDIF(TODAY(),Q143,"M")&lt;=11),"AMARILLO"))),S143))</f>
        <v>AMARILLO</v>
      </c>
      <c r="S143" s="17" t="str">
        <f>IF(Q143=0," ",IF(Q143&lt;=$N$4,"VENCIDO","NO VENCIDO"))</f>
        <v>NO VENCIDO</v>
      </c>
      <c r="T143" s="18"/>
      <c r="U143" s="19"/>
      <c r="V143" s="19"/>
      <c r="W143" s="20"/>
      <c r="X143" s="20"/>
      <c r="Y143" s="163">
        <f>+AT143</f>
        <v>0</v>
      </c>
      <c r="Z143" s="21"/>
      <c r="AA143" s="4"/>
      <c r="AB143" s="166"/>
      <c r="AC143" s="166"/>
      <c r="AD143" s="170">
        <f>+AB143+AC143</f>
        <v>0</v>
      </c>
      <c r="AE143" s="166"/>
      <c r="AF143" s="166"/>
      <c r="AG143" s="166"/>
      <c r="AH143" s="166"/>
      <c r="AI143" s="166"/>
      <c r="AJ143" s="166"/>
      <c r="AK143" s="166"/>
      <c r="AL143" s="166"/>
      <c r="AM143" s="166"/>
      <c r="AN143" s="166"/>
      <c r="AO143" s="183">
        <f>SUM(AD143:AN147)</f>
        <v>0</v>
      </c>
      <c r="AP143" s="24"/>
      <c r="AQ143" s="8"/>
    </row>
    <row r="144" spans="1:43" ht="14.65" customHeight="1">
      <c r="A144" s="101"/>
      <c r="B144" s="189"/>
      <c r="C144" s="190"/>
      <c r="D144" s="118"/>
      <c r="E144" s="127"/>
      <c r="F144" s="133"/>
      <c r="G144" s="133"/>
      <c r="H144" s="133"/>
      <c r="I144" s="133"/>
      <c r="J144" s="145"/>
      <c r="K144" s="148"/>
      <c r="L144" s="151"/>
      <c r="M144" s="154"/>
      <c r="N144" s="14">
        <v>10</v>
      </c>
      <c r="O144" s="15" t="s">
        <v>257</v>
      </c>
      <c r="P144" s="15" t="s">
        <v>125</v>
      </c>
      <c r="Q144" s="16">
        <v>47026</v>
      </c>
      <c r="R144" s="17" t="str">
        <f ca="1">IF(Q144=0," ",IFERROR(IF(DATEDIF(TODAY(),Q144,"M")&lt;=5,"ROJO",IF(DATEDIF(TODAY(),Q144,"M")&gt;=12,"VERDE",IF(AND(DATEDIF(TODAY(),Q144,"M")&gt;=6,DATEDIF(TODAY(),Q144,"M")&lt;=11),"AMARILLO"))),S144))</f>
        <v>VERDE</v>
      </c>
      <c r="S144" s="25" t="str">
        <f>IF(Q144=0," ",IF(Q144&lt;=$N$4,"VENCIDO","NO VENCIDO"))</f>
        <v>NO VENCIDO</v>
      </c>
      <c r="T144" s="18"/>
      <c r="U144" s="19"/>
      <c r="V144" s="19"/>
      <c r="W144" s="20"/>
      <c r="X144" s="20"/>
      <c r="Y144" s="164"/>
      <c r="Z144" s="21"/>
      <c r="AA144" s="4"/>
      <c r="AB144" s="166"/>
      <c r="AC144" s="166"/>
      <c r="AD144" s="170"/>
      <c r="AE144" s="166"/>
      <c r="AF144" s="166"/>
      <c r="AG144" s="166"/>
      <c r="AH144" s="166"/>
      <c r="AI144" s="166"/>
      <c r="AJ144" s="166"/>
      <c r="AK144" s="166"/>
      <c r="AL144" s="166"/>
      <c r="AM144" s="166"/>
      <c r="AN144" s="166"/>
      <c r="AO144" s="184"/>
      <c r="AP144" s="24"/>
      <c r="AQ144" s="8"/>
    </row>
    <row r="145" spans="1:43" ht="14.65" customHeight="1">
      <c r="A145" s="101"/>
      <c r="B145" s="189"/>
      <c r="C145" s="190"/>
      <c r="D145" s="118"/>
      <c r="E145" s="127"/>
      <c r="F145" s="133"/>
      <c r="G145" s="133"/>
      <c r="H145" s="133"/>
      <c r="I145" s="133"/>
      <c r="J145" s="145"/>
      <c r="K145" s="148"/>
      <c r="L145" s="151"/>
      <c r="M145" s="154"/>
      <c r="N145" s="14"/>
      <c r="O145" s="15"/>
      <c r="P145" s="15"/>
      <c r="Q145" s="16"/>
      <c r="R145" s="17" t="str">
        <f ca="1">IF(Q145=0," ",IFERROR(IF(DATEDIF(TODAY(),Q145,"M")&lt;=5,"ROJO",IF(DATEDIF(TODAY(),Q145,"M")&gt;=12,"VERDE",IF(AND(DATEDIF(TODAY(),Q145,"M")&gt;=6,DATEDIF(TODAY(),Q145,"M")&lt;=11),"AMARILLO"))),S145))</f>
        <v xml:space="preserve"> </v>
      </c>
      <c r="S145" s="25" t="str">
        <f>IF(Q145=0," ",IF(Q145&lt;=$N$4,"VENCIDO","NO VENCIDO"))</f>
        <v xml:space="preserve"> </v>
      </c>
      <c r="T145" s="18"/>
      <c r="U145" s="19"/>
      <c r="V145" s="19"/>
      <c r="W145" s="20"/>
      <c r="X145" s="20"/>
      <c r="Y145" s="164"/>
      <c r="Z145" s="21"/>
      <c r="AA145" s="4"/>
      <c r="AB145" s="166"/>
      <c r="AC145" s="166"/>
      <c r="AD145" s="170"/>
      <c r="AE145" s="166"/>
      <c r="AF145" s="166"/>
      <c r="AG145" s="166"/>
      <c r="AH145" s="166"/>
      <c r="AI145" s="166"/>
      <c r="AJ145" s="166"/>
      <c r="AK145" s="166"/>
      <c r="AL145" s="166"/>
      <c r="AM145" s="166"/>
      <c r="AN145" s="166"/>
      <c r="AO145" s="184"/>
      <c r="AP145" s="24"/>
      <c r="AQ145" s="8"/>
    </row>
    <row r="146" spans="1:43" ht="14.65" customHeight="1">
      <c r="A146" s="101"/>
      <c r="B146" s="189"/>
      <c r="C146" s="190"/>
      <c r="D146" s="118"/>
      <c r="E146" s="127"/>
      <c r="F146" s="133"/>
      <c r="G146" s="133"/>
      <c r="H146" s="133"/>
      <c r="I146" s="133"/>
      <c r="J146" s="145"/>
      <c r="K146" s="148"/>
      <c r="L146" s="151"/>
      <c r="M146" s="154"/>
      <c r="N146" s="14"/>
      <c r="O146" s="15"/>
      <c r="P146" s="15"/>
      <c r="Q146" s="16"/>
      <c r="R146" s="17" t="str">
        <f ca="1">IF(Q146=0," ",IFERROR(IF(DATEDIF(TODAY(),Q146,"M")&lt;=5,"ROJO",IF(DATEDIF(TODAY(),Q146,"M")&gt;=12,"VERDE",IF(AND(DATEDIF(TODAY(),Q146,"M")&gt;=6,DATEDIF(TODAY(),Q146,"M")&lt;=11),"AMARILLO"))),S146))</f>
        <v xml:space="preserve"> </v>
      </c>
      <c r="S146" s="25" t="str">
        <f>IF(Q146=0," ",IF(Q146&lt;=$N$4,"VENCIDO","NO VENCIDO"))</f>
        <v xml:space="preserve"> </v>
      </c>
      <c r="T146" s="18"/>
      <c r="U146" s="19"/>
      <c r="V146" s="19"/>
      <c r="W146" s="20"/>
      <c r="X146" s="20"/>
      <c r="Y146" s="164"/>
      <c r="Z146" s="21"/>
      <c r="AA146" s="4"/>
      <c r="AB146" s="166"/>
      <c r="AC146" s="166"/>
      <c r="AD146" s="170"/>
      <c r="AE146" s="166"/>
      <c r="AF146" s="166"/>
      <c r="AG146" s="166"/>
      <c r="AH146" s="166"/>
      <c r="AI146" s="166"/>
      <c r="AJ146" s="166"/>
      <c r="AK146" s="166"/>
      <c r="AL146" s="166"/>
      <c r="AM146" s="166"/>
      <c r="AN146" s="166"/>
      <c r="AO146" s="184"/>
      <c r="AP146" s="24"/>
      <c r="AQ146" s="8"/>
    </row>
    <row r="147" spans="1:43" ht="14.65" customHeight="1">
      <c r="A147" s="101"/>
      <c r="B147" s="189"/>
      <c r="C147" s="190"/>
      <c r="D147" s="118"/>
      <c r="E147" s="127"/>
      <c r="F147" s="133"/>
      <c r="G147" s="133"/>
      <c r="H147" s="133"/>
      <c r="I147" s="133"/>
      <c r="J147" s="145"/>
      <c r="K147" s="148"/>
      <c r="L147" s="151"/>
      <c r="M147" s="155"/>
      <c r="N147" s="14"/>
      <c r="O147" s="15"/>
      <c r="P147" s="15"/>
      <c r="Q147" s="16"/>
      <c r="R147" s="17" t="str">
        <f ca="1">IF(Q147=0," ",IFERROR(IF(DATEDIF(TODAY(),Q147,"M")&lt;=5,"ROJO",IF(DATEDIF(TODAY(),Q147,"M")&gt;=12,"VERDE",IF(AND(DATEDIF(TODAY(),Q147,"M")&gt;=6,DATEDIF(TODAY(),Q147,"M")&lt;=11),"AMARILLO"))),S147))</f>
        <v xml:space="preserve"> </v>
      </c>
      <c r="S147" s="25" t="str">
        <f>IF(Q147=0," ",IF(Q147&lt;=$N$4,"VENCIDO","NO VENCIDO"))</f>
        <v xml:space="preserve"> </v>
      </c>
      <c r="T147" s="18"/>
      <c r="U147" s="19"/>
      <c r="V147" s="19"/>
      <c r="W147" s="20"/>
      <c r="X147" s="20"/>
      <c r="Y147" s="164"/>
      <c r="Z147" s="21"/>
      <c r="AA147" s="4"/>
      <c r="AB147" s="166"/>
      <c r="AC147" s="166"/>
      <c r="AD147" s="170"/>
      <c r="AE147" s="166"/>
      <c r="AF147" s="166"/>
      <c r="AG147" s="166"/>
      <c r="AH147" s="166"/>
      <c r="AI147" s="166"/>
      <c r="AJ147" s="166"/>
      <c r="AK147" s="166"/>
      <c r="AL147" s="166"/>
      <c r="AM147" s="166"/>
      <c r="AN147" s="166"/>
      <c r="AO147" s="185"/>
      <c r="AP147" s="24"/>
      <c r="AQ147" s="8"/>
    </row>
    <row r="148" spans="1:43" ht="16.5">
      <c r="A148" s="102"/>
      <c r="B148" s="191"/>
      <c r="C148" s="192"/>
      <c r="D148" s="119"/>
      <c r="E148" s="128"/>
      <c r="F148" s="134"/>
      <c r="G148" s="134"/>
      <c r="H148" s="134"/>
      <c r="I148" s="134"/>
      <c r="J148" s="146"/>
      <c r="K148" s="149"/>
      <c r="L148" s="152"/>
      <c r="M148" s="28" t="b">
        <f>M143=N148</f>
        <v>1</v>
      </c>
      <c r="N148" s="29">
        <f>SUM(N143:N147)</f>
        <v>14</v>
      </c>
      <c r="O148" s="30" t="s">
        <v>112</v>
      </c>
      <c r="P148" s="31"/>
      <c r="Q148" s="32"/>
      <c r="R148" s="32"/>
      <c r="S148" s="32"/>
      <c r="T148" s="33">
        <f>SUM(T143:T147)</f>
        <v>0</v>
      </c>
      <c r="U148" s="34"/>
      <c r="V148" s="34"/>
      <c r="W148" s="34"/>
      <c r="X148" s="35"/>
      <c r="Y148" s="165"/>
      <c r="Z148" s="36"/>
      <c r="AA148" s="4"/>
      <c r="AB148" s="37"/>
      <c r="AC148" s="38"/>
      <c r="AD148" s="38"/>
      <c r="AE148" s="38"/>
      <c r="AF148" s="38"/>
      <c r="AG148" s="38"/>
      <c r="AH148" s="38"/>
      <c r="AI148" s="38"/>
      <c r="AJ148" s="38"/>
      <c r="AK148" s="38"/>
      <c r="AL148" s="38"/>
      <c r="AM148" s="38"/>
      <c r="AN148" s="38"/>
      <c r="AO148" s="39"/>
      <c r="AP148" s="24"/>
      <c r="AQ148" s="8"/>
    </row>
    <row r="149" spans="1:43" ht="14.65" customHeight="1">
      <c r="A149" s="100">
        <f>A143+1</f>
        <v>25</v>
      </c>
      <c r="B149" s="201" t="s">
        <v>158</v>
      </c>
      <c r="C149" s="201"/>
      <c r="D149" s="120">
        <f>+Marzo!M149</f>
        <v>0</v>
      </c>
      <c r="E149" s="129">
        <v>100</v>
      </c>
      <c r="F149" s="132">
        <v>20</v>
      </c>
      <c r="G149" s="132"/>
      <c r="H149" s="132"/>
      <c r="I149" s="132"/>
      <c r="J149" s="144">
        <f>+F149+G149</f>
        <v>20</v>
      </c>
      <c r="K149" s="147">
        <f>+AO149</f>
        <v>0</v>
      </c>
      <c r="L149" s="150">
        <f>+J149+K149</f>
        <v>20</v>
      </c>
      <c r="M149" s="153">
        <f>+(D149+E149)-(L149)+H149-I149</f>
        <v>80</v>
      </c>
      <c r="N149" s="14">
        <v>80</v>
      </c>
      <c r="O149" s="15" t="s">
        <v>258</v>
      </c>
      <c r="P149" s="15" t="s">
        <v>259</v>
      </c>
      <c r="Q149" s="16">
        <v>46418</v>
      </c>
      <c r="R149" s="17" t="str">
        <f ca="1">IF(Q149=0," ",IFERROR(IF(DATEDIF(TODAY(),Q149,"M")&lt;=5,"ROJO",IF(DATEDIF(TODAY(),Q149,"M")&gt;=12,"VERDE",IF(AND(DATEDIF(TODAY(),Q149,"M")&gt;=6,DATEDIF(TODAY(),Q149,"M")&lt;=11),"AMARILLO"))),S149))</f>
        <v>ROJO</v>
      </c>
      <c r="S149" s="17" t="str">
        <f>IF(Q149=0," ",IF(Q149&lt;=$N$4,"VENCIDO","NO VENCIDO"))</f>
        <v>NO VENCIDO</v>
      </c>
      <c r="T149" s="18"/>
      <c r="U149" s="19"/>
      <c r="V149" s="19"/>
      <c r="W149" s="20"/>
      <c r="X149" s="20"/>
      <c r="Y149" s="163">
        <f>+AT149</f>
        <v>0</v>
      </c>
      <c r="Z149" s="21"/>
      <c r="AA149" s="4"/>
      <c r="AB149" s="166"/>
      <c r="AC149" s="166"/>
      <c r="AD149" s="170">
        <f>+AB149+AC149</f>
        <v>0</v>
      </c>
      <c r="AE149" s="166"/>
      <c r="AF149" s="166"/>
      <c r="AG149" s="166"/>
      <c r="AH149" s="166"/>
      <c r="AI149" s="166"/>
      <c r="AJ149" s="166"/>
      <c r="AK149" s="166"/>
      <c r="AL149" s="166"/>
      <c r="AM149" s="166"/>
      <c r="AN149" s="166"/>
      <c r="AO149" s="183">
        <f>SUM(AD149:AN153)</f>
        <v>0</v>
      </c>
      <c r="AP149" s="24"/>
      <c r="AQ149" s="8"/>
    </row>
    <row r="150" spans="1:43" ht="14.65" customHeight="1">
      <c r="A150" s="101"/>
      <c r="B150" s="201"/>
      <c r="C150" s="201"/>
      <c r="D150" s="121"/>
      <c r="E150" s="130"/>
      <c r="F150" s="133"/>
      <c r="G150" s="133"/>
      <c r="H150" s="133"/>
      <c r="I150" s="133"/>
      <c r="J150" s="145"/>
      <c r="K150" s="148"/>
      <c r="L150" s="151"/>
      <c r="M150" s="154"/>
      <c r="N150" s="14"/>
      <c r="O150" s="15"/>
      <c r="P150" s="15"/>
      <c r="Q150" s="16"/>
      <c r="R150" s="17" t="str">
        <f ca="1">IF(Q150=0," ",IFERROR(IF(DATEDIF(TODAY(),Q150,"M")&lt;=5,"ROJO",IF(DATEDIF(TODAY(),Q150,"M")&gt;=12,"VERDE",IF(AND(DATEDIF(TODAY(),Q150,"M")&gt;=6,DATEDIF(TODAY(),Q150,"M")&lt;=11),"AMARILLO"))),S150))</f>
        <v xml:space="preserve"> </v>
      </c>
      <c r="S150" s="25" t="str">
        <f>IF(Q150=0," ",IF(Q150&lt;=$N$4,"VENCIDO","NO VENCIDO"))</f>
        <v xml:space="preserve"> </v>
      </c>
      <c r="T150" s="18"/>
      <c r="U150" s="19"/>
      <c r="V150" s="19"/>
      <c r="W150" s="20"/>
      <c r="X150" s="20"/>
      <c r="Y150" s="164"/>
      <c r="Z150" s="21"/>
      <c r="AA150" s="4"/>
      <c r="AB150" s="166"/>
      <c r="AC150" s="166"/>
      <c r="AD150" s="170"/>
      <c r="AE150" s="166"/>
      <c r="AF150" s="166"/>
      <c r="AG150" s="166"/>
      <c r="AH150" s="166"/>
      <c r="AI150" s="166"/>
      <c r="AJ150" s="166"/>
      <c r="AK150" s="166"/>
      <c r="AL150" s="166"/>
      <c r="AM150" s="166"/>
      <c r="AN150" s="166"/>
      <c r="AO150" s="184"/>
      <c r="AP150" s="24"/>
      <c r="AQ150" s="8"/>
    </row>
    <row r="151" spans="1:43" ht="14.65" customHeight="1">
      <c r="A151" s="101"/>
      <c r="B151" s="201"/>
      <c r="C151" s="201"/>
      <c r="D151" s="122"/>
      <c r="E151" s="130"/>
      <c r="F151" s="133"/>
      <c r="G151" s="133"/>
      <c r="H151" s="133"/>
      <c r="I151" s="133"/>
      <c r="J151" s="145"/>
      <c r="K151" s="148"/>
      <c r="L151" s="151"/>
      <c r="M151" s="154"/>
      <c r="N151" s="14"/>
      <c r="O151" s="15"/>
      <c r="P151" s="15"/>
      <c r="Q151" s="16"/>
      <c r="R151" s="17" t="str">
        <f ca="1">IF(Q151=0," ",IFERROR(IF(DATEDIF(TODAY(),Q151,"M")&lt;=5,"ROJO",IF(DATEDIF(TODAY(),Q151,"M")&gt;=12,"VERDE",IF(AND(DATEDIF(TODAY(),Q151,"M")&gt;=6,DATEDIF(TODAY(),Q151,"M")&lt;=11),"AMARILLO"))),S151))</f>
        <v xml:space="preserve"> </v>
      </c>
      <c r="S151" s="25" t="str">
        <f>IF(Q151=0," ",IF(Q151&lt;=$N$4,"VENCIDO","NO VENCIDO"))</f>
        <v xml:space="preserve"> </v>
      </c>
      <c r="T151" s="18"/>
      <c r="U151" s="19"/>
      <c r="V151" s="19"/>
      <c r="W151" s="20"/>
      <c r="X151" s="20"/>
      <c r="Y151" s="164"/>
      <c r="Z151" s="21"/>
      <c r="AA151" s="4"/>
      <c r="AB151" s="166"/>
      <c r="AC151" s="166"/>
      <c r="AD151" s="170"/>
      <c r="AE151" s="166"/>
      <c r="AF151" s="166"/>
      <c r="AG151" s="166"/>
      <c r="AH151" s="166"/>
      <c r="AI151" s="166"/>
      <c r="AJ151" s="166"/>
      <c r="AK151" s="166"/>
      <c r="AL151" s="166"/>
      <c r="AM151" s="166"/>
      <c r="AN151" s="166"/>
      <c r="AO151" s="184"/>
      <c r="AP151" s="24"/>
      <c r="AQ151" s="8"/>
    </row>
    <row r="152" spans="1:43" ht="15.4" customHeight="1">
      <c r="A152" s="101"/>
      <c r="B152" s="92" t="s">
        <v>238</v>
      </c>
      <c r="C152" s="92"/>
      <c r="D152" s="42"/>
      <c r="E152" s="130"/>
      <c r="F152" s="133"/>
      <c r="G152" s="133"/>
      <c r="H152" s="133"/>
      <c r="I152" s="133"/>
      <c r="J152" s="145"/>
      <c r="K152" s="148"/>
      <c r="L152" s="151"/>
      <c r="M152" s="154"/>
      <c r="N152" s="14"/>
      <c r="O152" s="15"/>
      <c r="P152" s="15"/>
      <c r="Q152" s="16"/>
      <c r="R152" s="17" t="str">
        <f ca="1">IF(Q152=0," ",IFERROR(IF(DATEDIF(TODAY(),Q152,"M")&lt;=5,"ROJO",IF(DATEDIF(TODAY(),Q152,"M")&gt;=12,"VERDE",IF(AND(DATEDIF(TODAY(),Q152,"M")&gt;=6,DATEDIF(TODAY(),Q152,"M")&lt;=11),"AMARILLO"))),S152))</f>
        <v xml:space="preserve"> </v>
      </c>
      <c r="S152" s="25" t="str">
        <f>IF(Q152=0," ",IF(Q152&lt;=$N$4,"VENCIDO","NO VENCIDO"))</f>
        <v xml:space="preserve"> </v>
      </c>
      <c r="T152" s="18"/>
      <c r="U152" s="19"/>
      <c r="V152" s="19"/>
      <c r="W152" s="20"/>
      <c r="X152" s="20"/>
      <c r="Y152" s="164"/>
      <c r="Z152" s="21"/>
      <c r="AA152" s="4"/>
      <c r="AB152" s="166"/>
      <c r="AC152" s="166"/>
      <c r="AD152" s="170"/>
      <c r="AE152" s="166"/>
      <c r="AF152" s="166"/>
      <c r="AG152" s="166"/>
      <c r="AH152" s="166"/>
      <c r="AI152" s="166"/>
      <c r="AJ152" s="166"/>
      <c r="AK152" s="166"/>
      <c r="AL152" s="166"/>
      <c r="AM152" s="166"/>
      <c r="AN152" s="166"/>
      <c r="AO152" s="184"/>
      <c r="AP152" s="24"/>
      <c r="AQ152" s="8"/>
    </row>
    <row r="153" spans="1:43" ht="15.4" customHeight="1">
      <c r="A153" s="101"/>
      <c r="B153" s="93" t="s">
        <v>239</v>
      </c>
      <c r="C153" s="93"/>
      <c r="D153" s="43">
        <f>+M158*2</f>
        <v>0</v>
      </c>
      <c r="E153" s="130"/>
      <c r="F153" s="133"/>
      <c r="G153" s="133"/>
      <c r="H153" s="133"/>
      <c r="I153" s="133"/>
      <c r="J153" s="145"/>
      <c r="K153" s="148"/>
      <c r="L153" s="151"/>
      <c r="M153" s="155"/>
      <c r="N153" s="14"/>
      <c r="O153" s="15"/>
      <c r="P153" s="15"/>
      <c r="Q153" s="16"/>
      <c r="R153" s="17" t="str">
        <f ca="1">IF(Q153=0," ",IFERROR(IF(DATEDIF(TODAY(),Q153,"M")&lt;=5,"ROJO",IF(DATEDIF(TODAY(),Q153,"M")&gt;=12,"VERDE",IF(AND(DATEDIF(TODAY(),Q153,"M")&gt;=6,DATEDIF(TODAY(),Q153,"M")&lt;=11),"AMARILLO"))),S153))</f>
        <v xml:space="preserve"> </v>
      </c>
      <c r="S153" s="25" t="str">
        <f>IF(Q153=0," ",IF(Q153&lt;=$N$4,"VENCIDO","NO VENCIDO"))</f>
        <v xml:space="preserve"> </v>
      </c>
      <c r="T153" s="18"/>
      <c r="U153" s="19"/>
      <c r="V153" s="19"/>
      <c r="W153" s="20"/>
      <c r="X153" s="20"/>
      <c r="Y153" s="164"/>
      <c r="Z153" s="21"/>
      <c r="AA153" s="4"/>
      <c r="AB153" s="166"/>
      <c r="AC153" s="166"/>
      <c r="AD153" s="170"/>
      <c r="AE153" s="166"/>
      <c r="AF153" s="166"/>
      <c r="AG153" s="166"/>
      <c r="AH153" s="166"/>
      <c r="AI153" s="166"/>
      <c r="AJ153" s="166"/>
      <c r="AK153" s="166"/>
      <c r="AL153" s="166"/>
      <c r="AM153" s="166"/>
      <c r="AN153" s="166"/>
      <c r="AO153" s="185"/>
      <c r="AP153" s="24"/>
      <c r="AQ153" s="8"/>
    </row>
    <row r="154" spans="1:43" ht="16.5">
      <c r="A154" s="102"/>
      <c r="B154" s="94" t="s">
        <v>162</v>
      </c>
      <c r="C154" s="94"/>
      <c r="D154" s="44">
        <f>+M149-M152+M153</f>
        <v>80</v>
      </c>
      <c r="E154" s="131"/>
      <c r="F154" s="134"/>
      <c r="G154" s="134"/>
      <c r="H154" s="134"/>
      <c r="I154" s="134"/>
      <c r="J154" s="146"/>
      <c r="K154" s="149"/>
      <c r="L154" s="152"/>
      <c r="M154" s="28" t="b">
        <f>M149=N154</f>
        <v>1</v>
      </c>
      <c r="N154" s="29">
        <f>SUM(N149:N153)</f>
        <v>80</v>
      </c>
      <c r="O154" s="30" t="s">
        <v>112</v>
      </c>
      <c r="P154" s="31"/>
      <c r="Q154" s="32"/>
      <c r="R154" s="32"/>
      <c r="S154" s="32"/>
      <c r="T154" s="33">
        <f>SUM(T149:T153)</f>
        <v>0</v>
      </c>
      <c r="U154" s="34"/>
      <c r="V154" s="34"/>
      <c r="W154" s="34"/>
      <c r="X154" s="35"/>
      <c r="Y154" s="165"/>
      <c r="Z154" s="36"/>
      <c r="AA154" s="4"/>
      <c r="AB154" s="37"/>
      <c r="AC154" s="37"/>
      <c r="AD154" s="38"/>
      <c r="AE154" s="37"/>
      <c r="AF154" s="37"/>
      <c r="AG154" s="37"/>
      <c r="AH154" s="37"/>
      <c r="AI154" s="37"/>
      <c r="AJ154" s="37"/>
      <c r="AK154" s="37"/>
      <c r="AL154" s="37"/>
      <c r="AM154" s="37"/>
      <c r="AN154" s="37"/>
      <c r="AO154" s="39"/>
      <c r="AP154" s="24"/>
      <c r="AQ154" s="8"/>
    </row>
    <row r="155" spans="1:43" ht="14.65" customHeight="1">
      <c r="A155" s="103">
        <f>A149+1</f>
        <v>26</v>
      </c>
      <c r="B155" s="201" t="s">
        <v>159</v>
      </c>
      <c r="C155" s="201"/>
      <c r="D155" s="117">
        <f>+Marzo!M155</f>
        <v>0</v>
      </c>
      <c r="E155" s="129">
        <v>500</v>
      </c>
      <c r="F155" s="132">
        <v>73</v>
      </c>
      <c r="G155" s="132"/>
      <c r="H155" s="132"/>
      <c r="I155" s="132"/>
      <c r="J155" s="144">
        <f>+F155+G155</f>
        <v>73</v>
      </c>
      <c r="K155" s="147">
        <f>+AO155</f>
        <v>0</v>
      </c>
      <c r="L155" s="150">
        <f>+J155+K155</f>
        <v>73</v>
      </c>
      <c r="M155" s="153">
        <f>+(D155+E155)-(L155)+H155-I155</f>
        <v>427</v>
      </c>
      <c r="N155" s="14">
        <v>427</v>
      </c>
      <c r="O155" s="15" t="s">
        <v>260</v>
      </c>
      <c r="P155" s="15" t="s">
        <v>261</v>
      </c>
      <c r="Q155" s="16">
        <v>46413</v>
      </c>
      <c r="R155" s="17" t="str">
        <f ca="1">IF(Q155=0," ",IFERROR(IF(DATEDIF(TODAY(),Q155,"M")&lt;=5,"ROJO",IF(DATEDIF(TODAY(),Q155,"M")&gt;=12,"VERDE",IF(AND(DATEDIF(TODAY(),Q155,"M")&gt;=6,DATEDIF(TODAY(),Q155,"M")&lt;=11),"AMARILLO"))),S155))</f>
        <v>ROJO</v>
      </c>
      <c r="S155" s="17" t="str">
        <f>IF(Q155=0," ",IF(Q155&lt;=$N$4,"VENCIDO","NO VENCIDO"))</f>
        <v>NO VENCIDO</v>
      </c>
      <c r="T155" s="18"/>
      <c r="U155" s="19"/>
      <c r="V155" s="19"/>
      <c r="W155" s="20"/>
      <c r="X155" s="20"/>
      <c r="Y155" s="163">
        <f>+AT155</f>
        <v>0</v>
      </c>
      <c r="Z155" s="21"/>
      <c r="AA155" s="4"/>
      <c r="AB155" s="166"/>
      <c r="AC155" s="166"/>
      <c r="AD155" s="170">
        <f>+AB155+AC155</f>
        <v>0</v>
      </c>
      <c r="AE155" s="166"/>
      <c r="AF155" s="166"/>
      <c r="AG155" s="166"/>
      <c r="AH155" s="166"/>
      <c r="AI155" s="166"/>
      <c r="AJ155" s="166"/>
      <c r="AK155" s="166"/>
      <c r="AL155" s="166"/>
      <c r="AM155" s="166"/>
      <c r="AN155" s="166"/>
      <c r="AO155" s="183">
        <f>SUM(AD155:AN159)</f>
        <v>0</v>
      </c>
      <c r="AP155" s="24"/>
      <c r="AQ155" s="8"/>
    </row>
    <row r="156" spans="1:43" ht="14.65" customHeight="1">
      <c r="A156" s="103"/>
      <c r="B156" s="201"/>
      <c r="C156" s="201"/>
      <c r="D156" s="118"/>
      <c r="E156" s="130"/>
      <c r="F156" s="133"/>
      <c r="G156" s="133"/>
      <c r="H156" s="133"/>
      <c r="I156" s="133"/>
      <c r="J156" s="145"/>
      <c r="K156" s="148"/>
      <c r="L156" s="151"/>
      <c r="M156" s="154"/>
      <c r="N156" s="14"/>
      <c r="O156" s="15"/>
      <c r="P156" s="15"/>
      <c r="Q156" s="16"/>
      <c r="R156" s="17" t="str">
        <f ca="1">IF(Q156=0," ",IFERROR(IF(DATEDIF(TODAY(),Q156,"M")&lt;=5,"ROJO",IF(DATEDIF(TODAY(),Q156,"M")&gt;=12,"VERDE",IF(AND(DATEDIF(TODAY(),Q156,"M")&gt;=6,DATEDIF(TODAY(),Q156,"M")&lt;=11),"AMARILLO"))),S156))</f>
        <v xml:space="preserve"> </v>
      </c>
      <c r="S156" s="25" t="str">
        <f>IF(Q156=0," ",IF(Q156&lt;=$N$4,"VENCIDO","NO VENCIDO"))</f>
        <v xml:space="preserve"> </v>
      </c>
      <c r="T156" s="18"/>
      <c r="U156" s="19"/>
      <c r="V156" s="19"/>
      <c r="W156" s="20"/>
      <c r="X156" s="20"/>
      <c r="Y156" s="164"/>
      <c r="Z156" s="21"/>
      <c r="AA156" s="4"/>
      <c r="AB156" s="166"/>
      <c r="AC156" s="166"/>
      <c r="AD156" s="170"/>
      <c r="AE156" s="166"/>
      <c r="AF156" s="166"/>
      <c r="AG156" s="166"/>
      <c r="AH156" s="166"/>
      <c r="AI156" s="166"/>
      <c r="AJ156" s="166"/>
      <c r="AK156" s="166"/>
      <c r="AL156" s="166"/>
      <c r="AM156" s="166"/>
      <c r="AN156" s="166"/>
      <c r="AO156" s="184"/>
      <c r="AP156" s="24"/>
      <c r="AQ156" s="8"/>
    </row>
    <row r="157" spans="1:43" ht="14.65" customHeight="1">
      <c r="A157" s="103"/>
      <c r="B157" s="201"/>
      <c r="C157" s="201"/>
      <c r="D157" s="119"/>
      <c r="E157" s="130"/>
      <c r="F157" s="133"/>
      <c r="G157" s="133"/>
      <c r="H157" s="133"/>
      <c r="I157" s="133"/>
      <c r="J157" s="145"/>
      <c r="K157" s="148"/>
      <c r="L157" s="151"/>
      <c r="M157" s="154"/>
      <c r="N157" s="14"/>
      <c r="O157" s="15"/>
      <c r="P157" s="15"/>
      <c r="Q157" s="16"/>
      <c r="R157" s="17" t="str">
        <f ca="1">IF(Q157=0," ",IFERROR(IF(DATEDIF(TODAY(),Q157,"M")&lt;=5,"ROJO",IF(DATEDIF(TODAY(),Q157,"M")&gt;=12,"VERDE",IF(AND(DATEDIF(TODAY(),Q157,"M")&gt;=6,DATEDIF(TODAY(),Q157,"M")&lt;=11),"AMARILLO"))),S157))</f>
        <v xml:space="preserve"> </v>
      </c>
      <c r="S157" s="25" t="str">
        <f>IF(Q157=0," ",IF(Q157&lt;=$N$4,"VENCIDO","NO VENCIDO"))</f>
        <v xml:space="preserve"> </v>
      </c>
      <c r="T157" s="18"/>
      <c r="U157" s="19"/>
      <c r="V157" s="19"/>
      <c r="W157" s="20"/>
      <c r="X157" s="20"/>
      <c r="Y157" s="164"/>
      <c r="Z157" s="21"/>
      <c r="AA157" s="4"/>
      <c r="AB157" s="166"/>
      <c r="AC157" s="166"/>
      <c r="AD157" s="170"/>
      <c r="AE157" s="166"/>
      <c r="AF157" s="166"/>
      <c r="AG157" s="166"/>
      <c r="AH157" s="166"/>
      <c r="AI157" s="166"/>
      <c r="AJ157" s="166"/>
      <c r="AK157" s="166"/>
      <c r="AL157" s="166"/>
      <c r="AM157" s="166"/>
      <c r="AN157" s="166"/>
      <c r="AO157" s="184"/>
      <c r="AP157" s="24"/>
      <c r="AQ157" s="8"/>
    </row>
    <row r="158" spans="1:43" ht="15.4" customHeight="1">
      <c r="A158" s="103"/>
      <c r="B158" s="93" t="s">
        <v>160</v>
      </c>
      <c r="C158" s="93"/>
      <c r="D158" s="46"/>
      <c r="E158" s="130"/>
      <c r="F158" s="133"/>
      <c r="G158" s="133"/>
      <c r="H158" s="133"/>
      <c r="I158" s="133"/>
      <c r="J158" s="145"/>
      <c r="K158" s="148"/>
      <c r="L158" s="151"/>
      <c r="M158" s="154"/>
      <c r="N158" s="14"/>
      <c r="O158" s="15"/>
      <c r="P158" s="15"/>
      <c r="Q158" s="16"/>
      <c r="R158" s="17" t="str">
        <f ca="1">IF(Q158=0," ",IFERROR(IF(DATEDIF(TODAY(),Q158,"M")&lt;=5,"ROJO",IF(DATEDIF(TODAY(),Q158,"M")&gt;=12,"VERDE",IF(AND(DATEDIF(TODAY(),Q158,"M")&gt;=6,DATEDIF(TODAY(),Q158,"M")&lt;=11),"AMARILLO"))),S158))</f>
        <v xml:space="preserve"> </v>
      </c>
      <c r="S158" s="25" t="str">
        <f>IF(Q158=0," ",IF(Q158&lt;=$N$4,"VENCIDO","NO VENCIDO"))</f>
        <v xml:space="preserve"> </v>
      </c>
      <c r="T158" s="18"/>
      <c r="U158" s="19"/>
      <c r="V158" s="19"/>
      <c r="W158" s="20"/>
      <c r="X158" s="20"/>
      <c r="Y158" s="164"/>
      <c r="Z158" s="21"/>
      <c r="AA158" s="4"/>
      <c r="AB158" s="166"/>
      <c r="AC158" s="166"/>
      <c r="AD158" s="170"/>
      <c r="AE158" s="166"/>
      <c r="AF158" s="166"/>
      <c r="AG158" s="166"/>
      <c r="AH158" s="166"/>
      <c r="AI158" s="166"/>
      <c r="AJ158" s="166"/>
      <c r="AK158" s="166"/>
      <c r="AL158" s="166"/>
      <c r="AM158" s="166"/>
      <c r="AN158" s="166"/>
      <c r="AO158" s="184"/>
      <c r="AP158" s="24"/>
      <c r="AQ158" s="8"/>
    </row>
    <row r="159" spans="1:43" ht="15.4" customHeight="1">
      <c r="A159" s="103"/>
      <c r="B159" s="95" t="s">
        <v>161</v>
      </c>
      <c r="C159" s="95"/>
      <c r="D159" s="47">
        <f>+M152/2</f>
        <v>0</v>
      </c>
      <c r="E159" s="130"/>
      <c r="F159" s="133"/>
      <c r="G159" s="133"/>
      <c r="H159" s="133"/>
      <c r="I159" s="133"/>
      <c r="J159" s="145"/>
      <c r="K159" s="148"/>
      <c r="L159" s="151"/>
      <c r="M159" s="155"/>
      <c r="N159" s="14"/>
      <c r="O159" s="15"/>
      <c r="P159" s="15"/>
      <c r="Q159" s="16"/>
      <c r="R159" s="17" t="str">
        <f ca="1">IF(Q159=0," ",IFERROR(IF(DATEDIF(TODAY(),Q159,"M")&lt;=5,"ROJO",IF(DATEDIF(TODAY(),Q159,"M")&gt;=12,"VERDE",IF(AND(DATEDIF(TODAY(),Q159,"M")&gt;=6,DATEDIF(TODAY(),Q159,"M")&lt;=11),"AMARILLO"))),S159))</f>
        <v xml:space="preserve"> </v>
      </c>
      <c r="S159" s="25" t="str">
        <f>IF(Q159=0," ",IF(Q159&lt;=$N$4,"VENCIDO","NO VENCIDO"))</f>
        <v xml:space="preserve"> </v>
      </c>
      <c r="T159" s="18"/>
      <c r="U159" s="19"/>
      <c r="V159" s="19"/>
      <c r="W159" s="20"/>
      <c r="X159" s="20"/>
      <c r="Y159" s="164"/>
      <c r="Z159" s="21"/>
      <c r="AA159" s="4"/>
      <c r="AB159" s="166"/>
      <c r="AC159" s="166"/>
      <c r="AD159" s="170"/>
      <c r="AE159" s="166"/>
      <c r="AF159" s="166"/>
      <c r="AG159" s="166"/>
      <c r="AH159" s="166"/>
      <c r="AI159" s="166"/>
      <c r="AJ159" s="166"/>
      <c r="AK159" s="166"/>
      <c r="AL159" s="166"/>
      <c r="AM159" s="166"/>
      <c r="AN159" s="166"/>
      <c r="AO159" s="185"/>
      <c r="AP159" s="24"/>
      <c r="AQ159" s="8"/>
    </row>
    <row r="160" spans="1:43" ht="16.5">
      <c r="A160" s="103"/>
      <c r="B160" s="94" t="s">
        <v>162</v>
      </c>
      <c r="C160" s="94"/>
      <c r="D160" s="44">
        <f>+M155+M159-M158</f>
        <v>427</v>
      </c>
      <c r="E160" s="131"/>
      <c r="F160" s="134"/>
      <c r="G160" s="134"/>
      <c r="H160" s="134"/>
      <c r="I160" s="134"/>
      <c r="J160" s="146"/>
      <c r="K160" s="149"/>
      <c r="L160" s="152"/>
      <c r="M160" s="28" t="b">
        <f>M155=N160</f>
        <v>1</v>
      </c>
      <c r="N160" s="29">
        <f>SUM(N155:N159)</f>
        <v>427</v>
      </c>
      <c r="O160" s="30" t="s">
        <v>112</v>
      </c>
      <c r="P160" s="31"/>
      <c r="Q160" s="32"/>
      <c r="R160" s="32"/>
      <c r="S160" s="32"/>
      <c r="T160" s="33">
        <f>SUM(T155:T159)</f>
        <v>0</v>
      </c>
      <c r="U160" s="34"/>
      <c r="V160" s="34"/>
      <c r="W160" s="34"/>
      <c r="X160" s="35"/>
      <c r="Y160" s="165"/>
      <c r="Z160" s="36"/>
      <c r="AA160" s="4"/>
      <c r="AB160" s="37"/>
      <c r="AC160" s="37"/>
      <c r="AD160" s="38"/>
      <c r="AE160" s="37"/>
      <c r="AF160" s="37"/>
      <c r="AG160" s="37"/>
      <c r="AH160" s="37"/>
      <c r="AI160" s="37"/>
      <c r="AJ160" s="37"/>
      <c r="AK160" s="37"/>
      <c r="AL160" s="37"/>
      <c r="AM160" s="37"/>
      <c r="AN160" s="37"/>
      <c r="AO160" s="39"/>
      <c r="AP160" s="24"/>
      <c r="AQ160" s="8"/>
    </row>
    <row r="161" spans="1:43" ht="14.65" customHeight="1">
      <c r="A161" s="100">
        <f>A155+1</f>
        <v>27</v>
      </c>
      <c r="B161" s="193" t="s">
        <v>163</v>
      </c>
      <c r="C161" s="193"/>
      <c r="D161" s="117">
        <f>+Marzo!M161</f>
        <v>2</v>
      </c>
      <c r="E161" s="126">
        <v>10</v>
      </c>
      <c r="F161" s="132">
        <v>4</v>
      </c>
      <c r="G161" s="132"/>
      <c r="H161" s="132"/>
      <c r="I161" s="132"/>
      <c r="J161" s="144">
        <f>+F161+G161</f>
        <v>4</v>
      </c>
      <c r="K161" s="147">
        <f>+AO161</f>
        <v>0</v>
      </c>
      <c r="L161" s="150">
        <f>+J161+K161</f>
        <v>4</v>
      </c>
      <c r="M161" s="153">
        <f>+(D161+E161)-(L161)+H161-I161</f>
        <v>8</v>
      </c>
      <c r="N161" s="14">
        <v>8</v>
      </c>
      <c r="O161" s="15" t="s">
        <v>262</v>
      </c>
      <c r="P161" s="15" t="s">
        <v>244</v>
      </c>
      <c r="Q161" s="16">
        <v>46691</v>
      </c>
      <c r="R161" s="17" t="str">
        <f ca="1">IF(Q161=0," ",IFERROR(IF(DATEDIF(TODAY(),Q161,"M")&lt;=5,"ROJO",IF(DATEDIF(TODAY(),Q161,"M")&gt;=12,"VERDE",IF(AND(DATEDIF(TODAY(),Q161,"M")&gt;=6,DATEDIF(TODAY(),Q161,"M")&lt;=11),"AMARILLO"))),S161))</f>
        <v>VERDE</v>
      </c>
      <c r="S161" s="17" t="str">
        <f>IF(Q161=0," ",IF(Q161&lt;=$N$4,"VENCIDO","NO VENCIDO"))</f>
        <v>NO VENCIDO</v>
      </c>
      <c r="T161" s="18"/>
      <c r="U161" s="19"/>
      <c r="V161" s="19"/>
      <c r="W161" s="20"/>
      <c r="X161" s="20"/>
      <c r="Y161" s="163">
        <f>+AT161</f>
        <v>0</v>
      </c>
      <c r="Z161" s="21"/>
      <c r="AA161" s="4"/>
      <c r="AB161" s="166"/>
      <c r="AC161" s="166"/>
      <c r="AD161" s="170">
        <f>+AB161+AC161</f>
        <v>0</v>
      </c>
      <c r="AE161" s="166"/>
      <c r="AF161" s="166"/>
      <c r="AG161" s="166"/>
      <c r="AH161" s="166"/>
      <c r="AI161" s="166"/>
      <c r="AJ161" s="166"/>
      <c r="AK161" s="166"/>
      <c r="AL161" s="166"/>
      <c r="AM161" s="166"/>
      <c r="AN161" s="166"/>
      <c r="AO161" s="183">
        <f>SUM(AD161:AN165)</f>
        <v>0</v>
      </c>
      <c r="AP161" s="24"/>
      <c r="AQ161" s="8"/>
    </row>
    <row r="162" spans="1:43" ht="14.65" customHeight="1">
      <c r="A162" s="101"/>
      <c r="B162" s="193"/>
      <c r="C162" s="193"/>
      <c r="D162" s="118"/>
      <c r="E162" s="127"/>
      <c r="F162" s="133"/>
      <c r="G162" s="133"/>
      <c r="H162" s="133"/>
      <c r="I162" s="133"/>
      <c r="J162" s="145"/>
      <c r="K162" s="148"/>
      <c r="L162" s="151"/>
      <c r="M162" s="154"/>
      <c r="N162" s="14"/>
      <c r="O162" s="15"/>
      <c r="P162" s="15"/>
      <c r="Q162" s="16"/>
      <c r="R162" s="17" t="str">
        <f ca="1">IF(Q162=0," ",IFERROR(IF(DATEDIF(TODAY(),Q162,"M")&lt;=5,"ROJO",IF(DATEDIF(TODAY(),Q162,"M")&gt;=12,"VERDE",IF(AND(DATEDIF(TODAY(),Q162,"M")&gt;=6,DATEDIF(TODAY(),Q162,"M")&lt;=11),"AMARILLO"))),S162))</f>
        <v xml:space="preserve"> </v>
      </c>
      <c r="S162" s="25" t="str">
        <f>IF(Q162=0," ",IF(Q162&lt;=$N$4,"VENCIDO","NO VENCIDO"))</f>
        <v xml:space="preserve"> </v>
      </c>
      <c r="T162" s="18"/>
      <c r="U162" s="19"/>
      <c r="V162" s="19"/>
      <c r="W162" s="20"/>
      <c r="X162" s="20"/>
      <c r="Y162" s="164"/>
      <c r="Z162" s="21"/>
      <c r="AA162" s="4"/>
      <c r="AB162" s="166"/>
      <c r="AC162" s="166"/>
      <c r="AD162" s="170"/>
      <c r="AE162" s="166"/>
      <c r="AF162" s="166"/>
      <c r="AG162" s="166"/>
      <c r="AH162" s="166"/>
      <c r="AI162" s="166"/>
      <c r="AJ162" s="166"/>
      <c r="AK162" s="166"/>
      <c r="AL162" s="166"/>
      <c r="AM162" s="166"/>
      <c r="AN162" s="166"/>
      <c r="AO162" s="184"/>
      <c r="AP162" s="24"/>
      <c r="AQ162" s="8"/>
    </row>
    <row r="163" spans="1:43" ht="14.65" customHeight="1">
      <c r="A163" s="101"/>
      <c r="B163" s="193"/>
      <c r="C163" s="193"/>
      <c r="D163" s="118"/>
      <c r="E163" s="127"/>
      <c r="F163" s="133"/>
      <c r="G163" s="133"/>
      <c r="H163" s="133"/>
      <c r="I163" s="133"/>
      <c r="J163" s="145"/>
      <c r="K163" s="148"/>
      <c r="L163" s="151"/>
      <c r="M163" s="154"/>
      <c r="N163" s="14"/>
      <c r="O163" s="15"/>
      <c r="P163" s="15"/>
      <c r="Q163" s="16"/>
      <c r="R163" s="17" t="str">
        <f ca="1">IF(Q163=0," ",IFERROR(IF(DATEDIF(TODAY(),Q163,"M")&lt;=5,"ROJO",IF(DATEDIF(TODAY(),Q163,"M")&gt;=12,"VERDE",IF(AND(DATEDIF(TODAY(),Q163,"M")&gt;=6,DATEDIF(TODAY(),Q163,"M")&lt;=11),"AMARILLO"))),S163))</f>
        <v xml:space="preserve"> </v>
      </c>
      <c r="S163" s="25" t="str">
        <f>IF(Q163=0," ",IF(Q163&lt;=$N$4,"VENCIDO","NO VENCIDO"))</f>
        <v xml:space="preserve"> </v>
      </c>
      <c r="T163" s="18"/>
      <c r="U163" s="19"/>
      <c r="V163" s="19"/>
      <c r="W163" s="20"/>
      <c r="X163" s="20"/>
      <c r="Y163" s="164"/>
      <c r="Z163" s="21"/>
      <c r="AA163" s="4"/>
      <c r="AB163" s="166"/>
      <c r="AC163" s="166"/>
      <c r="AD163" s="170"/>
      <c r="AE163" s="166"/>
      <c r="AF163" s="166"/>
      <c r="AG163" s="166"/>
      <c r="AH163" s="166"/>
      <c r="AI163" s="166"/>
      <c r="AJ163" s="166"/>
      <c r="AK163" s="166"/>
      <c r="AL163" s="166"/>
      <c r="AM163" s="166"/>
      <c r="AN163" s="166"/>
      <c r="AO163" s="184"/>
      <c r="AP163" s="24"/>
      <c r="AQ163" s="8"/>
    </row>
    <row r="164" spans="1:43" ht="14.65" customHeight="1">
      <c r="A164" s="101"/>
      <c r="B164" s="193"/>
      <c r="C164" s="193"/>
      <c r="D164" s="118"/>
      <c r="E164" s="127"/>
      <c r="F164" s="133"/>
      <c r="G164" s="133"/>
      <c r="H164" s="133"/>
      <c r="I164" s="133"/>
      <c r="J164" s="145"/>
      <c r="K164" s="148"/>
      <c r="L164" s="151"/>
      <c r="M164" s="154"/>
      <c r="N164" s="14"/>
      <c r="O164" s="15"/>
      <c r="P164" s="15"/>
      <c r="Q164" s="16"/>
      <c r="R164" s="17" t="str">
        <f ca="1">IF(Q164=0," ",IFERROR(IF(DATEDIF(TODAY(),Q164,"M")&lt;=5,"ROJO",IF(DATEDIF(TODAY(),Q164,"M")&gt;=12,"VERDE",IF(AND(DATEDIF(TODAY(),Q164,"M")&gt;=6,DATEDIF(TODAY(),Q164,"M")&lt;=11),"AMARILLO"))),S164))</f>
        <v xml:space="preserve"> </v>
      </c>
      <c r="S164" s="25" t="str">
        <f>IF(Q164=0," ",IF(Q164&lt;=$N$4,"VENCIDO","NO VENCIDO"))</f>
        <v xml:space="preserve"> </v>
      </c>
      <c r="T164" s="18"/>
      <c r="U164" s="19"/>
      <c r="V164" s="19"/>
      <c r="W164" s="20"/>
      <c r="X164" s="20"/>
      <c r="Y164" s="164"/>
      <c r="Z164" s="21"/>
      <c r="AA164" s="4"/>
      <c r="AB164" s="166"/>
      <c r="AC164" s="166"/>
      <c r="AD164" s="170"/>
      <c r="AE164" s="166"/>
      <c r="AF164" s="166"/>
      <c r="AG164" s="166"/>
      <c r="AH164" s="166"/>
      <c r="AI164" s="166"/>
      <c r="AJ164" s="166"/>
      <c r="AK164" s="166"/>
      <c r="AL164" s="166"/>
      <c r="AM164" s="166"/>
      <c r="AN164" s="166"/>
      <c r="AO164" s="184"/>
      <c r="AP164" s="24"/>
      <c r="AQ164" s="8"/>
    </row>
    <row r="165" spans="1:43" ht="14.65" customHeight="1">
      <c r="A165" s="101"/>
      <c r="B165" s="193"/>
      <c r="C165" s="193"/>
      <c r="D165" s="118"/>
      <c r="E165" s="127"/>
      <c r="F165" s="133"/>
      <c r="G165" s="133"/>
      <c r="H165" s="133"/>
      <c r="I165" s="133"/>
      <c r="J165" s="145"/>
      <c r="K165" s="148"/>
      <c r="L165" s="151"/>
      <c r="M165" s="155"/>
      <c r="N165" s="14"/>
      <c r="O165" s="15"/>
      <c r="P165" s="15"/>
      <c r="Q165" s="16"/>
      <c r="R165" s="17" t="str">
        <f ca="1">IF(Q165=0," ",IFERROR(IF(DATEDIF(TODAY(),Q165,"M")&lt;=5,"ROJO",IF(DATEDIF(TODAY(),Q165,"M")&gt;=12,"VERDE",IF(AND(DATEDIF(TODAY(),Q165,"M")&gt;=6,DATEDIF(TODAY(),Q165,"M")&lt;=11),"AMARILLO"))),S165))</f>
        <v xml:space="preserve"> </v>
      </c>
      <c r="S165" s="25" t="str">
        <f>IF(Q165=0," ",IF(Q165&lt;=$N$4,"VENCIDO","NO VENCIDO"))</f>
        <v xml:space="preserve"> </v>
      </c>
      <c r="T165" s="18"/>
      <c r="U165" s="19"/>
      <c r="V165" s="19"/>
      <c r="W165" s="20"/>
      <c r="X165" s="20"/>
      <c r="Y165" s="164"/>
      <c r="Z165" s="21"/>
      <c r="AA165" s="4"/>
      <c r="AB165" s="166"/>
      <c r="AC165" s="166"/>
      <c r="AD165" s="170"/>
      <c r="AE165" s="166"/>
      <c r="AF165" s="166"/>
      <c r="AG165" s="166"/>
      <c r="AH165" s="166"/>
      <c r="AI165" s="166"/>
      <c r="AJ165" s="166"/>
      <c r="AK165" s="166"/>
      <c r="AL165" s="166"/>
      <c r="AM165" s="166"/>
      <c r="AN165" s="166"/>
      <c r="AO165" s="185"/>
      <c r="AP165" s="24"/>
      <c r="AQ165" s="8"/>
    </row>
    <row r="166" spans="1:43" ht="16.5">
      <c r="A166" s="102"/>
      <c r="B166" s="193"/>
      <c r="C166" s="193"/>
      <c r="D166" s="119"/>
      <c r="E166" s="128"/>
      <c r="F166" s="134"/>
      <c r="G166" s="134"/>
      <c r="H166" s="134"/>
      <c r="I166" s="134"/>
      <c r="J166" s="146"/>
      <c r="K166" s="149"/>
      <c r="L166" s="152"/>
      <c r="M166" s="28" t="b">
        <f>M161=N166</f>
        <v>1</v>
      </c>
      <c r="N166" s="29">
        <f>SUM(N161:N165)</f>
        <v>8</v>
      </c>
      <c r="O166" s="30" t="s">
        <v>112</v>
      </c>
      <c r="P166" s="31"/>
      <c r="Q166" s="32"/>
      <c r="R166" s="32"/>
      <c r="S166" s="32"/>
      <c r="T166" s="33">
        <f>SUM(T161:T165)</f>
        <v>0</v>
      </c>
      <c r="U166" s="34"/>
      <c r="V166" s="34"/>
      <c r="W166" s="34"/>
      <c r="X166" s="35"/>
      <c r="Y166" s="165"/>
      <c r="Z166" s="36"/>
      <c r="AA166" s="4"/>
      <c r="AB166" s="37"/>
      <c r="AC166" s="37"/>
      <c r="AD166" s="38"/>
      <c r="AE166" s="37"/>
      <c r="AF166" s="37"/>
      <c r="AG166" s="37"/>
      <c r="AH166" s="37"/>
      <c r="AI166" s="37"/>
      <c r="AJ166" s="37"/>
      <c r="AK166" s="37"/>
      <c r="AL166" s="37"/>
      <c r="AM166" s="37"/>
      <c r="AN166" s="37"/>
      <c r="AO166" s="39"/>
      <c r="AP166" s="24"/>
      <c r="AQ166" s="8"/>
    </row>
    <row r="167" spans="1:43" ht="14.65" customHeight="1">
      <c r="A167" s="100">
        <f>A161+1</f>
        <v>28</v>
      </c>
      <c r="B167" s="193" t="s">
        <v>164</v>
      </c>
      <c r="C167" s="193"/>
      <c r="D167" s="117">
        <f>+Marzo!M167</f>
        <v>0</v>
      </c>
      <c r="E167" s="126">
        <v>0</v>
      </c>
      <c r="F167" s="132">
        <v>0</v>
      </c>
      <c r="G167" s="132"/>
      <c r="H167" s="132"/>
      <c r="I167" s="132"/>
      <c r="J167" s="144">
        <f>+F167+G167</f>
        <v>0</v>
      </c>
      <c r="K167" s="147">
        <f>+AO167</f>
        <v>0</v>
      </c>
      <c r="L167" s="150">
        <f>+J167+K167</f>
        <v>0</v>
      </c>
      <c r="M167" s="153">
        <f>+(D167+E167)-(L167)+H167-I167</f>
        <v>0</v>
      </c>
      <c r="N167" s="14"/>
      <c r="O167" s="15"/>
      <c r="P167" s="15"/>
      <c r="Q167" s="16"/>
      <c r="R167" s="17" t="str">
        <f ca="1">IF(Q167=0," ",IFERROR(IF(DATEDIF(TODAY(),Q167,"M")&lt;=5,"ROJO",IF(DATEDIF(TODAY(),Q167,"M")&gt;=12,"VERDE",IF(AND(DATEDIF(TODAY(),Q167,"M")&gt;=6,DATEDIF(TODAY(),Q167,"M")&lt;=11),"AMARILLO"))),S167))</f>
        <v xml:space="preserve"> </v>
      </c>
      <c r="S167" s="17" t="str">
        <f>IF(Q167=0," ",IF(Q167&lt;=$N$4,"VENCIDO","NO VENCIDO"))</f>
        <v xml:space="preserve"> </v>
      </c>
      <c r="T167" s="18"/>
      <c r="U167" s="19"/>
      <c r="V167" s="19"/>
      <c r="W167" s="20"/>
      <c r="X167" s="20"/>
      <c r="Y167" s="163">
        <f>+AT167</f>
        <v>0</v>
      </c>
      <c r="Z167" s="21"/>
      <c r="AA167" s="4"/>
      <c r="AB167" s="166"/>
      <c r="AC167" s="166"/>
      <c r="AD167" s="170">
        <f>+AB167+AC167</f>
        <v>0</v>
      </c>
      <c r="AE167" s="166"/>
      <c r="AF167" s="166"/>
      <c r="AG167" s="166"/>
      <c r="AH167" s="166"/>
      <c r="AI167" s="166"/>
      <c r="AJ167" s="166"/>
      <c r="AK167" s="166"/>
      <c r="AL167" s="166"/>
      <c r="AM167" s="166"/>
      <c r="AN167" s="166"/>
      <c r="AO167" s="183">
        <f>SUM(AD167:AN171)</f>
        <v>0</v>
      </c>
      <c r="AP167" s="24"/>
      <c r="AQ167" s="8"/>
    </row>
    <row r="168" spans="1:43" ht="14.65" customHeight="1">
      <c r="A168" s="101"/>
      <c r="B168" s="193"/>
      <c r="C168" s="193"/>
      <c r="D168" s="118"/>
      <c r="E168" s="127"/>
      <c r="F168" s="133"/>
      <c r="G168" s="133"/>
      <c r="H168" s="133"/>
      <c r="I168" s="133"/>
      <c r="J168" s="145"/>
      <c r="K168" s="148"/>
      <c r="L168" s="151"/>
      <c r="M168" s="154"/>
      <c r="N168" s="14"/>
      <c r="O168" s="15"/>
      <c r="P168" s="15"/>
      <c r="Q168" s="16"/>
      <c r="R168" s="17" t="str">
        <f ca="1">IF(Q168=0," ",IFERROR(IF(DATEDIF(TODAY(),Q168,"M")&lt;=5,"ROJO",IF(DATEDIF(TODAY(),Q168,"M")&gt;=12,"VERDE",IF(AND(DATEDIF(TODAY(),Q168,"M")&gt;=6,DATEDIF(TODAY(),Q168,"M")&lt;=11),"AMARILLO"))),S168))</f>
        <v xml:space="preserve"> </v>
      </c>
      <c r="S168" s="25" t="str">
        <f>IF(Q168=0," ",IF(Q168&lt;=$N$4,"VENCIDO","NO VENCIDO"))</f>
        <v xml:space="preserve"> </v>
      </c>
      <c r="T168" s="18"/>
      <c r="U168" s="19"/>
      <c r="V168" s="19"/>
      <c r="W168" s="20"/>
      <c r="X168" s="20"/>
      <c r="Y168" s="164"/>
      <c r="Z168" s="21"/>
      <c r="AA168" s="4"/>
      <c r="AB168" s="166"/>
      <c r="AC168" s="166"/>
      <c r="AD168" s="170"/>
      <c r="AE168" s="166"/>
      <c r="AF168" s="166"/>
      <c r="AG168" s="166"/>
      <c r="AH168" s="166"/>
      <c r="AI168" s="166"/>
      <c r="AJ168" s="166"/>
      <c r="AK168" s="166"/>
      <c r="AL168" s="166"/>
      <c r="AM168" s="166"/>
      <c r="AN168" s="166"/>
      <c r="AO168" s="184"/>
      <c r="AP168" s="24"/>
      <c r="AQ168" s="8"/>
    </row>
    <row r="169" spans="1:43" ht="14.65" customHeight="1">
      <c r="A169" s="101"/>
      <c r="B169" s="193"/>
      <c r="C169" s="193"/>
      <c r="D169" s="118"/>
      <c r="E169" s="127"/>
      <c r="F169" s="133"/>
      <c r="G169" s="133"/>
      <c r="H169" s="133"/>
      <c r="I169" s="133"/>
      <c r="J169" s="145"/>
      <c r="K169" s="148"/>
      <c r="L169" s="151"/>
      <c r="M169" s="154"/>
      <c r="N169" s="14"/>
      <c r="O169" s="15"/>
      <c r="P169" s="15"/>
      <c r="Q169" s="16"/>
      <c r="R169" s="17" t="str">
        <f ca="1">IF(Q169=0," ",IFERROR(IF(DATEDIF(TODAY(),Q169,"M")&lt;=5,"ROJO",IF(DATEDIF(TODAY(),Q169,"M")&gt;=12,"VERDE",IF(AND(DATEDIF(TODAY(),Q169,"M")&gt;=6,DATEDIF(TODAY(),Q169,"M")&lt;=11),"AMARILLO"))),S169))</f>
        <v xml:space="preserve"> </v>
      </c>
      <c r="S169" s="25" t="str">
        <f>IF(Q169=0," ",IF(Q169&lt;=$N$4,"VENCIDO","NO VENCIDO"))</f>
        <v xml:space="preserve"> </v>
      </c>
      <c r="T169" s="18"/>
      <c r="U169" s="19"/>
      <c r="V169" s="19"/>
      <c r="W169" s="20"/>
      <c r="X169" s="20"/>
      <c r="Y169" s="164"/>
      <c r="Z169" s="21"/>
      <c r="AA169" s="4"/>
      <c r="AB169" s="166"/>
      <c r="AC169" s="166"/>
      <c r="AD169" s="170"/>
      <c r="AE169" s="166"/>
      <c r="AF169" s="166"/>
      <c r="AG169" s="166"/>
      <c r="AH169" s="166"/>
      <c r="AI169" s="166"/>
      <c r="AJ169" s="166"/>
      <c r="AK169" s="166"/>
      <c r="AL169" s="166"/>
      <c r="AM169" s="166"/>
      <c r="AN169" s="166"/>
      <c r="AO169" s="184"/>
      <c r="AP169" s="24"/>
      <c r="AQ169" s="8"/>
    </row>
    <row r="170" spans="1:43" ht="14.65" customHeight="1">
      <c r="A170" s="101"/>
      <c r="B170" s="193"/>
      <c r="C170" s="193"/>
      <c r="D170" s="118"/>
      <c r="E170" s="127"/>
      <c r="F170" s="133"/>
      <c r="G170" s="133"/>
      <c r="H170" s="133"/>
      <c r="I170" s="133"/>
      <c r="J170" s="145"/>
      <c r="K170" s="148"/>
      <c r="L170" s="151"/>
      <c r="M170" s="154"/>
      <c r="N170" s="14"/>
      <c r="O170" s="15"/>
      <c r="P170" s="15"/>
      <c r="Q170" s="16"/>
      <c r="R170" s="17" t="str">
        <f ca="1">IF(Q170=0," ",IFERROR(IF(DATEDIF(TODAY(),Q170,"M")&lt;=5,"ROJO",IF(DATEDIF(TODAY(),Q170,"M")&gt;=12,"VERDE",IF(AND(DATEDIF(TODAY(),Q170,"M")&gt;=6,DATEDIF(TODAY(),Q170,"M")&lt;=11),"AMARILLO"))),S170))</f>
        <v xml:space="preserve"> </v>
      </c>
      <c r="S170" s="25" t="str">
        <f>IF(Q170=0," ",IF(Q170&lt;=$N$4,"VENCIDO","NO VENCIDO"))</f>
        <v xml:space="preserve"> </v>
      </c>
      <c r="T170" s="18"/>
      <c r="U170" s="19"/>
      <c r="V170" s="19"/>
      <c r="W170" s="20"/>
      <c r="X170" s="20"/>
      <c r="Y170" s="164"/>
      <c r="Z170" s="21"/>
      <c r="AA170" s="4"/>
      <c r="AB170" s="166"/>
      <c r="AC170" s="166"/>
      <c r="AD170" s="170"/>
      <c r="AE170" s="166"/>
      <c r="AF170" s="166"/>
      <c r="AG170" s="166"/>
      <c r="AH170" s="166"/>
      <c r="AI170" s="166"/>
      <c r="AJ170" s="166"/>
      <c r="AK170" s="166"/>
      <c r="AL170" s="166"/>
      <c r="AM170" s="166"/>
      <c r="AN170" s="166"/>
      <c r="AO170" s="184"/>
      <c r="AP170" s="24"/>
      <c r="AQ170" s="8"/>
    </row>
    <row r="171" spans="1:43" ht="14.65" customHeight="1">
      <c r="A171" s="101"/>
      <c r="B171" s="193"/>
      <c r="C171" s="193"/>
      <c r="D171" s="118"/>
      <c r="E171" s="127"/>
      <c r="F171" s="133"/>
      <c r="G171" s="133"/>
      <c r="H171" s="133"/>
      <c r="I171" s="133"/>
      <c r="J171" s="145"/>
      <c r="K171" s="148"/>
      <c r="L171" s="151"/>
      <c r="M171" s="155"/>
      <c r="N171" s="14"/>
      <c r="O171" s="15"/>
      <c r="P171" s="15"/>
      <c r="Q171" s="16"/>
      <c r="R171" s="17" t="str">
        <f ca="1">IF(Q171=0," ",IFERROR(IF(DATEDIF(TODAY(),Q171,"M")&lt;=5,"ROJO",IF(DATEDIF(TODAY(),Q171,"M")&gt;=12,"VERDE",IF(AND(DATEDIF(TODAY(),Q171,"M")&gt;=6,DATEDIF(TODAY(),Q171,"M")&lt;=11),"AMARILLO"))),S171))</f>
        <v xml:space="preserve"> </v>
      </c>
      <c r="S171" s="25" t="str">
        <f>IF(Q171=0," ",IF(Q171&lt;=$N$4,"VENCIDO","NO VENCIDO"))</f>
        <v xml:space="preserve"> </v>
      </c>
      <c r="T171" s="18"/>
      <c r="U171" s="19"/>
      <c r="V171" s="19"/>
      <c r="W171" s="20"/>
      <c r="X171" s="20"/>
      <c r="Y171" s="164"/>
      <c r="Z171" s="21"/>
      <c r="AA171" s="4"/>
      <c r="AB171" s="166"/>
      <c r="AC171" s="166"/>
      <c r="AD171" s="170"/>
      <c r="AE171" s="166"/>
      <c r="AF171" s="166"/>
      <c r="AG171" s="166"/>
      <c r="AH171" s="166"/>
      <c r="AI171" s="166"/>
      <c r="AJ171" s="166"/>
      <c r="AK171" s="166"/>
      <c r="AL171" s="166"/>
      <c r="AM171" s="166"/>
      <c r="AN171" s="166"/>
      <c r="AO171" s="185"/>
      <c r="AP171" s="24"/>
      <c r="AQ171" s="8"/>
    </row>
    <row r="172" spans="1:43" ht="16.5">
      <c r="A172" s="102"/>
      <c r="B172" s="193"/>
      <c r="C172" s="193"/>
      <c r="D172" s="119"/>
      <c r="E172" s="128"/>
      <c r="F172" s="134"/>
      <c r="G172" s="134"/>
      <c r="H172" s="134"/>
      <c r="I172" s="134"/>
      <c r="J172" s="146"/>
      <c r="K172" s="149"/>
      <c r="L172" s="152"/>
      <c r="M172" s="28" t="b">
        <f>M167=N172</f>
        <v>1</v>
      </c>
      <c r="N172" s="29">
        <f>SUM(N167:N171)</f>
        <v>0</v>
      </c>
      <c r="O172" s="30" t="s">
        <v>112</v>
      </c>
      <c r="P172" s="31"/>
      <c r="Q172" s="32"/>
      <c r="R172" s="32"/>
      <c r="S172" s="32"/>
      <c r="T172" s="33">
        <f>SUM(T167:T171)</f>
        <v>0</v>
      </c>
      <c r="U172" s="34"/>
      <c r="V172" s="34"/>
      <c r="W172" s="34"/>
      <c r="X172" s="35"/>
      <c r="Y172" s="165"/>
      <c r="Z172" s="36"/>
      <c r="AA172" s="4"/>
      <c r="AB172" s="37"/>
      <c r="AC172" s="37"/>
      <c r="AD172" s="38"/>
      <c r="AE172" s="37"/>
      <c r="AF172" s="37"/>
      <c r="AG172" s="37"/>
      <c r="AH172" s="37"/>
      <c r="AI172" s="37"/>
      <c r="AJ172" s="37"/>
      <c r="AK172" s="37"/>
      <c r="AL172" s="37"/>
      <c r="AM172" s="37"/>
      <c r="AN172" s="37"/>
      <c r="AO172" s="39"/>
      <c r="AP172" s="24"/>
      <c r="AQ172" s="8"/>
    </row>
    <row r="173" spans="1:43" ht="14.65" customHeight="1">
      <c r="A173" s="100">
        <f>A167+1</f>
        <v>29</v>
      </c>
      <c r="B173" s="193" t="s">
        <v>165</v>
      </c>
      <c r="C173" s="193"/>
      <c r="D173" s="117">
        <f>+Marzo!M173</f>
        <v>28</v>
      </c>
      <c r="E173" s="126">
        <v>20</v>
      </c>
      <c r="F173" s="132">
        <v>11</v>
      </c>
      <c r="G173" s="132"/>
      <c r="H173" s="132"/>
      <c r="I173" s="132"/>
      <c r="J173" s="144">
        <f>+F173+G173</f>
        <v>11</v>
      </c>
      <c r="K173" s="147">
        <f>+AO173</f>
        <v>0</v>
      </c>
      <c r="L173" s="150">
        <f>+J173+K173</f>
        <v>11</v>
      </c>
      <c r="M173" s="153">
        <f>+(D173+E173)-(L173)+H173-I173</f>
        <v>37</v>
      </c>
      <c r="N173" s="14">
        <v>37</v>
      </c>
      <c r="O173" s="71" t="s">
        <v>166</v>
      </c>
      <c r="P173" s="71" t="s">
        <v>167</v>
      </c>
      <c r="Q173" s="72">
        <v>46538</v>
      </c>
      <c r="R173" s="17" t="str">
        <f ca="1">IF(Q173=0," ",IFERROR(IF(DATEDIF(TODAY(),Q173,"M")&lt;=5,"ROJO",IF(DATEDIF(TODAY(),Q173,"M")&gt;=12,"VERDE",IF(AND(DATEDIF(TODAY(),Q173,"M")&gt;=6,DATEDIF(TODAY(),Q173,"M")&lt;=11),"AMARILLO"))),S173))</f>
        <v>AMARILLO</v>
      </c>
      <c r="S173" s="17" t="str">
        <f>IF(Q173=0," ",IF(Q173&lt;=$N$4,"VENCIDO","NO VENCIDO"))</f>
        <v>NO VENCIDO</v>
      </c>
      <c r="T173" s="18"/>
      <c r="U173" s="19"/>
      <c r="V173" s="19"/>
      <c r="W173" s="20"/>
      <c r="X173" s="20"/>
      <c r="Y173" s="163">
        <f>+AT173</f>
        <v>0</v>
      </c>
      <c r="Z173" s="21"/>
      <c r="AA173" s="4"/>
      <c r="AB173" s="166"/>
      <c r="AC173" s="166"/>
      <c r="AD173" s="170">
        <f>+AB173+AC173</f>
        <v>0</v>
      </c>
      <c r="AE173" s="166"/>
      <c r="AF173" s="166"/>
      <c r="AG173" s="166"/>
      <c r="AH173" s="166"/>
      <c r="AI173" s="166"/>
      <c r="AJ173" s="166"/>
      <c r="AK173" s="166"/>
      <c r="AL173" s="166"/>
      <c r="AM173" s="166"/>
      <c r="AN173" s="166"/>
      <c r="AO173" s="183">
        <f>SUM(AD173:AN177)</f>
        <v>0</v>
      </c>
      <c r="AP173" s="24"/>
      <c r="AQ173" s="8"/>
    </row>
    <row r="174" spans="1:43" ht="14.65" customHeight="1">
      <c r="A174" s="101"/>
      <c r="B174" s="193"/>
      <c r="C174" s="193"/>
      <c r="D174" s="118"/>
      <c r="E174" s="127"/>
      <c r="F174" s="133"/>
      <c r="G174" s="133"/>
      <c r="H174" s="133"/>
      <c r="I174" s="133"/>
      <c r="J174" s="145"/>
      <c r="K174" s="148"/>
      <c r="L174" s="151"/>
      <c r="M174" s="154"/>
      <c r="N174" s="14"/>
      <c r="O174" s="15"/>
      <c r="P174" s="15"/>
      <c r="Q174" s="16"/>
      <c r="R174" s="17" t="str">
        <f ca="1">IF(Q174=0," ",IFERROR(IF(DATEDIF(TODAY(),Q174,"M")&lt;=5,"ROJO",IF(DATEDIF(TODAY(),Q174,"M")&gt;=12,"VERDE",IF(AND(DATEDIF(TODAY(),Q174,"M")&gt;=6,DATEDIF(TODAY(),Q174,"M")&lt;=11),"AMARILLO"))),S174))</f>
        <v xml:space="preserve"> </v>
      </c>
      <c r="S174" s="25" t="str">
        <f>IF(Q174=0," ",IF(Q174&lt;=$N$4,"VENCIDO","NO VENCIDO"))</f>
        <v xml:space="preserve"> </v>
      </c>
      <c r="T174" s="18"/>
      <c r="U174" s="19"/>
      <c r="V174" s="19"/>
      <c r="W174" s="20"/>
      <c r="X174" s="20"/>
      <c r="Y174" s="164"/>
      <c r="Z174" s="21"/>
      <c r="AA174" s="4"/>
      <c r="AB174" s="166"/>
      <c r="AC174" s="166"/>
      <c r="AD174" s="170"/>
      <c r="AE174" s="166"/>
      <c r="AF174" s="166"/>
      <c r="AG174" s="166"/>
      <c r="AH174" s="166"/>
      <c r="AI174" s="166"/>
      <c r="AJ174" s="166"/>
      <c r="AK174" s="166"/>
      <c r="AL174" s="166"/>
      <c r="AM174" s="166"/>
      <c r="AN174" s="166"/>
      <c r="AO174" s="184"/>
      <c r="AP174" s="24"/>
      <c r="AQ174" s="8"/>
    </row>
    <row r="175" spans="1:43" ht="14.65" customHeight="1">
      <c r="A175" s="101"/>
      <c r="B175" s="193"/>
      <c r="C175" s="193"/>
      <c r="D175" s="118"/>
      <c r="E175" s="127"/>
      <c r="F175" s="133"/>
      <c r="G175" s="133"/>
      <c r="H175" s="133"/>
      <c r="I175" s="133"/>
      <c r="J175" s="145"/>
      <c r="K175" s="148"/>
      <c r="L175" s="151"/>
      <c r="M175" s="154"/>
      <c r="N175" s="14"/>
      <c r="O175" s="15"/>
      <c r="P175" s="15"/>
      <c r="Q175" s="16"/>
      <c r="R175" s="17" t="str">
        <f ca="1">IF(Q175=0," ",IFERROR(IF(DATEDIF(TODAY(),Q175,"M")&lt;=5,"ROJO",IF(DATEDIF(TODAY(),Q175,"M")&gt;=12,"VERDE",IF(AND(DATEDIF(TODAY(),Q175,"M")&gt;=6,DATEDIF(TODAY(),Q175,"M")&lt;=11),"AMARILLO"))),S175))</f>
        <v xml:space="preserve"> </v>
      </c>
      <c r="S175" s="25" t="str">
        <f>IF(Q175=0," ",IF(Q175&lt;=$N$4,"VENCIDO","NO VENCIDO"))</f>
        <v xml:space="preserve"> </v>
      </c>
      <c r="T175" s="18"/>
      <c r="U175" s="19"/>
      <c r="V175" s="19"/>
      <c r="W175" s="20"/>
      <c r="X175" s="20"/>
      <c r="Y175" s="164"/>
      <c r="Z175" s="21"/>
      <c r="AA175" s="4"/>
      <c r="AB175" s="166"/>
      <c r="AC175" s="166"/>
      <c r="AD175" s="170"/>
      <c r="AE175" s="166"/>
      <c r="AF175" s="166"/>
      <c r="AG175" s="166"/>
      <c r="AH175" s="166"/>
      <c r="AI175" s="166"/>
      <c r="AJ175" s="166"/>
      <c r="AK175" s="166"/>
      <c r="AL175" s="166"/>
      <c r="AM175" s="166"/>
      <c r="AN175" s="166"/>
      <c r="AO175" s="184"/>
      <c r="AP175" s="24"/>
      <c r="AQ175" s="8"/>
    </row>
    <row r="176" spans="1:43" ht="14.65" customHeight="1">
      <c r="A176" s="101"/>
      <c r="B176" s="193"/>
      <c r="C176" s="193"/>
      <c r="D176" s="118"/>
      <c r="E176" s="127"/>
      <c r="F176" s="133"/>
      <c r="G176" s="133"/>
      <c r="H176" s="133"/>
      <c r="I176" s="133"/>
      <c r="J176" s="145"/>
      <c r="K176" s="148"/>
      <c r="L176" s="151"/>
      <c r="M176" s="154"/>
      <c r="N176" s="14"/>
      <c r="O176" s="15"/>
      <c r="P176" s="15"/>
      <c r="Q176" s="16"/>
      <c r="R176" s="17" t="str">
        <f ca="1">IF(Q176=0," ",IFERROR(IF(DATEDIF(TODAY(),Q176,"M")&lt;=5,"ROJO",IF(DATEDIF(TODAY(),Q176,"M")&gt;=12,"VERDE",IF(AND(DATEDIF(TODAY(),Q176,"M")&gt;=6,DATEDIF(TODAY(),Q176,"M")&lt;=11),"AMARILLO"))),S176))</f>
        <v xml:space="preserve"> </v>
      </c>
      <c r="S176" s="25" t="str">
        <f>IF(Q176=0," ",IF(Q176&lt;=$N$4,"VENCIDO","NO VENCIDO"))</f>
        <v xml:space="preserve"> </v>
      </c>
      <c r="T176" s="18"/>
      <c r="U176" s="19"/>
      <c r="V176" s="19"/>
      <c r="W176" s="20"/>
      <c r="X176" s="20"/>
      <c r="Y176" s="164"/>
      <c r="Z176" s="21"/>
      <c r="AA176" s="4"/>
      <c r="AB176" s="166"/>
      <c r="AC176" s="166"/>
      <c r="AD176" s="170"/>
      <c r="AE176" s="166"/>
      <c r="AF176" s="166"/>
      <c r="AG176" s="166"/>
      <c r="AH176" s="166"/>
      <c r="AI176" s="166"/>
      <c r="AJ176" s="166"/>
      <c r="AK176" s="166"/>
      <c r="AL176" s="166"/>
      <c r="AM176" s="166"/>
      <c r="AN176" s="166"/>
      <c r="AO176" s="184"/>
      <c r="AP176" s="24"/>
      <c r="AQ176" s="8"/>
    </row>
    <row r="177" spans="1:43" ht="14.65" customHeight="1">
      <c r="A177" s="101"/>
      <c r="B177" s="193"/>
      <c r="C177" s="193"/>
      <c r="D177" s="118"/>
      <c r="E177" s="127"/>
      <c r="F177" s="133"/>
      <c r="G177" s="133"/>
      <c r="H177" s="133"/>
      <c r="I177" s="133"/>
      <c r="J177" s="145"/>
      <c r="K177" s="148"/>
      <c r="L177" s="151"/>
      <c r="M177" s="155"/>
      <c r="N177" s="14"/>
      <c r="O177" s="15"/>
      <c r="P177" s="15"/>
      <c r="Q177" s="16"/>
      <c r="R177" s="17" t="str">
        <f ca="1">IF(Q177=0," ",IFERROR(IF(DATEDIF(TODAY(),Q177,"M")&lt;=5,"ROJO",IF(DATEDIF(TODAY(),Q177,"M")&gt;=12,"VERDE",IF(AND(DATEDIF(TODAY(),Q177,"M")&gt;=6,DATEDIF(TODAY(),Q177,"M")&lt;=11),"AMARILLO"))),S177))</f>
        <v xml:space="preserve"> </v>
      </c>
      <c r="S177" s="25" t="str">
        <f>IF(Q177=0," ",IF(Q177&lt;=$N$4,"VENCIDO","NO VENCIDO"))</f>
        <v xml:space="preserve"> </v>
      </c>
      <c r="T177" s="18"/>
      <c r="U177" s="19"/>
      <c r="V177" s="19"/>
      <c r="W177" s="20"/>
      <c r="X177" s="20"/>
      <c r="Y177" s="164"/>
      <c r="Z177" s="21"/>
      <c r="AA177" s="4"/>
      <c r="AB177" s="166"/>
      <c r="AC177" s="166"/>
      <c r="AD177" s="170"/>
      <c r="AE177" s="166"/>
      <c r="AF177" s="166"/>
      <c r="AG177" s="166"/>
      <c r="AH177" s="166"/>
      <c r="AI177" s="166"/>
      <c r="AJ177" s="166"/>
      <c r="AK177" s="166"/>
      <c r="AL177" s="166"/>
      <c r="AM177" s="166"/>
      <c r="AN177" s="166"/>
      <c r="AO177" s="185"/>
      <c r="AP177" s="24"/>
      <c r="AQ177" s="8"/>
    </row>
    <row r="178" spans="1:43" ht="16.5">
      <c r="A178" s="102"/>
      <c r="B178" s="193"/>
      <c r="C178" s="193"/>
      <c r="D178" s="119"/>
      <c r="E178" s="128"/>
      <c r="F178" s="134"/>
      <c r="G178" s="134"/>
      <c r="H178" s="134"/>
      <c r="I178" s="134"/>
      <c r="J178" s="146"/>
      <c r="K178" s="149"/>
      <c r="L178" s="152"/>
      <c r="M178" s="28" t="b">
        <f>M173=N178</f>
        <v>1</v>
      </c>
      <c r="N178" s="29">
        <f>SUM(N173:N177)</f>
        <v>37</v>
      </c>
      <c r="O178" s="30" t="s">
        <v>112</v>
      </c>
      <c r="P178" s="31"/>
      <c r="Q178" s="32"/>
      <c r="R178" s="32"/>
      <c r="S178" s="32"/>
      <c r="T178" s="33">
        <f>SUM(T173:T177)</f>
        <v>0</v>
      </c>
      <c r="U178" s="34"/>
      <c r="V178" s="34"/>
      <c r="W178" s="34"/>
      <c r="X178" s="35"/>
      <c r="Y178" s="165"/>
      <c r="Z178" s="36"/>
      <c r="AA178" s="4"/>
      <c r="AB178" s="37"/>
      <c r="AC178" s="37"/>
      <c r="AD178" s="38"/>
      <c r="AE178" s="37"/>
      <c r="AF178" s="37"/>
      <c r="AG178" s="37"/>
      <c r="AH178" s="37"/>
      <c r="AI178" s="37"/>
      <c r="AJ178" s="37"/>
      <c r="AK178" s="37"/>
      <c r="AL178" s="37"/>
      <c r="AM178" s="37"/>
      <c r="AN178" s="37"/>
      <c r="AO178" s="39"/>
      <c r="AP178" s="24"/>
      <c r="AQ178" s="8"/>
    </row>
    <row r="179" spans="1:43" ht="14.65" customHeight="1">
      <c r="A179" s="100">
        <f>A173+1</f>
        <v>30</v>
      </c>
      <c r="B179" s="193" t="s">
        <v>168</v>
      </c>
      <c r="C179" s="193"/>
      <c r="D179" s="117">
        <f>+Marzo!M179</f>
        <v>0</v>
      </c>
      <c r="E179" s="126">
        <v>8</v>
      </c>
      <c r="F179" s="132">
        <v>1</v>
      </c>
      <c r="G179" s="132"/>
      <c r="H179" s="132"/>
      <c r="I179" s="132"/>
      <c r="J179" s="144">
        <f>+F179+G179</f>
        <v>1</v>
      </c>
      <c r="K179" s="147">
        <f>+AO179</f>
        <v>0</v>
      </c>
      <c r="L179" s="150">
        <f>+J179+K179</f>
        <v>1</v>
      </c>
      <c r="M179" s="153">
        <f>+(D179+E179)-(L179)+H179-I179</f>
        <v>7</v>
      </c>
      <c r="N179" s="14">
        <v>7</v>
      </c>
      <c r="O179" s="15" t="s">
        <v>263</v>
      </c>
      <c r="P179" s="15" t="s">
        <v>111</v>
      </c>
      <c r="Q179" s="16">
        <v>46783</v>
      </c>
      <c r="R179" s="17" t="str">
        <f ca="1">IF(Q179=0," ",IFERROR(IF(DATEDIF(TODAY(),Q179,"M")&lt;=5,"ROJO",IF(DATEDIF(TODAY(),Q179,"M")&gt;=12,"VERDE",IF(AND(DATEDIF(TODAY(),Q179,"M")&gt;=6,DATEDIF(TODAY(),Q179,"M")&lt;=11),"AMARILLO"))),S179))</f>
        <v>VERDE</v>
      </c>
      <c r="S179" s="17" t="str">
        <f>IF(Q179=0," ",IF(Q179&lt;=$N$4,"VENCIDO","NO VENCIDO"))</f>
        <v>NO VENCIDO</v>
      </c>
      <c r="T179" s="18"/>
      <c r="U179" s="19"/>
      <c r="V179" s="19"/>
      <c r="W179" s="20"/>
      <c r="X179" s="20"/>
      <c r="Y179" s="163">
        <f>+AT179</f>
        <v>0</v>
      </c>
      <c r="Z179" s="21"/>
      <c r="AA179" s="4"/>
      <c r="AB179" s="166"/>
      <c r="AC179" s="166"/>
      <c r="AD179" s="170">
        <f>+AB179+AC179</f>
        <v>0</v>
      </c>
      <c r="AE179" s="166"/>
      <c r="AF179" s="166"/>
      <c r="AG179" s="166"/>
      <c r="AH179" s="166"/>
      <c r="AI179" s="166"/>
      <c r="AJ179" s="166"/>
      <c r="AK179" s="166"/>
      <c r="AL179" s="166"/>
      <c r="AM179" s="166"/>
      <c r="AN179" s="166"/>
      <c r="AO179" s="183">
        <f>SUM(AD179:AN183)</f>
        <v>0</v>
      </c>
      <c r="AP179" s="24"/>
      <c r="AQ179" s="8"/>
    </row>
    <row r="180" spans="1:43" ht="14.65" customHeight="1">
      <c r="A180" s="101"/>
      <c r="B180" s="193"/>
      <c r="C180" s="193"/>
      <c r="D180" s="118"/>
      <c r="E180" s="127"/>
      <c r="F180" s="133"/>
      <c r="G180" s="133"/>
      <c r="H180" s="133"/>
      <c r="I180" s="133"/>
      <c r="J180" s="145"/>
      <c r="K180" s="148"/>
      <c r="L180" s="151"/>
      <c r="M180" s="154"/>
      <c r="N180" s="14"/>
      <c r="O180" s="15"/>
      <c r="P180" s="15"/>
      <c r="Q180" s="16"/>
      <c r="R180" s="17" t="str">
        <f ca="1">IF(Q180=0," ",IFERROR(IF(DATEDIF(TODAY(),Q180,"M")&lt;=5,"ROJO",IF(DATEDIF(TODAY(),Q180,"M")&gt;=12,"VERDE",IF(AND(DATEDIF(TODAY(),Q180,"M")&gt;=6,DATEDIF(TODAY(),Q180,"M")&lt;=11),"AMARILLO"))),S180))</f>
        <v xml:space="preserve"> </v>
      </c>
      <c r="S180" s="25" t="str">
        <f>IF(Q180=0," ",IF(Q180&lt;=$N$4,"VENCIDO","NO VENCIDO"))</f>
        <v xml:space="preserve"> </v>
      </c>
      <c r="T180" s="18"/>
      <c r="U180" s="19"/>
      <c r="V180" s="19"/>
      <c r="W180" s="20"/>
      <c r="X180" s="20"/>
      <c r="Y180" s="164"/>
      <c r="Z180" s="21"/>
      <c r="AA180" s="4"/>
      <c r="AB180" s="166"/>
      <c r="AC180" s="166"/>
      <c r="AD180" s="170"/>
      <c r="AE180" s="166"/>
      <c r="AF180" s="166"/>
      <c r="AG180" s="166"/>
      <c r="AH180" s="166"/>
      <c r="AI180" s="166"/>
      <c r="AJ180" s="166"/>
      <c r="AK180" s="166"/>
      <c r="AL180" s="166"/>
      <c r="AM180" s="166"/>
      <c r="AN180" s="166"/>
      <c r="AO180" s="184"/>
      <c r="AP180" s="24"/>
      <c r="AQ180" s="8"/>
    </row>
    <row r="181" spans="1:43" ht="14.65" customHeight="1">
      <c r="A181" s="101"/>
      <c r="B181" s="193"/>
      <c r="C181" s="193"/>
      <c r="D181" s="118"/>
      <c r="E181" s="127"/>
      <c r="F181" s="133"/>
      <c r="G181" s="133"/>
      <c r="H181" s="133"/>
      <c r="I181" s="133"/>
      <c r="J181" s="145"/>
      <c r="K181" s="148"/>
      <c r="L181" s="151"/>
      <c r="M181" s="154"/>
      <c r="N181" s="14"/>
      <c r="O181" s="15"/>
      <c r="P181" s="15"/>
      <c r="Q181" s="16"/>
      <c r="R181" s="17" t="str">
        <f ca="1">IF(Q181=0," ",IFERROR(IF(DATEDIF(TODAY(),Q181,"M")&lt;=5,"ROJO",IF(DATEDIF(TODAY(),Q181,"M")&gt;=12,"VERDE",IF(AND(DATEDIF(TODAY(),Q181,"M")&gt;=6,DATEDIF(TODAY(),Q181,"M")&lt;=11),"AMARILLO"))),S181))</f>
        <v xml:space="preserve"> </v>
      </c>
      <c r="S181" s="25" t="str">
        <f>IF(Q181=0," ",IF(Q181&lt;=$N$4,"VENCIDO","NO VENCIDO"))</f>
        <v xml:space="preserve"> </v>
      </c>
      <c r="T181" s="18"/>
      <c r="U181" s="19"/>
      <c r="V181" s="19"/>
      <c r="W181" s="20"/>
      <c r="X181" s="20"/>
      <c r="Y181" s="164"/>
      <c r="Z181" s="21"/>
      <c r="AA181" s="4"/>
      <c r="AB181" s="166"/>
      <c r="AC181" s="166"/>
      <c r="AD181" s="170"/>
      <c r="AE181" s="166"/>
      <c r="AF181" s="166"/>
      <c r="AG181" s="166"/>
      <c r="AH181" s="166"/>
      <c r="AI181" s="166"/>
      <c r="AJ181" s="166"/>
      <c r="AK181" s="166"/>
      <c r="AL181" s="166"/>
      <c r="AM181" s="166"/>
      <c r="AN181" s="166"/>
      <c r="AO181" s="184"/>
      <c r="AP181" s="24"/>
      <c r="AQ181" s="8"/>
    </row>
    <row r="182" spans="1:43" ht="14.65" customHeight="1">
      <c r="A182" s="101"/>
      <c r="B182" s="193"/>
      <c r="C182" s="193"/>
      <c r="D182" s="118"/>
      <c r="E182" s="127"/>
      <c r="F182" s="133"/>
      <c r="G182" s="133"/>
      <c r="H182" s="133"/>
      <c r="I182" s="133"/>
      <c r="J182" s="145"/>
      <c r="K182" s="148"/>
      <c r="L182" s="151"/>
      <c r="M182" s="154"/>
      <c r="N182" s="14"/>
      <c r="O182" s="15"/>
      <c r="P182" s="15"/>
      <c r="Q182" s="16"/>
      <c r="R182" s="17" t="str">
        <f ca="1">IF(Q182=0," ",IFERROR(IF(DATEDIF(TODAY(),Q182,"M")&lt;=5,"ROJO",IF(DATEDIF(TODAY(),Q182,"M")&gt;=12,"VERDE",IF(AND(DATEDIF(TODAY(),Q182,"M")&gt;=6,DATEDIF(TODAY(),Q182,"M")&lt;=11),"AMARILLO"))),S182))</f>
        <v xml:space="preserve"> </v>
      </c>
      <c r="S182" s="25" t="str">
        <f>IF(Q182=0," ",IF(Q182&lt;=$N$4,"VENCIDO","NO VENCIDO"))</f>
        <v xml:space="preserve"> </v>
      </c>
      <c r="T182" s="18"/>
      <c r="U182" s="19"/>
      <c r="V182" s="19"/>
      <c r="W182" s="20"/>
      <c r="X182" s="20"/>
      <c r="Y182" s="164"/>
      <c r="Z182" s="21"/>
      <c r="AA182" s="4"/>
      <c r="AB182" s="166"/>
      <c r="AC182" s="166"/>
      <c r="AD182" s="170"/>
      <c r="AE182" s="166"/>
      <c r="AF182" s="166"/>
      <c r="AG182" s="166"/>
      <c r="AH182" s="166"/>
      <c r="AI182" s="166"/>
      <c r="AJ182" s="166"/>
      <c r="AK182" s="166"/>
      <c r="AL182" s="166"/>
      <c r="AM182" s="166"/>
      <c r="AN182" s="166"/>
      <c r="AO182" s="184"/>
      <c r="AP182" s="24"/>
      <c r="AQ182" s="8"/>
    </row>
    <row r="183" spans="1:43" ht="14.65" customHeight="1">
      <c r="A183" s="101"/>
      <c r="B183" s="193"/>
      <c r="C183" s="193"/>
      <c r="D183" s="118"/>
      <c r="E183" s="127"/>
      <c r="F183" s="133"/>
      <c r="G183" s="133"/>
      <c r="H183" s="133"/>
      <c r="I183" s="133"/>
      <c r="J183" s="145"/>
      <c r="K183" s="148"/>
      <c r="L183" s="151"/>
      <c r="M183" s="155"/>
      <c r="N183" s="14"/>
      <c r="O183" s="15"/>
      <c r="P183" s="15"/>
      <c r="Q183" s="16"/>
      <c r="R183" s="17" t="str">
        <f ca="1">IF(Q183=0," ",IFERROR(IF(DATEDIF(TODAY(),Q183,"M")&lt;=5,"ROJO",IF(DATEDIF(TODAY(),Q183,"M")&gt;=12,"VERDE",IF(AND(DATEDIF(TODAY(),Q183,"M")&gt;=6,DATEDIF(TODAY(),Q183,"M")&lt;=11),"AMARILLO"))),S183))</f>
        <v xml:space="preserve"> </v>
      </c>
      <c r="S183" s="25" t="str">
        <f>IF(Q183=0," ",IF(Q183&lt;=$N$4,"VENCIDO","NO VENCIDO"))</f>
        <v xml:space="preserve"> </v>
      </c>
      <c r="T183" s="18"/>
      <c r="U183" s="19"/>
      <c r="V183" s="19"/>
      <c r="W183" s="20"/>
      <c r="X183" s="20"/>
      <c r="Y183" s="164"/>
      <c r="Z183" s="21"/>
      <c r="AA183" s="4"/>
      <c r="AB183" s="166"/>
      <c r="AC183" s="166"/>
      <c r="AD183" s="170"/>
      <c r="AE183" s="166"/>
      <c r="AF183" s="166"/>
      <c r="AG183" s="166"/>
      <c r="AH183" s="166"/>
      <c r="AI183" s="166"/>
      <c r="AJ183" s="166"/>
      <c r="AK183" s="166"/>
      <c r="AL183" s="166"/>
      <c r="AM183" s="166"/>
      <c r="AN183" s="166"/>
      <c r="AO183" s="185"/>
      <c r="AP183" s="24"/>
      <c r="AQ183" s="8"/>
    </row>
    <row r="184" spans="1:43" ht="16.5">
      <c r="A184" s="102"/>
      <c r="B184" s="193"/>
      <c r="C184" s="193"/>
      <c r="D184" s="119"/>
      <c r="E184" s="128"/>
      <c r="F184" s="134"/>
      <c r="G184" s="134"/>
      <c r="H184" s="134"/>
      <c r="I184" s="134"/>
      <c r="J184" s="146"/>
      <c r="K184" s="149"/>
      <c r="L184" s="152"/>
      <c r="M184" s="28" t="b">
        <f>M179=N184</f>
        <v>1</v>
      </c>
      <c r="N184" s="29">
        <f>SUM(N179:N183)</f>
        <v>7</v>
      </c>
      <c r="O184" s="30" t="s">
        <v>112</v>
      </c>
      <c r="P184" s="31"/>
      <c r="Q184" s="32"/>
      <c r="R184" s="32"/>
      <c r="S184" s="32"/>
      <c r="T184" s="33">
        <f>SUM(T179:T183)</f>
        <v>0</v>
      </c>
      <c r="U184" s="34"/>
      <c r="V184" s="34"/>
      <c r="W184" s="34"/>
      <c r="X184" s="35"/>
      <c r="Y184" s="165"/>
      <c r="Z184" s="36"/>
      <c r="AA184" s="4"/>
      <c r="AB184" s="37"/>
      <c r="AC184" s="37"/>
      <c r="AD184" s="38"/>
      <c r="AE184" s="37"/>
      <c r="AF184" s="37"/>
      <c r="AG184" s="37"/>
      <c r="AH184" s="37"/>
      <c r="AI184" s="37"/>
      <c r="AJ184" s="37"/>
      <c r="AK184" s="37"/>
      <c r="AL184" s="37"/>
      <c r="AM184" s="37"/>
      <c r="AN184" s="37"/>
      <c r="AO184" s="39"/>
      <c r="AP184" s="24"/>
      <c r="AQ184" s="8"/>
    </row>
    <row r="185" spans="1:43" ht="14.65" customHeight="1">
      <c r="A185" s="100">
        <f>A179+1</f>
        <v>31</v>
      </c>
      <c r="B185" s="193" t="s">
        <v>170</v>
      </c>
      <c r="C185" s="193"/>
      <c r="D185" s="117">
        <f>+Marzo!M185</f>
        <v>10</v>
      </c>
      <c r="E185" s="126">
        <v>0</v>
      </c>
      <c r="F185" s="132">
        <v>0</v>
      </c>
      <c r="G185" s="132"/>
      <c r="H185" s="132"/>
      <c r="I185" s="132"/>
      <c r="J185" s="144">
        <f>+F185+G185</f>
        <v>0</v>
      </c>
      <c r="K185" s="147">
        <f>+AO185</f>
        <v>0</v>
      </c>
      <c r="L185" s="150">
        <f>+J185+K185</f>
        <v>0</v>
      </c>
      <c r="M185" s="153">
        <f>+(D185+E185)-(L185)+H185-I185</f>
        <v>10</v>
      </c>
      <c r="N185" s="14">
        <v>10</v>
      </c>
      <c r="O185" s="71" t="s">
        <v>171</v>
      </c>
      <c r="P185" s="71" t="s">
        <v>172</v>
      </c>
      <c r="Q185" s="72">
        <v>46836</v>
      </c>
      <c r="R185" s="17" t="str">
        <f ca="1">IF(Q185=0," ",IFERROR(IF(DATEDIF(TODAY(),Q185,"M")&lt;=5,"ROJO",IF(DATEDIF(TODAY(),Q185,"M")&gt;=12,"VERDE",IF(AND(DATEDIF(TODAY(),Q185,"M")&gt;=6,DATEDIF(TODAY(),Q185,"M")&lt;=11),"AMARILLO"))),S185))</f>
        <v>VERDE</v>
      </c>
      <c r="S185" s="17" t="str">
        <f>IF(Q185=0," ",IF(Q185&lt;=$N$4,"VENCIDO","NO VENCIDO"))</f>
        <v>NO VENCIDO</v>
      </c>
      <c r="T185" s="18"/>
      <c r="U185" s="19"/>
      <c r="V185" s="19"/>
      <c r="W185" s="20"/>
      <c r="X185" s="20"/>
      <c r="Y185" s="163">
        <f>+AT185</f>
        <v>0</v>
      </c>
      <c r="Z185" s="21"/>
      <c r="AA185" s="4"/>
      <c r="AB185" s="166"/>
      <c r="AC185" s="166"/>
      <c r="AD185" s="170">
        <f>+AB185+AC185</f>
        <v>0</v>
      </c>
      <c r="AE185" s="166"/>
      <c r="AF185" s="166"/>
      <c r="AG185" s="166"/>
      <c r="AH185" s="166"/>
      <c r="AI185" s="166"/>
      <c r="AJ185" s="166"/>
      <c r="AK185" s="166"/>
      <c r="AL185" s="166"/>
      <c r="AM185" s="166"/>
      <c r="AN185" s="166"/>
      <c r="AO185" s="183">
        <f>SUM(AD185:AN189)</f>
        <v>0</v>
      </c>
      <c r="AP185" s="24"/>
      <c r="AQ185" s="8"/>
    </row>
    <row r="186" spans="1:43" ht="14.65" customHeight="1">
      <c r="A186" s="101"/>
      <c r="B186" s="193"/>
      <c r="C186" s="193"/>
      <c r="D186" s="118"/>
      <c r="E186" s="127"/>
      <c r="F186" s="133"/>
      <c r="G186" s="133"/>
      <c r="H186" s="133"/>
      <c r="I186" s="133"/>
      <c r="J186" s="145"/>
      <c r="K186" s="148"/>
      <c r="L186" s="151"/>
      <c r="M186" s="154"/>
      <c r="N186" s="14"/>
      <c r="O186" s="15"/>
      <c r="P186" s="15"/>
      <c r="Q186" s="16"/>
      <c r="R186" s="17" t="str">
        <f ca="1">IF(Q186=0," ",IFERROR(IF(DATEDIF(TODAY(),Q186,"M")&lt;=5,"ROJO",IF(DATEDIF(TODAY(),Q186,"M")&gt;=12,"VERDE",IF(AND(DATEDIF(TODAY(),Q186,"M")&gt;=6,DATEDIF(TODAY(),Q186,"M")&lt;=11),"AMARILLO"))),S186))</f>
        <v xml:space="preserve"> </v>
      </c>
      <c r="S186" s="25" t="str">
        <f>IF(Q186=0," ",IF(Q186&lt;=$N$4,"VENCIDO","NO VENCIDO"))</f>
        <v xml:space="preserve"> </v>
      </c>
      <c r="T186" s="18"/>
      <c r="U186" s="19"/>
      <c r="V186" s="19"/>
      <c r="W186" s="20"/>
      <c r="X186" s="20"/>
      <c r="Y186" s="164"/>
      <c r="Z186" s="21"/>
      <c r="AA186" s="4"/>
      <c r="AB186" s="166"/>
      <c r="AC186" s="166"/>
      <c r="AD186" s="170"/>
      <c r="AE186" s="166"/>
      <c r="AF186" s="166"/>
      <c r="AG186" s="166"/>
      <c r="AH186" s="166"/>
      <c r="AI186" s="166"/>
      <c r="AJ186" s="166"/>
      <c r="AK186" s="166"/>
      <c r="AL186" s="166"/>
      <c r="AM186" s="166"/>
      <c r="AN186" s="166"/>
      <c r="AO186" s="184"/>
      <c r="AP186" s="24"/>
      <c r="AQ186" s="8"/>
    </row>
    <row r="187" spans="1:43" ht="14.65" customHeight="1">
      <c r="A187" s="101"/>
      <c r="B187" s="193"/>
      <c r="C187" s="193"/>
      <c r="D187" s="118"/>
      <c r="E187" s="127"/>
      <c r="F187" s="133"/>
      <c r="G187" s="133"/>
      <c r="H187" s="133"/>
      <c r="I187" s="133"/>
      <c r="J187" s="145"/>
      <c r="K187" s="148"/>
      <c r="L187" s="151"/>
      <c r="M187" s="154"/>
      <c r="N187" s="14"/>
      <c r="O187" s="15"/>
      <c r="P187" s="15"/>
      <c r="Q187" s="16"/>
      <c r="R187" s="17" t="str">
        <f ca="1">IF(Q187=0," ",IFERROR(IF(DATEDIF(TODAY(),Q187,"M")&lt;=5,"ROJO",IF(DATEDIF(TODAY(),Q187,"M")&gt;=12,"VERDE",IF(AND(DATEDIF(TODAY(),Q187,"M")&gt;=6,DATEDIF(TODAY(),Q187,"M")&lt;=11),"AMARILLO"))),S187))</f>
        <v xml:space="preserve"> </v>
      </c>
      <c r="S187" s="25" t="str">
        <f>IF(Q187=0," ",IF(Q187&lt;=$N$4,"VENCIDO","NO VENCIDO"))</f>
        <v xml:space="preserve"> </v>
      </c>
      <c r="T187" s="18"/>
      <c r="U187" s="19"/>
      <c r="V187" s="19"/>
      <c r="W187" s="20"/>
      <c r="X187" s="20"/>
      <c r="Y187" s="164"/>
      <c r="Z187" s="21"/>
      <c r="AA187" s="4"/>
      <c r="AB187" s="166"/>
      <c r="AC187" s="166"/>
      <c r="AD187" s="170"/>
      <c r="AE187" s="166"/>
      <c r="AF187" s="166"/>
      <c r="AG187" s="166"/>
      <c r="AH187" s="166"/>
      <c r="AI187" s="166"/>
      <c r="AJ187" s="166"/>
      <c r="AK187" s="166"/>
      <c r="AL187" s="166"/>
      <c r="AM187" s="166"/>
      <c r="AN187" s="166"/>
      <c r="AO187" s="184"/>
      <c r="AP187" s="24"/>
      <c r="AQ187" s="8"/>
    </row>
    <row r="188" spans="1:43" ht="14.65" customHeight="1">
      <c r="A188" s="101"/>
      <c r="B188" s="193"/>
      <c r="C188" s="193"/>
      <c r="D188" s="118"/>
      <c r="E188" s="127"/>
      <c r="F188" s="133"/>
      <c r="G188" s="133"/>
      <c r="H188" s="133"/>
      <c r="I188" s="133"/>
      <c r="J188" s="145"/>
      <c r="K188" s="148"/>
      <c r="L188" s="151"/>
      <c r="M188" s="154"/>
      <c r="N188" s="14"/>
      <c r="O188" s="15"/>
      <c r="P188" s="15"/>
      <c r="Q188" s="16"/>
      <c r="R188" s="17" t="str">
        <f ca="1">IF(Q188=0," ",IFERROR(IF(DATEDIF(TODAY(),Q188,"M")&lt;=5,"ROJO",IF(DATEDIF(TODAY(),Q188,"M")&gt;=12,"VERDE",IF(AND(DATEDIF(TODAY(),Q188,"M")&gt;=6,DATEDIF(TODAY(),Q188,"M")&lt;=11),"AMARILLO"))),S188))</f>
        <v xml:space="preserve"> </v>
      </c>
      <c r="S188" s="25" t="str">
        <f>IF(Q188=0," ",IF(Q188&lt;=$N$4,"VENCIDO","NO VENCIDO"))</f>
        <v xml:space="preserve"> </v>
      </c>
      <c r="T188" s="18"/>
      <c r="U188" s="19"/>
      <c r="V188" s="19"/>
      <c r="W188" s="20"/>
      <c r="X188" s="20"/>
      <c r="Y188" s="164"/>
      <c r="Z188" s="21"/>
      <c r="AA188" s="4"/>
      <c r="AB188" s="166"/>
      <c r="AC188" s="166"/>
      <c r="AD188" s="170"/>
      <c r="AE188" s="166"/>
      <c r="AF188" s="166"/>
      <c r="AG188" s="166"/>
      <c r="AH188" s="166"/>
      <c r="AI188" s="166"/>
      <c r="AJ188" s="166"/>
      <c r="AK188" s="166"/>
      <c r="AL188" s="166"/>
      <c r="AM188" s="166"/>
      <c r="AN188" s="166"/>
      <c r="AO188" s="184"/>
      <c r="AP188" s="24"/>
      <c r="AQ188" s="8"/>
    </row>
    <row r="189" spans="1:43" ht="14.65" customHeight="1">
      <c r="A189" s="101"/>
      <c r="B189" s="193"/>
      <c r="C189" s="193"/>
      <c r="D189" s="118"/>
      <c r="E189" s="127"/>
      <c r="F189" s="133"/>
      <c r="G189" s="133"/>
      <c r="H189" s="133"/>
      <c r="I189" s="133"/>
      <c r="J189" s="145"/>
      <c r="K189" s="148"/>
      <c r="L189" s="151"/>
      <c r="M189" s="155"/>
      <c r="N189" s="14"/>
      <c r="O189" s="15"/>
      <c r="P189" s="15"/>
      <c r="Q189" s="16"/>
      <c r="R189" s="17" t="str">
        <f ca="1">IF(Q189=0," ",IFERROR(IF(DATEDIF(TODAY(),Q189,"M")&lt;=5,"ROJO",IF(DATEDIF(TODAY(),Q189,"M")&gt;=12,"VERDE",IF(AND(DATEDIF(TODAY(),Q189,"M")&gt;=6,DATEDIF(TODAY(),Q189,"M")&lt;=11),"AMARILLO"))),S189))</f>
        <v xml:space="preserve"> </v>
      </c>
      <c r="S189" s="25" t="str">
        <f>IF(Q189=0," ",IF(Q189&lt;=$N$4,"VENCIDO","NO VENCIDO"))</f>
        <v xml:space="preserve"> </v>
      </c>
      <c r="T189" s="18"/>
      <c r="U189" s="19"/>
      <c r="V189" s="19"/>
      <c r="W189" s="20"/>
      <c r="X189" s="20"/>
      <c r="Y189" s="164"/>
      <c r="Z189" s="21"/>
      <c r="AA189" s="4"/>
      <c r="AB189" s="166"/>
      <c r="AC189" s="166"/>
      <c r="AD189" s="170"/>
      <c r="AE189" s="166"/>
      <c r="AF189" s="166"/>
      <c r="AG189" s="166"/>
      <c r="AH189" s="166"/>
      <c r="AI189" s="166"/>
      <c r="AJ189" s="166"/>
      <c r="AK189" s="166"/>
      <c r="AL189" s="166"/>
      <c r="AM189" s="166"/>
      <c r="AN189" s="166"/>
      <c r="AO189" s="185"/>
      <c r="AP189" s="24"/>
      <c r="AQ189" s="8"/>
    </row>
    <row r="190" spans="1:43" ht="16.5">
      <c r="A190" s="102"/>
      <c r="B190" s="193"/>
      <c r="C190" s="193"/>
      <c r="D190" s="119"/>
      <c r="E190" s="128"/>
      <c r="F190" s="134"/>
      <c r="G190" s="134"/>
      <c r="H190" s="134"/>
      <c r="I190" s="134"/>
      <c r="J190" s="146"/>
      <c r="K190" s="149"/>
      <c r="L190" s="152"/>
      <c r="M190" s="28" t="b">
        <f>M185=N190</f>
        <v>1</v>
      </c>
      <c r="N190" s="29">
        <f>SUM(N185:N189)</f>
        <v>10</v>
      </c>
      <c r="O190" s="30" t="s">
        <v>112</v>
      </c>
      <c r="P190" s="31"/>
      <c r="Q190" s="32"/>
      <c r="R190" s="32"/>
      <c r="S190" s="32"/>
      <c r="T190" s="33">
        <f>SUM(T185:T189)</f>
        <v>0</v>
      </c>
      <c r="U190" s="34"/>
      <c r="V190" s="34"/>
      <c r="W190" s="34"/>
      <c r="X190" s="35"/>
      <c r="Y190" s="165"/>
      <c r="Z190" s="36"/>
      <c r="AA190" s="4"/>
      <c r="AB190" s="37"/>
      <c r="AC190" s="37"/>
      <c r="AD190" s="38"/>
      <c r="AE190" s="37"/>
      <c r="AF190" s="37"/>
      <c r="AG190" s="37"/>
      <c r="AH190" s="37"/>
      <c r="AI190" s="37"/>
      <c r="AJ190" s="37"/>
      <c r="AK190" s="37"/>
      <c r="AL190" s="37"/>
      <c r="AM190" s="37"/>
      <c r="AN190" s="37"/>
      <c r="AO190" s="39"/>
      <c r="AP190" s="24"/>
      <c r="AQ190" s="8"/>
    </row>
    <row r="191" spans="1:43" ht="14.65" customHeight="1">
      <c r="A191" s="100">
        <f>A185+1</f>
        <v>32</v>
      </c>
      <c r="B191" s="193" t="s">
        <v>173</v>
      </c>
      <c r="C191" s="193"/>
      <c r="D191" s="117">
        <f>+Marzo!M191</f>
        <v>0</v>
      </c>
      <c r="E191" s="126">
        <v>0</v>
      </c>
      <c r="F191" s="132">
        <v>0</v>
      </c>
      <c r="G191" s="132"/>
      <c r="H191" s="132"/>
      <c r="I191" s="132"/>
      <c r="J191" s="144">
        <f>+F191+G191</f>
        <v>0</v>
      </c>
      <c r="K191" s="147">
        <f>+AO191</f>
        <v>0</v>
      </c>
      <c r="L191" s="150">
        <f>+J191+K191</f>
        <v>0</v>
      </c>
      <c r="M191" s="153">
        <f>+(D191+E191)-(L191)+H191-I191</f>
        <v>0</v>
      </c>
      <c r="N191" s="14"/>
      <c r="O191" s="15"/>
      <c r="P191" s="15"/>
      <c r="Q191" s="16"/>
      <c r="R191" s="17" t="str">
        <f ca="1">IF(Q191=0," ",IFERROR(IF(DATEDIF(TODAY(),Q191,"M")&lt;=5,"ROJO",IF(DATEDIF(TODAY(),Q191,"M")&gt;=12,"VERDE",IF(AND(DATEDIF(TODAY(),Q191,"M")&gt;=6,DATEDIF(TODAY(),Q191,"M")&lt;=11),"AMARILLO"))),S191))</f>
        <v xml:space="preserve"> </v>
      </c>
      <c r="S191" s="17" t="str">
        <f>IF(Q191=0," ",IF(Q191&lt;=$N$4,"VENCIDO","NO VENCIDO"))</f>
        <v xml:space="preserve"> </v>
      </c>
      <c r="T191" s="18"/>
      <c r="U191" s="19"/>
      <c r="V191" s="19"/>
      <c r="W191" s="20"/>
      <c r="X191" s="20"/>
      <c r="Y191" s="163">
        <f>+AT191</f>
        <v>0</v>
      </c>
      <c r="Z191" s="21"/>
      <c r="AA191" s="4"/>
      <c r="AB191" s="166"/>
      <c r="AC191" s="166"/>
      <c r="AD191" s="170">
        <f>+AB191+AC191</f>
        <v>0</v>
      </c>
      <c r="AE191" s="166"/>
      <c r="AF191" s="166"/>
      <c r="AG191" s="166"/>
      <c r="AH191" s="166"/>
      <c r="AI191" s="166"/>
      <c r="AJ191" s="166"/>
      <c r="AK191" s="166"/>
      <c r="AL191" s="166"/>
      <c r="AM191" s="166"/>
      <c r="AN191" s="166"/>
      <c r="AO191" s="183">
        <f>SUM(AD191:AN195)</f>
        <v>0</v>
      </c>
      <c r="AP191" s="24"/>
      <c r="AQ191" s="8"/>
    </row>
    <row r="192" spans="1:43" ht="14.65" customHeight="1">
      <c r="A192" s="101"/>
      <c r="B192" s="193"/>
      <c r="C192" s="193"/>
      <c r="D192" s="118"/>
      <c r="E192" s="127"/>
      <c r="F192" s="133"/>
      <c r="G192" s="133"/>
      <c r="H192" s="133"/>
      <c r="I192" s="133"/>
      <c r="J192" s="145"/>
      <c r="K192" s="148"/>
      <c r="L192" s="151"/>
      <c r="M192" s="154"/>
      <c r="N192" s="14"/>
      <c r="O192" s="15"/>
      <c r="P192" s="15"/>
      <c r="Q192" s="16"/>
      <c r="R192" s="17" t="str">
        <f ca="1">IF(Q192=0," ",IFERROR(IF(DATEDIF(TODAY(),Q192,"M")&lt;=5,"ROJO",IF(DATEDIF(TODAY(),Q192,"M")&gt;=12,"VERDE",IF(AND(DATEDIF(TODAY(),Q192,"M")&gt;=6,DATEDIF(TODAY(),Q192,"M")&lt;=11),"AMARILLO"))),S192))</f>
        <v xml:space="preserve"> </v>
      </c>
      <c r="S192" s="25" t="str">
        <f>IF(Q192=0," ",IF(Q192&lt;=$N$4,"VENCIDO","NO VENCIDO"))</f>
        <v xml:space="preserve"> </v>
      </c>
      <c r="T192" s="18"/>
      <c r="U192" s="19"/>
      <c r="V192" s="19"/>
      <c r="W192" s="20"/>
      <c r="X192" s="20"/>
      <c r="Y192" s="164"/>
      <c r="Z192" s="21"/>
      <c r="AA192" s="4"/>
      <c r="AB192" s="166"/>
      <c r="AC192" s="166"/>
      <c r="AD192" s="170"/>
      <c r="AE192" s="166"/>
      <c r="AF192" s="166"/>
      <c r="AG192" s="166"/>
      <c r="AH192" s="166"/>
      <c r="AI192" s="166"/>
      <c r="AJ192" s="166"/>
      <c r="AK192" s="166"/>
      <c r="AL192" s="166"/>
      <c r="AM192" s="166"/>
      <c r="AN192" s="166"/>
      <c r="AO192" s="184"/>
      <c r="AP192" s="24"/>
      <c r="AQ192" s="8"/>
    </row>
    <row r="193" spans="1:43" ht="14.65" customHeight="1">
      <c r="A193" s="101"/>
      <c r="B193" s="193"/>
      <c r="C193" s="193"/>
      <c r="D193" s="118"/>
      <c r="E193" s="127"/>
      <c r="F193" s="133"/>
      <c r="G193" s="133"/>
      <c r="H193" s="133"/>
      <c r="I193" s="133"/>
      <c r="J193" s="145"/>
      <c r="K193" s="148"/>
      <c r="L193" s="151"/>
      <c r="M193" s="154"/>
      <c r="N193" s="14"/>
      <c r="O193" s="15"/>
      <c r="P193" s="15"/>
      <c r="Q193" s="16"/>
      <c r="R193" s="17" t="str">
        <f ca="1">IF(Q193=0," ",IFERROR(IF(DATEDIF(TODAY(),Q193,"M")&lt;=5,"ROJO",IF(DATEDIF(TODAY(),Q193,"M")&gt;=12,"VERDE",IF(AND(DATEDIF(TODAY(),Q193,"M")&gt;=6,DATEDIF(TODAY(),Q193,"M")&lt;=11),"AMARILLO"))),S193))</f>
        <v xml:space="preserve"> </v>
      </c>
      <c r="S193" s="25" t="str">
        <f>IF(Q193=0," ",IF(Q193&lt;=$N$4,"VENCIDO","NO VENCIDO"))</f>
        <v xml:space="preserve"> </v>
      </c>
      <c r="T193" s="18"/>
      <c r="U193" s="19"/>
      <c r="V193" s="19"/>
      <c r="W193" s="20"/>
      <c r="X193" s="20"/>
      <c r="Y193" s="164"/>
      <c r="Z193" s="21"/>
      <c r="AA193" s="4"/>
      <c r="AB193" s="166"/>
      <c r="AC193" s="166"/>
      <c r="AD193" s="170"/>
      <c r="AE193" s="166"/>
      <c r="AF193" s="166"/>
      <c r="AG193" s="166"/>
      <c r="AH193" s="166"/>
      <c r="AI193" s="166"/>
      <c r="AJ193" s="166"/>
      <c r="AK193" s="166"/>
      <c r="AL193" s="166"/>
      <c r="AM193" s="166"/>
      <c r="AN193" s="166"/>
      <c r="AO193" s="184"/>
      <c r="AP193" s="24"/>
      <c r="AQ193" s="8"/>
    </row>
    <row r="194" spans="1:43" ht="14.65" customHeight="1">
      <c r="A194" s="101"/>
      <c r="B194" s="193"/>
      <c r="C194" s="193"/>
      <c r="D194" s="118"/>
      <c r="E194" s="127"/>
      <c r="F194" s="133"/>
      <c r="G194" s="133"/>
      <c r="H194" s="133"/>
      <c r="I194" s="133"/>
      <c r="J194" s="145"/>
      <c r="K194" s="148"/>
      <c r="L194" s="151"/>
      <c r="M194" s="154"/>
      <c r="N194" s="14"/>
      <c r="O194" s="15"/>
      <c r="P194" s="15"/>
      <c r="Q194" s="16"/>
      <c r="R194" s="17" t="str">
        <f ca="1">IF(Q194=0," ",IFERROR(IF(DATEDIF(TODAY(),Q194,"M")&lt;=5,"ROJO",IF(DATEDIF(TODAY(),Q194,"M")&gt;=12,"VERDE",IF(AND(DATEDIF(TODAY(),Q194,"M")&gt;=6,DATEDIF(TODAY(),Q194,"M")&lt;=11),"AMARILLO"))),S194))</f>
        <v xml:space="preserve"> </v>
      </c>
      <c r="S194" s="25" t="str">
        <f>IF(Q194=0," ",IF(Q194&lt;=$N$4,"VENCIDO","NO VENCIDO"))</f>
        <v xml:space="preserve"> </v>
      </c>
      <c r="T194" s="18"/>
      <c r="U194" s="19"/>
      <c r="V194" s="19"/>
      <c r="W194" s="20"/>
      <c r="X194" s="20"/>
      <c r="Y194" s="164"/>
      <c r="Z194" s="21"/>
      <c r="AA194" s="4"/>
      <c r="AB194" s="166"/>
      <c r="AC194" s="166"/>
      <c r="AD194" s="170"/>
      <c r="AE194" s="166"/>
      <c r="AF194" s="166"/>
      <c r="AG194" s="166"/>
      <c r="AH194" s="166"/>
      <c r="AI194" s="166"/>
      <c r="AJ194" s="166"/>
      <c r="AK194" s="166"/>
      <c r="AL194" s="166"/>
      <c r="AM194" s="166"/>
      <c r="AN194" s="166"/>
      <c r="AO194" s="184"/>
      <c r="AP194" s="24"/>
      <c r="AQ194" s="8"/>
    </row>
    <row r="195" spans="1:43" ht="14.65" customHeight="1">
      <c r="A195" s="101"/>
      <c r="B195" s="193"/>
      <c r="C195" s="193"/>
      <c r="D195" s="118"/>
      <c r="E195" s="127"/>
      <c r="F195" s="133"/>
      <c r="G195" s="133"/>
      <c r="H195" s="133"/>
      <c r="I195" s="133"/>
      <c r="J195" s="145"/>
      <c r="K195" s="148"/>
      <c r="L195" s="151"/>
      <c r="M195" s="155"/>
      <c r="N195" s="14"/>
      <c r="O195" s="15"/>
      <c r="P195" s="15"/>
      <c r="Q195" s="16"/>
      <c r="R195" s="17" t="str">
        <f ca="1">IF(Q195=0," ",IFERROR(IF(DATEDIF(TODAY(),Q195,"M")&lt;=5,"ROJO",IF(DATEDIF(TODAY(),Q195,"M")&gt;=12,"VERDE",IF(AND(DATEDIF(TODAY(),Q195,"M")&gt;=6,DATEDIF(TODAY(),Q195,"M")&lt;=11),"AMARILLO"))),S195))</f>
        <v xml:space="preserve"> </v>
      </c>
      <c r="S195" s="25" t="str">
        <f>IF(Q195=0," ",IF(Q195&lt;=$N$4,"VENCIDO","NO VENCIDO"))</f>
        <v xml:space="preserve"> </v>
      </c>
      <c r="T195" s="18"/>
      <c r="U195" s="19"/>
      <c r="V195" s="19"/>
      <c r="W195" s="20"/>
      <c r="X195" s="20"/>
      <c r="Y195" s="164"/>
      <c r="Z195" s="21"/>
      <c r="AA195" s="4"/>
      <c r="AB195" s="166"/>
      <c r="AC195" s="166"/>
      <c r="AD195" s="170"/>
      <c r="AE195" s="166"/>
      <c r="AF195" s="166"/>
      <c r="AG195" s="166"/>
      <c r="AH195" s="166"/>
      <c r="AI195" s="166"/>
      <c r="AJ195" s="166"/>
      <c r="AK195" s="166"/>
      <c r="AL195" s="166"/>
      <c r="AM195" s="166"/>
      <c r="AN195" s="166"/>
      <c r="AO195" s="185"/>
      <c r="AP195" s="24"/>
      <c r="AQ195" s="8"/>
    </row>
    <row r="196" spans="1:43" ht="16.5">
      <c r="A196" s="102"/>
      <c r="B196" s="193"/>
      <c r="C196" s="193"/>
      <c r="D196" s="119"/>
      <c r="E196" s="128"/>
      <c r="F196" s="134"/>
      <c r="G196" s="134"/>
      <c r="H196" s="134"/>
      <c r="I196" s="134"/>
      <c r="J196" s="146"/>
      <c r="K196" s="149"/>
      <c r="L196" s="152"/>
      <c r="M196" s="28" t="b">
        <f>M191=N196</f>
        <v>1</v>
      </c>
      <c r="N196" s="29">
        <f>SUM(N191:N195)</f>
        <v>0</v>
      </c>
      <c r="O196" s="30" t="s">
        <v>112</v>
      </c>
      <c r="P196" s="31"/>
      <c r="Q196" s="32"/>
      <c r="R196" s="32"/>
      <c r="S196" s="32"/>
      <c r="T196" s="33">
        <f>SUM(T191:T195)</f>
        <v>0</v>
      </c>
      <c r="U196" s="34"/>
      <c r="V196" s="34"/>
      <c r="W196" s="34"/>
      <c r="X196" s="35"/>
      <c r="Y196" s="165"/>
      <c r="Z196" s="36"/>
      <c r="AA196" s="4"/>
      <c r="AB196" s="37"/>
      <c r="AC196" s="37"/>
      <c r="AD196" s="38"/>
      <c r="AE196" s="37"/>
      <c r="AF196" s="37"/>
      <c r="AG196" s="37"/>
      <c r="AH196" s="37"/>
      <c r="AI196" s="37"/>
      <c r="AJ196" s="37"/>
      <c r="AK196" s="37"/>
      <c r="AL196" s="37"/>
      <c r="AM196" s="37"/>
      <c r="AN196" s="37"/>
      <c r="AO196" s="39"/>
      <c r="AP196" s="24"/>
      <c r="AQ196" s="8"/>
    </row>
    <row r="197" spans="1:43" ht="14.65" customHeight="1">
      <c r="A197" s="100">
        <f>A191+1</f>
        <v>33</v>
      </c>
      <c r="B197" s="193" t="s">
        <v>174</v>
      </c>
      <c r="C197" s="193"/>
      <c r="D197" s="117">
        <f>+Marzo!M197</f>
        <v>3</v>
      </c>
      <c r="E197" s="126">
        <v>0</v>
      </c>
      <c r="F197" s="132">
        <v>0</v>
      </c>
      <c r="G197" s="132"/>
      <c r="H197" s="132"/>
      <c r="I197" s="132"/>
      <c r="J197" s="144">
        <f>+F197+G197</f>
        <v>0</v>
      </c>
      <c r="K197" s="147">
        <f>+AO197</f>
        <v>0</v>
      </c>
      <c r="L197" s="150">
        <f>+J197+K197</f>
        <v>0</v>
      </c>
      <c r="M197" s="153">
        <f>+(D197+E197)-(L197)+H197-I197</f>
        <v>3</v>
      </c>
      <c r="N197" s="14">
        <v>3</v>
      </c>
      <c r="O197" s="71" t="s">
        <v>175</v>
      </c>
      <c r="P197" s="71" t="s">
        <v>172</v>
      </c>
      <c r="Q197" s="72">
        <v>46430</v>
      </c>
      <c r="R197" s="17" t="str">
        <f ca="1">IF(Q197=0," ",IFERROR(IF(DATEDIF(TODAY(),Q197,"M")&lt;=5,"ROJO",IF(DATEDIF(TODAY(),Q197,"M")&gt;=12,"VERDE",IF(AND(DATEDIF(TODAY(),Q197,"M")&gt;=6,DATEDIF(TODAY(),Q197,"M")&lt;=11),"AMARILLO"))),S197))</f>
        <v>ROJO</v>
      </c>
      <c r="S197" s="17" t="str">
        <f>IF(Q197=0," ",IF(Q197&lt;=$N$4,"VENCIDO","NO VENCIDO"))</f>
        <v>NO VENCIDO</v>
      </c>
      <c r="T197" s="18"/>
      <c r="U197" s="19"/>
      <c r="V197" s="19"/>
      <c r="W197" s="20"/>
      <c r="X197" s="20"/>
      <c r="Y197" s="163">
        <f>+AT197</f>
        <v>0</v>
      </c>
      <c r="Z197" s="21"/>
      <c r="AA197" s="4"/>
      <c r="AB197" s="166"/>
      <c r="AC197" s="166"/>
      <c r="AD197" s="170">
        <f>+AB197+AC197</f>
        <v>0</v>
      </c>
      <c r="AE197" s="166"/>
      <c r="AF197" s="166"/>
      <c r="AG197" s="166"/>
      <c r="AH197" s="166"/>
      <c r="AI197" s="166"/>
      <c r="AJ197" s="166"/>
      <c r="AK197" s="166"/>
      <c r="AL197" s="166"/>
      <c r="AM197" s="166"/>
      <c r="AN197" s="166"/>
      <c r="AO197" s="183">
        <f>SUM(AD197:AN201)</f>
        <v>0</v>
      </c>
      <c r="AP197" s="24"/>
      <c r="AQ197" s="8"/>
    </row>
    <row r="198" spans="1:43" ht="14.65" customHeight="1">
      <c r="A198" s="101"/>
      <c r="B198" s="193"/>
      <c r="C198" s="193"/>
      <c r="D198" s="118"/>
      <c r="E198" s="127"/>
      <c r="F198" s="133"/>
      <c r="G198" s="133"/>
      <c r="H198" s="133"/>
      <c r="I198" s="133"/>
      <c r="J198" s="145"/>
      <c r="K198" s="148"/>
      <c r="L198" s="151"/>
      <c r="M198" s="154"/>
      <c r="N198" s="14"/>
      <c r="O198" s="15"/>
      <c r="P198" s="15"/>
      <c r="Q198" s="16"/>
      <c r="R198" s="17" t="str">
        <f ca="1">IF(Q198=0," ",IFERROR(IF(DATEDIF(TODAY(),Q198,"M")&lt;=5,"ROJO",IF(DATEDIF(TODAY(),Q198,"M")&gt;=12,"VERDE",IF(AND(DATEDIF(TODAY(),Q198,"M")&gt;=6,DATEDIF(TODAY(),Q198,"M")&lt;=11),"AMARILLO"))),S198))</f>
        <v xml:space="preserve"> </v>
      </c>
      <c r="S198" s="25" t="str">
        <f>IF(Q198=0," ",IF(Q198&lt;=$N$4,"VENCIDO","NO VENCIDO"))</f>
        <v xml:space="preserve"> </v>
      </c>
      <c r="T198" s="18"/>
      <c r="U198" s="19"/>
      <c r="V198" s="19"/>
      <c r="W198" s="20"/>
      <c r="X198" s="20"/>
      <c r="Y198" s="164"/>
      <c r="Z198" s="21"/>
      <c r="AA198" s="4"/>
      <c r="AB198" s="166"/>
      <c r="AC198" s="166"/>
      <c r="AD198" s="170"/>
      <c r="AE198" s="166"/>
      <c r="AF198" s="166"/>
      <c r="AG198" s="166"/>
      <c r="AH198" s="166"/>
      <c r="AI198" s="166"/>
      <c r="AJ198" s="166"/>
      <c r="AK198" s="166"/>
      <c r="AL198" s="166"/>
      <c r="AM198" s="166"/>
      <c r="AN198" s="166"/>
      <c r="AO198" s="184"/>
      <c r="AP198" s="24"/>
      <c r="AQ198" s="8"/>
    </row>
    <row r="199" spans="1:43" ht="14.65" customHeight="1">
      <c r="A199" s="101"/>
      <c r="B199" s="193"/>
      <c r="C199" s="193"/>
      <c r="D199" s="118"/>
      <c r="E199" s="127"/>
      <c r="F199" s="133"/>
      <c r="G199" s="133"/>
      <c r="H199" s="133"/>
      <c r="I199" s="133"/>
      <c r="J199" s="145"/>
      <c r="K199" s="148"/>
      <c r="L199" s="151"/>
      <c r="M199" s="154"/>
      <c r="N199" s="14"/>
      <c r="O199" s="15"/>
      <c r="P199" s="15"/>
      <c r="Q199" s="16"/>
      <c r="R199" s="17" t="str">
        <f ca="1">IF(Q199=0," ",IFERROR(IF(DATEDIF(TODAY(),Q199,"M")&lt;=5,"ROJO",IF(DATEDIF(TODAY(),Q199,"M")&gt;=12,"VERDE",IF(AND(DATEDIF(TODAY(),Q199,"M")&gt;=6,DATEDIF(TODAY(),Q199,"M")&lt;=11),"AMARILLO"))),S199))</f>
        <v xml:space="preserve"> </v>
      </c>
      <c r="S199" s="25" t="str">
        <f>IF(Q199=0," ",IF(Q199&lt;=$N$4,"VENCIDO","NO VENCIDO"))</f>
        <v xml:space="preserve"> </v>
      </c>
      <c r="T199" s="18"/>
      <c r="U199" s="19"/>
      <c r="V199" s="19"/>
      <c r="W199" s="20"/>
      <c r="X199" s="20"/>
      <c r="Y199" s="164"/>
      <c r="Z199" s="21"/>
      <c r="AA199" s="4"/>
      <c r="AB199" s="166"/>
      <c r="AC199" s="166"/>
      <c r="AD199" s="170"/>
      <c r="AE199" s="166"/>
      <c r="AF199" s="166"/>
      <c r="AG199" s="166"/>
      <c r="AH199" s="166"/>
      <c r="AI199" s="166"/>
      <c r="AJ199" s="166"/>
      <c r="AK199" s="166"/>
      <c r="AL199" s="166"/>
      <c r="AM199" s="166"/>
      <c r="AN199" s="166"/>
      <c r="AO199" s="184"/>
      <c r="AP199" s="24"/>
      <c r="AQ199" s="8"/>
    </row>
    <row r="200" spans="1:43" ht="14.65" customHeight="1">
      <c r="A200" s="101"/>
      <c r="B200" s="193"/>
      <c r="C200" s="193"/>
      <c r="D200" s="118"/>
      <c r="E200" s="127"/>
      <c r="F200" s="133"/>
      <c r="G200" s="133"/>
      <c r="H200" s="133"/>
      <c r="I200" s="133"/>
      <c r="J200" s="145"/>
      <c r="K200" s="148"/>
      <c r="L200" s="151"/>
      <c r="M200" s="154"/>
      <c r="N200" s="14"/>
      <c r="O200" s="15"/>
      <c r="P200" s="15"/>
      <c r="Q200" s="16"/>
      <c r="R200" s="17" t="str">
        <f ca="1">IF(Q200=0," ",IFERROR(IF(DATEDIF(TODAY(),Q200,"M")&lt;=5,"ROJO",IF(DATEDIF(TODAY(),Q200,"M")&gt;=12,"VERDE",IF(AND(DATEDIF(TODAY(),Q200,"M")&gt;=6,DATEDIF(TODAY(),Q200,"M")&lt;=11),"AMARILLO"))),S200))</f>
        <v xml:space="preserve"> </v>
      </c>
      <c r="S200" s="25" t="str">
        <f>IF(Q200=0," ",IF(Q200&lt;=$N$4,"VENCIDO","NO VENCIDO"))</f>
        <v xml:space="preserve"> </v>
      </c>
      <c r="T200" s="18"/>
      <c r="U200" s="19"/>
      <c r="V200" s="19"/>
      <c r="W200" s="20"/>
      <c r="X200" s="20"/>
      <c r="Y200" s="164"/>
      <c r="Z200" s="21"/>
      <c r="AA200" s="4"/>
      <c r="AB200" s="166"/>
      <c r="AC200" s="166"/>
      <c r="AD200" s="170"/>
      <c r="AE200" s="166"/>
      <c r="AF200" s="166"/>
      <c r="AG200" s="166"/>
      <c r="AH200" s="166"/>
      <c r="AI200" s="166"/>
      <c r="AJ200" s="166"/>
      <c r="AK200" s="166"/>
      <c r="AL200" s="166"/>
      <c r="AM200" s="166"/>
      <c r="AN200" s="166"/>
      <c r="AO200" s="184"/>
      <c r="AP200" s="24"/>
      <c r="AQ200" s="8"/>
    </row>
    <row r="201" spans="1:43" ht="14.65" customHeight="1">
      <c r="A201" s="101"/>
      <c r="B201" s="193"/>
      <c r="C201" s="193"/>
      <c r="D201" s="118"/>
      <c r="E201" s="127"/>
      <c r="F201" s="133"/>
      <c r="G201" s="133"/>
      <c r="H201" s="133"/>
      <c r="I201" s="133"/>
      <c r="J201" s="145"/>
      <c r="K201" s="148"/>
      <c r="L201" s="151"/>
      <c r="M201" s="155"/>
      <c r="N201" s="14"/>
      <c r="O201" s="15"/>
      <c r="P201" s="15"/>
      <c r="Q201" s="16"/>
      <c r="R201" s="17" t="str">
        <f ca="1">IF(Q201=0," ",IFERROR(IF(DATEDIF(TODAY(),Q201,"M")&lt;=5,"ROJO",IF(DATEDIF(TODAY(),Q201,"M")&gt;=12,"VERDE",IF(AND(DATEDIF(TODAY(),Q201,"M")&gt;=6,DATEDIF(TODAY(),Q201,"M")&lt;=11),"AMARILLO"))),S201))</f>
        <v xml:space="preserve"> </v>
      </c>
      <c r="S201" s="25" t="str">
        <f>IF(Q201=0," ",IF(Q201&lt;=$N$4,"VENCIDO","NO VENCIDO"))</f>
        <v xml:space="preserve"> </v>
      </c>
      <c r="T201" s="18"/>
      <c r="U201" s="19"/>
      <c r="V201" s="19"/>
      <c r="W201" s="20"/>
      <c r="X201" s="20"/>
      <c r="Y201" s="164"/>
      <c r="Z201" s="21"/>
      <c r="AA201" s="4"/>
      <c r="AB201" s="166"/>
      <c r="AC201" s="166"/>
      <c r="AD201" s="170"/>
      <c r="AE201" s="166"/>
      <c r="AF201" s="166"/>
      <c r="AG201" s="166"/>
      <c r="AH201" s="166"/>
      <c r="AI201" s="166"/>
      <c r="AJ201" s="166"/>
      <c r="AK201" s="166"/>
      <c r="AL201" s="166"/>
      <c r="AM201" s="166"/>
      <c r="AN201" s="166"/>
      <c r="AO201" s="185"/>
      <c r="AP201" s="24"/>
      <c r="AQ201" s="8"/>
    </row>
    <row r="202" spans="1:43" ht="16.5">
      <c r="A202" s="102"/>
      <c r="B202" s="193"/>
      <c r="C202" s="193"/>
      <c r="D202" s="119"/>
      <c r="E202" s="128"/>
      <c r="F202" s="134"/>
      <c r="G202" s="134"/>
      <c r="H202" s="134"/>
      <c r="I202" s="134"/>
      <c r="J202" s="146"/>
      <c r="K202" s="149"/>
      <c r="L202" s="152"/>
      <c r="M202" s="28" t="b">
        <f>M197=N202</f>
        <v>1</v>
      </c>
      <c r="N202" s="29">
        <f>SUM(N197:N201)</f>
        <v>3</v>
      </c>
      <c r="O202" s="30" t="s">
        <v>112</v>
      </c>
      <c r="P202" s="31"/>
      <c r="Q202" s="32"/>
      <c r="R202" s="32"/>
      <c r="S202" s="32"/>
      <c r="T202" s="33">
        <f>SUM(T197:T201)</f>
        <v>0</v>
      </c>
      <c r="U202" s="34"/>
      <c r="V202" s="34"/>
      <c r="W202" s="34"/>
      <c r="X202" s="35"/>
      <c r="Y202" s="165"/>
      <c r="Z202" s="36"/>
      <c r="AA202" s="4"/>
      <c r="AB202" s="37"/>
      <c r="AC202" s="37"/>
      <c r="AD202" s="38"/>
      <c r="AE202" s="37"/>
      <c r="AF202" s="37"/>
      <c r="AG202" s="37"/>
      <c r="AH202" s="37"/>
      <c r="AI202" s="37"/>
      <c r="AJ202" s="37"/>
      <c r="AK202" s="37"/>
      <c r="AL202" s="37"/>
      <c r="AM202" s="37"/>
      <c r="AN202" s="37"/>
      <c r="AO202" s="39"/>
      <c r="AP202" s="24"/>
      <c r="AQ202" s="8"/>
    </row>
    <row r="203" spans="1:43" ht="14.65" customHeight="1">
      <c r="A203" s="100">
        <f>A197+1</f>
        <v>34</v>
      </c>
      <c r="B203" s="193" t="s">
        <v>176</v>
      </c>
      <c r="C203" s="193"/>
      <c r="D203" s="117">
        <f>+Marzo!M203</f>
        <v>0</v>
      </c>
      <c r="E203" s="126">
        <v>0</v>
      </c>
      <c r="F203" s="132">
        <v>0</v>
      </c>
      <c r="G203" s="132"/>
      <c r="H203" s="132"/>
      <c r="I203" s="132"/>
      <c r="J203" s="144">
        <f>+F203+G203</f>
        <v>0</v>
      </c>
      <c r="K203" s="147">
        <f>+AO203</f>
        <v>0</v>
      </c>
      <c r="L203" s="150">
        <f>+J203+K203</f>
        <v>0</v>
      </c>
      <c r="M203" s="153">
        <f>+(D203+E203)-(L203)+H203-I203</f>
        <v>0</v>
      </c>
      <c r="N203" s="14"/>
      <c r="O203" s="15"/>
      <c r="P203" s="15"/>
      <c r="Q203" s="16"/>
      <c r="R203" s="17" t="str">
        <f ca="1">IF(Q203=0," ",IFERROR(IF(DATEDIF(TODAY(),Q203,"M")&lt;=5,"ROJO",IF(DATEDIF(TODAY(),Q203,"M")&gt;=12,"VERDE",IF(AND(DATEDIF(TODAY(),Q203,"M")&gt;=6,DATEDIF(TODAY(),Q203,"M")&lt;=11),"AMARILLO"))),S203))</f>
        <v xml:space="preserve"> </v>
      </c>
      <c r="S203" s="17" t="str">
        <f>IF(Q203=0," ",IF(Q203&lt;=$N$4,"VENCIDO","NO VENCIDO"))</f>
        <v xml:space="preserve"> </v>
      </c>
      <c r="T203" s="18"/>
      <c r="U203" s="19"/>
      <c r="V203" s="19"/>
      <c r="W203" s="20"/>
      <c r="X203" s="20"/>
      <c r="Y203" s="163">
        <f>+AT203</f>
        <v>0</v>
      </c>
      <c r="Z203" s="21"/>
      <c r="AA203" s="4"/>
      <c r="AB203" s="166"/>
      <c r="AC203" s="166"/>
      <c r="AD203" s="170">
        <f>+AB203+AC203</f>
        <v>0</v>
      </c>
      <c r="AE203" s="166"/>
      <c r="AF203" s="166"/>
      <c r="AG203" s="166"/>
      <c r="AH203" s="166"/>
      <c r="AI203" s="166"/>
      <c r="AJ203" s="166"/>
      <c r="AK203" s="166"/>
      <c r="AL203" s="166"/>
      <c r="AM203" s="166"/>
      <c r="AN203" s="166"/>
      <c r="AO203" s="183">
        <f>SUM(AD203:AN207)</f>
        <v>0</v>
      </c>
      <c r="AP203" s="24"/>
      <c r="AQ203" s="8"/>
    </row>
    <row r="204" spans="1:43" ht="14.65" customHeight="1">
      <c r="A204" s="101"/>
      <c r="B204" s="193"/>
      <c r="C204" s="193"/>
      <c r="D204" s="118"/>
      <c r="E204" s="127"/>
      <c r="F204" s="133"/>
      <c r="G204" s="133"/>
      <c r="H204" s="133"/>
      <c r="I204" s="133"/>
      <c r="J204" s="145"/>
      <c r="K204" s="148"/>
      <c r="L204" s="151"/>
      <c r="M204" s="154"/>
      <c r="N204" s="14"/>
      <c r="O204" s="15"/>
      <c r="P204" s="15"/>
      <c r="Q204" s="16"/>
      <c r="R204" s="17" t="str">
        <f ca="1">IF(Q204=0," ",IFERROR(IF(DATEDIF(TODAY(),Q204,"M")&lt;=5,"ROJO",IF(DATEDIF(TODAY(),Q204,"M")&gt;=12,"VERDE",IF(AND(DATEDIF(TODAY(),Q204,"M")&gt;=6,DATEDIF(TODAY(),Q204,"M")&lt;=11),"AMARILLO"))),S204))</f>
        <v xml:space="preserve"> </v>
      </c>
      <c r="S204" s="25" t="str">
        <f>IF(Q204=0," ",IF(Q204&lt;=$N$4,"VENCIDO","NO VENCIDO"))</f>
        <v xml:space="preserve"> </v>
      </c>
      <c r="T204" s="18"/>
      <c r="U204" s="19"/>
      <c r="V204" s="19"/>
      <c r="W204" s="20"/>
      <c r="X204" s="20"/>
      <c r="Y204" s="164"/>
      <c r="Z204" s="21"/>
      <c r="AA204" s="4"/>
      <c r="AB204" s="166"/>
      <c r="AC204" s="166"/>
      <c r="AD204" s="170"/>
      <c r="AE204" s="166"/>
      <c r="AF204" s="166"/>
      <c r="AG204" s="166"/>
      <c r="AH204" s="166"/>
      <c r="AI204" s="166"/>
      <c r="AJ204" s="166"/>
      <c r="AK204" s="166"/>
      <c r="AL204" s="166"/>
      <c r="AM204" s="166"/>
      <c r="AN204" s="166"/>
      <c r="AO204" s="184"/>
      <c r="AP204" s="24"/>
      <c r="AQ204" s="8"/>
    </row>
    <row r="205" spans="1:43" ht="14.65" customHeight="1">
      <c r="A205" s="101"/>
      <c r="B205" s="193"/>
      <c r="C205" s="193"/>
      <c r="D205" s="118"/>
      <c r="E205" s="127"/>
      <c r="F205" s="133"/>
      <c r="G205" s="133"/>
      <c r="H205" s="133"/>
      <c r="I205" s="133"/>
      <c r="J205" s="145"/>
      <c r="K205" s="148"/>
      <c r="L205" s="151"/>
      <c r="M205" s="154"/>
      <c r="N205" s="14"/>
      <c r="O205" s="15"/>
      <c r="P205" s="15"/>
      <c r="Q205" s="16"/>
      <c r="R205" s="17" t="str">
        <f ca="1">IF(Q205=0," ",IFERROR(IF(DATEDIF(TODAY(),Q205,"M")&lt;=5,"ROJO",IF(DATEDIF(TODAY(),Q205,"M")&gt;=12,"VERDE",IF(AND(DATEDIF(TODAY(),Q205,"M")&gt;=6,DATEDIF(TODAY(),Q205,"M")&lt;=11),"AMARILLO"))),S205))</f>
        <v xml:space="preserve"> </v>
      </c>
      <c r="S205" s="25" t="str">
        <f>IF(Q205=0," ",IF(Q205&lt;=$N$4,"VENCIDO","NO VENCIDO"))</f>
        <v xml:space="preserve"> </v>
      </c>
      <c r="T205" s="18"/>
      <c r="U205" s="19"/>
      <c r="V205" s="19"/>
      <c r="W205" s="20"/>
      <c r="X205" s="20"/>
      <c r="Y205" s="164"/>
      <c r="Z205" s="21"/>
      <c r="AA205" s="4"/>
      <c r="AB205" s="166"/>
      <c r="AC205" s="166"/>
      <c r="AD205" s="170"/>
      <c r="AE205" s="166"/>
      <c r="AF205" s="166"/>
      <c r="AG205" s="166"/>
      <c r="AH205" s="166"/>
      <c r="AI205" s="166"/>
      <c r="AJ205" s="166"/>
      <c r="AK205" s="166"/>
      <c r="AL205" s="166"/>
      <c r="AM205" s="166"/>
      <c r="AN205" s="166"/>
      <c r="AO205" s="184"/>
      <c r="AP205" s="24"/>
      <c r="AQ205" s="8"/>
    </row>
    <row r="206" spans="1:43" ht="14.65" customHeight="1">
      <c r="A206" s="101"/>
      <c r="B206" s="193"/>
      <c r="C206" s="193"/>
      <c r="D206" s="118"/>
      <c r="E206" s="127"/>
      <c r="F206" s="133"/>
      <c r="G206" s="133"/>
      <c r="H206" s="133"/>
      <c r="I206" s="133"/>
      <c r="J206" s="145"/>
      <c r="K206" s="148"/>
      <c r="L206" s="151"/>
      <c r="M206" s="154"/>
      <c r="N206" s="14"/>
      <c r="O206" s="15"/>
      <c r="P206" s="15"/>
      <c r="Q206" s="16"/>
      <c r="R206" s="17" t="str">
        <f ca="1">IF(Q206=0," ",IFERROR(IF(DATEDIF(TODAY(),Q206,"M")&lt;=5,"ROJO",IF(DATEDIF(TODAY(),Q206,"M")&gt;=12,"VERDE",IF(AND(DATEDIF(TODAY(),Q206,"M")&gt;=6,DATEDIF(TODAY(),Q206,"M")&lt;=11),"AMARILLO"))),S206))</f>
        <v xml:space="preserve"> </v>
      </c>
      <c r="S206" s="25" t="str">
        <f>IF(Q206=0," ",IF(Q206&lt;=$N$4,"VENCIDO","NO VENCIDO"))</f>
        <v xml:space="preserve"> </v>
      </c>
      <c r="T206" s="18"/>
      <c r="U206" s="19"/>
      <c r="V206" s="19"/>
      <c r="W206" s="20"/>
      <c r="X206" s="20"/>
      <c r="Y206" s="164"/>
      <c r="Z206" s="21"/>
      <c r="AA206" s="4"/>
      <c r="AB206" s="166"/>
      <c r="AC206" s="166"/>
      <c r="AD206" s="170"/>
      <c r="AE206" s="166"/>
      <c r="AF206" s="166"/>
      <c r="AG206" s="166"/>
      <c r="AH206" s="166"/>
      <c r="AI206" s="166"/>
      <c r="AJ206" s="166"/>
      <c r="AK206" s="166"/>
      <c r="AL206" s="166"/>
      <c r="AM206" s="166"/>
      <c r="AN206" s="166"/>
      <c r="AO206" s="184"/>
      <c r="AP206" s="24"/>
      <c r="AQ206" s="8"/>
    </row>
    <row r="207" spans="1:43" ht="14.65" customHeight="1">
      <c r="A207" s="101"/>
      <c r="B207" s="193"/>
      <c r="C207" s="193"/>
      <c r="D207" s="118"/>
      <c r="E207" s="127"/>
      <c r="F207" s="133"/>
      <c r="G207" s="133"/>
      <c r="H207" s="133"/>
      <c r="I207" s="133"/>
      <c r="J207" s="145"/>
      <c r="K207" s="148"/>
      <c r="L207" s="151"/>
      <c r="M207" s="155"/>
      <c r="N207" s="14"/>
      <c r="O207" s="15"/>
      <c r="P207" s="15"/>
      <c r="Q207" s="16"/>
      <c r="R207" s="17" t="str">
        <f ca="1">IF(Q207=0," ",IFERROR(IF(DATEDIF(TODAY(),Q207,"M")&lt;=5,"ROJO",IF(DATEDIF(TODAY(),Q207,"M")&gt;=12,"VERDE",IF(AND(DATEDIF(TODAY(),Q207,"M")&gt;=6,DATEDIF(TODAY(),Q207,"M")&lt;=11),"AMARILLO"))),S207))</f>
        <v xml:space="preserve"> </v>
      </c>
      <c r="S207" s="25" t="str">
        <f>IF(Q207=0," ",IF(Q207&lt;=$N$4,"VENCIDO","NO VENCIDO"))</f>
        <v xml:space="preserve"> </v>
      </c>
      <c r="T207" s="18"/>
      <c r="U207" s="19"/>
      <c r="V207" s="19"/>
      <c r="W207" s="20"/>
      <c r="X207" s="20"/>
      <c r="Y207" s="164"/>
      <c r="Z207" s="21"/>
      <c r="AA207" s="4"/>
      <c r="AB207" s="166"/>
      <c r="AC207" s="166"/>
      <c r="AD207" s="170"/>
      <c r="AE207" s="166"/>
      <c r="AF207" s="166"/>
      <c r="AG207" s="166"/>
      <c r="AH207" s="166"/>
      <c r="AI207" s="166"/>
      <c r="AJ207" s="166"/>
      <c r="AK207" s="166"/>
      <c r="AL207" s="166"/>
      <c r="AM207" s="166"/>
      <c r="AN207" s="166"/>
      <c r="AO207" s="185"/>
      <c r="AP207" s="24"/>
      <c r="AQ207" s="8"/>
    </row>
    <row r="208" spans="1:43" ht="16.5">
      <c r="A208" s="102"/>
      <c r="B208" s="193"/>
      <c r="C208" s="193"/>
      <c r="D208" s="119"/>
      <c r="E208" s="128"/>
      <c r="F208" s="134"/>
      <c r="G208" s="134"/>
      <c r="H208" s="134"/>
      <c r="I208" s="134"/>
      <c r="J208" s="146"/>
      <c r="K208" s="149"/>
      <c r="L208" s="152"/>
      <c r="M208" s="28" t="b">
        <f>M203=N208</f>
        <v>1</v>
      </c>
      <c r="N208" s="29">
        <f>SUM(N203:N207)</f>
        <v>0</v>
      </c>
      <c r="O208" s="30" t="s">
        <v>112</v>
      </c>
      <c r="P208" s="31"/>
      <c r="Q208" s="32"/>
      <c r="R208" s="32"/>
      <c r="S208" s="32"/>
      <c r="T208" s="33">
        <f>SUM(T203:T207)</f>
        <v>0</v>
      </c>
      <c r="U208" s="34"/>
      <c r="V208" s="34"/>
      <c r="W208" s="34"/>
      <c r="X208" s="35"/>
      <c r="Y208" s="165"/>
      <c r="Z208" s="36"/>
      <c r="AA208" s="4"/>
      <c r="AB208" s="37"/>
      <c r="AC208" s="37"/>
      <c r="AD208" s="38"/>
      <c r="AE208" s="37"/>
      <c r="AF208" s="37"/>
      <c r="AG208" s="37"/>
      <c r="AH208" s="37"/>
      <c r="AI208" s="37"/>
      <c r="AJ208" s="37"/>
      <c r="AK208" s="37"/>
      <c r="AL208" s="37"/>
      <c r="AM208" s="37"/>
      <c r="AN208" s="37"/>
      <c r="AO208" s="39"/>
      <c r="AP208" s="24"/>
      <c r="AQ208" s="8"/>
    </row>
    <row r="209" spans="1:43" ht="14.65" customHeight="1">
      <c r="A209" s="100">
        <f>A203+1</f>
        <v>35</v>
      </c>
      <c r="B209" s="193" t="s">
        <v>177</v>
      </c>
      <c r="C209" s="193"/>
      <c r="D209" s="117">
        <f>+Marzo!M209</f>
        <v>0</v>
      </c>
      <c r="E209" s="126">
        <v>0</v>
      </c>
      <c r="F209" s="132">
        <v>0</v>
      </c>
      <c r="G209" s="132"/>
      <c r="H209" s="132"/>
      <c r="I209" s="132"/>
      <c r="J209" s="144">
        <f>+F209+G209</f>
        <v>0</v>
      </c>
      <c r="K209" s="147">
        <f>+AO209</f>
        <v>0</v>
      </c>
      <c r="L209" s="150">
        <f>+J209+K209</f>
        <v>0</v>
      </c>
      <c r="M209" s="153">
        <f>+(D209+E209)-(L209)+H209-I209</f>
        <v>0</v>
      </c>
      <c r="N209" s="14"/>
      <c r="O209" s="15"/>
      <c r="P209" s="15"/>
      <c r="Q209" s="16"/>
      <c r="R209" s="17" t="str">
        <f ca="1">IF(Q209=0," ",IFERROR(IF(DATEDIF(TODAY(),Q209,"M")&lt;=5,"ROJO",IF(DATEDIF(TODAY(),Q209,"M")&gt;=12,"VERDE",IF(AND(DATEDIF(TODAY(),Q209,"M")&gt;=6,DATEDIF(TODAY(),Q209,"M")&lt;=11),"AMARILLO"))),S209))</f>
        <v xml:space="preserve"> </v>
      </c>
      <c r="S209" s="17" t="str">
        <f>IF(Q209=0," ",IF(Q209&lt;=$N$4,"VENCIDO","NO VENCIDO"))</f>
        <v xml:space="preserve"> </v>
      </c>
      <c r="T209" s="18"/>
      <c r="U209" s="19"/>
      <c r="V209" s="19"/>
      <c r="W209" s="20"/>
      <c r="X209" s="20"/>
      <c r="Y209" s="163">
        <f>+AT209</f>
        <v>0</v>
      </c>
      <c r="Z209" s="21"/>
      <c r="AA209" s="4"/>
      <c r="AB209" s="166"/>
      <c r="AC209" s="166"/>
      <c r="AD209" s="170">
        <f>+AB209+AC209</f>
        <v>0</v>
      </c>
      <c r="AE209" s="166"/>
      <c r="AF209" s="166"/>
      <c r="AG209" s="166"/>
      <c r="AH209" s="166"/>
      <c r="AI209" s="166"/>
      <c r="AJ209" s="166"/>
      <c r="AK209" s="166"/>
      <c r="AL209" s="166"/>
      <c r="AM209" s="166"/>
      <c r="AN209" s="166"/>
      <c r="AO209" s="183">
        <f>SUM(AD209:AN213)</f>
        <v>0</v>
      </c>
      <c r="AP209" s="24"/>
      <c r="AQ209" s="8"/>
    </row>
    <row r="210" spans="1:43" ht="14.65" customHeight="1">
      <c r="A210" s="101"/>
      <c r="B210" s="193"/>
      <c r="C210" s="193"/>
      <c r="D210" s="118"/>
      <c r="E210" s="127"/>
      <c r="F210" s="133"/>
      <c r="G210" s="133"/>
      <c r="H210" s="133"/>
      <c r="I210" s="133"/>
      <c r="J210" s="145"/>
      <c r="K210" s="148"/>
      <c r="L210" s="151"/>
      <c r="M210" s="154"/>
      <c r="N210" s="14"/>
      <c r="O210" s="15"/>
      <c r="P210" s="15"/>
      <c r="Q210" s="16"/>
      <c r="R210" s="17" t="str">
        <f ca="1">IF(Q210=0," ",IFERROR(IF(DATEDIF(TODAY(),Q210,"M")&lt;=5,"ROJO",IF(DATEDIF(TODAY(),Q210,"M")&gt;=12,"VERDE",IF(AND(DATEDIF(TODAY(),Q210,"M")&gt;=6,DATEDIF(TODAY(),Q210,"M")&lt;=11),"AMARILLO"))),S210))</f>
        <v xml:space="preserve"> </v>
      </c>
      <c r="S210" s="25" t="str">
        <f>IF(Q210=0," ",IF(Q210&lt;=$N$4,"VENCIDO","NO VENCIDO"))</f>
        <v xml:space="preserve"> </v>
      </c>
      <c r="T210" s="18"/>
      <c r="U210" s="19"/>
      <c r="V210" s="19"/>
      <c r="W210" s="20"/>
      <c r="X210" s="20"/>
      <c r="Y210" s="164"/>
      <c r="Z210" s="21"/>
      <c r="AA210" s="4"/>
      <c r="AB210" s="166"/>
      <c r="AC210" s="166"/>
      <c r="AD210" s="170"/>
      <c r="AE210" s="166"/>
      <c r="AF210" s="166"/>
      <c r="AG210" s="166"/>
      <c r="AH210" s="166"/>
      <c r="AI210" s="166"/>
      <c r="AJ210" s="166"/>
      <c r="AK210" s="166"/>
      <c r="AL210" s="166"/>
      <c r="AM210" s="166"/>
      <c r="AN210" s="166"/>
      <c r="AO210" s="184"/>
      <c r="AP210" s="24"/>
      <c r="AQ210" s="8"/>
    </row>
    <row r="211" spans="1:43" ht="14.65" customHeight="1">
      <c r="A211" s="101"/>
      <c r="B211" s="193"/>
      <c r="C211" s="193"/>
      <c r="D211" s="118"/>
      <c r="E211" s="127"/>
      <c r="F211" s="133"/>
      <c r="G211" s="133"/>
      <c r="H211" s="133"/>
      <c r="I211" s="133"/>
      <c r="J211" s="145"/>
      <c r="K211" s="148"/>
      <c r="L211" s="151"/>
      <c r="M211" s="154"/>
      <c r="N211" s="14"/>
      <c r="O211" s="15"/>
      <c r="P211" s="15"/>
      <c r="Q211" s="16"/>
      <c r="R211" s="17" t="str">
        <f ca="1">IF(Q211=0," ",IFERROR(IF(DATEDIF(TODAY(),Q211,"M")&lt;=5,"ROJO",IF(DATEDIF(TODAY(),Q211,"M")&gt;=12,"VERDE",IF(AND(DATEDIF(TODAY(),Q211,"M")&gt;=6,DATEDIF(TODAY(),Q211,"M")&lt;=11),"AMARILLO"))),S211))</f>
        <v xml:space="preserve"> </v>
      </c>
      <c r="S211" s="25" t="str">
        <f>IF(Q211=0," ",IF(Q211&lt;=$N$4,"VENCIDO","NO VENCIDO"))</f>
        <v xml:space="preserve"> </v>
      </c>
      <c r="T211" s="18"/>
      <c r="U211" s="19"/>
      <c r="V211" s="19"/>
      <c r="W211" s="20"/>
      <c r="X211" s="20"/>
      <c r="Y211" s="164"/>
      <c r="Z211" s="21"/>
      <c r="AA211" s="4"/>
      <c r="AB211" s="166"/>
      <c r="AC211" s="166"/>
      <c r="AD211" s="170"/>
      <c r="AE211" s="166"/>
      <c r="AF211" s="166"/>
      <c r="AG211" s="166"/>
      <c r="AH211" s="166"/>
      <c r="AI211" s="166"/>
      <c r="AJ211" s="166"/>
      <c r="AK211" s="166"/>
      <c r="AL211" s="166"/>
      <c r="AM211" s="166"/>
      <c r="AN211" s="166"/>
      <c r="AO211" s="184"/>
      <c r="AP211" s="24"/>
      <c r="AQ211" s="8"/>
    </row>
    <row r="212" spans="1:43" ht="14.65" customHeight="1">
      <c r="A212" s="101"/>
      <c r="B212" s="193"/>
      <c r="C212" s="193"/>
      <c r="D212" s="118"/>
      <c r="E212" s="127"/>
      <c r="F212" s="133"/>
      <c r="G212" s="133"/>
      <c r="H212" s="133"/>
      <c r="I212" s="133"/>
      <c r="J212" s="145"/>
      <c r="K212" s="148"/>
      <c r="L212" s="151"/>
      <c r="M212" s="154"/>
      <c r="N212" s="14"/>
      <c r="O212" s="15"/>
      <c r="P212" s="15"/>
      <c r="Q212" s="16"/>
      <c r="R212" s="17" t="str">
        <f ca="1">IF(Q212=0," ",IFERROR(IF(DATEDIF(TODAY(),Q212,"M")&lt;=5,"ROJO",IF(DATEDIF(TODAY(),Q212,"M")&gt;=12,"VERDE",IF(AND(DATEDIF(TODAY(),Q212,"M")&gt;=6,DATEDIF(TODAY(),Q212,"M")&lt;=11),"AMARILLO"))),S212))</f>
        <v xml:space="preserve"> </v>
      </c>
      <c r="S212" s="25" t="str">
        <f>IF(Q212=0," ",IF(Q212&lt;=$N$4,"VENCIDO","NO VENCIDO"))</f>
        <v xml:space="preserve"> </v>
      </c>
      <c r="T212" s="18"/>
      <c r="U212" s="19"/>
      <c r="V212" s="19"/>
      <c r="W212" s="20"/>
      <c r="X212" s="20"/>
      <c r="Y212" s="164"/>
      <c r="Z212" s="21"/>
      <c r="AA212" s="4"/>
      <c r="AB212" s="166"/>
      <c r="AC212" s="166"/>
      <c r="AD212" s="170"/>
      <c r="AE212" s="166"/>
      <c r="AF212" s="166"/>
      <c r="AG212" s="166"/>
      <c r="AH212" s="166"/>
      <c r="AI212" s="166"/>
      <c r="AJ212" s="166"/>
      <c r="AK212" s="166"/>
      <c r="AL212" s="166"/>
      <c r="AM212" s="166"/>
      <c r="AN212" s="166"/>
      <c r="AO212" s="184"/>
      <c r="AP212" s="24"/>
      <c r="AQ212" s="8"/>
    </row>
    <row r="213" spans="1:43" ht="14.65" customHeight="1">
      <c r="A213" s="101"/>
      <c r="B213" s="193"/>
      <c r="C213" s="193"/>
      <c r="D213" s="118"/>
      <c r="E213" s="127"/>
      <c r="F213" s="133"/>
      <c r="G213" s="133"/>
      <c r="H213" s="133"/>
      <c r="I213" s="133"/>
      <c r="J213" s="145"/>
      <c r="K213" s="148"/>
      <c r="L213" s="151"/>
      <c r="M213" s="155"/>
      <c r="N213" s="14"/>
      <c r="O213" s="15"/>
      <c r="P213" s="15"/>
      <c r="Q213" s="16"/>
      <c r="R213" s="17" t="str">
        <f ca="1">IF(Q213=0," ",IFERROR(IF(DATEDIF(TODAY(),Q213,"M")&lt;=5,"ROJO",IF(DATEDIF(TODAY(),Q213,"M")&gt;=12,"VERDE",IF(AND(DATEDIF(TODAY(),Q213,"M")&gt;=6,DATEDIF(TODAY(),Q213,"M")&lt;=11),"AMARILLO"))),S213))</f>
        <v xml:space="preserve"> </v>
      </c>
      <c r="S213" s="25" t="str">
        <f>IF(Q213=0," ",IF(Q213&lt;=$N$4,"VENCIDO","NO VENCIDO"))</f>
        <v xml:space="preserve"> </v>
      </c>
      <c r="T213" s="18"/>
      <c r="U213" s="19"/>
      <c r="V213" s="19"/>
      <c r="W213" s="20"/>
      <c r="X213" s="20"/>
      <c r="Y213" s="164"/>
      <c r="Z213" s="21"/>
      <c r="AA213" s="4"/>
      <c r="AB213" s="166"/>
      <c r="AC213" s="166"/>
      <c r="AD213" s="170"/>
      <c r="AE213" s="166"/>
      <c r="AF213" s="166"/>
      <c r="AG213" s="166"/>
      <c r="AH213" s="166"/>
      <c r="AI213" s="166"/>
      <c r="AJ213" s="166"/>
      <c r="AK213" s="166"/>
      <c r="AL213" s="166"/>
      <c r="AM213" s="166"/>
      <c r="AN213" s="166"/>
      <c r="AO213" s="185"/>
      <c r="AP213" s="24"/>
      <c r="AQ213" s="8"/>
    </row>
    <row r="214" spans="1:43" ht="16.5">
      <c r="A214" s="102"/>
      <c r="B214" s="193"/>
      <c r="C214" s="193"/>
      <c r="D214" s="119"/>
      <c r="E214" s="128"/>
      <c r="F214" s="134"/>
      <c r="G214" s="134"/>
      <c r="H214" s="134"/>
      <c r="I214" s="134"/>
      <c r="J214" s="146"/>
      <c r="K214" s="149"/>
      <c r="L214" s="152"/>
      <c r="M214" s="28" t="b">
        <f>M209=N214</f>
        <v>1</v>
      </c>
      <c r="N214" s="29">
        <f>SUM(N209:N213)</f>
        <v>0</v>
      </c>
      <c r="O214" s="30" t="s">
        <v>112</v>
      </c>
      <c r="P214" s="31"/>
      <c r="Q214" s="32"/>
      <c r="R214" s="32"/>
      <c r="S214" s="32"/>
      <c r="T214" s="33">
        <f>SUM(T209:T213)</f>
        <v>0</v>
      </c>
      <c r="U214" s="34"/>
      <c r="V214" s="34"/>
      <c r="W214" s="34"/>
      <c r="X214" s="35"/>
      <c r="Y214" s="165"/>
      <c r="Z214" s="36"/>
      <c r="AA214" s="4"/>
      <c r="AB214" s="37"/>
      <c r="AC214" s="37"/>
      <c r="AD214" s="38"/>
      <c r="AE214" s="37"/>
      <c r="AF214" s="37"/>
      <c r="AG214" s="37"/>
      <c r="AH214" s="37"/>
      <c r="AI214" s="37"/>
      <c r="AJ214" s="37"/>
      <c r="AK214" s="37"/>
      <c r="AL214" s="37"/>
      <c r="AM214" s="37"/>
      <c r="AN214" s="37"/>
      <c r="AO214" s="39"/>
      <c r="AP214" s="24"/>
      <c r="AQ214" s="8"/>
    </row>
    <row r="215" spans="1:43" ht="14.65" customHeight="1">
      <c r="A215" s="100">
        <f>A209+1</f>
        <v>36</v>
      </c>
      <c r="B215" s="193" t="s">
        <v>178</v>
      </c>
      <c r="C215" s="193"/>
      <c r="D215" s="117">
        <f>+Marzo!M215</f>
        <v>0</v>
      </c>
      <c r="E215" s="126">
        <v>0</v>
      </c>
      <c r="F215" s="132">
        <v>0</v>
      </c>
      <c r="G215" s="132"/>
      <c r="H215" s="132"/>
      <c r="I215" s="132"/>
      <c r="J215" s="144">
        <f>+F215+G215</f>
        <v>0</v>
      </c>
      <c r="K215" s="147">
        <f>+AO215</f>
        <v>0</v>
      </c>
      <c r="L215" s="150">
        <f>+J215+K215</f>
        <v>0</v>
      </c>
      <c r="M215" s="153">
        <f>+(D215+E215)-(L215)+H215-I215</f>
        <v>0</v>
      </c>
      <c r="N215" s="14"/>
      <c r="O215" s="15"/>
      <c r="P215" s="15"/>
      <c r="Q215" s="16"/>
      <c r="R215" s="17" t="str">
        <f ca="1">IF(Q215=0," ",IFERROR(IF(DATEDIF(TODAY(),Q215,"M")&lt;=5,"ROJO",IF(DATEDIF(TODAY(),Q215,"M")&gt;=12,"VERDE",IF(AND(DATEDIF(TODAY(),Q215,"M")&gt;=6,DATEDIF(TODAY(),Q215,"M")&lt;=11),"AMARILLO"))),S215))</f>
        <v xml:space="preserve"> </v>
      </c>
      <c r="S215" s="17" t="str">
        <f>IF(Q215=0," ",IF(Q215&lt;=$N$4,"VENCIDO","NO VENCIDO"))</f>
        <v xml:space="preserve"> </v>
      </c>
      <c r="T215" s="18"/>
      <c r="U215" s="19"/>
      <c r="V215" s="19"/>
      <c r="W215" s="20"/>
      <c r="X215" s="20"/>
      <c r="Y215" s="163">
        <f>+AT215</f>
        <v>0</v>
      </c>
      <c r="Z215" s="21"/>
      <c r="AA215" s="4"/>
      <c r="AB215" s="166"/>
      <c r="AC215" s="166"/>
      <c r="AD215" s="170">
        <f>+AB215+AC215</f>
        <v>0</v>
      </c>
      <c r="AE215" s="166"/>
      <c r="AF215" s="166"/>
      <c r="AG215" s="166"/>
      <c r="AH215" s="166"/>
      <c r="AI215" s="166"/>
      <c r="AJ215" s="166"/>
      <c r="AK215" s="166"/>
      <c r="AL215" s="166"/>
      <c r="AM215" s="166"/>
      <c r="AN215" s="166"/>
      <c r="AO215" s="183">
        <f>SUM(AD215:AN219)</f>
        <v>0</v>
      </c>
      <c r="AP215" s="24"/>
      <c r="AQ215" s="8"/>
    </row>
    <row r="216" spans="1:43" ht="14.65" customHeight="1">
      <c r="A216" s="101"/>
      <c r="B216" s="193"/>
      <c r="C216" s="193"/>
      <c r="D216" s="118"/>
      <c r="E216" s="127"/>
      <c r="F216" s="133"/>
      <c r="G216" s="133"/>
      <c r="H216" s="133"/>
      <c r="I216" s="133"/>
      <c r="J216" s="145"/>
      <c r="K216" s="148"/>
      <c r="L216" s="151"/>
      <c r="M216" s="154"/>
      <c r="N216" s="14"/>
      <c r="O216" s="15"/>
      <c r="P216" s="15"/>
      <c r="Q216" s="16"/>
      <c r="R216" s="17" t="str">
        <f ca="1">IF(Q216=0," ",IFERROR(IF(DATEDIF(TODAY(),Q216,"M")&lt;=5,"ROJO",IF(DATEDIF(TODAY(),Q216,"M")&gt;=12,"VERDE",IF(AND(DATEDIF(TODAY(),Q216,"M")&gt;=6,DATEDIF(TODAY(),Q216,"M")&lt;=11),"AMARILLO"))),S216))</f>
        <v xml:space="preserve"> </v>
      </c>
      <c r="S216" s="25" t="str">
        <f>IF(Q216=0," ",IF(Q216&lt;=$N$4,"VENCIDO","NO VENCIDO"))</f>
        <v xml:space="preserve"> </v>
      </c>
      <c r="T216" s="18"/>
      <c r="U216" s="19"/>
      <c r="V216" s="19"/>
      <c r="W216" s="20"/>
      <c r="X216" s="20"/>
      <c r="Y216" s="164"/>
      <c r="Z216" s="21"/>
      <c r="AA216" s="4"/>
      <c r="AB216" s="166"/>
      <c r="AC216" s="166"/>
      <c r="AD216" s="170"/>
      <c r="AE216" s="166"/>
      <c r="AF216" s="166"/>
      <c r="AG216" s="166"/>
      <c r="AH216" s="166"/>
      <c r="AI216" s="166"/>
      <c r="AJ216" s="166"/>
      <c r="AK216" s="166"/>
      <c r="AL216" s="166"/>
      <c r="AM216" s="166"/>
      <c r="AN216" s="166"/>
      <c r="AO216" s="184"/>
      <c r="AP216" s="24"/>
      <c r="AQ216" s="8"/>
    </row>
    <row r="217" spans="1:43" ht="14.65" customHeight="1">
      <c r="A217" s="101"/>
      <c r="B217" s="193"/>
      <c r="C217" s="193"/>
      <c r="D217" s="118"/>
      <c r="E217" s="127"/>
      <c r="F217" s="133"/>
      <c r="G217" s="133"/>
      <c r="H217" s="133"/>
      <c r="I217" s="133"/>
      <c r="J217" s="145"/>
      <c r="K217" s="148"/>
      <c r="L217" s="151"/>
      <c r="M217" s="154"/>
      <c r="N217" s="14"/>
      <c r="O217" s="15"/>
      <c r="P217" s="15"/>
      <c r="Q217" s="16"/>
      <c r="R217" s="17" t="str">
        <f ca="1">IF(Q217=0," ",IFERROR(IF(DATEDIF(TODAY(),Q217,"M")&lt;=5,"ROJO",IF(DATEDIF(TODAY(),Q217,"M")&gt;=12,"VERDE",IF(AND(DATEDIF(TODAY(),Q217,"M")&gt;=6,DATEDIF(TODAY(),Q217,"M")&lt;=11),"AMARILLO"))),S217))</f>
        <v xml:space="preserve"> </v>
      </c>
      <c r="S217" s="25" t="str">
        <f>IF(Q217=0," ",IF(Q217&lt;=$N$4,"VENCIDO","NO VENCIDO"))</f>
        <v xml:space="preserve"> </v>
      </c>
      <c r="T217" s="18"/>
      <c r="U217" s="19"/>
      <c r="V217" s="19"/>
      <c r="W217" s="20"/>
      <c r="X217" s="20"/>
      <c r="Y217" s="164"/>
      <c r="Z217" s="21"/>
      <c r="AA217" s="4"/>
      <c r="AB217" s="166"/>
      <c r="AC217" s="166"/>
      <c r="AD217" s="170"/>
      <c r="AE217" s="166"/>
      <c r="AF217" s="166"/>
      <c r="AG217" s="166"/>
      <c r="AH217" s="166"/>
      <c r="AI217" s="166"/>
      <c r="AJ217" s="166"/>
      <c r="AK217" s="166"/>
      <c r="AL217" s="166"/>
      <c r="AM217" s="166"/>
      <c r="AN217" s="166"/>
      <c r="AO217" s="184"/>
      <c r="AP217" s="24"/>
      <c r="AQ217" s="8"/>
    </row>
    <row r="218" spans="1:43" ht="14.65" customHeight="1">
      <c r="A218" s="101"/>
      <c r="B218" s="193"/>
      <c r="C218" s="193"/>
      <c r="D218" s="118"/>
      <c r="E218" s="127"/>
      <c r="F218" s="133"/>
      <c r="G218" s="133"/>
      <c r="H218" s="133"/>
      <c r="I218" s="133"/>
      <c r="J218" s="145"/>
      <c r="K218" s="148"/>
      <c r="L218" s="151"/>
      <c r="M218" s="154"/>
      <c r="N218" s="14"/>
      <c r="O218" s="15"/>
      <c r="P218" s="15"/>
      <c r="Q218" s="16"/>
      <c r="R218" s="17" t="str">
        <f ca="1">IF(Q218=0," ",IFERROR(IF(DATEDIF(TODAY(),Q218,"M")&lt;=5,"ROJO",IF(DATEDIF(TODAY(),Q218,"M")&gt;=12,"VERDE",IF(AND(DATEDIF(TODAY(),Q218,"M")&gt;=6,DATEDIF(TODAY(),Q218,"M")&lt;=11),"AMARILLO"))),S218))</f>
        <v xml:space="preserve"> </v>
      </c>
      <c r="S218" s="25" t="str">
        <f>IF(Q218=0," ",IF(Q218&lt;=$N$4,"VENCIDO","NO VENCIDO"))</f>
        <v xml:space="preserve"> </v>
      </c>
      <c r="T218" s="18"/>
      <c r="U218" s="19"/>
      <c r="V218" s="19"/>
      <c r="W218" s="20"/>
      <c r="X218" s="20"/>
      <c r="Y218" s="164"/>
      <c r="Z218" s="21"/>
      <c r="AA218" s="4"/>
      <c r="AB218" s="166"/>
      <c r="AC218" s="166"/>
      <c r="AD218" s="170"/>
      <c r="AE218" s="166"/>
      <c r="AF218" s="166"/>
      <c r="AG218" s="166"/>
      <c r="AH218" s="166"/>
      <c r="AI218" s="166"/>
      <c r="AJ218" s="166"/>
      <c r="AK218" s="166"/>
      <c r="AL218" s="166"/>
      <c r="AM218" s="166"/>
      <c r="AN218" s="166"/>
      <c r="AO218" s="184"/>
      <c r="AP218" s="24"/>
      <c r="AQ218" s="8"/>
    </row>
    <row r="219" spans="1:43" ht="14.65" customHeight="1">
      <c r="A219" s="101"/>
      <c r="B219" s="193"/>
      <c r="C219" s="193"/>
      <c r="D219" s="118"/>
      <c r="E219" s="127"/>
      <c r="F219" s="133"/>
      <c r="G219" s="133"/>
      <c r="H219" s="133"/>
      <c r="I219" s="133"/>
      <c r="J219" s="145"/>
      <c r="K219" s="148"/>
      <c r="L219" s="151"/>
      <c r="M219" s="155"/>
      <c r="N219" s="14"/>
      <c r="O219" s="15"/>
      <c r="P219" s="15"/>
      <c r="Q219" s="16"/>
      <c r="R219" s="17" t="str">
        <f ca="1">IF(Q219=0," ",IFERROR(IF(DATEDIF(TODAY(),Q219,"M")&lt;=5,"ROJO",IF(DATEDIF(TODAY(),Q219,"M")&gt;=12,"VERDE",IF(AND(DATEDIF(TODAY(),Q219,"M")&gt;=6,DATEDIF(TODAY(),Q219,"M")&lt;=11),"AMARILLO"))),S219))</f>
        <v xml:space="preserve"> </v>
      </c>
      <c r="S219" s="25" t="str">
        <f>IF(Q219=0," ",IF(Q219&lt;=$N$4,"VENCIDO","NO VENCIDO"))</f>
        <v xml:space="preserve"> </v>
      </c>
      <c r="T219" s="18"/>
      <c r="U219" s="19"/>
      <c r="V219" s="19"/>
      <c r="W219" s="20"/>
      <c r="X219" s="20"/>
      <c r="Y219" s="164"/>
      <c r="Z219" s="21"/>
      <c r="AA219" s="4"/>
      <c r="AB219" s="166"/>
      <c r="AC219" s="166"/>
      <c r="AD219" s="170"/>
      <c r="AE219" s="166"/>
      <c r="AF219" s="166"/>
      <c r="AG219" s="166"/>
      <c r="AH219" s="166"/>
      <c r="AI219" s="166"/>
      <c r="AJ219" s="166"/>
      <c r="AK219" s="166"/>
      <c r="AL219" s="166"/>
      <c r="AM219" s="166"/>
      <c r="AN219" s="166"/>
      <c r="AO219" s="185"/>
      <c r="AP219" s="24"/>
      <c r="AQ219" s="8"/>
    </row>
    <row r="220" spans="1:43" ht="16.5">
      <c r="A220" s="102"/>
      <c r="B220" s="194"/>
      <c r="C220" s="194"/>
      <c r="D220" s="119"/>
      <c r="E220" s="128"/>
      <c r="F220" s="134"/>
      <c r="G220" s="134"/>
      <c r="H220" s="134"/>
      <c r="I220" s="134"/>
      <c r="J220" s="146"/>
      <c r="K220" s="149"/>
      <c r="L220" s="152"/>
      <c r="M220" s="28" t="b">
        <f>M215=N220</f>
        <v>1</v>
      </c>
      <c r="N220" s="29">
        <f>SUM(N215:N219)</f>
        <v>0</v>
      </c>
      <c r="O220" s="30" t="s">
        <v>112</v>
      </c>
      <c r="P220" s="31"/>
      <c r="Q220" s="32"/>
      <c r="R220" s="32"/>
      <c r="S220" s="32"/>
      <c r="T220" s="33">
        <f>SUM(T215:T219)</f>
        <v>0</v>
      </c>
      <c r="U220" s="34"/>
      <c r="V220" s="34"/>
      <c r="W220" s="34"/>
      <c r="X220" s="35"/>
      <c r="Y220" s="165"/>
      <c r="Z220" s="36"/>
      <c r="AA220" s="4"/>
      <c r="AB220" s="37"/>
      <c r="AC220" s="38"/>
      <c r="AD220" s="38"/>
      <c r="AE220" s="38"/>
      <c r="AF220" s="38"/>
      <c r="AG220" s="38"/>
      <c r="AH220" s="38"/>
      <c r="AI220" s="38"/>
      <c r="AJ220" s="38"/>
      <c r="AK220" s="38"/>
      <c r="AL220" s="38"/>
      <c r="AM220" s="38"/>
      <c r="AN220" s="38"/>
      <c r="AO220" s="39"/>
      <c r="AP220" s="24"/>
      <c r="AQ220" s="8"/>
    </row>
    <row r="221" spans="1:43" ht="16.5">
      <c r="A221" s="96" t="s">
        <v>179</v>
      </c>
      <c r="B221" s="97"/>
      <c r="C221" s="98"/>
      <c r="D221" s="48"/>
      <c r="E221" s="48"/>
      <c r="F221" s="48"/>
      <c r="G221" s="48"/>
      <c r="H221" s="48"/>
      <c r="I221" s="48"/>
      <c r="J221" s="48"/>
      <c r="K221" s="48"/>
      <c r="L221" s="48"/>
      <c r="M221" s="48"/>
      <c r="N221" s="48"/>
      <c r="O221" s="48"/>
      <c r="P221" s="48"/>
      <c r="Q221" s="48"/>
      <c r="R221" s="48"/>
      <c r="S221" s="48"/>
      <c r="T221" s="48"/>
      <c r="U221" s="48"/>
      <c r="V221" s="48"/>
      <c r="W221" s="48"/>
      <c r="X221" s="48"/>
      <c r="Y221" s="48"/>
      <c r="Z221" s="49"/>
      <c r="AA221" s="4"/>
      <c r="AB221" s="50"/>
      <c r="AC221" s="51"/>
      <c r="AD221" s="51"/>
      <c r="AE221" s="51"/>
      <c r="AF221" s="51"/>
      <c r="AG221" s="51"/>
      <c r="AH221" s="51"/>
      <c r="AI221" s="51"/>
      <c r="AJ221" s="51"/>
      <c r="AK221" s="51"/>
      <c r="AL221" s="51"/>
      <c r="AM221" s="51"/>
      <c r="AN221" s="51"/>
      <c r="AO221" s="51"/>
      <c r="AP221" s="52"/>
      <c r="AQ221" s="8"/>
    </row>
    <row r="222" spans="1:43" ht="14.65" customHeight="1">
      <c r="A222" s="103">
        <v>1</v>
      </c>
      <c r="B222" s="193" t="s">
        <v>180</v>
      </c>
      <c r="C222" s="193"/>
      <c r="D222" s="117">
        <f>+Marzo!M222</f>
        <v>10</v>
      </c>
      <c r="E222" s="126">
        <v>10</v>
      </c>
      <c r="F222" s="132">
        <v>0</v>
      </c>
      <c r="G222" s="132"/>
      <c r="H222" s="132"/>
      <c r="I222" s="132"/>
      <c r="J222" s="144">
        <f>+F222+G222</f>
        <v>0</v>
      </c>
      <c r="K222" s="147">
        <f>+AO222</f>
        <v>0</v>
      </c>
      <c r="L222" s="150">
        <f>+J222+K222</f>
        <v>0</v>
      </c>
      <c r="M222" s="153">
        <f>+(D222+E222)-(L222)+H222-I222</f>
        <v>20</v>
      </c>
      <c r="N222" s="14">
        <v>10</v>
      </c>
      <c r="O222" s="71" t="s">
        <v>181</v>
      </c>
      <c r="P222" s="71" t="s">
        <v>115</v>
      </c>
      <c r="Q222" s="72">
        <v>46752</v>
      </c>
      <c r="R222" s="17" t="str">
        <f ca="1">IF(Q222=0," ",IFERROR(IF(DATEDIF(TODAY(),Q222,"M")&lt;=5,"ROJO",IF(DATEDIF(TODAY(),Q222,"M")&gt;=12,"VERDE",IF(AND(DATEDIF(TODAY(),Q222,"M")&gt;=6,DATEDIF(TODAY(),Q222,"M")&lt;=11),"AMARILLO"))),S222))</f>
        <v>VERDE</v>
      </c>
      <c r="S222" s="17" t="str">
        <f>IF(Q222=0," ",IF(Q222&lt;=$N$4,"VENCIDO","NO VENCIDO"))</f>
        <v>NO VENCIDO</v>
      </c>
      <c r="T222" s="18"/>
      <c r="U222" s="19"/>
      <c r="V222" s="19"/>
      <c r="W222" s="20"/>
      <c r="X222" s="20"/>
      <c r="Y222" s="163">
        <f>+AT222</f>
        <v>0</v>
      </c>
      <c r="Z222" s="21"/>
      <c r="AA222" s="4"/>
      <c r="AB222" s="166"/>
      <c r="AC222" s="166"/>
      <c r="AD222" s="170">
        <f>+AB222+AC222</f>
        <v>0</v>
      </c>
      <c r="AE222" s="167"/>
      <c r="AF222" s="167"/>
      <c r="AG222" s="167"/>
      <c r="AH222" s="167"/>
      <c r="AI222" s="167"/>
      <c r="AJ222" s="167"/>
      <c r="AK222" s="167"/>
      <c r="AL222" s="167"/>
      <c r="AM222" s="167"/>
      <c r="AN222" s="167"/>
      <c r="AO222" s="183">
        <f>SUM(AD222:AN226)</f>
        <v>0</v>
      </c>
      <c r="AP222" s="24"/>
      <c r="AQ222" s="8"/>
    </row>
    <row r="223" spans="1:43" ht="14.65" customHeight="1">
      <c r="A223" s="103"/>
      <c r="B223" s="193"/>
      <c r="C223" s="193"/>
      <c r="D223" s="118"/>
      <c r="E223" s="127"/>
      <c r="F223" s="133"/>
      <c r="G223" s="133"/>
      <c r="H223" s="133"/>
      <c r="I223" s="133"/>
      <c r="J223" s="145"/>
      <c r="K223" s="148"/>
      <c r="L223" s="151"/>
      <c r="M223" s="154"/>
      <c r="N223" s="14">
        <v>10</v>
      </c>
      <c r="O223" s="15" t="s">
        <v>264</v>
      </c>
      <c r="P223" s="71" t="s">
        <v>115</v>
      </c>
      <c r="Q223" s="16">
        <v>46934</v>
      </c>
      <c r="R223" s="17" t="str">
        <f ca="1">IF(Q223=0," ",IFERROR(IF(DATEDIF(TODAY(),Q223,"M")&lt;=5,"ROJO",IF(DATEDIF(TODAY(),Q223,"M")&gt;=12,"VERDE",IF(AND(DATEDIF(TODAY(),Q223,"M")&gt;=6,DATEDIF(TODAY(),Q223,"M")&lt;=11),"AMARILLO"))),S223))</f>
        <v>VERDE</v>
      </c>
      <c r="S223" s="25" t="str">
        <f>IF(Q223=0," ",IF(Q223&lt;=$N$4,"VENCIDO","NO VENCIDO"))</f>
        <v>NO VENCIDO</v>
      </c>
      <c r="T223" s="18"/>
      <c r="U223" s="19"/>
      <c r="V223" s="19"/>
      <c r="W223" s="20"/>
      <c r="X223" s="20"/>
      <c r="Y223" s="164"/>
      <c r="Z223" s="21"/>
      <c r="AA223" s="4"/>
      <c r="AB223" s="166"/>
      <c r="AC223" s="166"/>
      <c r="AD223" s="170"/>
      <c r="AE223" s="168"/>
      <c r="AF223" s="168"/>
      <c r="AG223" s="168"/>
      <c r="AH223" s="168"/>
      <c r="AI223" s="168"/>
      <c r="AJ223" s="168"/>
      <c r="AK223" s="168"/>
      <c r="AL223" s="168"/>
      <c r="AM223" s="168"/>
      <c r="AN223" s="168"/>
      <c r="AO223" s="184"/>
      <c r="AP223" s="24"/>
      <c r="AQ223" s="8"/>
    </row>
    <row r="224" spans="1:43" ht="14.65" customHeight="1">
      <c r="A224" s="103"/>
      <c r="B224" s="193"/>
      <c r="C224" s="193"/>
      <c r="D224" s="118"/>
      <c r="E224" s="127"/>
      <c r="F224" s="133"/>
      <c r="G224" s="133"/>
      <c r="H224" s="133"/>
      <c r="I224" s="133"/>
      <c r="J224" s="145"/>
      <c r="K224" s="148"/>
      <c r="L224" s="151"/>
      <c r="M224" s="154"/>
      <c r="N224" s="14"/>
      <c r="O224" s="15"/>
      <c r="P224" s="15"/>
      <c r="Q224" s="16"/>
      <c r="R224" s="17" t="str">
        <f ca="1">IF(Q224=0," ",IFERROR(IF(DATEDIF(TODAY(),Q224,"M")&lt;=5,"ROJO",IF(DATEDIF(TODAY(),Q224,"M")&gt;=12,"VERDE",IF(AND(DATEDIF(TODAY(),Q224,"M")&gt;=6,DATEDIF(TODAY(),Q224,"M")&lt;=11),"AMARILLO"))),S224))</f>
        <v xml:space="preserve"> </v>
      </c>
      <c r="S224" s="25" t="str">
        <f>IF(Q224=0," ",IF(Q224&lt;=$N$4,"VENCIDO","NO VENCIDO"))</f>
        <v xml:space="preserve"> </v>
      </c>
      <c r="T224" s="18"/>
      <c r="U224" s="19"/>
      <c r="V224" s="19"/>
      <c r="W224" s="20"/>
      <c r="X224" s="20"/>
      <c r="Y224" s="164"/>
      <c r="Z224" s="21"/>
      <c r="AA224" s="4"/>
      <c r="AB224" s="166"/>
      <c r="AC224" s="166"/>
      <c r="AD224" s="170"/>
      <c r="AE224" s="168"/>
      <c r="AF224" s="168"/>
      <c r="AG224" s="168"/>
      <c r="AH224" s="168"/>
      <c r="AI224" s="168"/>
      <c r="AJ224" s="168"/>
      <c r="AK224" s="168"/>
      <c r="AL224" s="168"/>
      <c r="AM224" s="168"/>
      <c r="AN224" s="168"/>
      <c r="AO224" s="184"/>
      <c r="AP224" s="24"/>
      <c r="AQ224" s="8"/>
    </row>
    <row r="225" spans="1:43" ht="14.65" customHeight="1">
      <c r="A225" s="103"/>
      <c r="B225" s="193"/>
      <c r="C225" s="193"/>
      <c r="D225" s="118"/>
      <c r="E225" s="127"/>
      <c r="F225" s="133"/>
      <c r="G225" s="133"/>
      <c r="H225" s="133"/>
      <c r="I225" s="133"/>
      <c r="J225" s="145"/>
      <c r="K225" s="148"/>
      <c r="L225" s="151"/>
      <c r="M225" s="154"/>
      <c r="N225" s="14"/>
      <c r="O225" s="15"/>
      <c r="P225" s="15"/>
      <c r="Q225" s="16"/>
      <c r="R225" s="17" t="str">
        <f ca="1">IF(Q225=0," ",IFERROR(IF(DATEDIF(TODAY(),Q225,"M")&lt;=5,"ROJO",IF(DATEDIF(TODAY(),Q225,"M")&gt;=12,"VERDE",IF(AND(DATEDIF(TODAY(),Q225,"M")&gt;=6,DATEDIF(TODAY(),Q225,"M")&lt;=11),"AMARILLO"))),S225))</f>
        <v xml:space="preserve"> </v>
      </c>
      <c r="S225" s="25" t="str">
        <f>IF(Q225=0," ",IF(Q225&lt;=$N$4,"VENCIDO","NO VENCIDO"))</f>
        <v xml:space="preserve"> </v>
      </c>
      <c r="T225" s="18"/>
      <c r="U225" s="19"/>
      <c r="V225" s="19"/>
      <c r="W225" s="20"/>
      <c r="X225" s="20"/>
      <c r="Y225" s="164"/>
      <c r="Z225" s="21"/>
      <c r="AA225" s="4"/>
      <c r="AB225" s="166"/>
      <c r="AC225" s="166"/>
      <c r="AD225" s="170"/>
      <c r="AE225" s="168"/>
      <c r="AF225" s="168"/>
      <c r="AG225" s="168"/>
      <c r="AH225" s="168"/>
      <c r="AI225" s="168"/>
      <c r="AJ225" s="168"/>
      <c r="AK225" s="168"/>
      <c r="AL225" s="168"/>
      <c r="AM225" s="168"/>
      <c r="AN225" s="168"/>
      <c r="AO225" s="184"/>
      <c r="AP225" s="24"/>
      <c r="AQ225" s="8"/>
    </row>
    <row r="226" spans="1:43" ht="14.65" customHeight="1">
      <c r="A226" s="103"/>
      <c r="B226" s="193"/>
      <c r="C226" s="193"/>
      <c r="D226" s="118"/>
      <c r="E226" s="127"/>
      <c r="F226" s="133"/>
      <c r="G226" s="133"/>
      <c r="H226" s="133"/>
      <c r="I226" s="133"/>
      <c r="J226" s="145"/>
      <c r="K226" s="148"/>
      <c r="L226" s="151"/>
      <c r="M226" s="155"/>
      <c r="N226" s="14"/>
      <c r="O226" s="15"/>
      <c r="P226" s="15"/>
      <c r="Q226" s="16"/>
      <c r="R226" s="17" t="str">
        <f ca="1">IF(Q226=0," ",IFERROR(IF(DATEDIF(TODAY(),Q226,"M")&lt;=5,"ROJO",IF(DATEDIF(TODAY(),Q226,"M")&gt;=12,"VERDE",IF(AND(DATEDIF(TODAY(),Q226,"M")&gt;=6,DATEDIF(TODAY(),Q226,"M")&lt;=11),"AMARILLO"))),S226))</f>
        <v xml:space="preserve"> </v>
      </c>
      <c r="S226" s="25" t="str">
        <f>IF(Q226=0," ",IF(Q226&lt;=$N$4,"VENCIDO","NO VENCIDO"))</f>
        <v xml:space="preserve"> </v>
      </c>
      <c r="T226" s="18"/>
      <c r="U226" s="19"/>
      <c r="V226" s="19"/>
      <c r="W226" s="20"/>
      <c r="X226" s="20"/>
      <c r="Y226" s="164"/>
      <c r="Z226" s="21"/>
      <c r="AA226" s="4"/>
      <c r="AB226" s="166"/>
      <c r="AC226" s="166"/>
      <c r="AD226" s="170"/>
      <c r="AE226" s="169"/>
      <c r="AF226" s="169"/>
      <c r="AG226" s="169"/>
      <c r="AH226" s="169"/>
      <c r="AI226" s="169"/>
      <c r="AJ226" s="169"/>
      <c r="AK226" s="169"/>
      <c r="AL226" s="169"/>
      <c r="AM226" s="169"/>
      <c r="AN226" s="169"/>
      <c r="AO226" s="185"/>
      <c r="AP226" s="24"/>
      <c r="AQ226" s="8"/>
    </row>
    <row r="227" spans="1:43" ht="16.5">
      <c r="A227" s="103"/>
      <c r="B227" s="193"/>
      <c r="C227" s="193"/>
      <c r="D227" s="119"/>
      <c r="E227" s="128"/>
      <c r="F227" s="134"/>
      <c r="G227" s="134"/>
      <c r="H227" s="134"/>
      <c r="I227" s="134"/>
      <c r="J227" s="146"/>
      <c r="K227" s="149"/>
      <c r="L227" s="152"/>
      <c r="M227" s="28" t="b">
        <f>M222=N227</f>
        <v>1</v>
      </c>
      <c r="N227" s="29">
        <f>SUM(N222:N226)</f>
        <v>20</v>
      </c>
      <c r="O227" s="30" t="s">
        <v>112</v>
      </c>
      <c r="P227" s="31"/>
      <c r="Q227" s="32"/>
      <c r="R227" s="32"/>
      <c r="S227" s="32"/>
      <c r="T227" s="33">
        <f>SUM(T222:T226)</f>
        <v>0</v>
      </c>
      <c r="U227" s="34"/>
      <c r="V227" s="34"/>
      <c r="W227" s="35"/>
      <c r="X227" s="35"/>
      <c r="Y227" s="165"/>
      <c r="Z227" s="36"/>
      <c r="AA227" s="4"/>
      <c r="AB227" s="37"/>
      <c r="AC227" s="38"/>
      <c r="AD227" s="38"/>
      <c r="AE227" s="38"/>
      <c r="AF227" s="38"/>
      <c r="AG227" s="38"/>
      <c r="AH227" s="38"/>
      <c r="AI227" s="38"/>
      <c r="AJ227" s="38"/>
      <c r="AK227" s="38"/>
      <c r="AL227" s="38"/>
      <c r="AM227" s="38"/>
      <c r="AN227" s="38"/>
      <c r="AO227" s="39"/>
      <c r="AP227" s="24"/>
      <c r="AQ227" s="8"/>
    </row>
    <row r="228" spans="1:43" ht="14.65" customHeight="1">
      <c r="A228" s="103">
        <f>A222+1</f>
        <v>2</v>
      </c>
      <c r="B228" s="193" t="s">
        <v>182</v>
      </c>
      <c r="C228" s="193"/>
      <c r="D228" s="117">
        <f>+Marzo!M228</f>
        <v>20</v>
      </c>
      <c r="E228" s="126">
        <v>20</v>
      </c>
      <c r="F228" s="132">
        <v>14</v>
      </c>
      <c r="G228" s="132"/>
      <c r="H228" s="132"/>
      <c r="I228" s="132"/>
      <c r="J228" s="144">
        <f>+F228+G228</f>
        <v>14</v>
      </c>
      <c r="K228" s="147">
        <f>+AO228</f>
        <v>0</v>
      </c>
      <c r="L228" s="150">
        <f>+J228+K228</f>
        <v>14</v>
      </c>
      <c r="M228" s="153">
        <f>+(D228+E228)-(L228)+H228-I228</f>
        <v>26</v>
      </c>
      <c r="N228" s="14">
        <v>26</v>
      </c>
      <c r="O228" s="71" t="s">
        <v>183</v>
      </c>
      <c r="P228" s="71" t="s">
        <v>115</v>
      </c>
      <c r="Q228" s="72">
        <v>46873</v>
      </c>
      <c r="R228" s="17" t="str">
        <f ca="1">IF(Q228=0," ",IFERROR(IF(DATEDIF(TODAY(),Q228,"M")&lt;=5,"ROJO",IF(DATEDIF(TODAY(),Q228,"M")&gt;=12,"VERDE",IF(AND(DATEDIF(TODAY(),Q228,"M")&gt;=6,DATEDIF(TODAY(),Q228,"M")&lt;=11),"AMARILLO"))),S228))</f>
        <v>VERDE</v>
      </c>
      <c r="S228" s="17" t="str">
        <f>IF(Q228=0," ",IF(Q228&lt;=$N$4,"VENCIDO","NO VENCIDO"))</f>
        <v>NO VENCIDO</v>
      </c>
      <c r="T228" s="18"/>
      <c r="U228" s="19"/>
      <c r="V228" s="19"/>
      <c r="W228" s="20"/>
      <c r="X228" s="20"/>
      <c r="Y228" s="163">
        <f>+AT228</f>
        <v>0</v>
      </c>
      <c r="Z228" s="21"/>
      <c r="AA228" s="4"/>
      <c r="AB228" s="166"/>
      <c r="AC228" s="166"/>
      <c r="AD228" s="170">
        <f>+AB228+AC228</f>
        <v>0</v>
      </c>
      <c r="AE228" s="167"/>
      <c r="AF228" s="166"/>
      <c r="AG228" s="166"/>
      <c r="AH228" s="166"/>
      <c r="AI228" s="166"/>
      <c r="AJ228" s="166"/>
      <c r="AK228" s="166"/>
      <c r="AL228" s="166"/>
      <c r="AM228" s="166"/>
      <c r="AN228" s="166"/>
      <c r="AO228" s="183">
        <f>SUM(AD228:AN232)</f>
        <v>0</v>
      </c>
      <c r="AP228" s="24"/>
      <c r="AQ228" s="8"/>
    </row>
    <row r="229" spans="1:43" ht="14.65" customHeight="1">
      <c r="A229" s="103"/>
      <c r="B229" s="193"/>
      <c r="C229" s="193"/>
      <c r="D229" s="118"/>
      <c r="E229" s="127"/>
      <c r="F229" s="133"/>
      <c r="G229" s="133"/>
      <c r="H229" s="133"/>
      <c r="I229" s="133"/>
      <c r="J229" s="145"/>
      <c r="K229" s="148"/>
      <c r="L229" s="151"/>
      <c r="M229" s="154"/>
      <c r="N229" s="14"/>
      <c r="O229" s="15"/>
      <c r="P229" s="15"/>
      <c r="Q229" s="16"/>
      <c r="R229" s="17" t="str">
        <f ca="1">IF(Q229=0," ",IFERROR(IF(DATEDIF(TODAY(),Q229,"M")&lt;=5,"ROJO",IF(DATEDIF(TODAY(),Q229,"M")&gt;=12,"VERDE",IF(AND(DATEDIF(TODAY(),Q229,"M")&gt;=6,DATEDIF(TODAY(),Q229,"M")&lt;=11),"AMARILLO"))),S229))</f>
        <v xml:space="preserve"> </v>
      </c>
      <c r="S229" s="25" t="str">
        <f>IF(Q229=0," ",IF(Q229&lt;=$N$4,"VENCIDO","NO VENCIDO"))</f>
        <v xml:space="preserve"> </v>
      </c>
      <c r="T229" s="18"/>
      <c r="U229" s="19"/>
      <c r="V229" s="19"/>
      <c r="W229" s="20"/>
      <c r="X229" s="20"/>
      <c r="Y229" s="164"/>
      <c r="Z229" s="21"/>
      <c r="AA229" s="4"/>
      <c r="AB229" s="166"/>
      <c r="AC229" s="166"/>
      <c r="AD229" s="170"/>
      <c r="AE229" s="168"/>
      <c r="AF229" s="166"/>
      <c r="AG229" s="166"/>
      <c r="AH229" s="166"/>
      <c r="AI229" s="166"/>
      <c r="AJ229" s="166"/>
      <c r="AK229" s="166"/>
      <c r="AL229" s="166"/>
      <c r="AM229" s="166"/>
      <c r="AN229" s="166"/>
      <c r="AO229" s="184"/>
      <c r="AP229" s="24"/>
      <c r="AQ229" s="8"/>
    </row>
    <row r="230" spans="1:43" ht="14.65" customHeight="1">
      <c r="A230" s="103"/>
      <c r="B230" s="193"/>
      <c r="C230" s="193"/>
      <c r="D230" s="118"/>
      <c r="E230" s="127"/>
      <c r="F230" s="133"/>
      <c r="G230" s="133"/>
      <c r="H230" s="133"/>
      <c r="I230" s="133"/>
      <c r="J230" s="145"/>
      <c r="K230" s="148"/>
      <c r="L230" s="151"/>
      <c r="M230" s="154"/>
      <c r="N230" s="14"/>
      <c r="O230" s="15"/>
      <c r="P230" s="15"/>
      <c r="Q230" s="16"/>
      <c r="R230" s="17" t="str">
        <f ca="1">IF(Q230=0," ",IFERROR(IF(DATEDIF(TODAY(),Q230,"M")&lt;=5,"ROJO",IF(DATEDIF(TODAY(),Q230,"M")&gt;=12,"VERDE",IF(AND(DATEDIF(TODAY(),Q230,"M")&gt;=6,DATEDIF(TODAY(),Q230,"M")&lt;=11),"AMARILLO"))),S230))</f>
        <v xml:space="preserve"> </v>
      </c>
      <c r="S230" s="25" t="str">
        <f>IF(Q230=0," ",IF(Q230&lt;=$N$4,"VENCIDO","NO VENCIDO"))</f>
        <v xml:space="preserve"> </v>
      </c>
      <c r="T230" s="18"/>
      <c r="U230" s="19"/>
      <c r="V230" s="19"/>
      <c r="W230" s="20"/>
      <c r="X230" s="20"/>
      <c r="Y230" s="164"/>
      <c r="Z230" s="21"/>
      <c r="AA230" s="4"/>
      <c r="AB230" s="166"/>
      <c r="AC230" s="166"/>
      <c r="AD230" s="170"/>
      <c r="AE230" s="168"/>
      <c r="AF230" s="166"/>
      <c r="AG230" s="166"/>
      <c r="AH230" s="166"/>
      <c r="AI230" s="166"/>
      <c r="AJ230" s="166"/>
      <c r="AK230" s="166"/>
      <c r="AL230" s="166"/>
      <c r="AM230" s="166"/>
      <c r="AN230" s="166"/>
      <c r="AO230" s="184"/>
      <c r="AP230" s="24"/>
      <c r="AQ230" s="8"/>
    </row>
    <row r="231" spans="1:43" ht="14.65" customHeight="1">
      <c r="A231" s="103"/>
      <c r="B231" s="193"/>
      <c r="C231" s="193"/>
      <c r="D231" s="118"/>
      <c r="E231" s="127"/>
      <c r="F231" s="133"/>
      <c r="G231" s="133"/>
      <c r="H231" s="133"/>
      <c r="I231" s="133"/>
      <c r="J231" s="145"/>
      <c r="K231" s="148"/>
      <c r="L231" s="151"/>
      <c r="M231" s="154"/>
      <c r="N231" s="14"/>
      <c r="O231" s="15"/>
      <c r="P231" s="15"/>
      <c r="Q231" s="16"/>
      <c r="R231" s="17" t="str">
        <f ca="1">IF(Q231=0," ",IFERROR(IF(DATEDIF(TODAY(),Q231,"M")&lt;=5,"ROJO",IF(DATEDIF(TODAY(),Q231,"M")&gt;=12,"VERDE",IF(AND(DATEDIF(TODAY(),Q231,"M")&gt;=6,DATEDIF(TODAY(),Q231,"M")&lt;=11),"AMARILLO"))),S231))</f>
        <v xml:space="preserve"> </v>
      </c>
      <c r="S231" s="25" t="str">
        <f>IF(Q231=0," ",IF(Q231&lt;=$N$4,"VENCIDO","NO VENCIDO"))</f>
        <v xml:space="preserve"> </v>
      </c>
      <c r="T231" s="18"/>
      <c r="U231" s="19"/>
      <c r="V231" s="19"/>
      <c r="W231" s="20"/>
      <c r="X231" s="20"/>
      <c r="Y231" s="164"/>
      <c r="Z231" s="21"/>
      <c r="AA231" s="4"/>
      <c r="AB231" s="166"/>
      <c r="AC231" s="166"/>
      <c r="AD231" s="170"/>
      <c r="AE231" s="168"/>
      <c r="AF231" s="166"/>
      <c r="AG231" s="166"/>
      <c r="AH231" s="166"/>
      <c r="AI231" s="166"/>
      <c r="AJ231" s="166"/>
      <c r="AK231" s="166"/>
      <c r="AL231" s="166"/>
      <c r="AM231" s="166"/>
      <c r="AN231" s="166"/>
      <c r="AO231" s="184"/>
      <c r="AP231" s="24"/>
      <c r="AQ231" s="8"/>
    </row>
    <row r="232" spans="1:43" ht="14.65" customHeight="1">
      <c r="A232" s="103"/>
      <c r="B232" s="193"/>
      <c r="C232" s="193"/>
      <c r="D232" s="118"/>
      <c r="E232" s="127"/>
      <c r="F232" s="133"/>
      <c r="G232" s="133"/>
      <c r="H232" s="133"/>
      <c r="I232" s="133"/>
      <c r="J232" s="145"/>
      <c r="K232" s="148"/>
      <c r="L232" s="151"/>
      <c r="M232" s="155"/>
      <c r="N232" s="14"/>
      <c r="O232" s="15"/>
      <c r="P232" s="15"/>
      <c r="Q232" s="16"/>
      <c r="R232" s="17" t="str">
        <f ca="1">IF(Q232=0," ",IFERROR(IF(DATEDIF(TODAY(),Q232,"M")&lt;=5,"ROJO",IF(DATEDIF(TODAY(),Q232,"M")&gt;=12,"VERDE",IF(AND(DATEDIF(TODAY(),Q232,"M")&gt;=6,DATEDIF(TODAY(),Q232,"M")&lt;=11),"AMARILLO"))),S232))</f>
        <v xml:space="preserve"> </v>
      </c>
      <c r="S232" s="25" t="str">
        <f>IF(Q232=0," ",IF(Q232&lt;=$N$4,"VENCIDO","NO VENCIDO"))</f>
        <v xml:space="preserve"> </v>
      </c>
      <c r="T232" s="18"/>
      <c r="U232" s="19"/>
      <c r="V232" s="19"/>
      <c r="W232" s="20"/>
      <c r="X232" s="20"/>
      <c r="Y232" s="164"/>
      <c r="Z232" s="21"/>
      <c r="AA232" s="4"/>
      <c r="AB232" s="166"/>
      <c r="AC232" s="166"/>
      <c r="AD232" s="170"/>
      <c r="AE232" s="169"/>
      <c r="AF232" s="166"/>
      <c r="AG232" s="166"/>
      <c r="AH232" s="166"/>
      <c r="AI232" s="166"/>
      <c r="AJ232" s="166"/>
      <c r="AK232" s="166"/>
      <c r="AL232" s="166"/>
      <c r="AM232" s="166"/>
      <c r="AN232" s="166"/>
      <c r="AO232" s="185"/>
      <c r="AP232" s="24"/>
      <c r="AQ232" s="8"/>
    </row>
    <row r="233" spans="1:43" ht="16.5">
      <c r="A233" s="103"/>
      <c r="B233" s="193"/>
      <c r="C233" s="193"/>
      <c r="D233" s="119"/>
      <c r="E233" s="128"/>
      <c r="F233" s="134"/>
      <c r="G233" s="134"/>
      <c r="H233" s="134"/>
      <c r="I233" s="134"/>
      <c r="J233" s="146"/>
      <c r="K233" s="149"/>
      <c r="L233" s="152"/>
      <c r="M233" s="28" t="b">
        <f>M228=N233</f>
        <v>1</v>
      </c>
      <c r="N233" s="29">
        <f>SUM(N228:N232)</f>
        <v>26</v>
      </c>
      <c r="O233" s="30" t="s">
        <v>112</v>
      </c>
      <c r="P233" s="31"/>
      <c r="Q233" s="32"/>
      <c r="R233" s="32"/>
      <c r="S233" s="32"/>
      <c r="T233" s="33">
        <f>SUM(T228:T232)</f>
        <v>0</v>
      </c>
      <c r="U233" s="34"/>
      <c r="V233" s="34"/>
      <c r="W233" s="35"/>
      <c r="X233" s="35"/>
      <c r="Y233" s="165"/>
      <c r="Z233" s="36"/>
      <c r="AA233" s="4"/>
      <c r="AB233" s="37"/>
      <c r="AC233" s="38"/>
      <c r="AD233" s="38"/>
      <c r="AE233" s="38"/>
      <c r="AF233" s="38"/>
      <c r="AG233" s="38"/>
      <c r="AH233" s="38"/>
      <c r="AI233" s="38"/>
      <c r="AJ233" s="38"/>
      <c r="AK233" s="38"/>
      <c r="AL233" s="38"/>
      <c r="AM233" s="38"/>
      <c r="AN233" s="38"/>
      <c r="AO233" s="39"/>
      <c r="AP233" s="24"/>
      <c r="AQ233" s="8"/>
    </row>
    <row r="234" spans="1:43" ht="14.65" customHeight="1">
      <c r="A234" s="103">
        <f>A228+1</f>
        <v>3</v>
      </c>
      <c r="B234" s="193" t="s">
        <v>184</v>
      </c>
      <c r="C234" s="193"/>
      <c r="D234" s="117">
        <f>+Marzo!M234</f>
        <v>0</v>
      </c>
      <c r="E234" s="126">
        <v>0</v>
      </c>
      <c r="F234" s="132">
        <v>0</v>
      </c>
      <c r="G234" s="132"/>
      <c r="H234" s="132"/>
      <c r="I234" s="132"/>
      <c r="J234" s="144">
        <f>+F234+G234</f>
        <v>0</v>
      </c>
      <c r="K234" s="147">
        <f>+AO234</f>
        <v>0</v>
      </c>
      <c r="L234" s="150">
        <f>+J234+K234</f>
        <v>0</v>
      </c>
      <c r="M234" s="153">
        <f>+(D234+E234)-(L234)+H234-I234</f>
        <v>0</v>
      </c>
      <c r="N234" s="14"/>
      <c r="O234" s="15"/>
      <c r="P234" s="15"/>
      <c r="Q234" s="16"/>
      <c r="R234" s="17" t="str">
        <f ca="1">IF(Q234=0," ",IFERROR(IF(DATEDIF(TODAY(),Q234,"M")&lt;=5,"ROJO",IF(DATEDIF(TODAY(),Q234,"M")&gt;=12,"VERDE",IF(AND(DATEDIF(TODAY(),Q234,"M")&gt;=6,DATEDIF(TODAY(),Q234,"M")&lt;=11),"AMARILLO"))),S234))</f>
        <v xml:space="preserve"> </v>
      </c>
      <c r="S234" s="17" t="str">
        <f>IF(Q234=0," ",IF(Q234&lt;=$N$4,"VENCIDO","NO VENCIDO"))</f>
        <v xml:space="preserve"> </v>
      </c>
      <c r="T234" s="18"/>
      <c r="U234" s="19"/>
      <c r="V234" s="19"/>
      <c r="W234" s="20"/>
      <c r="X234" s="20"/>
      <c r="Y234" s="163">
        <f>+AT234</f>
        <v>0</v>
      </c>
      <c r="Z234" s="21"/>
      <c r="AA234" s="4"/>
      <c r="AB234" s="166"/>
      <c r="AC234" s="166"/>
      <c r="AD234" s="170">
        <f>+AB234+AC234</f>
        <v>0</v>
      </c>
      <c r="AE234" s="166"/>
      <c r="AF234" s="166"/>
      <c r="AG234" s="166"/>
      <c r="AH234" s="166"/>
      <c r="AI234" s="166"/>
      <c r="AJ234" s="166"/>
      <c r="AK234" s="166"/>
      <c r="AL234" s="166"/>
      <c r="AM234" s="166"/>
      <c r="AN234" s="166"/>
      <c r="AO234" s="183">
        <f>SUM(AD234:AN238)</f>
        <v>0</v>
      </c>
      <c r="AP234" s="24"/>
      <c r="AQ234" s="8"/>
    </row>
    <row r="235" spans="1:43" ht="14.65" customHeight="1">
      <c r="A235" s="103"/>
      <c r="B235" s="193"/>
      <c r="C235" s="193"/>
      <c r="D235" s="118"/>
      <c r="E235" s="127"/>
      <c r="F235" s="133"/>
      <c r="G235" s="133"/>
      <c r="H235" s="133"/>
      <c r="I235" s="133"/>
      <c r="J235" s="145"/>
      <c r="K235" s="148"/>
      <c r="L235" s="151"/>
      <c r="M235" s="154"/>
      <c r="N235" s="14"/>
      <c r="O235" s="15"/>
      <c r="P235" s="15"/>
      <c r="Q235" s="16"/>
      <c r="R235" s="17" t="str">
        <f ca="1">IF(Q235=0," ",IFERROR(IF(DATEDIF(TODAY(),Q235,"M")&lt;=5,"ROJO",IF(DATEDIF(TODAY(),Q235,"M")&gt;=12,"VERDE",IF(AND(DATEDIF(TODAY(),Q235,"M")&gt;=6,DATEDIF(TODAY(),Q235,"M")&lt;=11),"AMARILLO"))),S235))</f>
        <v xml:space="preserve"> </v>
      </c>
      <c r="S235" s="25" t="str">
        <f>IF(Q235=0," ",IF(Q235&lt;=$N$4,"VENCIDO","NO VENCIDO"))</f>
        <v xml:space="preserve"> </v>
      </c>
      <c r="T235" s="18"/>
      <c r="U235" s="19"/>
      <c r="V235" s="19"/>
      <c r="W235" s="20"/>
      <c r="X235" s="20"/>
      <c r="Y235" s="164"/>
      <c r="Z235" s="21"/>
      <c r="AA235" s="4"/>
      <c r="AB235" s="166"/>
      <c r="AC235" s="166"/>
      <c r="AD235" s="170"/>
      <c r="AE235" s="166"/>
      <c r="AF235" s="166"/>
      <c r="AG235" s="166"/>
      <c r="AH235" s="166"/>
      <c r="AI235" s="166"/>
      <c r="AJ235" s="166"/>
      <c r="AK235" s="166"/>
      <c r="AL235" s="166"/>
      <c r="AM235" s="166"/>
      <c r="AN235" s="166"/>
      <c r="AO235" s="184"/>
      <c r="AP235" s="24"/>
      <c r="AQ235" s="8"/>
    </row>
    <row r="236" spans="1:43" ht="14.65" customHeight="1">
      <c r="A236" s="103"/>
      <c r="B236" s="193"/>
      <c r="C236" s="193"/>
      <c r="D236" s="118"/>
      <c r="E236" s="127"/>
      <c r="F236" s="133"/>
      <c r="G236" s="133"/>
      <c r="H236" s="133"/>
      <c r="I236" s="133"/>
      <c r="J236" s="145"/>
      <c r="K236" s="148"/>
      <c r="L236" s="151"/>
      <c r="M236" s="154"/>
      <c r="N236" s="14"/>
      <c r="O236" s="15"/>
      <c r="P236" s="15"/>
      <c r="Q236" s="16"/>
      <c r="R236" s="17" t="str">
        <f ca="1">IF(Q236=0," ",IFERROR(IF(DATEDIF(TODAY(),Q236,"M")&lt;=5,"ROJO",IF(DATEDIF(TODAY(),Q236,"M")&gt;=12,"VERDE",IF(AND(DATEDIF(TODAY(),Q236,"M")&gt;=6,DATEDIF(TODAY(),Q236,"M")&lt;=11),"AMARILLO"))),S236))</f>
        <v xml:space="preserve"> </v>
      </c>
      <c r="S236" s="25" t="str">
        <f>IF(Q236=0," ",IF(Q236&lt;=$N$4,"VENCIDO","NO VENCIDO"))</f>
        <v xml:space="preserve"> </v>
      </c>
      <c r="T236" s="18"/>
      <c r="U236" s="19"/>
      <c r="V236" s="19"/>
      <c r="W236" s="20"/>
      <c r="X236" s="20"/>
      <c r="Y236" s="164"/>
      <c r="Z236" s="21"/>
      <c r="AA236" s="4"/>
      <c r="AB236" s="166"/>
      <c r="AC236" s="166"/>
      <c r="AD236" s="170"/>
      <c r="AE236" s="166"/>
      <c r="AF236" s="166"/>
      <c r="AG236" s="166"/>
      <c r="AH236" s="166"/>
      <c r="AI236" s="166"/>
      <c r="AJ236" s="166"/>
      <c r="AK236" s="166"/>
      <c r="AL236" s="166"/>
      <c r="AM236" s="166"/>
      <c r="AN236" s="166"/>
      <c r="AO236" s="184"/>
      <c r="AP236" s="24"/>
      <c r="AQ236" s="8"/>
    </row>
    <row r="237" spans="1:43" ht="14.65" customHeight="1">
      <c r="A237" s="103"/>
      <c r="B237" s="193"/>
      <c r="C237" s="193"/>
      <c r="D237" s="118"/>
      <c r="E237" s="127"/>
      <c r="F237" s="133"/>
      <c r="G237" s="133"/>
      <c r="H237" s="133"/>
      <c r="I237" s="133"/>
      <c r="J237" s="145"/>
      <c r="K237" s="148"/>
      <c r="L237" s="151"/>
      <c r="M237" s="154"/>
      <c r="N237" s="14"/>
      <c r="O237" s="15"/>
      <c r="P237" s="15"/>
      <c r="Q237" s="16"/>
      <c r="R237" s="17" t="str">
        <f ca="1">IF(Q237=0," ",IFERROR(IF(DATEDIF(TODAY(),Q237,"M")&lt;=5,"ROJO",IF(DATEDIF(TODAY(),Q237,"M")&gt;=12,"VERDE",IF(AND(DATEDIF(TODAY(),Q237,"M")&gt;=6,DATEDIF(TODAY(),Q237,"M")&lt;=11),"AMARILLO"))),S237))</f>
        <v xml:space="preserve"> </v>
      </c>
      <c r="S237" s="25" t="str">
        <f>IF(Q237=0," ",IF(Q237&lt;=$N$4,"VENCIDO","NO VENCIDO"))</f>
        <v xml:space="preserve"> </v>
      </c>
      <c r="T237" s="18"/>
      <c r="U237" s="19"/>
      <c r="V237" s="19"/>
      <c r="W237" s="20"/>
      <c r="X237" s="20"/>
      <c r="Y237" s="164"/>
      <c r="Z237" s="21"/>
      <c r="AA237" s="4"/>
      <c r="AB237" s="166"/>
      <c r="AC237" s="166"/>
      <c r="AD237" s="170"/>
      <c r="AE237" s="166"/>
      <c r="AF237" s="166"/>
      <c r="AG237" s="166"/>
      <c r="AH237" s="166"/>
      <c r="AI237" s="166"/>
      <c r="AJ237" s="166"/>
      <c r="AK237" s="166"/>
      <c r="AL237" s="166"/>
      <c r="AM237" s="166"/>
      <c r="AN237" s="166"/>
      <c r="AO237" s="184"/>
      <c r="AP237" s="24"/>
      <c r="AQ237" s="8"/>
    </row>
    <row r="238" spans="1:43" ht="14.65" customHeight="1">
      <c r="A238" s="103"/>
      <c r="B238" s="193"/>
      <c r="C238" s="193"/>
      <c r="D238" s="118"/>
      <c r="E238" s="127"/>
      <c r="F238" s="133"/>
      <c r="G238" s="133"/>
      <c r="H238" s="133"/>
      <c r="I238" s="133"/>
      <c r="J238" s="145"/>
      <c r="K238" s="148"/>
      <c r="L238" s="151"/>
      <c r="M238" s="155"/>
      <c r="N238" s="14"/>
      <c r="O238" s="15"/>
      <c r="P238" s="15"/>
      <c r="Q238" s="16"/>
      <c r="R238" s="17" t="str">
        <f ca="1">IF(Q238=0," ",IFERROR(IF(DATEDIF(TODAY(),Q238,"M")&lt;=5,"ROJO",IF(DATEDIF(TODAY(),Q238,"M")&gt;=12,"VERDE",IF(AND(DATEDIF(TODAY(),Q238,"M")&gt;=6,DATEDIF(TODAY(),Q238,"M")&lt;=11),"AMARILLO"))),S238))</f>
        <v xml:space="preserve"> </v>
      </c>
      <c r="S238" s="25" t="str">
        <f>IF(Q238=0," ",IF(Q238&lt;=$N$4,"VENCIDO","NO VENCIDO"))</f>
        <v xml:space="preserve"> </v>
      </c>
      <c r="T238" s="18"/>
      <c r="U238" s="19"/>
      <c r="V238" s="19"/>
      <c r="W238" s="20"/>
      <c r="X238" s="20"/>
      <c r="Y238" s="164"/>
      <c r="Z238" s="21"/>
      <c r="AA238" s="4"/>
      <c r="AB238" s="166"/>
      <c r="AC238" s="166"/>
      <c r="AD238" s="170"/>
      <c r="AE238" s="166"/>
      <c r="AF238" s="166"/>
      <c r="AG238" s="166"/>
      <c r="AH238" s="166"/>
      <c r="AI238" s="166"/>
      <c r="AJ238" s="166"/>
      <c r="AK238" s="166"/>
      <c r="AL238" s="166"/>
      <c r="AM238" s="166"/>
      <c r="AN238" s="166"/>
      <c r="AO238" s="185"/>
      <c r="AP238" s="24"/>
      <c r="AQ238" s="8"/>
    </row>
    <row r="239" spans="1:43" ht="16.5">
      <c r="A239" s="103"/>
      <c r="B239" s="193"/>
      <c r="C239" s="193"/>
      <c r="D239" s="119"/>
      <c r="E239" s="128"/>
      <c r="F239" s="134"/>
      <c r="G239" s="134"/>
      <c r="H239" s="134"/>
      <c r="I239" s="134"/>
      <c r="J239" s="146"/>
      <c r="K239" s="149"/>
      <c r="L239" s="152"/>
      <c r="M239" s="28" t="b">
        <f>M234=N239</f>
        <v>1</v>
      </c>
      <c r="N239" s="29">
        <f>SUM(N234:N238)</f>
        <v>0</v>
      </c>
      <c r="O239" s="30" t="s">
        <v>112</v>
      </c>
      <c r="P239" s="31"/>
      <c r="Q239" s="32"/>
      <c r="R239" s="32"/>
      <c r="S239" s="32"/>
      <c r="T239" s="33">
        <f>SUM(T234:T238)</f>
        <v>0</v>
      </c>
      <c r="U239" s="34"/>
      <c r="V239" s="34"/>
      <c r="W239" s="35"/>
      <c r="X239" s="35"/>
      <c r="Y239" s="165"/>
      <c r="Z239" s="36"/>
      <c r="AA239" s="4"/>
      <c r="AB239" s="37"/>
      <c r="AC239" s="38"/>
      <c r="AD239" s="38"/>
      <c r="AE239" s="38"/>
      <c r="AF239" s="38"/>
      <c r="AG239" s="38"/>
      <c r="AH239" s="38"/>
      <c r="AI239" s="38"/>
      <c r="AJ239" s="38"/>
      <c r="AK239" s="38"/>
      <c r="AL239" s="38"/>
      <c r="AM239" s="38"/>
      <c r="AN239" s="38"/>
      <c r="AO239" s="39"/>
      <c r="AP239" s="24"/>
      <c r="AQ239" s="8"/>
    </row>
    <row r="240" spans="1:43" ht="14.65" customHeight="1">
      <c r="A240" s="103">
        <f>A234+1</f>
        <v>4</v>
      </c>
      <c r="B240" s="193" t="s">
        <v>185</v>
      </c>
      <c r="C240" s="193"/>
      <c r="D240" s="117">
        <f>+Marzo!M240</f>
        <v>0</v>
      </c>
      <c r="E240" s="126">
        <v>0</v>
      </c>
      <c r="F240" s="132">
        <v>0</v>
      </c>
      <c r="G240" s="132"/>
      <c r="H240" s="132"/>
      <c r="I240" s="132"/>
      <c r="J240" s="144">
        <f>+F240+G240</f>
        <v>0</v>
      </c>
      <c r="K240" s="147">
        <f>+AO240</f>
        <v>0</v>
      </c>
      <c r="L240" s="150">
        <f>+J240+K240</f>
        <v>0</v>
      </c>
      <c r="M240" s="153">
        <f>+(D240+E240)-(L240)+H240-I240</f>
        <v>0</v>
      </c>
      <c r="N240" s="14"/>
      <c r="O240" s="15"/>
      <c r="P240" s="15"/>
      <c r="Q240" s="16"/>
      <c r="R240" s="17" t="str">
        <f ca="1">IF(Q240=0," ",IFERROR(IF(DATEDIF(TODAY(),Q240,"M")&lt;=5,"ROJO",IF(DATEDIF(TODAY(),Q240,"M")&gt;=12,"VERDE",IF(AND(DATEDIF(TODAY(),Q240,"M")&gt;=6,DATEDIF(TODAY(),Q240,"M")&lt;=11),"AMARILLO"))),S240))</f>
        <v xml:space="preserve"> </v>
      </c>
      <c r="S240" s="17" t="str">
        <f>IF(Q240=0," ",IF(Q240&lt;=$N$4,"VENCIDO","NO VENCIDO"))</f>
        <v xml:space="preserve"> </v>
      </c>
      <c r="T240" s="18"/>
      <c r="U240" s="19"/>
      <c r="V240" s="19"/>
      <c r="W240" s="20"/>
      <c r="X240" s="20"/>
      <c r="Y240" s="163">
        <f>+AT240</f>
        <v>0</v>
      </c>
      <c r="Z240" s="21"/>
      <c r="AA240" s="4"/>
      <c r="AB240" s="166"/>
      <c r="AC240" s="166"/>
      <c r="AD240" s="170">
        <f>+AB240+AC240</f>
        <v>0</v>
      </c>
      <c r="AE240" s="166"/>
      <c r="AF240" s="166"/>
      <c r="AG240" s="166"/>
      <c r="AH240" s="166"/>
      <c r="AI240" s="166"/>
      <c r="AJ240" s="166"/>
      <c r="AK240" s="166"/>
      <c r="AL240" s="166"/>
      <c r="AM240" s="166"/>
      <c r="AN240" s="166"/>
      <c r="AO240" s="183">
        <f>SUM(AD240:AN244)</f>
        <v>0</v>
      </c>
      <c r="AP240" s="24"/>
      <c r="AQ240" s="8"/>
    </row>
    <row r="241" spans="1:43" ht="14.65" customHeight="1">
      <c r="A241" s="103"/>
      <c r="B241" s="193"/>
      <c r="C241" s="193"/>
      <c r="D241" s="118"/>
      <c r="E241" s="127"/>
      <c r="F241" s="133"/>
      <c r="G241" s="133"/>
      <c r="H241" s="133"/>
      <c r="I241" s="133"/>
      <c r="J241" s="145"/>
      <c r="K241" s="148"/>
      <c r="L241" s="151"/>
      <c r="M241" s="154"/>
      <c r="N241" s="14"/>
      <c r="O241" s="15"/>
      <c r="P241" s="15"/>
      <c r="Q241" s="16"/>
      <c r="R241" s="17" t="str">
        <f ca="1">IF(Q241=0," ",IFERROR(IF(DATEDIF(TODAY(),Q241,"M")&lt;=5,"ROJO",IF(DATEDIF(TODAY(),Q241,"M")&gt;=12,"VERDE",IF(AND(DATEDIF(TODAY(),Q241,"M")&gt;=6,DATEDIF(TODAY(),Q241,"M")&lt;=11),"AMARILLO"))),S241))</f>
        <v xml:space="preserve"> </v>
      </c>
      <c r="S241" s="25" t="str">
        <f>IF(Q241=0," ",IF(Q241&lt;=$N$4,"VENCIDO","NO VENCIDO"))</f>
        <v xml:space="preserve"> </v>
      </c>
      <c r="T241" s="18"/>
      <c r="U241" s="19"/>
      <c r="V241" s="19"/>
      <c r="W241" s="20"/>
      <c r="X241" s="20"/>
      <c r="Y241" s="164"/>
      <c r="Z241" s="21"/>
      <c r="AA241" s="4"/>
      <c r="AB241" s="166"/>
      <c r="AC241" s="166"/>
      <c r="AD241" s="170"/>
      <c r="AE241" s="166"/>
      <c r="AF241" s="166"/>
      <c r="AG241" s="166"/>
      <c r="AH241" s="166"/>
      <c r="AI241" s="166"/>
      <c r="AJ241" s="166"/>
      <c r="AK241" s="166"/>
      <c r="AL241" s="166"/>
      <c r="AM241" s="166"/>
      <c r="AN241" s="166"/>
      <c r="AO241" s="184"/>
      <c r="AP241" s="24"/>
      <c r="AQ241" s="8"/>
    </row>
    <row r="242" spans="1:43" ht="14.65" customHeight="1">
      <c r="A242" s="103"/>
      <c r="B242" s="193"/>
      <c r="C242" s="193"/>
      <c r="D242" s="118"/>
      <c r="E242" s="127"/>
      <c r="F242" s="133"/>
      <c r="G242" s="133"/>
      <c r="H242" s="133"/>
      <c r="I242" s="133"/>
      <c r="J242" s="145"/>
      <c r="K242" s="148"/>
      <c r="L242" s="151"/>
      <c r="M242" s="154"/>
      <c r="N242" s="14"/>
      <c r="O242" s="15"/>
      <c r="P242" s="15"/>
      <c r="Q242" s="16"/>
      <c r="R242" s="17" t="str">
        <f ca="1">IF(Q242=0," ",IFERROR(IF(DATEDIF(TODAY(),Q242,"M")&lt;=5,"ROJO",IF(DATEDIF(TODAY(),Q242,"M")&gt;=12,"VERDE",IF(AND(DATEDIF(TODAY(),Q242,"M")&gt;=6,DATEDIF(TODAY(),Q242,"M")&lt;=11),"AMARILLO"))),S242))</f>
        <v xml:space="preserve"> </v>
      </c>
      <c r="S242" s="25" t="str">
        <f>IF(Q242=0," ",IF(Q242&lt;=$N$4,"VENCIDO","NO VENCIDO"))</f>
        <v xml:space="preserve"> </v>
      </c>
      <c r="T242" s="18"/>
      <c r="U242" s="19"/>
      <c r="V242" s="19"/>
      <c r="W242" s="20"/>
      <c r="X242" s="20"/>
      <c r="Y242" s="164"/>
      <c r="Z242" s="21"/>
      <c r="AA242" s="4"/>
      <c r="AB242" s="166"/>
      <c r="AC242" s="166"/>
      <c r="AD242" s="170"/>
      <c r="AE242" s="166"/>
      <c r="AF242" s="166"/>
      <c r="AG242" s="166"/>
      <c r="AH242" s="166"/>
      <c r="AI242" s="166"/>
      <c r="AJ242" s="166"/>
      <c r="AK242" s="166"/>
      <c r="AL242" s="166"/>
      <c r="AM242" s="166"/>
      <c r="AN242" s="166"/>
      <c r="AO242" s="184"/>
      <c r="AP242" s="24"/>
      <c r="AQ242" s="8"/>
    </row>
    <row r="243" spans="1:43" ht="14.65" customHeight="1">
      <c r="A243" s="103"/>
      <c r="B243" s="193"/>
      <c r="C243" s="193"/>
      <c r="D243" s="118"/>
      <c r="E243" s="127"/>
      <c r="F243" s="133"/>
      <c r="G243" s="133"/>
      <c r="H243" s="133"/>
      <c r="I243" s="133"/>
      <c r="J243" s="145"/>
      <c r="K243" s="148"/>
      <c r="L243" s="151"/>
      <c r="M243" s="154"/>
      <c r="N243" s="14"/>
      <c r="O243" s="15"/>
      <c r="P243" s="15"/>
      <c r="Q243" s="16"/>
      <c r="R243" s="17" t="str">
        <f ca="1">IF(Q243=0," ",IFERROR(IF(DATEDIF(TODAY(),Q243,"M")&lt;=5,"ROJO",IF(DATEDIF(TODAY(),Q243,"M")&gt;=12,"VERDE",IF(AND(DATEDIF(TODAY(),Q243,"M")&gt;=6,DATEDIF(TODAY(),Q243,"M")&lt;=11),"AMARILLO"))),S243))</f>
        <v xml:space="preserve"> </v>
      </c>
      <c r="S243" s="25" t="str">
        <f>IF(Q243=0," ",IF(Q243&lt;=$N$4,"VENCIDO","NO VENCIDO"))</f>
        <v xml:space="preserve"> </v>
      </c>
      <c r="T243" s="18"/>
      <c r="U243" s="19"/>
      <c r="V243" s="19"/>
      <c r="W243" s="20"/>
      <c r="X243" s="20"/>
      <c r="Y243" s="164"/>
      <c r="Z243" s="21"/>
      <c r="AA243" s="4"/>
      <c r="AB243" s="166"/>
      <c r="AC243" s="166"/>
      <c r="AD243" s="170"/>
      <c r="AE243" s="166"/>
      <c r="AF243" s="166"/>
      <c r="AG243" s="166"/>
      <c r="AH243" s="166"/>
      <c r="AI243" s="166"/>
      <c r="AJ243" s="166"/>
      <c r="AK243" s="166"/>
      <c r="AL243" s="166"/>
      <c r="AM243" s="166"/>
      <c r="AN243" s="166"/>
      <c r="AO243" s="184"/>
      <c r="AP243" s="24"/>
      <c r="AQ243" s="8"/>
    </row>
    <row r="244" spans="1:43" ht="14.65" customHeight="1">
      <c r="A244" s="103"/>
      <c r="B244" s="193"/>
      <c r="C244" s="193"/>
      <c r="D244" s="118"/>
      <c r="E244" s="127"/>
      <c r="F244" s="133"/>
      <c r="G244" s="133"/>
      <c r="H244" s="133"/>
      <c r="I244" s="133"/>
      <c r="J244" s="145"/>
      <c r="K244" s="148"/>
      <c r="L244" s="151"/>
      <c r="M244" s="155"/>
      <c r="N244" s="14"/>
      <c r="O244" s="15"/>
      <c r="P244" s="15"/>
      <c r="Q244" s="16"/>
      <c r="R244" s="17" t="str">
        <f ca="1">IF(Q244=0," ",IFERROR(IF(DATEDIF(TODAY(),Q244,"M")&lt;=5,"ROJO",IF(DATEDIF(TODAY(),Q244,"M")&gt;=12,"VERDE",IF(AND(DATEDIF(TODAY(),Q244,"M")&gt;=6,DATEDIF(TODAY(),Q244,"M")&lt;=11),"AMARILLO"))),S244))</f>
        <v xml:space="preserve"> </v>
      </c>
      <c r="S244" s="25" t="str">
        <f>IF(Q244=0," ",IF(Q244&lt;=$N$4,"VENCIDO","NO VENCIDO"))</f>
        <v xml:space="preserve"> </v>
      </c>
      <c r="T244" s="18"/>
      <c r="U244" s="19"/>
      <c r="V244" s="19"/>
      <c r="W244" s="20"/>
      <c r="X244" s="20"/>
      <c r="Y244" s="164"/>
      <c r="Z244" s="21"/>
      <c r="AA244" s="4"/>
      <c r="AB244" s="166"/>
      <c r="AC244" s="166"/>
      <c r="AD244" s="170"/>
      <c r="AE244" s="166"/>
      <c r="AF244" s="166"/>
      <c r="AG244" s="166"/>
      <c r="AH244" s="166"/>
      <c r="AI244" s="166"/>
      <c r="AJ244" s="166"/>
      <c r="AK244" s="166"/>
      <c r="AL244" s="166"/>
      <c r="AM244" s="166"/>
      <c r="AN244" s="166"/>
      <c r="AO244" s="185"/>
      <c r="AP244" s="24"/>
      <c r="AQ244" s="8"/>
    </row>
    <row r="245" spans="1:43" ht="16.5">
      <c r="A245" s="103"/>
      <c r="B245" s="193"/>
      <c r="C245" s="193"/>
      <c r="D245" s="119"/>
      <c r="E245" s="128"/>
      <c r="F245" s="134"/>
      <c r="G245" s="134"/>
      <c r="H245" s="134"/>
      <c r="I245" s="134"/>
      <c r="J245" s="146"/>
      <c r="K245" s="149"/>
      <c r="L245" s="152"/>
      <c r="M245" s="28" t="b">
        <f>M240=N245</f>
        <v>1</v>
      </c>
      <c r="N245" s="29">
        <f>SUM(N240:N244)</f>
        <v>0</v>
      </c>
      <c r="O245" s="30" t="s">
        <v>112</v>
      </c>
      <c r="P245" s="31"/>
      <c r="Q245" s="32"/>
      <c r="R245" s="32"/>
      <c r="S245" s="32"/>
      <c r="T245" s="33">
        <f>SUM(T240:T244)</f>
        <v>0</v>
      </c>
      <c r="U245" s="34"/>
      <c r="V245" s="34"/>
      <c r="W245" s="35"/>
      <c r="X245" s="35"/>
      <c r="Y245" s="165"/>
      <c r="Z245" s="36"/>
      <c r="AA245" s="4"/>
      <c r="AB245" s="37"/>
      <c r="AC245" s="38"/>
      <c r="AD245" s="38"/>
      <c r="AE245" s="38"/>
      <c r="AF245" s="38"/>
      <c r="AG245" s="38"/>
      <c r="AH245" s="38"/>
      <c r="AI245" s="38"/>
      <c r="AJ245" s="38"/>
      <c r="AK245" s="38"/>
      <c r="AL245" s="38"/>
      <c r="AM245" s="38"/>
      <c r="AN245" s="38"/>
      <c r="AO245" s="39"/>
      <c r="AP245" s="24"/>
      <c r="AQ245" s="8"/>
    </row>
    <row r="246" spans="1:43" ht="14.65" customHeight="1">
      <c r="A246" s="103">
        <f>A240+1</f>
        <v>5</v>
      </c>
      <c r="B246" s="193" t="s">
        <v>186</v>
      </c>
      <c r="C246" s="193"/>
      <c r="D246" s="117">
        <f>+Marzo!M246</f>
        <v>42</v>
      </c>
      <c r="E246" s="126">
        <v>0</v>
      </c>
      <c r="F246" s="132">
        <v>7</v>
      </c>
      <c r="G246" s="132"/>
      <c r="H246" s="132"/>
      <c r="I246" s="132"/>
      <c r="J246" s="144">
        <f>+F246+G246</f>
        <v>7</v>
      </c>
      <c r="K246" s="147">
        <f>+AO246</f>
        <v>0</v>
      </c>
      <c r="L246" s="150">
        <f>+J246+K246</f>
        <v>7</v>
      </c>
      <c r="M246" s="153">
        <f>+(D246+E246)-(L246)+H246-I246</f>
        <v>35</v>
      </c>
      <c r="N246" s="14">
        <v>35</v>
      </c>
      <c r="O246" s="15" t="s">
        <v>250</v>
      </c>
      <c r="P246" s="15" t="s">
        <v>111</v>
      </c>
      <c r="Q246" s="16">
        <v>46996</v>
      </c>
      <c r="R246" s="17" t="str">
        <f ca="1">IF(Q246=0," ",IFERROR(IF(DATEDIF(TODAY(),Q246,"M")&lt;=5,"ROJO",IF(DATEDIF(TODAY(),Q246,"M")&gt;=12,"VERDE",IF(AND(DATEDIF(TODAY(),Q246,"M")&gt;=6,DATEDIF(TODAY(),Q246,"M")&lt;=11),"AMARILLO"))),S246))</f>
        <v>VERDE</v>
      </c>
      <c r="S246" s="17" t="str">
        <f>IF(Q246=0," ",IF(Q246&lt;=$N$4,"VENCIDO","NO VENCIDO"))</f>
        <v>NO VENCIDO</v>
      </c>
      <c r="T246" s="18"/>
      <c r="U246" s="19"/>
      <c r="V246" s="19"/>
      <c r="W246" s="20"/>
      <c r="X246" s="20"/>
      <c r="Y246" s="163">
        <f>+AT246</f>
        <v>0</v>
      </c>
      <c r="Z246" s="21"/>
      <c r="AA246" s="4"/>
      <c r="AB246" s="166"/>
      <c r="AC246" s="166"/>
      <c r="AD246" s="170">
        <f>+AB246+AC246</f>
        <v>0</v>
      </c>
      <c r="AE246" s="166"/>
      <c r="AF246" s="166"/>
      <c r="AG246" s="166"/>
      <c r="AH246" s="166"/>
      <c r="AI246" s="166"/>
      <c r="AJ246" s="166"/>
      <c r="AK246" s="166"/>
      <c r="AL246" s="166"/>
      <c r="AM246" s="166"/>
      <c r="AN246" s="166"/>
      <c r="AO246" s="183">
        <f>SUM(AD246:AN250)</f>
        <v>0</v>
      </c>
      <c r="AP246" s="24"/>
      <c r="AQ246" s="8"/>
    </row>
    <row r="247" spans="1:43" ht="14.65" customHeight="1">
      <c r="A247" s="103"/>
      <c r="B247" s="193"/>
      <c r="C247" s="193"/>
      <c r="D247" s="118"/>
      <c r="E247" s="127"/>
      <c r="F247" s="133"/>
      <c r="G247" s="133"/>
      <c r="H247" s="133"/>
      <c r="I247" s="133"/>
      <c r="J247" s="145"/>
      <c r="K247" s="148"/>
      <c r="L247" s="151"/>
      <c r="M247" s="154"/>
      <c r="N247" s="14"/>
      <c r="O247" s="15"/>
      <c r="P247" s="15"/>
      <c r="Q247" s="16"/>
      <c r="R247" s="17" t="str">
        <f ca="1">IF(Q247=0," ",IFERROR(IF(DATEDIF(TODAY(),Q247,"M")&lt;=5,"ROJO",IF(DATEDIF(TODAY(),Q247,"M")&gt;=12,"VERDE",IF(AND(DATEDIF(TODAY(),Q247,"M")&gt;=6,DATEDIF(TODAY(),Q247,"M")&lt;=11),"AMARILLO"))),S247))</f>
        <v xml:space="preserve"> </v>
      </c>
      <c r="S247" s="25" t="str">
        <f>IF(Q247=0," ",IF(Q247&lt;=$N$4,"VENCIDO","NO VENCIDO"))</f>
        <v xml:space="preserve"> </v>
      </c>
      <c r="T247" s="18"/>
      <c r="U247" s="19"/>
      <c r="V247" s="19"/>
      <c r="W247" s="20"/>
      <c r="X247" s="20"/>
      <c r="Y247" s="164"/>
      <c r="Z247" s="21"/>
      <c r="AA247" s="4"/>
      <c r="AB247" s="166"/>
      <c r="AC247" s="166"/>
      <c r="AD247" s="170"/>
      <c r="AE247" s="166"/>
      <c r="AF247" s="166"/>
      <c r="AG247" s="166"/>
      <c r="AH247" s="166"/>
      <c r="AI247" s="166"/>
      <c r="AJ247" s="166"/>
      <c r="AK247" s="166"/>
      <c r="AL247" s="166"/>
      <c r="AM247" s="166"/>
      <c r="AN247" s="166"/>
      <c r="AO247" s="184"/>
      <c r="AP247" s="24"/>
      <c r="AQ247" s="8"/>
    </row>
    <row r="248" spans="1:43" ht="14.65" customHeight="1">
      <c r="A248" s="103"/>
      <c r="B248" s="193"/>
      <c r="C248" s="193"/>
      <c r="D248" s="118"/>
      <c r="E248" s="127"/>
      <c r="F248" s="133"/>
      <c r="G248" s="133"/>
      <c r="H248" s="133"/>
      <c r="I248" s="133"/>
      <c r="J248" s="145"/>
      <c r="K248" s="148"/>
      <c r="L248" s="151"/>
      <c r="M248" s="154"/>
      <c r="N248" s="14"/>
      <c r="O248" s="15"/>
      <c r="P248" s="15"/>
      <c r="Q248" s="16"/>
      <c r="R248" s="17" t="str">
        <f ca="1">IF(Q248=0," ",IFERROR(IF(DATEDIF(TODAY(),Q248,"M")&lt;=5,"ROJO",IF(DATEDIF(TODAY(),Q248,"M")&gt;=12,"VERDE",IF(AND(DATEDIF(TODAY(),Q248,"M")&gt;=6,DATEDIF(TODAY(),Q248,"M")&lt;=11),"AMARILLO"))),S248))</f>
        <v xml:space="preserve"> </v>
      </c>
      <c r="S248" s="25" t="str">
        <f>IF(Q248=0," ",IF(Q248&lt;=$N$4,"VENCIDO","NO VENCIDO"))</f>
        <v xml:space="preserve"> </v>
      </c>
      <c r="T248" s="18"/>
      <c r="U248" s="19"/>
      <c r="V248" s="19"/>
      <c r="W248" s="20"/>
      <c r="X248" s="20"/>
      <c r="Y248" s="164"/>
      <c r="Z248" s="21"/>
      <c r="AA248" s="4"/>
      <c r="AB248" s="166"/>
      <c r="AC248" s="166"/>
      <c r="AD248" s="170"/>
      <c r="AE248" s="166"/>
      <c r="AF248" s="166"/>
      <c r="AG248" s="166"/>
      <c r="AH248" s="166"/>
      <c r="AI248" s="166"/>
      <c r="AJ248" s="166"/>
      <c r="AK248" s="166"/>
      <c r="AL248" s="166"/>
      <c r="AM248" s="166"/>
      <c r="AN248" s="166"/>
      <c r="AO248" s="184"/>
      <c r="AP248" s="24"/>
      <c r="AQ248" s="8"/>
    </row>
    <row r="249" spans="1:43" ht="14.65" customHeight="1">
      <c r="A249" s="103"/>
      <c r="B249" s="193"/>
      <c r="C249" s="193"/>
      <c r="D249" s="118"/>
      <c r="E249" s="127"/>
      <c r="F249" s="133"/>
      <c r="G249" s="133"/>
      <c r="H249" s="133"/>
      <c r="I249" s="133"/>
      <c r="J249" s="145"/>
      <c r="K249" s="148"/>
      <c r="L249" s="151"/>
      <c r="M249" s="154"/>
      <c r="N249" s="14"/>
      <c r="O249" s="15"/>
      <c r="P249" s="15"/>
      <c r="Q249" s="16"/>
      <c r="R249" s="17" t="str">
        <f ca="1">IF(Q249=0," ",IFERROR(IF(DATEDIF(TODAY(),Q249,"M")&lt;=5,"ROJO",IF(DATEDIF(TODAY(),Q249,"M")&gt;=12,"VERDE",IF(AND(DATEDIF(TODAY(),Q249,"M")&gt;=6,DATEDIF(TODAY(),Q249,"M")&lt;=11),"AMARILLO"))),S249))</f>
        <v xml:space="preserve"> </v>
      </c>
      <c r="S249" s="25" t="str">
        <f>IF(Q249=0," ",IF(Q249&lt;=$N$4,"VENCIDO","NO VENCIDO"))</f>
        <v xml:space="preserve"> </v>
      </c>
      <c r="T249" s="18"/>
      <c r="U249" s="19"/>
      <c r="V249" s="19"/>
      <c r="W249" s="20"/>
      <c r="X249" s="20"/>
      <c r="Y249" s="164"/>
      <c r="Z249" s="21"/>
      <c r="AA249" s="4"/>
      <c r="AB249" s="166"/>
      <c r="AC249" s="166"/>
      <c r="AD249" s="170"/>
      <c r="AE249" s="166"/>
      <c r="AF249" s="166"/>
      <c r="AG249" s="166"/>
      <c r="AH249" s="166"/>
      <c r="AI249" s="166"/>
      <c r="AJ249" s="166"/>
      <c r="AK249" s="166"/>
      <c r="AL249" s="166"/>
      <c r="AM249" s="166"/>
      <c r="AN249" s="166"/>
      <c r="AO249" s="184"/>
      <c r="AP249" s="24"/>
      <c r="AQ249" s="8"/>
    </row>
    <row r="250" spans="1:43" ht="14.65" customHeight="1">
      <c r="A250" s="103"/>
      <c r="B250" s="193"/>
      <c r="C250" s="193"/>
      <c r="D250" s="118"/>
      <c r="E250" s="127"/>
      <c r="F250" s="133"/>
      <c r="G250" s="133"/>
      <c r="H250" s="133"/>
      <c r="I250" s="133"/>
      <c r="J250" s="145"/>
      <c r="K250" s="148"/>
      <c r="L250" s="151"/>
      <c r="M250" s="155"/>
      <c r="N250" s="14"/>
      <c r="O250" s="15"/>
      <c r="P250" s="15"/>
      <c r="Q250" s="16"/>
      <c r="R250" s="17" t="str">
        <f ca="1">IF(Q250=0," ",IFERROR(IF(DATEDIF(TODAY(),Q250,"M")&lt;=5,"ROJO",IF(DATEDIF(TODAY(),Q250,"M")&gt;=12,"VERDE",IF(AND(DATEDIF(TODAY(),Q250,"M")&gt;=6,DATEDIF(TODAY(),Q250,"M")&lt;=11),"AMARILLO"))),S250))</f>
        <v xml:space="preserve"> </v>
      </c>
      <c r="S250" s="25" t="str">
        <f>IF(Q250=0," ",IF(Q250&lt;=$N$4,"VENCIDO","NO VENCIDO"))</f>
        <v xml:space="preserve"> </v>
      </c>
      <c r="T250" s="18"/>
      <c r="U250" s="19"/>
      <c r="V250" s="19"/>
      <c r="W250" s="20"/>
      <c r="X250" s="20"/>
      <c r="Y250" s="164"/>
      <c r="Z250" s="21"/>
      <c r="AA250" s="4"/>
      <c r="AB250" s="166"/>
      <c r="AC250" s="166"/>
      <c r="AD250" s="170"/>
      <c r="AE250" s="166"/>
      <c r="AF250" s="166"/>
      <c r="AG250" s="166"/>
      <c r="AH250" s="166"/>
      <c r="AI250" s="166"/>
      <c r="AJ250" s="166"/>
      <c r="AK250" s="166"/>
      <c r="AL250" s="166"/>
      <c r="AM250" s="166"/>
      <c r="AN250" s="166"/>
      <c r="AO250" s="185"/>
      <c r="AP250" s="24"/>
      <c r="AQ250" s="8"/>
    </row>
    <row r="251" spans="1:43" ht="16.5">
      <c r="A251" s="103"/>
      <c r="B251" s="193"/>
      <c r="C251" s="193"/>
      <c r="D251" s="119"/>
      <c r="E251" s="128"/>
      <c r="F251" s="134"/>
      <c r="G251" s="134"/>
      <c r="H251" s="134"/>
      <c r="I251" s="134"/>
      <c r="J251" s="146"/>
      <c r="K251" s="149"/>
      <c r="L251" s="152"/>
      <c r="M251" s="28" t="b">
        <f>M246=N251</f>
        <v>1</v>
      </c>
      <c r="N251" s="29">
        <f>SUM(N246:N250)</f>
        <v>35</v>
      </c>
      <c r="O251" s="30" t="s">
        <v>112</v>
      </c>
      <c r="P251" s="31"/>
      <c r="Q251" s="32"/>
      <c r="R251" s="32"/>
      <c r="S251" s="32"/>
      <c r="T251" s="33">
        <f>SUM(T246:T250)</f>
        <v>0</v>
      </c>
      <c r="U251" s="34"/>
      <c r="V251" s="34"/>
      <c r="W251" s="35"/>
      <c r="X251" s="35"/>
      <c r="Y251" s="165"/>
      <c r="Z251" s="36"/>
      <c r="AA251" s="4"/>
      <c r="AB251" s="37"/>
      <c r="AC251" s="38"/>
      <c r="AD251" s="38"/>
      <c r="AE251" s="38"/>
      <c r="AF251" s="38"/>
      <c r="AG251" s="38"/>
      <c r="AH251" s="38"/>
      <c r="AI251" s="38"/>
      <c r="AJ251" s="38"/>
      <c r="AK251" s="38"/>
      <c r="AL251" s="38"/>
      <c r="AM251" s="38"/>
      <c r="AN251" s="38"/>
      <c r="AO251" s="39"/>
      <c r="AP251" s="24"/>
      <c r="AQ251" s="8"/>
    </row>
    <row r="252" spans="1:43" ht="14.65" customHeight="1">
      <c r="A252" s="103">
        <f>A246+1</f>
        <v>6</v>
      </c>
      <c r="B252" s="193" t="s">
        <v>188</v>
      </c>
      <c r="C252" s="193"/>
      <c r="D252" s="117">
        <f>+Marzo!M252</f>
        <v>0</v>
      </c>
      <c r="E252" s="126">
        <v>0</v>
      </c>
      <c r="F252" s="132">
        <v>0</v>
      </c>
      <c r="G252" s="132"/>
      <c r="H252" s="132"/>
      <c r="I252" s="132"/>
      <c r="J252" s="144">
        <f>+F252+G252</f>
        <v>0</v>
      </c>
      <c r="K252" s="147">
        <f>+AO252</f>
        <v>0</v>
      </c>
      <c r="L252" s="150">
        <f>+J252+K252</f>
        <v>0</v>
      </c>
      <c r="M252" s="153">
        <f>+(D252+E252)-(L252)+H252-I252</f>
        <v>0</v>
      </c>
      <c r="N252" s="14"/>
      <c r="O252" s="15"/>
      <c r="P252" s="15"/>
      <c r="Q252" s="16"/>
      <c r="R252" s="17" t="str">
        <f ca="1">IF(Q252=0," ",IFERROR(IF(DATEDIF(TODAY(),Q252,"M")&lt;=5,"ROJO",IF(DATEDIF(TODAY(),Q252,"M")&gt;=12,"VERDE",IF(AND(DATEDIF(TODAY(),Q252,"M")&gt;=6,DATEDIF(TODAY(),Q252,"M")&lt;=11),"AMARILLO"))),S252))</f>
        <v xml:space="preserve"> </v>
      </c>
      <c r="S252" s="17" t="str">
        <f>IF(Q252=0," ",IF(Q252&lt;=$N$4,"VENCIDO","NO VENCIDO"))</f>
        <v xml:space="preserve"> </v>
      </c>
      <c r="T252" s="18"/>
      <c r="U252" s="19"/>
      <c r="V252" s="19"/>
      <c r="W252" s="20"/>
      <c r="X252" s="20"/>
      <c r="Y252" s="163">
        <f>+AT252</f>
        <v>0</v>
      </c>
      <c r="Z252" s="21"/>
      <c r="AA252" s="4"/>
      <c r="AB252" s="166"/>
      <c r="AC252" s="166"/>
      <c r="AD252" s="170">
        <f>+AB252+AC252</f>
        <v>0</v>
      </c>
      <c r="AE252" s="166"/>
      <c r="AF252" s="166"/>
      <c r="AG252" s="166"/>
      <c r="AH252" s="166"/>
      <c r="AI252" s="166"/>
      <c r="AJ252" s="166"/>
      <c r="AK252" s="166"/>
      <c r="AL252" s="166"/>
      <c r="AM252" s="166"/>
      <c r="AN252" s="166"/>
      <c r="AO252" s="183">
        <f>SUM(AD252:AN256)</f>
        <v>0</v>
      </c>
      <c r="AP252" s="24"/>
      <c r="AQ252" s="8"/>
    </row>
    <row r="253" spans="1:43" ht="14.65" customHeight="1">
      <c r="A253" s="103"/>
      <c r="B253" s="193"/>
      <c r="C253" s="193"/>
      <c r="D253" s="118"/>
      <c r="E253" s="127"/>
      <c r="F253" s="133"/>
      <c r="G253" s="133"/>
      <c r="H253" s="133"/>
      <c r="I253" s="133"/>
      <c r="J253" s="145"/>
      <c r="K253" s="148"/>
      <c r="L253" s="151"/>
      <c r="M253" s="154"/>
      <c r="N253" s="14"/>
      <c r="O253" s="15"/>
      <c r="P253" s="15"/>
      <c r="Q253" s="16"/>
      <c r="R253" s="17" t="str">
        <f ca="1">IF(Q253=0," ",IFERROR(IF(DATEDIF(TODAY(),Q253,"M")&lt;=5,"ROJO",IF(DATEDIF(TODAY(),Q253,"M")&gt;=12,"VERDE",IF(AND(DATEDIF(TODAY(),Q253,"M")&gt;=6,DATEDIF(TODAY(),Q253,"M")&lt;=11),"AMARILLO"))),S253))</f>
        <v xml:space="preserve"> </v>
      </c>
      <c r="S253" s="25" t="str">
        <f>IF(Q253=0," ",IF(Q253&lt;=$N$4,"VENCIDO","NO VENCIDO"))</f>
        <v xml:space="preserve"> </v>
      </c>
      <c r="T253" s="18"/>
      <c r="U253" s="19"/>
      <c r="V253" s="19"/>
      <c r="W253" s="20"/>
      <c r="X253" s="20"/>
      <c r="Y253" s="164"/>
      <c r="Z253" s="21"/>
      <c r="AA253" s="4"/>
      <c r="AB253" s="166"/>
      <c r="AC253" s="166"/>
      <c r="AD253" s="170"/>
      <c r="AE253" s="166"/>
      <c r="AF253" s="166"/>
      <c r="AG253" s="166"/>
      <c r="AH253" s="166"/>
      <c r="AI253" s="166"/>
      <c r="AJ253" s="166"/>
      <c r="AK253" s="166"/>
      <c r="AL253" s="166"/>
      <c r="AM253" s="166"/>
      <c r="AN253" s="166"/>
      <c r="AO253" s="184"/>
      <c r="AP253" s="24"/>
      <c r="AQ253" s="8"/>
    </row>
    <row r="254" spans="1:43" ht="14.65" customHeight="1">
      <c r="A254" s="103"/>
      <c r="B254" s="193"/>
      <c r="C254" s="193"/>
      <c r="D254" s="118"/>
      <c r="E254" s="127"/>
      <c r="F254" s="133"/>
      <c r="G254" s="133"/>
      <c r="H254" s="133"/>
      <c r="I254" s="133"/>
      <c r="J254" s="145"/>
      <c r="K254" s="148"/>
      <c r="L254" s="151"/>
      <c r="M254" s="154"/>
      <c r="N254" s="14"/>
      <c r="O254" s="15"/>
      <c r="P254" s="15"/>
      <c r="Q254" s="16"/>
      <c r="R254" s="17" t="str">
        <f ca="1">IF(Q254=0," ",IFERROR(IF(DATEDIF(TODAY(),Q254,"M")&lt;=5,"ROJO",IF(DATEDIF(TODAY(),Q254,"M")&gt;=12,"VERDE",IF(AND(DATEDIF(TODAY(),Q254,"M")&gt;=6,DATEDIF(TODAY(),Q254,"M")&lt;=11),"AMARILLO"))),S254))</f>
        <v xml:space="preserve"> </v>
      </c>
      <c r="S254" s="25" t="str">
        <f>IF(Q254=0," ",IF(Q254&lt;=$N$4,"VENCIDO","NO VENCIDO"))</f>
        <v xml:space="preserve"> </v>
      </c>
      <c r="T254" s="18"/>
      <c r="U254" s="19"/>
      <c r="V254" s="19"/>
      <c r="W254" s="20"/>
      <c r="X254" s="20"/>
      <c r="Y254" s="164"/>
      <c r="Z254" s="21"/>
      <c r="AA254" s="4"/>
      <c r="AB254" s="166"/>
      <c r="AC254" s="166"/>
      <c r="AD254" s="170"/>
      <c r="AE254" s="166"/>
      <c r="AF254" s="166"/>
      <c r="AG254" s="166"/>
      <c r="AH254" s="166"/>
      <c r="AI254" s="166"/>
      <c r="AJ254" s="166"/>
      <c r="AK254" s="166"/>
      <c r="AL254" s="166"/>
      <c r="AM254" s="166"/>
      <c r="AN254" s="166"/>
      <c r="AO254" s="184"/>
      <c r="AP254" s="24"/>
      <c r="AQ254" s="8"/>
    </row>
    <row r="255" spans="1:43" ht="14.65" customHeight="1">
      <c r="A255" s="103"/>
      <c r="B255" s="193"/>
      <c r="C255" s="193"/>
      <c r="D255" s="118"/>
      <c r="E255" s="127"/>
      <c r="F255" s="133"/>
      <c r="G255" s="133"/>
      <c r="H255" s="133"/>
      <c r="I255" s="133"/>
      <c r="J255" s="145"/>
      <c r="K255" s="148"/>
      <c r="L255" s="151"/>
      <c r="M255" s="154"/>
      <c r="N255" s="14"/>
      <c r="O255" s="15"/>
      <c r="P255" s="15"/>
      <c r="Q255" s="16"/>
      <c r="R255" s="17" t="str">
        <f ca="1">IF(Q255=0," ",IFERROR(IF(DATEDIF(TODAY(),Q255,"M")&lt;=5,"ROJO",IF(DATEDIF(TODAY(),Q255,"M")&gt;=12,"VERDE",IF(AND(DATEDIF(TODAY(),Q255,"M")&gt;=6,DATEDIF(TODAY(),Q255,"M")&lt;=11),"AMARILLO"))),S255))</f>
        <v xml:space="preserve"> </v>
      </c>
      <c r="S255" s="25" t="str">
        <f>IF(Q255=0," ",IF(Q255&lt;=$N$4,"VENCIDO","NO VENCIDO"))</f>
        <v xml:space="preserve"> </v>
      </c>
      <c r="T255" s="18"/>
      <c r="U255" s="19"/>
      <c r="V255" s="19"/>
      <c r="W255" s="20"/>
      <c r="X255" s="20"/>
      <c r="Y255" s="164"/>
      <c r="Z255" s="21"/>
      <c r="AA255" s="4"/>
      <c r="AB255" s="166"/>
      <c r="AC255" s="166"/>
      <c r="AD255" s="170"/>
      <c r="AE255" s="166"/>
      <c r="AF255" s="166"/>
      <c r="AG255" s="166"/>
      <c r="AH255" s="166"/>
      <c r="AI255" s="166"/>
      <c r="AJ255" s="166"/>
      <c r="AK255" s="166"/>
      <c r="AL255" s="166"/>
      <c r="AM255" s="166"/>
      <c r="AN255" s="166"/>
      <c r="AO255" s="184"/>
      <c r="AP255" s="24"/>
      <c r="AQ255" s="8"/>
    </row>
    <row r="256" spans="1:43" ht="14.65" customHeight="1">
      <c r="A256" s="103"/>
      <c r="B256" s="193"/>
      <c r="C256" s="193"/>
      <c r="D256" s="118"/>
      <c r="E256" s="127"/>
      <c r="F256" s="133"/>
      <c r="G256" s="133"/>
      <c r="H256" s="133"/>
      <c r="I256" s="133"/>
      <c r="J256" s="145"/>
      <c r="K256" s="148"/>
      <c r="L256" s="151"/>
      <c r="M256" s="155"/>
      <c r="N256" s="14"/>
      <c r="O256" s="15"/>
      <c r="P256" s="15"/>
      <c r="Q256" s="16"/>
      <c r="R256" s="17" t="str">
        <f ca="1">IF(Q256=0," ",IFERROR(IF(DATEDIF(TODAY(),Q256,"M")&lt;=5,"ROJO",IF(DATEDIF(TODAY(),Q256,"M")&gt;=12,"VERDE",IF(AND(DATEDIF(TODAY(),Q256,"M")&gt;=6,DATEDIF(TODAY(),Q256,"M")&lt;=11),"AMARILLO"))),S256))</f>
        <v xml:space="preserve"> </v>
      </c>
      <c r="S256" s="25" t="str">
        <f>IF(Q256=0," ",IF(Q256&lt;=$N$4,"VENCIDO","NO VENCIDO"))</f>
        <v xml:space="preserve"> </v>
      </c>
      <c r="T256" s="18"/>
      <c r="U256" s="19"/>
      <c r="V256" s="19"/>
      <c r="W256" s="20"/>
      <c r="X256" s="20"/>
      <c r="Y256" s="164"/>
      <c r="Z256" s="21"/>
      <c r="AA256" s="4"/>
      <c r="AB256" s="166"/>
      <c r="AC256" s="166"/>
      <c r="AD256" s="170"/>
      <c r="AE256" s="166"/>
      <c r="AF256" s="166"/>
      <c r="AG256" s="166"/>
      <c r="AH256" s="166"/>
      <c r="AI256" s="166"/>
      <c r="AJ256" s="166"/>
      <c r="AK256" s="166"/>
      <c r="AL256" s="166"/>
      <c r="AM256" s="166"/>
      <c r="AN256" s="166"/>
      <c r="AO256" s="185"/>
      <c r="AP256" s="24"/>
      <c r="AQ256" s="8"/>
    </row>
    <row r="257" spans="1:43" ht="16.5">
      <c r="A257" s="103"/>
      <c r="B257" s="193"/>
      <c r="C257" s="193"/>
      <c r="D257" s="119"/>
      <c r="E257" s="128"/>
      <c r="F257" s="134"/>
      <c r="G257" s="134"/>
      <c r="H257" s="134"/>
      <c r="I257" s="134"/>
      <c r="J257" s="146"/>
      <c r="K257" s="149"/>
      <c r="L257" s="152"/>
      <c r="M257" s="28" t="b">
        <f>M252=N257</f>
        <v>1</v>
      </c>
      <c r="N257" s="29">
        <f>SUM(N252:N256)</f>
        <v>0</v>
      </c>
      <c r="O257" s="30" t="s">
        <v>112</v>
      </c>
      <c r="P257" s="31"/>
      <c r="Q257" s="32"/>
      <c r="R257" s="32"/>
      <c r="S257" s="32"/>
      <c r="T257" s="33">
        <f>SUM(T252:T256)</f>
        <v>0</v>
      </c>
      <c r="U257" s="34"/>
      <c r="V257" s="34"/>
      <c r="W257" s="35"/>
      <c r="X257" s="35"/>
      <c r="Y257" s="165"/>
      <c r="Z257" s="36"/>
      <c r="AA257" s="4"/>
      <c r="AB257" s="37"/>
      <c r="AC257" s="38"/>
      <c r="AD257" s="38"/>
      <c r="AE257" s="38"/>
      <c r="AF257" s="38"/>
      <c r="AG257" s="38"/>
      <c r="AH257" s="38"/>
      <c r="AI257" s="38"/>
      <c r="AJ257" s="38"/>
      <c r="AK257" s="38"/>
      <c r="AL257" s="38"/>
      <c r="AM257" s="38"/>
      <c r="AN257" s="38"/>
      <c r="AO257" s="39"/>
      <c r="AP257" s="24"/>
      <c r="AQ257" s="8"/>
    </row>
    <row r="258" spans="1:43" ht="14.65" customHeight="1">
      <c r="A258" s="103">
        <f>A252+1</f>
        <v>7</v>
      </c>
      <c r="B258" s="193" t="s">
        <v>189</v>
      </c>
      <c r="C258" s="193"/>
      <c r="D258" s="117">
        <f>+Marzo!M258</f>
        <v>0</v>
      </c>
      <c r="E258" s="126">
        <v>0</v>
      </c>
      <c r="F258" s="132">
        <v>0</v>
      </c>
      <c r="G258" s="132"/>
      <c r="H258" s="132"/>
      <c r="I258" s="132"/>
      <c r="J258" s="144">
        <f>+F258+G258</f>
        <v>0</v>
      </c>
      <c r="K258" s="147">
        <f>+AO258</f>
        <v>0</v>
      </c>
      <c r="L258" s="150">
        <f>+J258+K258</f>
        <v>0</v>
      </c>
      <c r="M258" s="153">
        <f>+(D258+E258)-(L258)+H258-I258</f>
        <v>0</v>
      </c>
      <c r="N258" s="14"/>
      <c r="O258" s="15"/>
      <c r="P258" s="15"/>
      <c r="Q258" s="16"/>
      <c r="R258" s="17" t="str">
        <f ca="1">IF(Q258=0," ",IFERROR(IF(DATEDIF(TODAY(),Q258,"M")&lt;=5,"ROJO",IF(DATEDIF(TODAY(),Q258,"M")&gt;=12,"VERDE",IF(AND(DATEDIF(TODAY(),Q258,"M")&gt;=6,DATEDIF(TODAY(),Q258,"M")&lt;=11),"AMARILLO"))),S258))</f>
        <v xml:space="preserve"> </v>
      </c>
      <c r="S258" s="17" t="str">
        <f>IF(Q258=0," ",IF(Q258&lt;=$N$4,"VENCIDO","NO VENCIDO"))</f>
        <v xml:space="preserve"> </v>
      </c>
      <c r="T258" s="18"/>
      <c r="U258" s="19"/>
      <c r="V258" s="19"/>
      <c r="W258" s="20"/>
      <c r="X258" s="20"/>
      <c r="Y258" s="163">
        <f>+AT258</f>
        <v>0</v>
      </c>
      <c r="Z258" s="21"/>
      <c r="AA258" s="4"/>
      <c r="AB258" s="166"/>
      <c r="AC258" s="166"/>
      <c r="AD258" s="170">
        <f>+AB258+AC258</f>
        <v>0</v>
      </c>
      <c r="AE258" s="166"/>
      <c r="AF258" s="166"/>
      <c r="AG258" s="166"/>
      <c r="AH258" s="166"/>
      <c r="AI258" s="166"/>
      <c r="AJ258" s="166"/>
      <c r="AK258" s="166"/>
      <c r="AL258" s="166"/>
      <c r="AM258" s="166"/>
      <c r="AN258" s="166"/>
      <c r="AO258" s="183">
        <f>SUM(AD258:AN262)</f>
        <v>0</v>
      </c>
      <c r="AP258" s="24"/>
      <c r="AQ258" s="8"/>
    </row>
    <row r="259" spans="1:43" ht="14.65" customHeight="1">
      <c r="A259" s="103"/>
      <c r="B259" s="193"/>
      <c r="C259" s="193"/>
      <c r="D259" s="118"/>
      <c r="E259" s="127"/>
      <c r="F259" s="133"/>
      <c r="G259" s="133"/>
      <c r="H259" s="133"/>
      <c r="I259" s="133"/>
      <c r="J259" s="145"/>
      <c r="K259" s="148"/>
      <c r="L259" s="151"/>
      <c r="M259" s="154"/>
      <c r="N259" s="14"/>
      <c r="O259" s="15"/>
      <c r="P259" s="15"/>
      <c r="Q259" s="16"/>
      <c r="R259" s="17" t="str">
        <f ca="1">IF(Q259=0," ",IFERROR(IF(DATEDIF(TODAY(),Q259,"M")&lt;=5,"ROJO",IF(DATEDIF(TODAY(),Q259,"M")&gt;=12,"VERDE",IF(AND(DATEDIF(TODAY(),Q259,"M")&gt;=6,DATEDIF(TODAY(),Q259,"M")&lt;=11),"AMARILLO"))),S259))</f>
        <v xml:space="preserve"> </v>
      </c>
      <c r="S259" s="25" t="str">
        <f>IF(Q259=0," ",IF(Q259&lt;=$N$4,"VENCIDO","NO VENCIDO"))</f>
        <v xml:space="preserve"> </v>
      </c>
      <c r="T259" s="18"/>
      <c r="U259" s="19"/>
      <c r="V259" s="19"/>
      <c r="W259" s="20"/>
      <c r="X259" s="20"/>
      <c r="Y259" s="164"/>
      <c r="Z259" s="21"/>
      <c r="AA259" s="4"/>
      <c r="AB259" s="166"/>
      <c r="AC259" s="166"/>
      <c r="AD259" s="170"/>
      <c r="AE259" s="166"/>
      <c r="AF259" s="166"/>
      <c r="AG259" s="166"/>
      <c r="AH259" s="166"/>
      <c r="AI259" s="166"/>
      <c r="AJ259" s="166"/>
      <c r="AK259" s="166"/>
      <c r="AL259" s="166"/>
      <c r="AM259" s="166"/>
      <c r="AN259" s="166"/>
      <c r="AO259" s="184"/>
      <c r="AP259" s="24"/>
      <c r="AQ259" s="8"/>
    </row>
    <row r="260" spans="1:43" ht="14.65" customHeight="1">
      <c r="A260" s="103"/>
      <c r="B260" s="193"/>
      <c r="C260" s="193"/>
      <c r="D260" s="118"/>
      <c r="E260" s="127"/>
      <c r="F260" s="133"/>
      <c r="G260" s="133"/>
      <c r="H260" s="133"/>
      <c r="I260" s="133"/>
      <c r="J260" s="145"/>
      <c r="K260" s="148"/>
      <c r="L260" s="151"/>
      <c r="M260" s="154"/>
      <c r="N260" s="14"/>
      <c r="O260" s="15"/>
      <c r="P260" s="15"/>
      <c r="Q260" s="16"/>
      <c r="R260" s="17" t="str">
        <f ca="1">IF(Q260=0," ",IFERROR(IF(DATEDIF(TODAY(),Q260,"M")&lt;=5,"ROJO",IF(DATEDIF(TODAY(),Q260,"M")&gt;=12,"VERDE",IF(AND(DATEDIF(TODAY(),Q260,"M")&gt;=6,DATEDIF(TODAY(),Q260,"M")&lt;=11),"AMARILLO"))),S260))</f>
        <v xml:space="preserve"> </v>
      </c>
      <c r="S260" s="25" t="str">
        <f>IF(Q260=0," ",IF(Q260&lt;=$N$4,"VENCIDO","NO VENCIDO"))</f>
        <v xml:space="preserve"> </v>
      </c>
      <c r="T260" s="18"/>
      <c r="U260" s="19"/>
      <c r="V260" s="19"/>
      <c r="W260" s="20"/>
      <c r="X260" s="20"/>
      <c r="Y260" s="164"/>
      <c r="Z260" s="21"/>
      <c r="AA260" s="4"/>
      <c r="AB260" s="166"/>
      <c r="AC260" s="166"/>
      <c r="AD260" s="170"/>
      <c r="AE260" s="166"/>
      <c r="AF260" s="166"/>
      <c r="AG260" s="166"/>
      <c r="AH260" s="166"/>
      <c r="AI260" s="166"/>
      <c r="AJ260" s="166"/>
      <c r="AK260" s="166"/>
      <c r="AL260" s="166"/>
      <c r="AM260" s="166"/>
      <c r="AN260" s="166"/>
      <c r="AO260" s="184"/>
      <c r="AP260" s="24"/>
      <c r="AQ260" s="8"/>
    </row>
    <row r="261" spans="1:43" ht="14.65" customHeight="1">
      <c r="A261" s="103"/>
      <c r="B261" s="193"/>
      <c r="C261" s="193"/>
      <c r="D261" s="118"/>
      <c r="E261" s="127"/>
      <c r="F261" s="133"/>
      <c r="G261" s="133"/>
      <c r="H261" s="133"/>
      <c r="I261" s="133"/>
      <c r="J261" s="145"/>
      <c r="K261" s="148"/>
      <c r="L261" s="151"/>
      <c r="M261" s="154"/>
      <c r="N261" s="14"/>
      <c r="O261" s="15"/>
      <c r="P261" s="15"/>
      <c r="Q261" s="16"/>
      <c r="R261" s="17" t="str">
        <f ca="1">IF(Q261=0," ",IFERROR(IF(DATEDIF(TODAY(),Q261,"M")&lt;=5,"ROJO",IF(DATEDIF(TODAY(),Q261,"M")&gt;=12,"VERDE",IF(AND(DATEDIF(TODAY(),Q261,"M")&gt;=6,DATEDIF(TODAY(),Q261,"M")&lt;=11),"AMARILLO"))),S261))</f>
        <v xml:space="preserve"> </v>
      </c>
      <c r="S261" s="25" t="str">
        <f>IF(Q261=0," ",IF(Q261&lt;=$N$4,"VENCIDO","NO VENCIDO"))</f>
        <v xml:space="preserve"> </v>
      </c>
      <c r="T261" s="18"/>
      <c r="U261" s="19"/>
      <c r="V261" s="19"/>
      <c r="W261" s="20"/>
      <c r="X261" s="20"/>
      <c r="Y261" s="164"/>
      <c r="Z261" s="21"/>
      <c r="AA261" s="4"/>
      <c r="AB261" s="166"/>
      <c r="AC261" s="166"/>
      <c r="AD261" s="170"/>
      <c r="AE261" s="166"/>
      <c r="AF261" s="166"/>
      <c r="AG261" s="166"/>
      <c r="AH261" s="166"/>
      <c r="AI261" s="166"/>
      <c r="AJ261" s="166"/>
      <c r="AK261" s="166"/>
      <c r="AL261" s="166"/>
      <c r="AM261" s="166"/>
      <c r="AN261" s="166"/>
      <c r="AO261" s="184"/>
      <c r="AP261" s="24"/>
      <c r="AQ261" s="8"/>
    </row>
    <row r="262" spans="1:43" ht="14.65" customHeight="1">
      <c r="A262" s="103"/>
      <c r="B262" s="193"/>
      <c r="C262" s="193"/>
      <c r="D262" s="118"/>
      <c r="E262" s="127"/>
      <c r="F262" s="133"/>
      <c r="G262" s="133"/>
      <c r="H262" s="133"/>
      <c r="I262" s="133"/>
      <c r="J262" s="145"/>
      <c r="K262" s="148"/>
      <c r="L262" s="151"/>
      <c r="M262" s="155"/>
      <c r="N262" s="14"/>
      <c r="O262" s="15"/>
      <c r="P262" s="15"/>
      <c r="Q262" s="16"/>
      <c r="R262" s="17" t="str">
        <f ca="1">IF(Q262=0," ",IFERROR(IF(DATEDIF(TODAY(),Q262,"M")&lt;=5,"ROJO",IF(DATEDIF(TODAY(),Q262,"M")&gt;=12,"VERDE",IF(AND(DATEDIF(TODAY(),Q262,"M")&gt;=6,DATEDIF(TODAY(),Q262,"M")&lt;=11),"AMARILLO"))),S262))</f>
        <v xml:space="preserve"> </v>
      </c>
      <c r="S262" s="25" t="str">
        <f>IF(Q262=0," ",IF(Q262&lt;=$N$4,"VENCIDO","NO VENCIDO"))</f>
        <v xml:space="preserve"> </v>
      </c>
      <c r="T262" s="18"/>
      <c r="U262" s="19"/>
      <c r="V262" s="19"/>
      <c r="W262" s="20"/>
      <c r="X262" s="20"/>
      <c r="Y262" s="164"/>
      <c r="Z262" s="21"/>
      <c r="AA262" s="4"/>
      <c r="AB262" s="166"/>
      <c r="AC262" s="166"/>
      <c r="AD262" s="170"/>
      <c r="AE262" s="166"/>
      <c r="AF262" s="166"/>
      <c r="AG262" s="166"/>
      <c r="AH262" s="166"/>
      <c r="AI262" s="166"/>
      <c r="AJ262" s="166"/>
      <c r="AK262" s="166"/>
      <c r="AL262" s="166"/>
      <c r="AM262" s="166"/>
      <c r="AN262" s="166"/>
      <c r="AO262" s="185"/>
      <c r="AP262" s="24"/>
      <c r="AQ262" s="8"/>
    </row>
    <row r="263" spans="1:43" ht="16.5">
      <c r="A263" s="103"/>
      <c r="B263" s="193"/>
      <c r="C263" s="193"/>
      <c r="D263" s="119"/>
      <c r="E263" s="128"/>
      <c r="F263" s="134"/>
      <c r="G263" s="134"/>
      <c r="H263" s="134"/>
      <c r="I263" s="134"/>
      <c r="J263" s="146"/>
      <c r="K263" s="149"/>
      <c r="L263" s="152"/>
      <c r="M263" s="28" t="b">
        <f>M258=N263</f>
        <v>1</v>
      </c>
      <c r="N263" s="29">
        <f>SUM(N258:N262)</f>
        <v>0</v>
      </c>
      <c r="O263" s="30" t="s">
        <v>112</v>
      </c>
      <c r="P263" s="31"/>
      <c r="Q263" s="32"/>
      <c r="R263" s="32"/>
      <c r="S263" s="32"/>
      <c r="T263" s="33">
        <f>SUM(T258:T262)</f>
        <v>0</v>
      </c>
      <c r="U263" s="34"/>
      <c r="V263" s="34"/>
      <c r="W263" s="35"/>
      <c r="X263" s="35"/>
      <c r="Y263" s="165"/>
      <c r="Z263" s="36"/>
      <c r="AA263" s="4"/>
      <c r="AB263" s="37"/>
      <c r="AC263" s="38"/>
      <c r="AD263" s="38"/>
      <c r="AE263" s="38"/>
      <c r="AF263" s="38"/>
      <c r="AG263" s="38"/>
      <c r="AH263" s="38"/>
      <c r="AI263" s="38"/>
      <c r="AJ263" s="38"/>
      <c r="AK263" s="38"/>
      <c r="AL263" s="38"/>
      <c r="AM263" s="38"/>
      <c r="AN263" s="38"/>
      <c r="AO263" s="39"/>
      <c r="AP263" s="24"/>
      <c r="AQ263" s="8"/>
    </row>
    <row r="264" spans="1:43" ht="14.65" customHeight="1">
      <c r="A264" s="103">
        <f>A258+1</f>
        <v>8</v>
      </c>
      <c r="B264" s="193" t="s">
        <v>190</v>
      </c>
      <c r="C264" s="193"/>
      <c r="D264" s="117">
        <f>+Marzo!M264</f>
        <v>110</v>
      </c>
      <c r="E264" s="126">
        <v>100</v>
      </c>
      <c r="F264" s="132">
        <v>9</v>
      </c>
      <c r="G264" s="132"/>
      <c r="H264" s="132"/>
      <c r="I264" s="132"/>
      <c r="J264" s="144">
        <f>+F264+G264</f>
        <v>9</v>
      </c>
      <c r="K264" s="147">
        <f>+AO264</f>
        <v>60</v>
      </c>
      <c r="L264" s="150">
        <f>+J264+K264</f>
        <v>69</v>
      </c>
      <c r="M264" s="153">
        <f>+(D264+E264)-(L264)+H264-I264</f>
        <v>141</v>
      </c>
      <c r="N264" s="14">
        <v>141</v>
      </c>
      <c r="O264" s="71" t="s">
        <v>191</v>
      </c>
      <c r="P264" s="71" t="s">
        <v>125</v>
      </c>
      <c r="Q264" s="72">
        <v>46568</v>
      </c>
      <c r="R264" s="17" t="str">
        <f ca="1">IF(Q264=0," ",IFERROR(IF(DATEDIF(TODAY(),Q264,"M")&lt;=5,"ROJO",IF(DATEDIF(TODAY(),Q264,"M")&gt;=12,"VERDE",IF(AND(DATEDIF(TODAY(),Q264,"M")&gt;=6,DATEDIF(TODAY(),Q264,"M")&lt;=11),"AMARILLO"))),S264))</f>
        <v>AMARILLO</v>
      </c>
      <c r="S264" s="17" t="str">
        <f>IF(Q264=0," ",IF(Q264&lt;=$N$4,"VENCIDO","NO VENCIDO"))</f>
        <v>NO VENCIDO</v>
      </c>
      <c r="T264" s="18"/>
      <c r="U264" s="19"/>
      <c r="V264" s="19"/>
      <c r="W264" s="20"/>
      <c r="X264" s="20"/>
      <c r="Y264" s="163">
        <f>+AT264</f>
        <v>0</v>
      </c>
      <c r="Z264" s="21"/>
      <c r="AA264" s="4"/>
      <c r="AB264" s="166">
        <v>60</v>
      </c>
      <c r="AC264" s="166"/>
      <c r="AD264" s="170">
        <f>+AB264+AC264</f>
        <v>60</v>
      </c>
      <c r="AE264" s="166"/>
      <c r="AF264" s="166"/>
      <c r="AG264" s="166"/>
      <c r="AH264" s="166"/>
      <c r="AI264" s="166"/>
      <c r="AJ264" s="166"/>
      <c r="AK264" s="166"/>
      <c r="AL264" s="166"/>
      <c r="AM264" s="166"/>
      <c r="AN264" s="166"/>
      <c r="AO264" s="183">
        <f>SUM(AD264:AN268)</f>
        <v>60</v>
      </c>
      <c r="AP264" s="24"/>
      <c r="AQ264" s="8"/>
    </row>
    <row r="265" spans="1:43" ht="14.65" customHeight="1">
      <c r="A265" s="103"/>
      <c r="B265" s="193"/>
      <c r="C265" s="193"/>
      <c r="D265" s="118"/>
      <c r="E265" s="127"/>
      <c r="F265" s="133"/>
      <c r="G265" s="133"/>
      <c r="H265" s="133"/>
      <c r="I265" s="133"/>
      <c r="J265" s="145"/>
      <c r="K265" s="148"/>
      <c r="L265" s="151"/>
      <c r="M265" s="154"/>
      <c r="N265" s="14"/>
      <c r="O265" s="15"/>
      <c r="P265" s="15"/>
      <c r="Q265" s="16"/>
      <c r="R265" s="17" t="str">
        <f ca="1">IF(Q265=0," ",IFERROR(IF(DATEDIF(TODAY(),Q265,"M")&lt;=5,"ROJO",IF(DATEDIF(TODAY(),Q265,"M")&gt;=12,"VERDE",IF(AND(DATEDIF(TODAY(),Q265,"M")&gt;=6,DATEDIF(TODAY(),Q265,"M")&lt;=11),"AMARILLO"))),S265))</f>
        <v xml:space="preserve"> </v>
      </c>
      <c r="S265" s="25" t="str">
        <f>IF(Q265=0," ",IF(Q265&lt;=$N$4,"VENCIDO","NO VENCIDO"))</f>
        <v xml:space="preserve"> </v>
      </c>
      <c r="T265" s="18"/>
      <c r="U265" s="19"/>
      <c r="V265" s="19"/>
      <c r="W265" s="20"/>
      <c r="X265" s="20"/>
      <c r="Y265" s="164"/>
      <c r="Z265" s="21"/>
      <c r="AA265" s="4"/>
      <c r="AB265" s="166"/>
      <c r="AC265" s="166"/>
      <c r="AD265" s="170"/>
      <c r="AE265" s="166"/>
      <c r="AF265" s="166"/>
      <c r="AG265" s="166"/>
      <c r="AH265" s="166"/>
      <c r="AI265" s="166"/>
      <c r="AJ265" s="166"/>
      <c r="AK265" s="166"/>
      <c r="AL265" s="166"/>
      <c r="AM265" s="166"/>
      <c r="AN265" s="166"/>
      <c r="AO265" s="184"/>
      <c r="AP265" s="24"/>
      <c r="AQ265" s="8"/>
    </row>
    <row r="266" spans="1:43" ht="14.65" customHeight="1">
      <c r="A266" s="103"/>
      <c r="B266" s="193"/>
      <c r="C266" s="193"/>
      <c r="D266" s="118"/>
      <c r="E266" s="127"/>
      <c r="F266" s="133"/>
      <c r="G266" s="133"/>
      <c r="H266" s="133"/>
      <c r="I266" s="133"/>
      <c r="J266" s="145"/>
      <c r="K266" s="148"/>
      <c r="L266" s="151"/>
      <c r="M266" s="154"/>
      <c r="N266" s="14"/>
      <c r="O266" s="15"/>
      <c r="P266" s="15"/>
      <c r="Q266" s="16"/>
      <c r="R266" s="17" t="str">
        <f ca="1">IF(Q266=0," ",IFERROR(IF(DATEDIF(TODAY(),Q266,"M")&lt;=5,"ROJO",IF(DATEDIF(TODAY(),Q266,"M")&gt;=12,"VERDE",IF(AND(DATEDIF(TODAY(),Q266,"M")&gt;=6,DATEDIF(TODAY(),Q266,"M")&lt;=11),"AMARILLO"))),S266))</f>
        <v xml:space="preserve"> </v>
      </c>
      <c r="S266" s="25" t="str">
        <f>IF(Q266=0," ",IF(Q266&lt;=$N$4,"VENCIDO","NO VENCIDO"))</f>
        <v xml:space="preserve"> </v>
      </c>
      <c r="T266" s="18"/>
      <c r="U266" s="19"/>
      <c r="V266" s="19"/>
      <c r="W266" s="20"/>
      <c r="X266" s="20"/>
      <c r="Y266" s="164"/>
      <c r="Z266" s="21"/>
      <c r="AA266" s="4"/>
      <c r="AB266" s="166"/>
      <c r="AC266" s="166"/>
      <c r="AD266" s="170"/>
      <c r="AE266" s="166"/>
      <c r="AF266" s="166"/>
      <c r="AG266" s="166"/>
      <c r="AH266" s="166"/>
      <c r="AI266" s="166"/>
      <c r="AJ266" s="166"/>
      <c r="AK266" s="166"/>
      <c r="AL266" s="166"/>
      <c r="AM266" s="166"/>
      <c r="AN266" s="166"/>
      <c r="AO266" s="184"/>
      <c r="AP266" s="24"/>
      <c r="AQ266" s="8"/>
    </row>
    <row r="267" spans="1:43" ht="14.65" customHeight="1">
      <c r="A267" s="103"/>
      <c r="B267" s="193"/>
      <c r="C267" s="193"/>
      <c r="D267" s="118"/>
      <c r="E267" s="127"/>
      <c r="F267" s="133"/>
      <c r="G267" s="133"/>
      <c r="H267" s="133"/>
      <c r="I267" s="133"/>
      <c r="J267" s="145"/>
      <c r="K267" s="148"/>
      <c r="L267" s="151"/>
      <c r="M267" s="154"/>
      <c r="N267" s="14"/>
      <c r="O267" s="15"/>
      <c r="P267" s="15"/>
      <c r="Q267" s="16"/>
      <c r="R267" s="17" t="str">
        <f ca="1">IF(Q267=0," ",IFERROR(IF(DATEDIF(TODAY(),Q267,"M")&lt;=5,"ROJO",IF(DATEDIF(TODAY(),Q267,"M")&gt;=12,"VERDE",IF(AND(DATEDIF(TODAY(),Q267,"M")&gt;=6,DATEDIF(TODAY(),Q267,"M")&lt;=11),"AMARILLO"))),S267))</f>
        <v xml:space="preserve"> </v>
      </c>
      <c r="S267" s="25" t="str">
        <f>IF(Q267=0," ",IF(Q267&lt;=$N$4,"VENCIDO","NO VENCIDO"))</f>
        <v xml:space="preserve"> </v>
      </c>
      <c r="T267" s="18"/>
      <c r="U267" s="19"/>
      <c r="V267" s="19"/>
      <c r="W267" s="20"/>
      <c r="X267" s="20"/>
      <c r="Y267" s="164"/>
      <c r="Z267" s="21"/>
      <c r="AA267" s="4"/>
      <c r="AB267" s="166"/>
      <c r="AC267" s="166"/>
      <c r="AD267" s="170"/>
      <c r="AE267" s="166"/>
      <c r="AF267" s="166"/>
      <c r="AG267" s="166"/>
      <c r="AH267" s="166"/>
      <c r="AI267" s="166"/>
      <c r="AJ267" s="166"/>
      <c r="AK267" s="166"/>
      <c r="AL267" s="166"/>
      <c r="AM267" s="166"/>
      <c r="AN267" s="166"/>
      <c r="AO267" s="184"/>
      <c r="AP267" s="24"/>
      <c r="AQ267" s="8"/>
    </row>
    <row r="268" spans="1:43" ht="14.65" customHeight="1">
      <c r="A268" s="103"/>
      <c r="B268" s="193"/>
      <c r="C268" s="193"/>
      <c r="D268" s="118"/>
      <c r="E268" s="127"/>
      <c r="F268" s="133"/>
      <c r="G268" s="133"/>
      <c r="H268" s="133"/>
      <c r="I268" s="133"/>
      <c r="J268" s="145"/>
      <c r="K268" s="148"/>
      <c r="L268" s="151"/>
      <c r="M268" s="155"/>
      <c r="N268" s="14"/>
      <c r="O268" s="15"/>
      <c r="P268" s="15"/>
      <c r="Q268" s="16"/>
      <c r="R268" s="17" t="str">
        <f ca="1">IF(Q268=0," ",IFERROR(IF(DATEDIF(TODAY(),Q268,"M")&lt;=5,"ROJO",IF(DATEDIF(TODAY(),Q268,"M")&gt;=12,"VERDE",IF(AND(DATEDIF(TODAY(),Q268,"M")&gt;=6,DATEDIF(TODAY(),Q268,"M")&lt;=11),"AMARILLO"))),S268))</f>
        <v xml:space="preserve"> </v>
      </c>
      <c r="S268" s="25" t="str">
        <f>IF(Q268=0," ",IF(Q268&lt;=$N$4,"VENCIDO","NO VENCIDO"))</f>
        <v xml:space="preserve"> </v>
      </c>
      <c r="T268" s="18"/>
      <c r="U268" s="19"/>
      <c r="V268" s="19"/>
      <c r="W268" s="20"/>
      <c r="X268" s="20"/>
      <c r="Y268" s="164"/>
      <c r="Z268" s="21"/>
      <c r="AA268" s="4"/>
      <c r="AB268" s="166"/>
      <c r="AC268" s="166"/>
      <c r="AD268" s="170"/>
      <c r="AE268" s="166"/>
      <c r="AF268" s="166"/>
      <c r="AG268" s="166"/>
      <c r="AH268" s="166"/>
      <c r="AI268" s="166"/>
      <c r="AJ268" s="166"/>
      <c r="AK268" s="166"/>
      <c r="AL268" s="166"/>
      <c r="AM268" s="166"/>
      <c r="AN268" s="166"/>
      <c r="AO268" s="185"/>
      <c r="AP268" s="24"/>
      <c r="AQ268" s="8"/>
    </row>
    <row r="269" spans="1:43" ht="16.5">
      <c r="A269" s="103"/>
      <c r="B269" s="193"/>
      <c r="C269" s="193"/>
      <c r="D269" s="119"/>
      <c r="E269" s="128"/>
      <c r="F269" s="134"/>
      <c r="G269" s="134"/>
      <c r="H269" s="134"/>
      <c r="I269" s="134"/>
      <c r="J269" s="146"/>
      <c r="K269" s="149"/>
      <c r="L269" s="152"/>
      <c r="M269" s="28" t="b">
        <f>M264=N269</f>
        <v>1</v>
      </c>
      <c r="N269" s="29">
        <f>SUM(N264:N268)</f>
        <v>141</v>
      </c>
      <c r="O269" s="30" t="s">
        <v>112</v>
      </c>
      <c r="P269" s="31"/>
      <c r="Q269" s="32"/>
      <c r="R269" s="32"/>
      <c r="S269" s="32"/>
      <c r="T269" s="33">
        <f>SUM(T264:T268)</f>
        <v>0</v>
      </c>
      <c r="U269" s="34"/>
      <c r="V269" s="34"/>
      <c r="W269" s="35"/>
      <c r="X269" s="35"/>
      <c r="Y269" s="165"/>
      <c r="Z269" s="36"/>
      <c r="AA269" s="4"/>
      <c r="AB269" s="37"/>
      <c r="AC269" s="37"/>
      <c r="AD269" s="38"/>
      <c r="AE269" s="37"/>
      <c r="AF269" s="37"/>
      <c r="AG269" s="37"/>
      <c r="AH269" s="37"/>
      <c r="AI269" s="37"/>
      <c r="AJ269" s="37"/>
      <c r="AK269" s="37"/>
      <c r="AL269" s="37"/>
      <c r="AM269" s="37"/>
      <c r="AN269" s="37"/>
      <c r="AO269" s="39"/>
      <c r="AP269" s="24"/>
      <c r="AQ269" s="8"/>
    </row>
    <row r="270" spans="1:43" ht="14.65" customHeight="1">
      <c r="A270" s="103">
        <f>A264+1</f>
        <v>9</v>
      </c>
      <c r="B270" s="193" t="s">
        <v>192</v>
      </c>
      <c r="C270" s="193"/>
      <c r="D270" s="117">
        <f>+Marzo!M270</f>
        <v>28</v>
      </c>
      <c r="E270" s="126">
        <v>0</v>
      </c>
      <c r="F270" s="132">
        <v>15</v>
      </c>
      <c r="G270" s="132"/>
      <c r="H270" s="132"/>
      <c r="I270" s="132"/>
      <c r="J270" s="144">
        <f>+F270+G270</f>
        <v>15</v>
      </c>
      <c r="K270" s="147">
        <f>+AO270</f>
        <v>0</v>
      </c>
      <c r="L270" s="150">
        <f>+J270+K270</f>
        <v>15</v>
      </c>
      <c r="M270" s="153">
        <f>+(D270+E270)-(L270)+H270-I270</f>
        <v>13</v>
      </c>
      <c r="N270" s="14">
        <v>13</v>
      </c>
      <c r="O270" s="71" t="s">
        <v>193</v>
      </c>
      <c r="P270" s="71" t="s">
        <v>150</v>
      </c>
      <c r="Q270" s="72">
        <v>47274</v>
      </c>
      <c r="R270" s="17" t="str">
        <f ca="1">IF(Q270=0," ",IFERROR(IF(DATEDIF(TODAY(),Q270,"M")&lt;=5,"ROJO",IF(DATEDIF(TODAY(),Q270,"M")&gt;=12,"VERDE",IF(AND(DATEDIF(TODAY(),Q270,"M")&gt;=6,DATEDIF(TODAY(),Q270,"M")&lt;=11),"AMARILLO"))),S270))</f>
        <v>VERDE</v>
      </c>
      <c r="S270" s="17" t="str">
        <f>IF(Q270=0," ",IF(Q270&lt;=$N$4,"VENCIDO","NO VENCIDO"))</f>
        <v>NO VENCIDO</v>
      </c>
      <c r="T270" s="18"/>
      <c r="U270" s="19"/>
      <c r="V270" s="19"/>
      <c r="W270" s="20"/>
      <c r="X270" s="20"/>
      <c r="Y270" s="163">
        <f>+AT270</f>
        <v>0</v>
      </c>
      <c r="Z270" s="21"/>
      <c r="AA270" s="4"/>
      <c r="AB270" s="166"/>
      <c r="AC270" s="166"/>
      <c r="AD270" s="170">
        <f>+AB270+AC270</f>
        <v>0</v>
      </c>
      <c r="AE270" s="166"/>
      <c r="AF270" s="166"/>
      <c r="AG270" s="166"/>
      <c r="AH270" s="166"/>
      <c r="AI270" s="166"/>
      <c r="AJ270" s="166"/>
      <c r="AK270" s="166"/>
      <c r="AL270" s="166"/>
      <c r="AM270" s="166"/>
      <c r="AN270" s="166"/>
      <c r="AO270" s="183">
        <f>SUM(AD270:AN274)</f>
        <v>0</v>
      </c>
      <c r="AP270" s="24"/>
      <c r="AQ270" s="8"/>
    </row>
    <row r="271" spans="1:43" ht="14.65" customHeight="1">
      <c r="A271" s="103"/>
      <c r="B271" s="193"/>
      <c r="C271" s="193"/>
      <c r="D271" s="118"/>
      <c r="E271" s="127"/>
      <c r="F271" s="133"/>
      <c r="G271" s="133"/>
      <c r="H271" s="133"/>
      <c r="I271" s="133"/>
      <c r="J271" s="145"/>
      <c r="K271" s="148"/>
      <c r="L271" s="151"/>
      <c r="M271" s="154"/>
      <c r="N271" s="14"/>
      <c r="O271" s="15"/>
      <c r="P271" s="15"/>
      <c r="Q271" s="16"/>
      <c r="R271" s="17" t="str">
        <f ca="1">IF(Q271=0," ",IFERROR(IF(DATEDIF(TODAY(),Q271,"M")&lt;=5,"ROJO",IF(DATEDIF(TODAY(),Q271,"M")&gt;=12,"VERDE",IF(AND(DATEDIF(TODAY(),Q271,"M")&gt;=6,DATEDIF(TODAY(),Q271,"M")&lt;=11),"AMARILLO"))),S271))</f>
        <v xml:space="preserve"> </v>
      </c>
      <c r="S271" s="25" t="str">
        <f>IF(Q271=0," ",IF(Q271&lt;=$N$4,"VENCIDO","NO VENCIDO"))</f>
        <v xml:space="preserve"> </v>
      </c>
      <c r="T271" s="18"/>
      <c r="U271" s="19"/>
      <c r="V271" s="19"/>
      <c r="W271" s="20"/>
      <c r="X271" s="20"/>
      <c r="Y271" s="164"/>
      <c r="Z271" s="21"/>
      <c r="AA271" s="4"/>
      <c r="AB271" s="166"/>
      <c r="AC271" s="166"/>
      <c r="AD271" s="170"/>
      <c r="AE271" s="166"/>
      <c r="AF271" s="166"/>
      <c r="AG271" s="166"/>
      <c r="AH271" s="166"/>
      <c r="AI271" s="166"/>
      <c r="AJ271" s="166"/>
      <c r="AK271" s="166"/>
      <c r="AL271" s="166"/>
      <c r="AM271" s="166"/>
      <c r="AN271" s="166"/>
      <c r="AO271" s="184"/>
      <c r="AP271" s="24"/>
      <c r="AQ271" s="8"/>
    </row>
    <row r="272" spans="1:43" ht="14.65" customHeight="1">
      <c r="A272" s="103"/>
      <c r="B272" s="193"/>
      <c r="C272" s="193"/>
      <c r="D272" s="118"/>
      <c r="E272" s="127"/>
      <c r="F272" s="133"/>
      <c r="G272" s="133"/>
      <c r="H272" s="133"/>
      <c r="I272" s="133"/>
      <c r="J272" s="145"/>
      <c r="K272" s="148"/>
      <c r="L272" s="151"/>
      <c r="M272" s="154"/>
      <c r="N272" s="14"/>
      <c r="O272" s="15"/>
      <c r="P272" s="15"/>
      <c r="Q272" s="16"/>
      <c r="R272" s="17" t="str">
        <f ca="1">IF(Q272=0," ",IFERROR(IF(DATEDIF(TODAY(),Q272,"M")&lt;=5,"ROJO",IF(DATEDIF(TODAY(),Q272,"M")&gt;=12,"VERDE",IF(AND(DATEDIF(TODAY(),Q272,"M")&gt;=6,DATEDIF(TODAY(),Q272,"M")&lt;=11),"AMARILLO"))),S272))</f>
        <v xml:space="preserve"> </v>
      </c>
      <c r="S272" s="25" t="str">
        <f>IF(Q272=0," ",IF(Q272&lt;=$N$4,"VENCIDO","NO VENCIDO"))</f>
        <v xml:space="preserve"> </v>
      </c>
      <c r="T272" s="18"/>
      <c r="U272" s="19"/>
      <c r="V272" s="19"/>
      <c r="W272" s="20"/>
      <c r="X272" s="20"/>
      <c r="Y272" s="164"/>
      <c r="Z272" s="21"/>
      <c r="AA272" s="4"/>
      <c r="AB272" s="166"/>
      <c r="AC272" s="166"/>
      <c r="AD272" s="170"/>
      <c r="AE272" s="166"/>
      <c r="AF272" s="166"/>
      <c r="AG272" s="166"/>
      <c r="AH272" s="166"/>
      <c r="AI272" s="166"/>
      <c r="AJ272" s="166"/>
      <c r="AK272" s="166"/>
      <c r="AL272" s="166"/>
      <c r="AM272" s="166"/>
      <c r="AN272" s="166"/>
      <c r="AO272" s="184"/>
      <c r="AP272" s="24"/>
      <c r="AQ272" s="8"/>
    </row>
    <row r="273" spans="1:43" ht="14.65" customHeight="1">
      <c r="A273" s="103"/>
      <c r="B273" s="193"/>
      <c r="C273" s="193"/>
      <c r="D273" s="118"/>
      <c r="E273" s="127"/>
      <c r="F273" s="133"/>
      <c r="G273" s="133"/>
      <c r="H273" s="133"/>
      <c r="I273" s="133"/>
      <c r="J273" s="145"/>
      <c r="K273" s="148"/>
      <c r="L273" s="151"/>
      <c r="M273" s="154"/>
      <c r="N273" s="14"/>
      <c r="O273" s="15"/>
      <c r="P273" s="15"/>
      <c r="Q273" s="16"/>
      <c r="R273" s="17" t="str">
        <f ca="1">IF(Q273=0," ",IFERROR(IF(DATEDIF(TODAY(),Q273,"M")&lt;=5,"ROJO",IF(DATEDIF(TODAY(),Q273,"M")&gt;=12,"VERDE",IF(AND(DATEDIF(TODAY(),Q273,"M")&gt;=6,DATEDIF(TODAY(),Q273,"M")&lt;=11),"AMARILLO"))),S273))</f>
        <v xml:space="preserve"> </v>
      </c>
      <c r="S273" s="25" t="str">
        <f>IF(Q273=0," ",IF(Q273&lt;=$N$4,"VENCIDO","NO VENCIDO"))</f>
        <v xml:space="preserve"> </v>
      </c>
      <c r="T273" s="18"/>
      <c r="U273" s="19"/>
      <c r="V273" s="19"/>
      <c r="W273" s="20"/>
      <c r="X273" s="20"/>
      <c r="Y273" s="164"/>
      <c r="Z273" s="21"/>
      <c r="AA273" s="4"/>
      <c r="AB273" s="166"/>
      <c r="AC273" s="166"/>
      <c r="AD273" s="170"/>
      <c r="AE273" s="166"/>
      <c r="AF273" s="166"/>
      <c r="AG273" s="166"/>
      <c r="AH273" s="166"/>
      <c r="AI273" s="166"/>
      <c r="AJ273" s="166"/>
      <c r="AK273" s="166"/>
      <c r="AL273" s="166"/>
      <c r="AM273" s="166"/>
      <c r="AN273" s="166"/>
      <c r="AO273" s="184"/>
      <c r="AP273" s="24"/>
      <c r="AQ273" s="8"/>
    </row>
    <row r="274" spans="1:43" ht="14.65" customHeight="1">
      <c r="A274" s="103"/>
      <c r="B274" s="193"/>
      <c r="C274" s="193"/>
      <c r="D274" s="118"/>
      <c r="E274" s="127"/>
      <c r="F274" s="133"/>
      <c r="G274" s="133"/>
      <c r="H274" s="133"/>
      <c r="I274" s="133"/>
      <c r="J274" s="145"/>
      <c r="K274" s="148"/>
      <c r="L274" s="151"/>
      <c r="M274" s="155"/>
      <c r="N274" s="14"/>
      <c r="O274" s="15"/>
      <c r="P274" s="15"/>
      <c r="Q274" s="16"/>
      <c r="R274" s="17" t="str">
        <f ca="1">IF(Q274=0," ",IFERROR(IF(DATEDIF(TODAY(),Q274,"M")&lt;=5,"ROJO",IF(DATEDIF(TODAY(),Q274,"M")&gt;=12,"VERDE",IF(AND(DATEDIF(TODAY(),Q274,"M")&gt;=6,DATEDIF(TODAY(),Q274,"M")&lt;=11),"AMARILLO"))),S274))</f>
        <v xml:space="preserve"> </v>
      </c>
      <c r="S274" s="25" t="str">
        <f>IF(Q274=0," ",IF(Q274&lt;=$N$4,"VENCIDO","NO VENCIDO"))</f>
        <v xml:space="preserve"> </v>
      </c>
      <c r="T274" s="18"/>
      <c r="U274" s="19"/>
      <c r="V274" s="19"/>
      <c r="W274" s="20"/>
      <c r="X274" s="20"/>
      <c r="Y274" s="164"/>
      <c r="Z274" s="21"/>
      <c r="AA274" s="4"/>
      <c r="AB274" s="166"/>
      <c r="AC274" s="166"/>
      <c r="AD274" s="170"/>
      <c r="AE274" s="166"/>
      <c r="AF274" s="166"/>
      <c r="AG274" s="166"/>
      <c r="AH274" s="166"/>
      <c r="AI274" s="166"/>
      <c r="AJ274" s="166"/>
      <c r="AK274" s="166"/>
      <c r="AL274" s="166"/>
      <c r="AM274" s="166"/>
      <c r="AN274" s="166"/>
      <c r="AO274" s="185"/>
      <c r="AP274" s="24"/>
      <c r="AQ274" s="8"/>
    </row>
    <row r="275" spans="1:43" ht="16.5">
      <c r="A275" s="103"/>
      <c r="B275" s="193"/>
      <c r="C275" s="193"/>
      <c r="D275" s="119"/>
      <c r="E275" s="128"/>
      <c r="F275" s="134"/>
      <c r="G275" s="134"/>
      <c r="H275" s="134"/>
      <c r="I275" s="134"/>
      <c r="J275" s="146"/>
      <c r="K275" s="149"/>
      <c r="L275" s="152"/>
      <c r="M275" s="28" t="b">
        <f>M270=N275</f>
        <v>1</v>
      </c>
      <c r="N275" s="29">
        <f>SUM(N270:N274)</f>
        <v>13</v>
      </c>
      <c r="O275" s="30" t="s">
        <v>112</v>
      </c>
      <c r="P275" s="31"/>
      <c r="Q275" s="32"/>
      <c r="R275" s="32"/>
      <c r="S275" s="32"/>
      <c r="T275" s="33">
        <f>SUM(T270:T274)</f>
        <v>0</v>
      </c>
      <c r="U275" s="34"/>
      <c r="V275" s="34"/>
      <c r="W275" s="35"/>
      <c r="X275" s="35"/>
      <c r="Y275" s="165"/>
      <c r="Z275" s="36"/>
      <c r="AA275" s="4"/>
      <c r="AB275" s="37"/>
      <c r="AC275" s="37"/>
      <c r="AD275" s="38"/>
      <c r="AE275" s="37"/>
      <c r="AF275" s="37"/>
      <c r="AG275" s="37"/>
      <c r="AH275" s="37"/>
      <c r="AI275" s="37"/>
      <c r="AJ275" s="37"/>
      <c r="AK275" s="37"/>
      <c r="AL275" s="37"/>
      <c r="AM275" s="37"/>
      <c r="AN275" s="37"/>
      <c r="AO275" s="39"/>
      <c r="AP275" s="24"/>
      <c r="AQ275" s="8"/>
    </row>
    <row r="276" spans="1:43" ht="14.65" customHeight="1">
      <c r="A276" s="103">
        <f>A270+1</f>
        <v>10</v>
      </c>
      <c r="B276" s="193" t="s">
        <v>194</v>
      </c>
      <c r="C276" s="193"/>
      <c r="D276" s="117">
        <f>+Marzo!M276</f>
        <v>2</v>
      </c>
      <c r="E276" s="126">
        <v>10</v>
      </c>
      <c r="F276" s="132">
        <v>4</v>
      </c>
      <c r="G276" s="132"/>
      <c r="H276" s="132"/>
      <c r="I276" s="132"/>
      <c r="J276" s="144">
        <f>+F276+G276</f>
        <v>4</v>
      </c>
      <c r="K276" s="147">
        <f>+AO276</f>
        <v>0</v>
      </c>
      <c r="L276" s="150">
        <f>+J276+K276</f>
        <v>4</v>
      </c>
      <c r="M276" s="153">
        <f>+(D276+E276)-(L276)+H276-I276</f>
        <v>8</v>
      </c>
      <c r="N276" s="14">
        <v>8</v>
      </c>
      <c r="O276" s="15" t="s">
        <v>265</v>
      </c>
      <c r="P276" s="15" t="s">
        <v>266</v>
      </c>
      <c r="Q276" s="15" t="s">
        <v>267</v>
      </c>
      <c r="R276" s="17" t="str">
        <f ca="1">IF(Q276=0," ",IFERROR(IF(DATEDIF(TODAY(),Q276,"M")&lt;=5,"ROJO",IF(DATEDIF(TODAY(),Q276,"M")&gt;=12,"VERDE",IF(AND(DATEDIF(TODAY(),Q276,"M")&gt;=6,DATEDIF(TODAY(),Q276,"M")&lt;=11),"AMARILLO"))),S276))</f>
        <v>VERDE</v>
      </c>
      <c r="S276" s="17" t="str">
        <f>IF(Q276=0," ",IF(Q276&lt;=$N$4,"VENCIDO","NO VENCIDO"))</f>
        <v>NO VENCIDO</v>
      </c>
      <c r="T276" s="18"/>
      <c r="U276" s="19"/>
      <c r="V276" s="19"/>
      <c r="W276" s="20"/>
      <c r="X276" s="20"/>
      <c r="Y276" s="163">
        <f>+AT276</f>
        <v>0</v>
      </c>
      <c r="Z276" s="21"/>
      <c r="AA276" s="4"/>
      <c r="AB276" s="166"/>
      <c r="AC276" s="166"/>
      <c r="AD276" s="170">
        <f>+AB276+AC276</f>
        <v>0</v>
      </c>
      <c r="AE276" s="166"/>
      <c r="AF276" s="166"/>
      <c r="AG276" s="166"/>
      <c r="AH276" s="166"/>
      <c r="AI276" s="166"/>
      <c r="AJ276" s="166"/>
      <c r="AK276" s="166"/>
      <c r="AL276" s="166"/>
      <c r="AM276" s="166"/>
      <c r="AN276" s="166"/>
      <c r="AO276" s="183">
        <f>SUM(AD276:AN280)</f>
        <v>0</v>
      </c>
      <c r="AP276" s="24"/>
      <c r="AQ276" s="8"/>
    </row>
    <row r="277" spans="1:43" ht="14.65" customHeight="1">
      <c r="A277" s="103"/>
      <c r="B277" s="193"/>
      <c r="C277" s="193"/>
      <c r="D277" s="118"/>
      <c r="E277" s="127"/>
      <c r="F277" s="133"/>
      <c r="G277" s="133"/>
      <c r="H277" s="133"/>
      <c r="I277" s="133"/>
      <c r="J277" s="145"/>
      <c r="K277" s="148"/>
      <c r="L277" s="151"/>
      <c r="M277" s="154"/>
      <c r="N277" s="14"/>
      <c r="O277" s="15"/>
      <c r="P277" s="15"/>
      <c r="Q277" s="16"/>
      <c r="R277" s="17" t="str">
        <f ca="1">IF(Q277=0," ",IFERROR(IF(DATEDIF(TODAY(),Q277,"M")&lt;=5,"ROJO",IF(DATEDIF(TODAY(),Q277,"M")&gt;=12,"VERDE",IF(AND(DATEDIF(TODAY(),Q277,"M")&gt;=6,DATEDIF(TODAY(),Q277,"M")&lt;=11),"AMARILLO"))),S277))</f>
        <v xml:space="preserve"> </v>
      </c>
      <c r="S277" s="25" t="str">
        <f>IF(Q277=0," ",IF(Q277&lt;=$N$4,"VENCIDO","NO VENCIDO"))</f>
        <v xml:space="preserve"> </v>
      </c>
      <c r="T277" s="18"/>
      <c r="U277" s="19"/>
      <c r="V277" s="19"/>
      <c r="W277" s="20"/>
      <c r="X277" s="20"/>
      <c r="Y277" s="164"/>
      <c r="Z277" s="21"/>
      <c r="AA277" s="4"/>
      <c r="AB277" s="166"/>
      <c r="AC277" s="166"/>
      <c r="AD277" s="170"/>
      <c r="AE277" s="166"/>
      <c r="AF277" s="166"/>
      <c r="AG277" s="166"/>
      <c r="AH277" s="166"/>
      <c r="AI277" s="166"/>
      <c r="AJ277" s="166"/>
      <c r="AK277" s="166"/>
      <c r="AL277" s="166"/>
      <c r="AM277" s="166"/>
      <c r="AN277" s="166"/>
      <c r="AO277" s="184"/>
      <c r="AP277" s="24"/>
      <c r="AQ277" s="8"/>
    </row>
    <row r="278" spans="1:43" ht="14.65" customHeight="1">
      <c r="A278" s="103"/>
      <c r="B278" s="193"/>
      <c r="C278" s="193"/>
      <c r="D278" s="118"/>
      <c r="E278" s="127"/>
      <c r="F278" s="133"/>
      <c r="G278" s="133"/>
      <c r="H278" s="133"/>
      <c r="I278" s="133"/>
      <c r="J278" s="145"/>
      <c r="K278" s="148"/>
      <c r="L278" s="151"/>
      <c r="M278" s="154"/>
      <c r="N278" s="14"/>
      <c r="O278" s="15"/>
      <c r="P278" s="15"/>
      <c r="Q278" s="16"/>
      <c r="R278" s="17" t="str">
        <f ca="1">IF(Q278=0," ",IFERROR(IF(DATEDIF(TODAY(),Q278,"M")&lt;=5,"ROJO",IF(DATEDIF(TODAY(),Q278,"M")&gt;=12,"VERDE",IF(AND(DATEDIF(TODAY(),Q278,"M")&gt;=6,DATEDIF(TODAY(),Q278,"M")&lt;=11),"AMARILLO"))),S278))</f>
        <v xml:space="preserve"> </v>
      </c>
      <c r="S278" s="25" t="str">
        <f>IF(Q278=0," ",IF(Q278&lt;=$N$4,"VENCIDO","NO VENCIDO"))</f>
        <v xml:space="preserve"> </v>
      </c>
      <c r="T278" s="18"/>
      <c r="U278" s="19"/>
      <c r="V278" s="19"/>
      <c r="W278" s="20"/>
      <c r="X278" s="20"/>
      <c r="Y278" s="164"/>
      <c r="Z278" s="21"/>
      <c r="AA278" s="4"/>
      <c r="AB278" s="166"/>
      <c r="AC278" s="166"/>
      <c r="AD278" s="170"/>
      <c r="AE278" s="166"/>
      <c r="AF278" s="166"/>
      <c r="AG278" s="166"/>
      <c r="AH278" s="166"/>
      <c r="AI278" s="166"/>
      <c r="AJ278" s="166"/>
      <c r="AK278" s="166"/>
      <c r="AL278" s="166"/>
      <c r="AM278" s="166"/>
      <c r="AN278" s="166"/>
      <c r="AO278" s="184"/>
      <c r="AP278" s="24"/>
      <c r="AQ278" s="8"/>
    </row>
    <row r="279" spans="1:43" ht="14.65" customHeight="1">
      <c r="A279" s="103"/>
      <c r="B279" s="193"/>
      <c r="C279" s="193"/>
      <c r="D279" s="118"/>
      <c r="E279" s="127"/>
      <c r="F279" s="133"/>
      <c r="G279" s="133"/>
      <c r="H279" s="133"/>
      <c r="I279" s="133"/>
      <c r="J279" s="145"/>
      <c r="K279" s="148"/>
      <c r="L279" s="151"/>
      <c r="M279" s="154"/>
      <c r="N279" s="14"/>
      <c r="O279" s="15"/>
      <c r="P279" s="15"/>
      <c r="Q279" s="16"/>
      <c r="R279" s="17" t="str">
        <f ca="1">IF(Q279=0," ",IFERROR(IF(DATEDIF(TODAY(),Q279,"M")&lt;=5,"ROJO",IF(DATEDIF(TODAY(),Q279,"M")&gt;=12,"VERDE",IF(AND(DATEDIF(TODAY(),Q279,"M")&gt;=6,DATEDIF(TODAY(),Q279,"M")&lt;=11),"AMARILLO"))),S279))</f>
        <v xml:space="preserve"> </v>
      </c>
      <c r="S279" s="25" t="str">
        <f>IF(Q279=0," ",IF(Q279&lt;=$N$4,"VENCIDO","NO VENCIDO"))</f>
        <v xml:space="preserve"> </v>
      </c>
      <c r="T279" s="18"/>
      <c r="U279" s="19"/>
      <c r="V279" s="19"/>
      <c r="W279" s="20"/>
      <c r="X279" s="20"/>
      <c r="Y279" s="164"/>
      <c r="Z279" s="21"/>
      <c r="AA279" s="4"/>
      <c r="AB279" s="166"/>
      <c r="AC279" s="166"/>
      <c r="AD279" s="170"/>
      <c r="AE279" s="166"/>
      <c r="AF279" s="166"/>
      <c r="AG279" s="166"/>
      <c r="AH279" s="166"/>
      <c r="AI279" s="166"/>
      <c r="AJ279" s="166"/>
      <c r="AK279" s="166"/>
      <c r="AL279" s="166"/>
      <c r="AM279" s="166"/>
      <c r="AN279" s="166"/>
      <c r="AO279" s="184"/>
      <c r="AP279" s="24"/>
      <c r="AQ279" s="8"/>
    </row>
    <row r="280" spans="1:43" ht="14.65" customHeight="1">
      <c r="A280" s="103"/>
      <c r="B280" s="193"/>
      <c r="C280" s="193"/>
      <c r="D280" s="118"/>
      <c r="E280" s="127"/>
      <c r="F280" s="133"/>
      <c r="G280" s="133"/>
      <c r="H280" s="133"/>
      <c r="I280" s="133"/>
      <c r="J280" s="145"/>
      <c r="K280" s="148"/>
      <c r="L280" s="151"/>
      <c r="M280" s="155"/>
      <c r="N280" s="14"/>
      <c r="O280" s="15"/>
      <c r="P280" s="15"/>
      <c r="Q280" s="16"/>
      <c r="R280" s="17" t="str">
        <f ca="1">IF(Q280=0," ",IFERROR(IF(DATEDIF(TODAY(),Q280,"M")&lt;=5,"ROJO",IF(DATEDIF(TODAY(),Q280,"M")&gt;=12,"VERDE",IF(AND(DATEDIF(TODAY(),Q280,"M")&gt;=6,DATEDIF(TODAY(),Q280,"M")&lt;=11),"AMARILLO"))),S280))</f>
        <v xml:space="preserve"> </v>
      </c>
      <c r="S280" s="25" t="str">
        <f>IF(Q280=0," ",IF(Q280&lt;=$N$4,"VENCIDO","NO VENCIDO"))</f>
        <v xml:space="preserve"> </v>
      </c>
      <c r="T280" s="18"/>
      <c r="U280" s="19"/>
      <c r="V280" s="19"/>
      <c r="W280" s="20"/>
      <c r="X280" s="20"/>
      <c r="Y280" s="164"/>
      <c r="Z280" s="21"/>
      <c r="AA280" s="4"/>
      <c r="AB280" s="166"/>
      <c r="AC280" s="166"/>
      <c r="AD280" s="170"/>
      <c r="AE280" s="166"/>
      <c r="AF280" s="166"/>
      <c r="AG280" s="166"/>
      <c r="AH280" s="166"/>
      <c r="AI280" s="166"/>
      <c r="AJ280" s="166"/>
      <c r="AK280" s="166"/>
      <c r="AL280" s="166"/>
      <c r="AM280" s="166"/>
      <c r="AN280" s="166"/>
      <c r="AO280" s="185"/>
      <c r="AP280" s="24"/>
      <c r="AQ280" s="8"/>
    </row>
    <row r="281" spans="1:43" ht="16.5">
      <c r="A281" s="103"/>
      <c r="B281" s="193"/>
      <c r="C281" s="193"/>
      <c r="D281" s="119"/>
      <c r="E281" s="128"/>
      <c r="F281" s="134"/>
      <c r="G281" s="134"/>
      <c r="H281" s="134"/>
      <c r="I281" s="134"/>
      <c r="J281" s="146"/>
      <c r="K281" s="149"/>
      <c r="L281" s="152"/>
      <c r="M281" s="28" t="b">
        <f>M276=N281</f>
        <v>1</v>
      </c>
      <c r="N281" s="29">
        <f>SUM(N276:N280)</f>
        <v>8</v>
      </c>
      <c r="O281" s="30" t="s">
        <v>112</v>
      </c>
      <c r="P281" s="31"/>
      <c r="Q281" s="32"/>
      <c r="R281" s="32"/>
      <c r="S281" s="32"/>
      <c r="T281" s="33">
        <f>SUM(T276:T280)</f>
        <v>0</v>
      </c>
      <c r="U281" s="34"/>
      <c r="V281" s="34"/>
      <c r="W281" s="35"/>
      <c r="X281" s="35"/>
      <c r="Y281" s="165"/>
      <c r="Z281" s="36"/>
      <c r="AA281" s="4"/>
      <c r="AB281" s="37"/>
      <c r="AC281" s="37"/>
      <c r="AD281" s="38"/>
      <c r="AE281" s="37"/>
      <c r="AF281" s="37"/>
      <c r="AG281" s="37"/>
      <c r="AH281" s="37"/>
      <c r="AI281" s="37"/>
      <c r="AJ281" s="37"/>
      <c r="AK281" s="37"/>
      <c r="AL281" s="37"/>
      <c r="AM281" s="37"/>
      <c r="AN281" s="37"/>
      <c r="AO281" s="39"/>
      <c r="AP281" s="24"/>
      <c r="AQ281" s="8"/>
    </row>
    <row r="282" spans="1:43" ht="14.65" customHeight="1">
      <c r="A282" s="103">
        <f>A276+1</f>
        <v>11</v>
      </c>
      <c r="B282" s="193" t="s">
        <v>195</v>
      </c>
      <c r="C282" s="193"/>
      <c r="D282" s="117">
        <f>+Marzo!M282</f>
        <v>0</v>
      </c>
      <c r="E282" s="126">
        <v>8</v>
      </c>
      <c r="F282" s="132">
        <v>1</v>
      </c>
      <c r="G282" s="132"/>
      <c r="H282" s="132"/>
      <c r="I282" s="132"/>
      <c r="J282" s="144">
        <f>+F282+G282</f>
        <v>1</v>
      </c>
      <c r="K282" s="147">
        <f>+AO282</f>
        <v>0</v>
      </c>
      <c r="L282" s="150">
        <f>+J282+K282</f>
        <v>1</v>
      </c>
      <c r="M282" s="153">
        <f>+(D282+E282)-(L282)+H282-I282</f>
        <v>7</v>
      </c>
      <c r="N282" s="14">
        <v>7</v>
      </c>
      <c r="O282" s="15" t="s">
        <v>268</v>
      </c>
      <c r="P282" s="15" t="s">
        <v>111</v>
      </c>
      <c r="Q282" s="16" t="s">
        <v>269</v>
      </c>
      <c r="R282" s="17" t="str">
        <f ca="1">IF(Q282=0," ",IFERROR(IF(DATEDIF(TODAY(),Q282,"M")&lt;=5,"ROJO",IF(DATEDIF(TODAY(),Q282,"M")&gt;=12,"VERDE",IF(AND(DATEDIF(TODAY(),Q282,"M")&gt;=6,DATEDIF(TODAY(),Q282,"M")&lt;=11),"AMARILLO"))),S282))</f>
        <v>NO VENCIDO</v>
      </c>
      <c r="S282" s="17" t="str">
        <f>IF(Q282=0," ",IF(Q282&lt;=$N$4,"VENCIDO","NO VENCIDO"))</f>
        <v>NO VENCIDO</v>
      </c>
      <c r="T282" s="18"/>
      <c r="U282" s="19"/>
      <c r="V282" s="19"/>
      <c r="W282" s="20"/>
      <c r="X282" s="20"/>
      <c r="Y282" s="163">
        <f>+AT282</f>
        <v>0</v>
      </c>
      <c r="Z282" s="21"/>
      <c r="AA282" s="4"/>
      <c r="AB282" s="166"/>
      <c r="AC282" s="166"/>
      <c r="AD282" s="170">
        <f>+AB282+AC282</f>
        <v>0</v>
      </c>
      <c r="AE282" s="166"/>
      <c r="AF282" s="166"/>
      <c r="AG282" s="166"/>
      <c r="AH282" s="166"/>
      <c r="AI282" s="166"/>
      <c r="AJ282" s="166"/>
      <c r="AK282" s="166"/>
      <c r="AL282" s="166"/>
      <c r="AM282" s="166"/>
      <c r="AN282" s="166"/>
      <c r="AO282" s="183">
        <f>SUM(AD282:AN286)</f>
        <v>0</v>
      </c>
      <c r="AP282" s="24"/>
      <c r="AQ282" s="8"/>
    </row>
    <row r="283" spans="1:43" ht="14.65" customHeight="1">
      <c r="A283" s="103"/>
      <c r="B283" s="193"/>
      <c r="C283" s="193"/>
      <c r="D283" s="118"/>
      <c r="E283" s="127"/>
      <c r="F283" s="133"/>
      <c r="G283" s="133"/>
      <c r="H283" s="133"/>
      <c r="I283" s="133"/>
      <c r="J283" s="145"/>
      <c r="K283" s="148"/>
      <c r="L283" s="151"/>
      <c r="M283" s="154"/>
      <c r="N283" s="14"/>
      <c r="O283" s="15"/>
      <c r="P283" s="15"/>
      <c r="Q283" s="16"/>
      <c r="R283" s="17" t="str">
        <f ca="1">IF(Q283=0," ",IFERROR(IF(DATEDIF(TODAY(),Q283,"M")&lt;=5,"ROJO",IF(DATEDIF(TODAY(),Q283,"M")&gt;=12,"VERDE",IF(AND(DATEDIF(TODAY(),Q283,"M")&gt;=6,DATEDIF(TODAY(),Q283,"M")&lt;=11),"AMARILLO"))),S283))</f>
        <v xml:space="preserve"> </v>
      </c>
      <c r="S283" s="25" t="str">
        <f>IF(Q283=0," ",IF(Q283&lt;=$N$4,"VENCIDO","NO VENCIDO"))</f>
        <v xml:space="preserve"> </v>
      </c>
      <c r="T283" s="18"/>
      <c r="U283" s="19"/>
      <c r="V283" s="19"/>
      <c r="W283" s="20"/>
      <c r="X283" s="20"/>
      <c r="Y283" s="164"/>
      <c r="Z283" s="21"/>
      <c r="AA283" s="4"/>
      <c r="AB283" s="166"/>
      <c r="AC283" s="166"/>
      <c r="AD283" s="170"/>
      <c r="AE283" s="166"/>
      <c r="AF283" s="166"/>
      <c r="AG283" s="166"/>
      <c r="AH283" s="166"/>
      <c r="AI283" s="166"/>
      <c r="AJ283" s="166"/>
      <c r="AK283" s="166"/>
      <c r="AL283" s="166"/>
      <c r="AM283" s="166"/>
      <c r="AN283" s="166"/>
      <c r="AO283" s="184"/>
      <c r="AP283" s="24"/>
      <c r="AQ283" s="8"/>
    </row>
    <row r="284" spans="1:43" ht="14.65" customHeight="1">
      <c r="A284" s="103"/>
      <c r="B284" s="193"/>
      <c r="C284" s="193"/>
      <c r="D284" s="118"/>
      <c r="E284" s="127"/>
      <c r="F284" s="133"/>
      <c r="G284" s="133"/>
      <c r="H284" s="133"/>
      <c r="I284" s="133"/>
      <c r="J284" s="145"/>
      <c r="K284" s="148"/>
      <c r="L284" s="151"/>
      <c r="M284" s="154"/>
      <c r="N284" s="14"/>
      <c r="O284" s="15"/>
      <c r="P284" s="15"/>
      <c r="Q284" s="16"/>
      <c r="R284" s="17" t="str">
        <f ca="1">IF(Q284=0," ",IFERROR(IF(DATEDIF(TODAY(),Q284,"M")&lt;=5,"ROJO",IF(DATEDIF(TODAY(),Q284,"M")&gt;=12,"VERDE",IF(AND(DATEDIF(TODAY(),Q284,"M")&gt;=6,DATEDIF(TODAY(),Q284,"M")&lt;=11),"AMARILLO"))),S284))</f>
        <v xml:space="preserve"> </v>
      </c>
      <c r="S284" s="25" t="str">
        <f>IF(Q284=0," ",IF(Q284&lt;=$N$4,"VENCIDO","NO VENCIDO"))</f>
        <v xml:space="preserve"> </v>
      </c>
      <c r="T284" s="18"/>
      <c r="U284" s="19"/>
      <c r="V284" s="19"/>
      <c r="W284" s="20"/>
      <c r="X284" s="20"/>
      <c r="Y284" s="164"/>
      <c r="Z284" s="21"/>
      <c r="AA284" s="4"/>
      <c r="AB284" s="166"/>
      <c r="AC284" s="166"/>
      <c r="AD284" s="170"/>
      <c r="AE284" s="166"/>
      <c r="AF284" s="166"/>
      <c r="AG284" s="166"/>
      <c r="AH284" s="166"/>
      <c r="AI284" s="166"/>
      <c r="AJ284" s="166"/>
      <c r="AK284" s="166"/>
      <c r="AL284" s="166"/>
      <c r="AM284" s="166"/>
      <c r="AN284" s="166"/>
      <c r="AO284" s="184"/>
      <c r="AP284" s="24"/>
      <c r="AQ284" s="8"/>
    </row>
    <row r="285" spans="1:43" ht="14.65" customHeight="1">
      <c r="A285" s="103"/>
      <c r="B285" s="193"/>
      <c r="C285" s="193"/>
      <c r="D285" s="118"/>
      <c r="E285" s="127"/>
      <c r="F285" s="133"/>
      <c r="G285" s="133"/>
      <c r="H285" s="133"/>
      <c r="I285" s="133"/>
      <c r="J285" s="145"/>
      <c r="K285" s="148"/>
      <c r="L285" s="151"/>
      <c r="M285" s="154"/>
      <c r="N285" s="14"/>
      <c r="O285" s="15"/>
      <c r="P285" s="15"/>
      <c r="Q285" s="16"/>
      <c r="R285" s="17" t="str">
        <f ca="1">IF(Q285=0," ",IFERROR(IF(DATEDIF(TODAY(),Q285,"M")&lt;=5,"ROJO",IF(DATEDIF(TODAY(),Q285,"M")&gt;=12,"VERDE",IF(AND(DATEDIF(TODAY(),Q285,"M")&gt;=6,DATEDIF(TODAY(),Q285,"M")&lt;=11),"AMARILLO"))),S285))</f>
        <v xml:space="preserve"> </v>
      </c>
      <c r="S285" s="25" t="str">
        <f>IF(Q285=0," ",IF(Q285&lt;=$N$4,"VENCIDO","NO VENCIDO"))</f>
        <v xml:space="preserve"> </v>
      </c>
      <c r="T285" s="18"/>
      <c r="U285" s="19"/>
      <c r="V285" s="19"/>
      <c r="W285" s="20"/>
      <c r="X285" s="20"/>
      <c r="Y285" s="164"/>
      <c r="Z285" s="21"/>
      <c r="AA285" s="4"/>
      <c r="AB285" s="166"/>
      <c r="AC285" s="166"/>
      <c r="AD285" s="170"/>
      <c r="AE285" s="166"/>
      <c r="AF285" s="166"/>
      <c r="AG285" s="166"/>
      <c r="AH285" s="166"/>
      <c r="AI285" s="166"/>
      <c r="AJ285" s="166"/>
      <c r="AK285" s="166"/>
      <c r="AL285" s="166"/>
      <c r="AM285" s="166"/>
      <c r="AN285" s="166"/>
      <c r="AO285" s="184"/>
      <c r="AP285" s="24"/>
      <c r="AQ285" s="8"/>
    </row>
    <row r="286" spans="1:43" ht="14.65" customHeight="1">
      <c r="A286" s="103"/>
      <c r="B286" s="193"/>
      <c r="C286" s="193"/>
      <c r="D286" s="118"/>
      <c r="E286" s="127"/>
      <c r="F286" s="133"/>
      <c r="G286" s="133"/>
      <c r="H286" s="133"/>
      <c r="I286" s="133"/>
      <c r="J286" s="145"/>
      <c r="K286" s="148"/>
      <c r="L286" s="151"/>
      <c r="M286" s="155"/>
      <c r="N286" s="14"/>
      <c r="O286" s="15"/>
      <c r="P286" s="15"/>
      <c r="Q286" s="16"/>
      <c r="R286" s="17" t="str">
        <f ca="1">IF(Q286=0," ",IFERROR(IF(DATEDIF(TODAY(),Q286,"M")&lt;=5,"ROJO",IF(DATEDIF(TODAY(),Q286,"M")&gt;=12,"VERDE",IF(AND(DATEDIF(TODAY(),Q286,"M")&gt;=6,DATEDIF(TODAY(),Q286,"M")&lt;=11),"AMARILLO"))),S286))</f>
        <v xml:space="preserve"> </v>
      </c>
      <c r="S286" s="25" t="str">
        <f>IF(Q286=0," ",IF(Q286&lt;=$N$4,"VENCIDO","NO VENCIDO"))</f>
        <v xml:space="preserve"> </v>
      </c>
      <c r="T286" s="18"/>
      <c r="U286" s="19"/>
      <c r="V286" s="19"/>
      <c r="W286" s="20"/>
      <c r="X286" s="20"/>
      <c r="Y286" s="164"/>
      <c r="Z286" s="21"/>
      <c r="AA286" s="4"/>
      <c r="AB286" s="166"/>
      <c r="AC286" s="166"/>
      <c r="AD286" s="170"/>
      <c r="AE286" s="166"/>
      <c r="AF286" s="166"/>
      <c r="AG286" s="166"/>
      <c r="AH286" s="166"/>
      <c r="AI286" s="166"/>
      <c r="AJ286" s="166"/>
      <c r="AK286" s="166"/>
      <c r="AL286" s="166"/>
      <c r="AM286" s="166"/>
      <c r="AN286" s="166"/>
      <c r="AO286" s="185"/>
      <c r="AP286" s="24"/>
      <c r="AQ286" s="8"/>
    </row>
    <row r="287" spans="1:43" ht="16.5">
      <c r="A287" s="103"/>
      <c r="B287" s="193"/>
      <c r="C287" s="193"/>
      <c r="D287" s="119"/>
      <c r="E287" s="128"/>
      <c r="F287" s="134"/>
      <c r="G287" s="134"/>
      <c r="H287" s="134"/>
      <c r="I287" s="134"/>
      <c r="J287" s="146"/>
      <c r="K287" s="149"/>
      <c r="L287" s="152"/>
      <c r="M287" s="28" t="b">
        <f>M282=N287</f>
        <v>1</v>
      </c>
      <c r="N287" s="29">
        <f>SUM(N282:N286)</f>
        <v>7</v>
      </c>
      <c r="O287" s="30" t="s">
        <v>112</v>
      </c>
      <c r="P287" s="31"/>
      <c r="Q287" s="32"/>
      <c r="R287" s="32"/>
      <c r="S287" s="32"/>
      <c r="T287" s="33">
        <f>SUM(T282:T286)</f>
        <v>0</v>
      </c>
      <c r="U287" s="34"/>
      <c r="V287" s="34"/>
      <c r="W287" s="35"/>
      <c r="X287" s="35"/>
      <c r="Y287" s="165"/>
      <c r="Z287" s="36"/>
      <c r="AA287" s="4"/>
      <c r="AB287" s="37"/>
      <c r="AC287" s="37"/>
      <c r="AD287" s="38"/>
      <c r="AE287" s="37"/>
      <c r="AF287" s="37"/>
      <c r="AG287" s="37"/>
      <c r="AH287" s="37"/>
      <c r="AI287" s="37"/>
      <c r="AJ287" s="37"/>
      <c r="AK287" s="37"/>
      <c r="AL287" s="37"/>
      <c r="AM287" s="37"/>
      <c r="AN287" s="37"/>
      <c r="AO287" s="39"/>
      <c r="AP287" s="24"/>
      <c r="AQ287" s="8"/>
    </row>
    <row r="288" spans="1:43" ht="14.65" customHeight="1">
      <c r="A288" s="103">
        <f>A282+1</f>
        <v>12</v>
      </c>
      <c r="B288" s="193" t="s">
        <v>196</v>
      </c>
      <c r="C288" s="193"/>
      <c r="D288" s="117">
        <f>+Marzo!M288</f>
        <v>0</v>
      </c>
      <c r="E288" s="126">
        <v>0</v>
      </c>
      <c r="F288" s="132">
        <v>0</v>
      </c>
      <c r="G288" s="132"/>
      <c r="H288" s="132"/>
      <c r="I288" s="132"/>
      <c r="J288" s="144">
        <f>+F288+G288</f>
        <v>0</v>
      </c>
      <c r="K288" s="147">
        <f>+AO288</f>
        <v>0</v>
      </c>
      <c r="L288" s="150">
        <f>+J288+K288</f>
        <v>0</v>
      </c>
      <c r="M288" s="153">
        <f>+(D288+E288)-(L288)+H288-I288</f>
        <v>0</v>
      </c>
      <c r="N288" s="14"/>
      <c r="O288" s="15"/>
      <c r="P288" s="15"/>
      <c r="Q288" s="16"/>
      <c r="R288" s="17" t="str">
        <f ca="1">IF(Q288=0," ",IFERROR(IF(DATEDIF(TODAY(),Q288,"M")&lt;=5,"ROJO",IF(DATEDIF(TODAY(),Q288,"M")&gt;=12,"VERDE",IF(AND(DATEDIF(TODAY(),Q288,"M")&gt;=6,DATEDIF(TODAY(),Q288,"M")&lt;=11),"AMARILLO"))),S288))</f>
        <v xml:space="preserve"> </v>
      </c>
      <c r="S288" s="17" t="str">
        <f>IF(Q288=0," ",IF(Q288&lt;=$N$4,"VENCIDO","NO VENCIDO"))</f>
        <v xml:space="preserve"> </v>
      </c>
      <c r="T288" s="18"/>
      <c r="U288" s="19"/>
      <c r="V288" s="19"/>
      <c r="W288" s="20"/>
      <c r="X288" s="20"/>
      <c r="Y288" s="163">
        <f>+AT288</f>
        <v>0</v>
      </c>
      <c r="Z288" s="21"/>
      <c r="AA288" s="4"/>
      <c r="AB288" s="166"/>
      <c r="AC288" s="166"/>
      <c r="AD288" s="170">
        <f>+AB288+AC288</f>
        <v>0</v>
      </c>
      <c r="AE288" s="166"/>
      <c r="AF288" s="166"/>
      <c r="AG288" s="166"/>
      <c r="AH288" s="166"/>
      <c r="AI288" s="166"/>
      <c r="AJ288" s="166"/>
      <c r="AK288" s="166"/>
      <c r="AL288" s="166"/>
      <c r="AM288" s="166"/>
      <c r="AN288" s="166"/>
      <c r="AO288" s="183">
        <f>SUM(AD288:AN292)</f>
        <v>0</v>
      </c>
      <c r="AP288" s="24"/>
      <c r="AQ288" s="8"/>
    </row>
    <row r="289" spans="1:43" ht="14.65" customHeight="1">
      <c r="A289" s="103"/>
      <c r="B289" s="193"/>
      <c r="C289" s="193"/>
      <c r="D289" s="118"/>
      <c r="E289" s="127"/>
      <c r="F289" s="133"/>
      <c r="G289" s="133"/>
      <c r="H289" s="133"/>
      <c r="I289" s="133"/>
      <c r="J289" s="145"/>
      <c r="K289" s="148"/>
      <c r="L289" s="151"/>
      <c r="M289" s="154"/>
      <c r="N289" s="14"/>
      <c r="O289" s="15"/>
      <c r="P289" s="15"/>
      <c r="Q289" s="16"/>
      <c r="R289" s="17" t="str">
        <f ca="1">IF(Q289=0," ",IFERROR(IF(DATEDIF(TODAY(),Q289,"M")&lt;=5,"ROJO",IF(DATEDIF(TODAY(),Q289,"M")&gt;=12,"VERDE",IF(AND(DATEDIF(TODAY(),Q289,"M")&gt;=6,DATEDIF(TODAY(),Q289,"M")&lt;=11),"AMARILLO"))),S289))</f>
        <v xml:space="preserve"> </v>
      </c>
      <c r="S289" s="25" t="str">
        <f>IF(Q289=0," ",IF(Q289&lt;=$N$4,"VENCIDO","NO VENCIDO"))</f>
        <v xml:space="preserve"> </v>
      </c>
      <c r="T289" s="18"/>
      <c r="U289" s="19"/>
      <c r="V289" s="19"/>
      <c r="W289" s="20"/>
      <c r="X289" s="20"/>
      <c r="Y289" s="164"/>
      <c r="Z289" s="21"/>
      <c r="AA289" s="4"/>
      <c r="AB289" s="166"/>
      <c r="AC289" s="166"/>
      <c r="AD289" s="170"/>
      <c r="AE289" s="166"/>
      <c r="AF289" s="166"/>
      <c r="AG289" s="166"/>
      <c r="AH289" s="166"/>
      <c r="AI289" s="166"/>
      <c r="AJ289" s="166"/>
      <c r="AK289" s="166"/>
      <c r="AL289" s="166"/>
      <c r="AM289" s="166"/>
      <c r="AN289" s="166"/>
      <c r="AO289" s="184"/>
      <c r="AP289" s="24"/>
      <c r="AQ289" s="8"/>
    </row>
    <row r="290" spans="1:43" ht="14.65" customHeight="1">
      <c r="A290" s="103"/>
      <c r="B290" s="193"/>
      <c r="C290" s="193"/>
      <c r="D290" s="118"/>
      <c r="E290" s="127"/>
      <c r="F290" s="133"/>
      <c r="G290" s="133"/>
      <c r="H290" s="133"/>
      <c r="I290" s="133"/>
      <c r="J290" s="145"/>
      <c r="K290" s="148"/>
      <c r="L290" s="151"/>
      <c r="M290" s="154"/>
      <c r="N290" s="14"/>
      <c r="O290" s="15"/>
      <c r="P290" s="15"/>
      <c r="Q290" s="16"/>
      <c r="R290" s="17" t="str">
        <f ca="1">IF(Q290=0," ",IFERROR(IF(DATEDIF(TODAY(),Q290,"M")&lt;=5,"ROJO",IF(DATEDIF(TODAY(),Q290,"M")&gt;=12,"VERDE",IF(AND(DATEDIF(TODAY(),Q290,"M")&gt;=6,DATEDIF(TODAY(),Q290,"M")&lt;=11),"AMARILLO"))),S290))</f>
        <v xml:space="preserve"> </v>
      </c>
      <c r="S290" s="25" t="str">
        <f>IF(Q290=0," ",IF(Q290&lt;=$N$4,"VENCIDO","NO VENCIDO"))</f>
        <v xml:space="preserve"> </v>
      </c>
      <c r="T290" s="18"/>
      <c r="U290" s="19"/>
      <c r="V290" s="19"/>
      <c r="W290" s="20"/>
      <c r="X290" s="20"/>
      <c r="Y290" s="164"/>
      <c r="Z290" s="21"/>
      <c r="AA290" s="4"/>
      <c r="AB290" s="166"/>
      <c r="AC290" s="166"/>
      <c r="AD290" s="170"/>
      <c r="AE290" s="166"/>
      <c r="AF290" s="166"/>
      <c r="AG290" s="166"/>
      <c r="AH290" s="166"/>
      <c r="AI290" s="166"/>
      <c r="AJ290" s="166"/>
      <c r="AK290" s="166"/>
      <c r="AL290" s="166"/>
      <c r="AM290" s="166"/>
      <c r="AN290" s="166"/>
      <c r="AO290" s="184"/>
      <c r="AP290" s="24"/>
      <c r="AQ290" s="8"/>
    </row>
    <row r="291" spans="1:43" ht="14.65" customHeight="1">
      <c r="A291" s="103"/>
      <c r="B291" s="193"/>
      <c r="C291" s="193"/>
      <c r="D291" s="118"/>
      <c r="E291" s="127"/>
      <c r="F291" s="133"/>
      <c r="G291" s="133"/>
      <c r="H291" s="133"/>
      <c r="I291" s="133"/>
      <c r="J291" s="145"/>
      <c r="K291" s="148"/>
      <c r="L291" s="151"/>
      <c r="M291" s="154"/>
      <c r="N291" s="14"/>
      <c r="O291" s="15"/>
      <c r="P291" s="15"/>
      <c r="Q291" s="16"/>
      <c r="R291" s="17" t="str">
        <f ca="1">IF(Q291=0," ",IFERROR(IF(DATEDIF(TODAY(),Q291,"M")&lt;=5,"ROJO",IF(DATEDIF(TODAY(),Q291,"M")&gt;=12,"VERDE",IF(AND(DATEDIF(TODAY(),Q291,"M")&gt;=6,DATEDIF(TODAY(),Q291,"M")&lt;=11),"AMARILLO"))),S291))</f>
        <v xml:space="preserve"> </v>
      </c>
      <c r="S291" s="25" t="str">
        <f>IF(Q291=0," ",IF(Q291&lt;=$N$4,"VENCIDO","NO VENCIDO"))</f>
        <v xml:space="preserve"> </v>
      </c>
      <c r="T291" s="18"/>
      <c r="U291" s="19"/>
      <c r="V291" s="19"/>
      <c r="W291" s="20"/>
      <c r="X291" s="20"/>
      <c r="Y291" s="164"/>
      <c r="Z291" s="21"/>
      <c r="AA291" s="4"/>
      <c r="AB291" s="166"/>
      <c r="AC291" s="166"/>
      <c r="AD291" s="170"/>
      <c r="AE291" s="166"/>
      <c r="AF291" s="166"/>
      <c r="AG291" s="166"/>
      <c r="AH291" s="166"/>
      <c r="AI291" s="166"/>
      <c r="AJ291" s="166"/>
      <c r="AK291" s="166"/>
      <c r="AL291" s="166"/>
      <c r="AM291" s="166"/>
      <c r="AN291" s="166"/>
      <c r="AO291" s="184"/>
      <c r="AP291" s="24"/>
      <c r="AQ291" s="8"/>
    </row>
    <row r="292" spans="1:43" ht="14.65" customHeight="1">
      <c r="A292" s="103"/>
      <c r="B292" s="193"/>
      <c r="C292" s="193"/>
      <c r="D292" s="118"/>
      <c r="E292" s="127"/>
      <c r="F292" s="133"/>
      <c r="G292" s="133"/>
      <c r="H292" s="133"/>
      <c r="I292" s="133"/>
      <c r="J292" s="145"/>
      <c r="K292" s="148"/>
      <c r="L292" s="151"/>
      <c r="M292" s="155"/>
      <c r="N292" s="14"/>
      <c r="O292" s="15"/>
      <c r="P292" s="15"/>
      <c r="Q292" s="16"/>
      <c r="R292" s="17" t="str">
        <f ca="1">IF(Q292=0," ",IFERROR(IF(DATEDIF(TODAY(),Q292,"M")&lt;=5,"ROJO",IF(DATEDIF(TODAY(),Q292,"M")&gt;=12,"VERDE",IF(AND(DATEDIF(TODAY(),Q292,"M")&gt;=6,DATEDIF(TODAY(),Q292,"M")&lt;=11),"AMARILLO"))),S292))</f>
        <v xml:space="preserve"> </v>
      </c>
      <c r="S292" s="25" t="str">
        <f>IF(Q292=0," ",IF(Q292&lt;=$N$4,"VENCIDO","NO VENCIDO"))</f>
        <v xml:space="preserve"> </v>
      </c>
      <c r="T292" s="18"/>
      <c r="U292" s="19"/>
      <c r="V292" s="19"/>
      <c r="W292" s="20"/>
      <c r="X292" s="20"/>
      <c r="Y292" s="164"/>
      <c r="Z292" s="21"/>
      <c r="AA292" s="4"/>
      <c r="AB292" s="166"/>
      <c r="AC292" s="166"/>
      <c r="AD292" s="170"/>
      <c r="AE292" s="166"/>
      <c r="AF292" s="166"/>
      <c r="AG292" s="166"/>
      <c r="AH292" s="166"/>
      <c r="AI292" s="166"/>
      <c r="AJ292" s="166"/>
      <c r="AK292" s="166"/>
      <c r="AL292" s="166"/>
      <c r="AM292" s="166"/>
      <c r="AN292" s="166"/>
      <c r="AO292" s="185"/>
      <c r="AP292" s="24"/>
      <c r="AQ292" s="8"/>
    </row>
    <row r="293" spans="1:43" ht="16.5">
      <c r="A293" s="103"/>
      <c r="B293" s="193"/>
      <c r="C293" s="193"/>
      <c r="D293" s="119"/>
      <c r="E293" s="128"/>
      <c r="F293" s="134"/>
      <c r="G293" s="134"/>
      <c r="H293" s="134"/>
      <c r="I293" s="134"/>
      <c r="J293" s="146"/>
      <c r="K293" s="149"/>
      <c r="L293" s="152"/>
      <c r="M293" s="28" t="b">
        <f>M288=N293</f>
        <v>1</v>
      </c>
      <c r="N293" s="29">
        <f>SUM(N288:N292)</f>
        <v>0</v>
      </c>
      <c r="O293" s="30" t="s">
        <v>112</v>
      </c>
      <c r="P293" s="31"/>
      <c r="Q293" s="32"/>
      <c r="R293" s="32"/>
      <c r="S293" s="32"/>
      <c r="T293" s="33">
        <f>SUM(T288:T292)</f>
        <v>0</v>
      </c>
      <c r="U293" s="34"/>
      <c r="V293" s="34"/>
      <c r="W293" s="35"/>
      <c r="X293" s="35"/>
      <c r="Y293" s="165"/>
      <c r="Z293" s="36"/>
      <c r="AA293" s="4"/>
      <c r="AB293" s="37"/>
      <c r="AC293" s="38"/>
      <c r="AD293" s="38"/>
      <c r="AE293" s="38"/>
      <c r="AF293" s="38"/>
      <c r="AG293" s="38"/>
      <c r="AH293" s="38"/>
      <c r="AI293" s="38"/>
      <c r="AJ293" s="38"/>
      <c r="AK293" s="38"/>
      <c r="AL293" s="38"/>
      <c r="AM293" s="38"/>
      <c r="AN293" s="38"/>
      <c r="AO293" s="39"/>
      <c r="AP293" s="24"/>
      <c r="AQ293" s="8"/>
    </row>
    <row r="294" spans="1:43" ht="16.5">
      <c r="A294" s="91" t="s">
        <v>197</v>
      </c>
      <c r="B294" s="91"/>
      <c r="C294" s="91"/>
      <c r="D294" s="48"/>
      <c r="E294" s="48"/>
      <c r="F294" s="48"/>
      <c r="G294" s="48"/>
      <c r="H294" s="48"/>
      <c r="I294" s="48"/>
      <c r="J294" s="48"/>
      <c r="K294" s="48"/>
      <c r="L294" s="48"/>
      <c r="M294" s="48"/>
      <c r="N294" s="48"/>
      <c r="O294" s="48"/>
      <c r="P294" s="48"/>
      <c r="Q294" s="48"/>
      <c r="R294" s="48"/>
      <c r="S294" s="48"/>
      <c r="T294" s="48"/>
      <c r="U294" s="48"/>
      <c r="V294" s="48"/>
      <c r="W294" s="48"/>
      <c r="X294" s="48"/>
      <c r="Y294" s="48"/>
      <c r="Z294" s="49"/>
      <c r="AA294" s="4"/>
      <c r="AB294" s="50"/>
      <c r="AC294" s="51"/>
      <c r="AD294" s="51"/>
      <c r="AE294" s="51"/>
      <c r="AF294" s="51"/>
      <c r="AG294" s="51"/>
      <c r="AH294" s="51"/>
      <c r="AI294" s="51"/>
      <c r="AJ294" s="51"/>
      <c r="AK294" s="51"/>
      <c r="AL294" s="51"/>
      <c r="AM294" s="51"/>
      <c r="AN294" s="51"/>
      <c r="AO294" s="51"/>
      <c r="AP294" s="52"/>
      <c r="AQ294" s="8"/>
    </row>
    <row r="295" spans="1:43" ht="14.65" customHeight="1">
      <c r="A295" s="103">
        <v>1</v>
      </c>
      <c r="B295" s="193" t="s">
        <v>198</v>
      </c>
      <c r="C295" s="193"/>
      <c r="D295" s="117">
        <f>+Marzo!M295</f>
        <v>100</v>
      </c>
      <c r="E295" s="126">
        <v>500</v>
      </c>
      <c r="F295" s="132">
        <v>80</v>
      </c>
      <c r="G295" s="132">
        <v>0</v>
      </c>
      <c r="H295" s="132"/>
      <c r="I295" s="132"/>
      <c r="J295" s="144">
        <f>+F295+G295</f>
        <v>80</v>
      </c>
      <c r="K295" s="147">
        <f>+AO295</f>
        <v>0</v>
      </c>
      <c r="L295" s="150">
        <f>+J295+K295</f>
        <v>80</v>
      </c>
      <c r="M295" s="153">
        <f>+(D295+E295)-L295+H295-I295</f>
        <v>520</v>
      </c>
      <c r="N295" s="14">
        <v>520</v>
      </c>
      <c r="O295" s="15"/>
      <c r="P295" s="15"/>
      <c r="Q295" s="16"/>
      <c r="R295" s="17" t="str">
        <f ca="1">IF(Q295=0," ",IFERROR(IF(DATEDIF(TODAY(),Q295,"M")&lt;=5,"ROJO",IF(DATEDIF(TODAY(),Q295,"M")&gt;=12,"VERDE",IF(AND(DATEDIF(TODAY(),Q295,"M")&gt;=6,DATEDIF(TODAY(),Q295,"M")&lt;=11),"AMARILLO"))),S295))</f>
        <v xml:space="preserve"> </v>
      </c>
      <c r="S295" s="17" t="str">
        <f t="shared" ref="S295:S300" si="0">IF(Q295=0," ",IF(Q295&lt;=$N$4,"VENCIDO","NO VENCIDO"))</f>
        <v xml:space="preserve"> </v>
      </c>
      <c r="T295" s="18"/>
      <c r="U295" s="19"/>
      <c r="V295" s="19"/>
      <c r="W295" s="20"/>
      <c r="X295" s="20"/>
      <c r="Y295" s="163">
        <f>+AT295</f>
        <v>0</v>
      </c>
      <c r="Z295" s="21"/>
      <c r="AA295" s="4"/>
      <c r="AB295" s="167"/>
      <c r="AC295" s="167"/>
      <c r="AD295" s="171">
        <f>+AB295+AC295</f>
        <v>0</v>
      </c>
      <c r="AE295" s="167"/>
      <c r="AF295" s="167"/>
      <c r="AG295" s="167"/>
      <c r="AH295" s="167"/>
      <c r="AI295" s="167"/>
      <c r="AJ295" s="167"/>
      <c r="AK295" s="167"/>
      <c r="AL295" s="167"/>
      <c r="AM295" s="167"/>
      <c r="AN295" s="167"/>
      <c r="AO295" s="183">
        <f>SUM(AD295:AN300)</f>
        <v>0</v>
      </c>
      <c r="AP295" s="24"/>
      <c r="AQ295" s="8"/>
    </row>
    <row r="296" spans="1:43" ht="14.65" customHeight="1">
      <c r="A296" s="103"/>
      <c r="B296" s="193"/>
      <c r="C296" s="193"/>
      <c r="D296" s="118"/>
      <c r="E296" s="127"/>
      <c r="F296" s="133"/>
      <c r="G296" s="133"/>
      <c r="H296" s="133"/>
      <c r="I296" s="133"/>
      <c r="J296" s="145"/>
      <c r="K296" s="148"/>
      <c r="L296" s="151"/>
      <c r="M296" s="154"/>
      <c r="N296" s="14"/>
      <c r="O296" s="15"/>
      <c r="P296" s="15"/>
      <c r="Q296" s="16"/>
      <c r="R296" s="17" t="str">
        <f ca="1">IF(Q296=0," ",IFERROR(IF(DATEDIF(TODAY(),Q296,"M")&lt;=5,"ROJO",IF(DATEDIF(TODAY(),Q296,"M")&gt;=12,"VERDE",IF(AND(DATEDIF(TODAY(),Q296,"M")&gt;=6,DATEDIF(TODAY(),Q296,"M")&lt;=11),"AMARILLO"))),S296))</f>
        <v xml:space="preserve"> </v>
      </c>
      <c r="S296" s="25" t="str">
        <f t="shared" si="0"/>
        <v xml:space="preserve"> </v>
      </c>
      <c r="T296" s="18"/>
      <c r="U296" s="19"/>
      <c r="V296" s="19"/>
      <c r="W296" s="20"/>
      <c r="X296" s="20"/>
      <c r="Y296" s="164"/>
      <c r="Z296" s="21"/>
      <c r="AA296" s="4"/>
      <c r="AB296" s="168"/>
      <c r="AC296" s="168"/>
      <c r="AD296" s="172"/>
      <c r="AE296" s="168"/>
      <c r="AF296" s="168"/>
      <c r="AG296" s="168"/>
      <c r="AH296" s="168"/>
      <c r="AI296" s="168"/>
      <c r="AJ296" s="168"/>
      <c r="AK296" s="168"/>
      <c r="AL296" s="168"/>
      <c r="AM296" s="168"/>
      <c r="AN296" s="168"/>
      <c r="AO296" s="184"/>
      <c r="AP296" s="24"/>
      <c r="AQ296" s="8"/>
    </row>
    <row r="297" spans="1:43" ht="14.65" customHeight="1">
      <c r="A297" s="103"/>
      <c r="B297" s="193"/>
      <c r="C297" s="193"/>
      <c r="D297" s="118"/>
      <c r="E297" s="127"/>
      <c r="F297" s="133"/>
      <c r="G297" s="133"/>
      <c r="H297" s="133"/>
      <c r="I297" s="133"/>
      <c r="J297" s="145"/>
      <c r="K297" s="148"/>
      <c r="L297" s="151"/>
      <c r="M297" s="154"/>
      <c r="N297" s="14"/>
      <c r="O297" s="15"/>
      <c r="P297" s="15"/>
      <c r="Q297" s="16"/>
      <c r="R297" s="17" t="str">
        <f ca="1">IF(Q297=0," ",IFERROR(IF(DATEDIF(TODAY(),Q297,"M")&lt;=5,"ROJO",IF(DATEDIF(TODAY(),Q297,"M")&gt;=12,"VERDE",IF(AND(DATEDIF(TODAY(),Q297,"M")&gt;=6,DATEDIF(TODAY(),Q297,"M")&lt;=11),"AMARILLO"))),S297))</f>
        <v xml:space="preserve"> </v>
      </c>
      <c r="S297" s="25" t="str">
        <f t="shared" si="0"/>
        <v xml:space="preserve"> </v>
      </c>
      <c r="T297" s="18"/>
      <c r="U297" s="19"/>
      <c r="V297" s="19"/>
      <c r="W297" s="20"/>
      <c r="X297" s="20"/>
      <c r="Y297" s="164"/>
      <c r="Z297" s="21"/>
      <c r="AA297" s="4"/>
      <c r="AB297" s="168"/>
      <c r="AC297" s="168"/>
      <c r="AD297" s="172"/>
      <c r="AE297" s="168"/>
      <c r="AF297" s="168"/>
      <c r="AG297" s="168"/>
      <c r="AH297" s="168"/>
      <c r="AI297" s="168"/>
      <c r="AJ297" s="168"/>
      <c r="AK297" s="168"/>
      <c r="AL297" s="168"/>
      <c r="AM297" s="168"/>
      <c r="AN297" s="168"/>
      <c r="AO297" s="184"/>
      <c r="AP297" s="24"/>
      <c r="AQ297" s="8"/>
    </row>
    <row r="298" spans="1:43" ht="14.65" customHeight="1">
      <c r="A298" s="103"/>
      <c r="B298" s="193"/>
      <c r="C298" s="193"/>
      <c r="D298" s="118"/>
      <c r="E298" s="127"/>
      <c r="F298" s="133"/>
      <c r="G298" s="133"/>
      <c r="H298" s="133"/>
      <c r="I298" s="133"/>
      <c r="J298" s="145"/>
      <c r="K298" s="148"/>
      <c r="L298" s="151"/>
      <c r="M298" s="154"/>
      <c r="N298" s="14"/>
      <c r="O298" s="15"/>
      <c r="P298" s="15"/>
      <c r="Q298" s="16"/>
      <c r="R298" s="40"/>
      <c r="S298" s="41"/>
      <c r="T298" s="18"/>
      <c r="U298" s="19"/>
      <c r="V298" s="19"/>
      <c r="W298" s="20"/>
      <c r="X298" s="20"/>
      <c r="Y298" s="164"/>
      <c r="Z298" s="21"/>
      <c r="AA298" s="4"/>
      <c r="AB298" s="168"/>
      <c r="AC298" s="168"/>
      <c r="AD298" s="172"/>
      <c r="AE298" s="168"/>
      <c r="AF298" s="168"/>
      <c r="AG298" s="168"/>
      <c r="AH298" s="168"/>
      <c r="AI298" s="168"/>
      <c r="AJ298" s="168"/>
      <c r="AK298" s="168"/>
      <c r="AL298" s="168"/>
      <c r="AM298" s="168"/>
      <c r="AN298" s="168"/>
      <c r="AO298" s="184"/>
      <c r="AP298" s="24"/>
      <c r="AQ298" s="8"/>
    </row>
    <row r="299" spans="1:43" ht="14.65" customHeight="1">
      <c r="A299" s="103"/>
      <c r="B299" s="193"/>
      <c r="C299" s="193"/>
      <c r="D299" s="118"/>
      <c r="E299" s="127"/>
      <c r="F299" s="133"/>
      <c r="G299" s="133"/>
      <c r="H299" s="133"/>
      <c r="I299" s="133"/>
      <c r="J299" s="145"/>
      <c r="K299" s="148"/>
      <c r="L299" s="151"/>
      <c r="M299" s="154"/>
      <c r="N299" s="14"/>
      <c r="O299" s="15"/>
      <c r="P299" s="15"/>
      <c r="Q299" s="16"/>
      <c r="R299" s="17" t="str">
        <f ca="1">IF(Q299=0," ",IFERROR(IF(DATEDIF(TODAY(),Q299,"M")&lt;=5,"ROJO",IF(DATEDIF(TODAY(),Q299,"M")&gt;=12,"VERDE",IF(AND(DATEDIF(TODAY(),Q299,"M")&gt;=6,DATEDIF(TODAY(),Q299,"M")&lt;=11),"AMARILLO"))),S299))</f>
        <v xml:space="preserve"> </v>
      </c>
      <c r="S299" s="25" t="str">
        <f t="shared" si="0"/>
        <v xml:space="preserve"> </v>
      </c>
      <c r="T299" s="18"/>
      <c r="U299" s="19"/>
      <c r="V299" s="19"/>
      <c r="W299" s="20"/>
      <c r="X299" s="20"/>
      <c r="Y299" s="164"/>
      <c r="Z299" s="21"/>
      <c r="AA299" s="4"/>
      <c r="AB299" s="168"/>
      <c r="AC299" s="168"/>
      <c r="AD299" s="172"/>
      <c r="AE299" s="168"/>
      <c r="AF299" s="168"/>
      <c r="AG299" s="168"/>
      <c r="AH299" s="168"/>
      <c r="AI299" s="168"/>
      <c r="AJ299" s="168"/>
      <c r="AK299" s="168"/>
      <c r="AL299" s="168"/>
      <c r="AM299" s="168"/>
      <c r="AN299" s="168"/>
      <c r="AO299" s="184"/>
      <c r="AP299" s="24"/>
      <c r="AQ299" s="8"/>
    </row>
    <row r="300" spans="1:43" ht="14.65" customHeight="1">
      <c r="A300" s="103"/>
      <c r="B300" s="193"/>
      <c r="C300" s="193"/>
      <c r="D300" s="118"/>
      <c r="E300" s="127"/>
      <c r="F300" s="133"/>
      <c r="G300" s="133"/>
      <c r="H300" s="133"/>
      <c r="I300" s="133"/>
      <c r="J300" s="145"/>
      <c r="K300" s="148"/>
      <c r="L300" s="151"/>
      <c r="M300" s="155"/>
      <c r="N300" s="14"/>
      <c r="O300" s="15"/>
      <c r="P300" s="15"/>
      <c r="Q300" s="16"/>
      <c r="R300" s="17" t="str">
        <f ca="1">IF(Q300=0," ",IFERROR(IF(DATEDIF(TODAY(),Q300,"M")&lt;=5,"ROJO",IF(DATEDIF(TODAY(),Q300,"M")&gt;=12,"VERDE",IF(AND(DATEDIF(TODAY(),Q300,"M")&gt;=6,DATEDIF(TODAY(),Q300,"M")&lt;=11),"AMARILLO"))),S300))</f>
        <v xml:space="preserve"> </v>
      </c>
      <c r="S300" s="25" t="str">
        <f t="shared" si="0"/>
        <v xml:space="preserve"> </v>
      </c>
      <c r="T300" s="18"/>
      <c r="U300" s="19"/>
      <c r="V300" s="19"/>
      <c r="W300" s="20"/>
      <c r="X300" s="20"/>
      <c r="Y300" s="164"/>
      <c r="Z300" s="21"/>
      <c r="AA300" s="4"/>
      <c r="AB300" s="169"/>
      <c r="AC300" s="169"/>
      <c r="AD300" s="173"/>
      <c r="AE300" s="169"/>
      <c r="AF300" s="169"/>
      <c r="AG300" s="169"/>
      <c r="AH300" s="169"/>
      <c r="AI300" s="169"/>
      <c r="AJ300" s="169"/>
      <c r="AK300" s="169"/>
      <c r="AL300" s="169"/>
      <c r="AM300" s="169"/>
      <c r="AN300" s="169"/>
      <c r="AO300" s="185"/>
      <c r="AP300" s="24"/>
      <c r="AQ300" s="8"/>
    </row>
    <row r="301" spans="1:43" ht="16.5">
      <c r="A301" s="103"/>
      <c r="B301" s="193"/>
      <c r="C301" s="193"/>
      <c r="D301" s="119"/>
      <c r="E301" s="128"/>
      <c r="F301" s="134"/>
      <c r="G301" s="134"/>
      <c r="H301" s="134"/>
      <c r="I301" s="134"/>
      <c r="J301" s="146"/>
      <c r="K301" s="149"/>
      <c r="L301" s="152"/>
      <c r="M301" s="28" t="b">
        <f>M295=N301</f>
        <v>1</v>
      </c>
      <c r="N301" s="29">
        <f>SUM(N295:N300)</f>
        <v>520</v>
      </c>
      <c r="O301" s="30" t="s">
        <v>112</v>
      </c>
      <c r="P301" s="31"/>
      <c r="Q301" s="32"/>
      <c r="R301" s="32"/>
      <c r="S301" s="32"/>
      <c r="T301" s="33">
        <f>SUM(T295:T300)</f>
        <v>0</v>
      </c>
      <c r="U301" s="34"/>
      <c r="V301" s="34"/>
      <c r="W301" s="35"/>
      <c r="X301" s="35"/>
      <c r="Y301" s="165"/>
      <c r="Z301" s="36"/>
      <c r="AA301" s="4"/>
      <c r="AB301" s="37"/>
      <c r="AC301" s="38"/>
      <c r="AD301" s="53"/>
      <c r="AE301" s="38"/>
      <c r="AF301" s="38"/>
      <c r="AG301" s="38"/>
      <c r="AH301" s="38"/>
      <c r="AI301" s="38"/>
      <c r="AJ301" s="38"/>
      <c r="AK301" s="38"/>
      <c r="AL301" s="38"/>
      <c r="AM301" s="38"/>
      <c r="AN301" s="38"/>
      <c r="AO301" s="39"/>
      <c r="AP301" s="24"/>
      <c r="AQ301" s="8"/>
    </row>
    <row r="302" spans="1:43" ht="14.65" customHeight="1">
      <c r="A302" s="103">
        <f>+A295+1</f>
        <v>2</v>
      </c>
      <c r="B302" s="193" t="s">
        <v>201</v>
      </c>
      <c r="C302" s="193"/>
      <c r="D302" s="117">
        <f>+Marzo!M302</f>
        <v>0</v>
      </c>
      <c r="E302" s="126"/>
      <c r="F302" s="132"/>
      <c r="G302" s="132"/>
      <c r="H302" s="132"/>
      <c r="I302" s="132"/>
      <c r="J302" s="144">
        <f>+F302+G302</f>
        <v>0</v>
      </c>
      <c r="K302" s="147">
        <f>+AO302</f>
        <v>0</v>
      </c>
      <c r="L302" s="150">
        <f>+J302+K302</f>
        <v>0</v>
      </c>
      <c r="M302" s="153">
        <f>+(D302+E302)-L302+H302-I302</f>
        <v>0</v>
      </c>
      <c r="N302" s="14"/>
      <c r="O302" s="15"/>
      <c r="P302" s="15"/>
      <c r="Q302" s="16"/>
      <c r="R302" s="17" t="str">
        <f ca="1">IF(Q302=0," ",IFERROR(IF(DATEDIF(TODAY(),Q302,"M")&lt;=5,"ROJO",IF(DATEDIF(TODAY(),Q302,"M")&gt;=12,"VERDE",IF(AND(DATEDIF(TODAY(),Q302,"M")&gt;=6,DATEDIF(TODAY(),Q302,"M")&lt;=11),"AMARILLO"))),S302))</f>
        <v xml:space="preserve"> </v>
      </c>
      <c r="S302" s="17" t="str">
        <f t="shared" ref="S302:S307" si="1">IF(Q302=0," ",IF(Q302&lt;=$N$4,"VENCIDO","NO VENCIDO"))</f>
        <v xml:space="preserve"> </v>
      </c>
      <c r="T302" s="18"/>
      <c r="U302" s="19"/>
      <c r="V302" s="19"/>
      <c r="W302" s="20"/>
      <c r="X302" s="20"/>
      <c r="Y302" s="163">
        <f>+AT302</f>
        <v>0</v>
      </c>
      <c r="Z302" s="21"/>
      <c r="AA302" s="4"/>
      <c r="AB302" s="167"/>
      <c r="AC302" s="167"/>
      <c r="AD302" s="171">
        <f>+AB302+AC302</f>
        <v>0</v>
      </c>
      <c r="AE302" s="167"/>
      <c r="AF302" s="167"/>
      <c r="AG302" s="167"/>
      <c r="AH302" s="167"/>
      <c r="AI302" s="167"/>
      <c r="AJ302" s="167"/>
      <c r="AK302" s="167"/>
      <c r="AL302" s="167"/>
      <c r="AM302" s="167"/>
      <c r="AN302" s="167"/>
      <c r="AO302" s="183">
        <f>SUM(AD302:AN307)</f>
        <v>0</v>
      </c>
      <c r="AP302" s="24"/>
      <c r="AQ302" s="8"/>
    </row>
    <row r="303" spans="1:43" ht="14.65" customHeight="1">
      <c r="A303" s="103"/>
      <c r="B303" s="193"/>
      <c r="C303" s="193"/>
      <c r="D303" s="118"/>
      <c r="E303" s="127"/>
      <c r="F303" s="133"/>
      <c r="G303" s="133"/>
      <c r="H303" s="133"/>
      <c r="I303" s="133"/>
      <c r="J303" s="145"/>
      <c r="K303" s="148"/>
      <c r="L303" s="151"/>
      <c r="M303" s="154"/>
      <c r="N303" s="14"/>
      <c r="O303" s="15"/>
      <c r="P303" s="15"/>
      <c r="Q303" s="16"/>
      <c r="R303" s="17" t="str">
        <f ca="1">IF(Q303=0," ",IFERROR(IF(DATEDIF(TODAY(),Q303,"M")&lt;=5,"ROJO",IF(DATEDIF(TODAY(),Q303,"M")&gt;=12,"VERDE",IF(AND(DATEDIF(TODAY(),Q303,"M")&gt;=6,DATEDIF(TODAY(),Q303,"M")&lt;=11),"AMARILLO"))),S303))</f>
        <v xml:space="preserve"> </v>
      </c>
      <c r="S303" s="25" t="str">
        <f t="shared" si="1"/>
        <v xml:space="preserve"> </v>
      </c>
      <c r="T303" s="18"/>
      <c r="U303" s="19"/>
      <c r="V303" s="19"/>
      <c r="W303" s="20"/>
      <c r="X303" s="20"/>
      <c r="Y303" s="164"/>
      <c r="Z303" s="21"/>
      <c r="AA303" s="4"/>
      <c r="AB303" s="168"/>
      <c r="AC303" s="168"/>
      <c r="AD303" s="172"/>
      <c r="AE303" s="168"/>
      <c r="AF303" s="168"/>
      <c r="AG303" s="168"/>
      <c r="AH303" s="168"/>
      <c r="AI303" s="168"/>
      <c r="AJ303" s="168"/>
      <c r="AK303" s="168"/>
      <c r="AL303" s="168"/>
      <c r="AM303" s="168"/>
      <c r="AN303" s="168"/>
      <c r="AO303" s="184"/>
      <c r="AP303" s="24"/>
      <c r="AQ303" s="8"/>
    </row>
    <row r="304" spans="1:43" ht="14.65" customHeight="1">
      <c r="A304" s="103"/>
      <c r="B304" s="193"/>
      <c r="C304" s="193"/>
      <c r="D304" s="118"/>
      <c r="E304" s="127"/>
      <c r="F304" s="133"/>
      <c r="G304" s="133"/>
      <c r="H304" s="133"/>
      <c r="I304" s="133"/>
      <c r="J304" s="145"/>
      <c r="K304" s="148"/>
      <c r="L304" s="151"/>
      <c r="M304" s="154"/>
      <c r="N304" s="14"/>
      <c r="O304" s="15"/>
      <c r="P304" s="15"/>
      <c r="Q304" s="16"/>
      <c r="R304" s="17" t="str">
        <f ca="1">IF(Q304=0," ",IFERROR(IF(DATEDIF(TODAY(),Q304,"M")&lt;=5,"ROJO",IF(DATEDIF(TODAY(),Q304,"M")&gt;=12,"VERDE",IF(AND(DATEDIF(TODAY(),Q304,"M")&gt;=6,DATEDIF(TODAY(),Q304,"M")&lt;=11),"AMARILLO"))),S304))</f>
        <v xml:space="preserve"> </v>
      </c>
      <c r="S304" s="25" t="str">
        <f t="shared" si="1"/>
        <v xml:space="preserve"> </v>
      </c>
      <c r="T304" s="18"/>
      <c r="U304" s="19"/>
      <c r="V304" s="19"/>
      <c r="W304" s="20"/>
      <c r="X304" s="20"/>
      <c r="Y304" s="164"/>
      <c r="Z304" s="21"/>
      <c r="AA304" s="4"/>
      <c r="AB304" s="168"/>
      <c r="AC304" s="168"/>
      <c r="AD304" s="172"/>
      <c r="AE304" s="168"/>
      <c r="AF304" s="168"/>
      <c r="AG304" s="168"/>
      <c r="AH304" s="168"/>
      <c r="AI304" s="168"/>
      <c r="AJ304" s="168"/>
      <c r="AK304" s="168"/>
      <c r="AL304" s="168"/>
      <c r="AM304" s="168"/>
      <c r="AN304" s="168"/>
      <c r="AO304" s="184"/>
      <c r="AP304" s="24"/>
      <c r="AQ304" s="8"/>
    </row>
    <row r="305" spans="1:43" ht="14.65" customHeight="1">
      <c r="A305" s="103"/>
      <c r="B305" s="193"/>
      <c r="C305" s="193"/>
      <c r="D305" s="118"/>
      <c r="E305" s="127"/>
      <c r="F305" s="133"/>
      <c r="G305" s="133"/>
      <c r="H305" s="133"/>
      <c r="I305" s="133"/>
      <c r="J305" s="145"/>
      <c r="K305" s="148"/>
      <c r="L305" s="151"/>
      <c r="M305" s="154"/>
      <c r="N305" s="14"/>
      <c r="O305" s="15"/>
      <c r="P305" s="15"/>
      <c r="Q305" s="16"/>
      <c r="R305" s="40"/>
      <c r="S305" s="41"/>
      <c r="T305" s="18"/>
      <c r="U305" s="19"/>
      <c r="V305" s="19"/>
      <c r="W305" s="20"/>
      <c r="X305" s="20"/>
      <c r="Y305" s="164"/>
      <c r="Z305" s="21"/>
      <c r="AA305" s="4"/>
      <c r="AB305" s="168"/>
      <c r="AC305" s="168"/>
      <c r="AD305" s="172"/>
      <c r="AE305" s="168"/>
      <c r="AF305" s="168"/>
      <c r="AG305" s="168"/>
      <c r="AH305" s="168"/>
      <c r="AI305" s="168"/>
      <c r="AJ305" s="168"/>
      <c r="AK305" s="168"/>
      <c r="AL305" s="168"/>
      <c r="AM305" s="168"/>
      <c r="AN305" s="168"/>
      <c r="AO305" s="184"/>
      <c r="AP305" s="24"/>
      <c r="AQ305" s="8"/>
    </row>
    <row r="306" spans="1:43" ht="14.65" customHeight="1">
      <c r="A306" s="103"/>
      <c r="B306" s="193"/>
      <c r="C306" s="193"/>
      <c r="D306" s="118"/>
      <c r="E306" s="127"/>
      <c r="F306" s="133"/>
      <c r="G306" s="133"/>
      <c r="H306" s="133"/>
      <c r="I306" s="133"/>
      <c r="J306" s="145"/>
      <c r="K306" s="148"/>
      <c r="L306" s="151"/>
      <c r="M306" s="154"/>
      <c r="N306" s="14"/>
      <c r="O306" s="15"/>
      <c r="P306" s="15"/>
      <c r="Q306" s="16"/>
      <c r="R306" s="17" t="str">
        <f ca="1">IF(Q306=0," ",IFERROR(IF(DATEDIF(TODAY(),Q306,"M")&lt;=5,"ROJO",IF(DATEDIF(TODAY(),Q306,"M")&gt;=12,"VERDE",IF(AND(DATEDIF(TODAY(),Q306,"M")&gt;=6,DATEDIF(TODAY(),Q306,"M")&lt;=11),"AMARILLO"))),S306))</f>
        <v xml:space="preserve"> </v>
      </c>
      <c r="S306" s="25" t="str">
        <f t="shared" si="1"/>
        <v xml:space="preserve"> </v>
      </c>
      <c r="T306" s="18"/>
      <c r="U306" s="19"/>
      <c r="V306" s="19"/>
      <c r="W306" s="20"/>
      <c r="X306" s="20"/>
      <c r="Y306" s="164"/>
      <c r="Z306" s="21"/>
      <c r="AA306" s="4"/>
      <c r="AB306" s="168"/>
      <c r="AC306" s="168"/>
      <c r="AD306" s="172"/>
      <c r="AE306" s="168"/>
      <c r="AF306" s="168"/>
      <c r="AG306" s="168"/>
      <c r="AH306" s="168"/>
      <c r="AI306" s="168"/>
      <c r="AJ306" s="168"/>
      <c r="AK306" s="168"/>
      <c r="AL306" s="168"/>
      <c r="AM306" s="168"/>
      <c r="AN306" s="168"/>
      <c r="AO306" s="184"/>
      <c r="AP306" s="24"/>
      <c r="AQ306" s="8"/>
    </row>
    <row r="307" spans="1:43" ht="14.65" customHeight="1">
      <c r="A307" s="103"/>
      <c r="B307" s="193"/>
      <c r="C307" s="193"/>
      <c r="D307" s="118"/>
      <c r="E307" s="127"/>
      <c r="F307" s="133"/>
      <c r="G307" s="133"/>
      <c r="H307" s="133"/>
      <c r="I307" s="133"/>
      <c r="J307" s="145"/>
      <c r="K307" s="148"/>
      <c r="L307" s="151"/>
      <c r="M307" s="155"/>
      <c r="N307" s="14"/>
      <c r="O307" s="15"/>
      <c r="P307" s="15"/>
      <c r="Q307" s="16"/>
      <c r="R307" s="17" t="str">
        <f ca="1">IF(Q307=0," ",IFERROR(IF(DATEDIF(TODAY(),Q307,"M")&lt;=5,"ROJO",IF(DATEDIF(TODAY(),Q307,"M")&gt;=12,"VERDE",IF(AND(DATEDIF(TODAY(),Q307,"M")&gt;=6,DATEDIF(TODAY(),Q307,"M")&lt;=11),"AMARILLO"))),S307))</f>
        <v xml:space="preserve"> </v>
      </c>
      <c r="S307" s="25" t="str">
        <f t="shared" si="1"/>
        <v xml:space="preserve"> </v>
      </c>
      <c r="T307" s="18"/>
      <c r="U307" s="19"/>
      <c r="V307" s="19"/>
      <c r="W307" s="20"/>
      <c r="X307" s="20"/>
      <c r="Y307" s="164"/>
      <c r="Z307" s="21"/>
      <c r="AA307" s="4"/>
      <c r="AB307" s="169"/>
      <c r="AC307" s="169"/>
      <c r="AD307" s="173"/>
      <c r="AE307" s="169"/>
      <c r="AF307" s="169"/>
      <c r="AG307" s="169"/>
      <c r="AH307" s="169"/>
      <c r="AI307" s="169"/>
      <c r="AJ307" s="169"/>
      <c r="AK307" s="169"/>
      <c r="AL307" s="169"/>
      <c r="AM307" s="169"/>
      <c r="AN307" s="169"/>
      <c r="AO307" s="185"/>
      <c r="AP307" s="24"/>
      <c r="AQ307" s="8"/>
    </row>
    <row r="308" spans="1:43" ht="16.5">
      <c r="A308" s="103"/>
      <c r="B308" s="193"/>
      <c r="C308" s="193"/>
      <c r="D308" s="119"/>
      <c r="E308" s="128"/>
      <c r="F308" s="134"/>
      <c r="G308" s="134"/>
      <c r="H308" s="134"/>
      <c r="I308" s="134"/>
      <c r="J308" s="146"/>
      <c r="K308" s="149"/>
      <c r="L308" s="152"/>
      <c r="M308" s="28" t="b">
        <f>M302=N308</f>
        <v>1</v>
      </c>
      <c r="N308" s="29">
        <f>SUM(N302:N307)</f>
        <v>0</v>
      </c>
      <c r="O308" s="30" t="s">
        <v>112</v>
      </c>
      <c r="P308" s="31"/>
      <c r="Q308" s="32"/>
      <c r="R308" s="32"/>
      <c r="S308" s="32"/>
      <c r="T308" s="33">
        <f>SUM(T302:T307)</f>
        <v>0</v>
      </c>
      <c r="U308" s="34"/>
      <c r="V308" s="34"/>
      <c r="W308" s="35"/>
      <c r="X308" s="35"/>
      <c r="Y308" s="165"/>
      <c r="Z308" s="36"/>
      <c r="AA308" s="4"/>
      <c r="AB308" s="37"/>
      <c r="AC308" s="38"/>
      <c r="AD308" s="53"/>
      <c r="AE308" s="38"/>
      <c r="AF308" s="38"/>
      <c r="AG308" s="38"/>
      <c r="AH308" s="38"/>
      <c r="AI308" s="38"/>
      <c r="AJ308" s="38"/>
      <c r="AK308" s="38"/>
      <c r="AL308" s="38"/>
      <c r="AM308" s="38"/>
      <c r="AN308" s="38"/>
      <c r="AO308" s="39"/>
      <c r="AP308" s="24"/>
      <c r="AQ308" s="8"/>
    </row>
    <row r="309" spans="1:43" ht="14.65" customHeight="1">
      <c r="A309" s="103">
        <f>+A302+1</f>
        <v>3</v>
      </c>
      <c r="B309" s="193" t="s">
        <v>202</v>
      </c>
      <c r="C309" s="193"/>
      <c r="D309" s="117">
        <f>+Marzo!M309</f>
        <v>0</v>
      </c>
      <c r="E309" s="126"/>
      <c r="F309" s="132"/>
      <c r="G309" s="132"/>
      <c r="H309" s="132"/>
      <c r="I309" s="132"/>
      <c r="J309" s="144">
        <f>+F309+G309</f>
        <v>0</v>
      </c>
      <c r="K309" s="147">
        <f>+AO309</f>
        <v>0</v>
      </c>
      <c r="L309" s="150">
        <f>+J309+K309</f>
        <v>0</v>
      </c>
      <c r="M309" s="153">
        <f>+(D309+E309)-L309+H309-I309</f>
        <v>0</v>
      </c>
      <c r="N309" s="14"/>
      <c r="O309" s="15"/>
      <c r="P309" s="15"/>
      <c r="Q309" s="16"/>
      <c r="R309" s="17" t="str">
        <f ca="1">IF(Q309=0," ",IFERROR(IF(DATEDIF(TODAY(),Q309,"M")&lt;=5,"ROJO",IF(DATEDIF(TODAY(),Q309,"M")&gt;=12,"VERDE",IF(AND(DATEDIF(TODAY(),Q309,"M")&gt;=6,DATEDIF(TODAY(),Q309,"M")&lt;=11),"AMARILLO"))),S309))</f>
        <v xml:space="preserve"> </v>
      </c>
      <c r="S309" s="17" t="str">
        <f t="shared" ref="S309:S314" si="2">IF(Q309=0," ",IF(Q309&lt;=$N$4,"VENCIDO","NO VENCIDO"))</f>
        <v xml:space="preserve"> </v>
      </c>
      <c r="T309" s="18"/>
      <c r="U309" s="19"/>
      <c r="V309" s="19"/>
      <c r="W309" s="20"/>
      <c r="X309" s="20"/>
      <c r="Y309" s="163">
        <f>+AT309</f>
        <v>0</v>
      </c>
      <c r="Z309" s="21"/>
      <c r="AA309" s="4"/>
      <c r="AB309" s="167"/>
      <c r="AC309" s="167"/>
      <c r="AD309" s="171">
        <f>+AB309+AC309</f>
        <v>0</v>
      </c>
      <c r="AE309" s="167"/>
      <c r="AF309" s="167"/>
      <c r="AG309" s="167"/>
      <c r="AH309" s="167"/>
      <c r="AI309" s="167"/>
      <c r="AJ309" s="167"/>
      <c r="AK309" s="167"/>
      <c r="AL309" s="167"/>
      <c r="AM309" s="167"/>
      <c r="AN309" s="167"/>
      <c r="AO309" s="183">
        <f>SUM(AD309:AN314)</f>
        <v>0</v>
      </c>
      <c r="AP309" s="24"/>
      <c r="AQ309" s="8"/>
    </row>
    <row r="310" spans="1:43" ht="14.65" customHeight="1">
      <c r="A310" s="103"/>
      <c r="B310" s="193"/>
      <c r="C310" s="193"/>
      <c r="D310" s="118"/>
      <c r="E310" s="127"/>
      <c r="F310" s="133"/>
      <c r="G310" s="133"/>
      <c r="H310" s="133"/>
      <c r="I310" s="133"/>
      <c r="J310" s="145"/>
      <c r="K310" s="148"/>
      <c r="L310" s="151"/>
      <c r="M310" s="154"/>
      <c r="N310" s="14"/>
      <c r="O310" s="15"/>
      <c r="P310" s="15"/>
      <c r="Q310" s="16"/>
      <c r="R310" s="17" t="str">
        <f ca="1">IF(Q310=0," ",IFERROR(IF(DATEDIF(TODAY(),Q310,"M")&lt;=5,"ROJO",IF(DATEDIF(TODAY(),Q310,"M")&gt;=12,"VERDE",IF(AND(DATEDIF(TODAY(),Q310,"M")&gt;=6,DATEDIF(TODAY(),Q310,"M")&lt;=11),"AMARILLO"))),S310))</f>
        <v xml:space="preserve"> </v>
      </c>
      <c r="S310" s="25" t="str">
        <f t="shared" si="2"/>
        <v xml:space="preserve"> </v>
      </c>
      <c r="T310" s="18"/>
      <c r="U310" s="19"/>
      <c r="V310" s="19"/>
      <c r="W310" s="20"/>
      <c r="X310" s="20"/>
      <c r="Y310" s="164"/>
      <c r="Z310" s="21"/>
      <c r="AA310" s="4"/>
      <c r="AB310" s="168"/>
      <c r="AC310" s="168"/>
      <c r="AD310" s="172"/>
      <c r="AE310" s="168"/>
      <c r="AF310" s="168"/>
      <c r="AG310" s="168"/>
      <c r="AH310" s="168"/>
      <c r="AI310" s="168"/>
      <c r="AJ310" s="168"/>
      <c r="AK310" s="168"/>
      <c r="AL310" s="168"/>
      <c r="AM310" s="168"/>
      <c r="AN310" s="168"/>
      <c r="AO310" s="184"/>
      <c r="AP310" s="24"/>
      <c r="AQ310" s="8"/>
    </row>
    <row r="311" spans="1:43" ht="14.65" customHeight="1">
      <c r="A311" s="103"/>
      <c r="B311" s="193"/>
      <c r="C311" s="193"/>
      <c r="D311" s="118"/>
      <c r="E311" s="127"/>
      <c r="F311" s="133"/>
      <c r="G311" s="133"/>
      <c r="H311" s="133"/>
      <c r="I311" s="133"/>
      <c r="J311" s="145"/>
      <c r="K311" s="148"/>
      <c r="L311" s="151"/>
      <c r="M311" s="154"/>
      <c r="N311" s="14"/>
      <c r="O311" s="15"/>
      <c r="P311" s="15"/>
      <c r="Q311" s="16"/>
      <c r="R311" s="40"/>
      <c r="S311" s="41"/>
      <c r="T311" s="18"/>
      <c r="U311" s="19"/>
      <c r="V311" s="19"/>
      <c r="W311" s="20"/>
      <c r="X311" s="20"/>
      <c r="Y311" s="164"/>
      <c r="Z311" s="21"/>
      <c r="AA311" s="4"/>
      <c r="AB311" s="168"/>
      <c r="AC311" s="168"/>
      <c r="AD311" s="172"/>
      <c r="AE311" s="168"/>
      <c r="AF311" s="168"/>
      <c r="AG311" s="168"/>
      <c r="AH311" s="168"/>
      <c r="AI311" s="168"/>
      <c r="AJ311" s="168"/>
      <c r="AK311" s="168"/>
      <c r="AL311" s="168"/>
      <c r="AM311" s="168"/>
      <c r="AN311" s="168"/>
      <c r="AO311" s="184"/>
      <c r="AP311" s="24"/>
      <c r="AQ311" s="8"/>
    </row>
    <row r="312" spans="1:43" ht="14.65" customHeight="1">
      <c r="A312" s="103"/>
      <c r="B312" s="193"/>
      <c r="C312" s="193"/>
      <c r="D312" s="118"/>
      <c r="E312" s="127"/>
      <c r="F312" s="133"/>
      <c r="G312" s="133"/>
      <c r="H312" s="133"/>
      <c r="I312" s="133"/>
      <c r="J312" s="145"/>
      <c r="K312" s="148"/>
      <c r="L312" s="151"/>
      <c r="M312" s="154"/>
      <c r="N312" s="14"/>
      <c r="O312" s="15"/>
      <c r="P312" s="15"/>
      <c r="Q312" s="16"/>
      <c r="R312" s="17" t="str">
        <f ca="1">IF(Q312=0," ",IFERROR(IF(DATEDIF(TODAY(),Q312,"M")&lt;=5,"ROJO",IF(DATEDIF(TODAY(),Q312,"M")&gt;=12,"VERDE",IF(AND(DATEDIF(TODAY(),Q312,"M")&gt;=6,DATEDIF(TODAY(),Q312,"M")&lt;=11),"AMARILLO"))),S312))</f>
        <v xml:space="preserve"> </v>
      </c>
      <c r="S312" s="25" t="str">
        <f t="shared" si="2"/>
        <v xml:space="preserve"> </v>
      </c>
      <c r="T312" s="18"/>
      <c r="U312" s="19"/>
      <c r="V312" s="19"/>
      <c r="W312" s="20"/>
      <c r="X312" s="20"/>
      <c r="Y312" s="164"/>
      <c r="Z312" s="21"/>
      <c r="AA312" s="4"/>
      <c r="AB312" s="168"/>
      <c r="AC312" s="168"/>
      <c r="AD312" s="172"/>
      <c r="AE312" s="168"/>
      <c r="AF312" s="168"/>
      <c r="AG312" s="168"/>
      <c r="AH312" s="168"/>
      <c r="AI312" s="168"/>
      <c r="AJ312" s="168"/>
      <c r="AK312" s="168"/>
      <c r="AL312" s="168"/>
      <c r="AM312" s="168"/>
      <c r="AN312" s="168"/>
      <c r="AO312" s="184"/>
      <c r="AP312" s="24"/>
      <c r="AQ312" s="8"/>
    </row>
    <row r="313" spans="1:43" ht="14.65" customHeight="1">
      <c r="A313" s="103"/>
      <c r="B313" s="193"/>
      <c r="C313" s="193"/>
      <c r="D313" s="118"/>
      <c r="E313" s="127"/>
      <c r="F313" s="133"/>
      <c r="G313" s="133"/>
      <c r="H313" s="133"/>
      <c r="I313" s="133"/>
      <c r="J313" s="145"/>
      <c r="K313" s="148"/>
      <c r="L313" s="151"/>
      <c r="M313" s="154"/>
      <c r="N313" s="14"/>
      <c r="O313" s="15"/>
      <c r="P313" s="15"/>
      <c r="Q313" s="16"/>
      <c r="R313" s="17" t="str">
        <f ca="1">IF(Q313=0," ",IFERROR(IF(DATEDIF(TODAY(),Q313,"M")&lt;=5,"ROJO",IF(DATEDIF(TODAY(),Q313,"M")&gt;=12,"VERDE",IF(AND(DATEDIF(TODAY(),Q313,"M")&gt;=6,DATEDIF(TODAY(),Q313,"M")&lt;=11),"AMARILLO"))),S313))</f>
        <v xml:space="preserve"> </v>
      </c>
      <c r="S313" s="25" t="str">
        <f t="shared" si="2"/>
        <v xml:space="preserve"> </v>
      </c>
      <c r="T313" s="18"/>
      <c r="U313" s="19"/>
      <c r="V313" s="19"/>
      <c r="W313" s="20"/>
      <c r="X313" s="20"/>
      <c r="Y313" s="164"/>
      <c r="Z313" s="21"/>
      <c r="AA313" s="4"/>
      <c r="AB313" s="168"/>
      <c r="AC313" s="168"/>
      <c r="AD313" s="172"/>
      <c r="AE313" s="168"/>
      <c r="AF313" s="168"/>
      <c r="AG313" s="168"/>
      <c r="AH313" s="168"/>
      <c r="AI313" s="168"/>
      <c r="AJ313" s="168"/>
      <c r="AK313" s="168"/>
      <c r="AL313" s="168"/>
      <c r="AM313" s="168"/>
      <c r="AN313" s="168"/>
      <c r="AO313" s="184"/>
      <c r="AP313" s="24"/>
      <c r="AQ313" s="8"/>
    </row>
    <row r="314" spans="1:43" ht="14.65" customHeight="1">
      <c r="A314" s="103"/>
      <c r="B314" s="193"/>
      <c r="C314" s="193"/>
      <c r="D314" s="118"/>
      <c r="E314" s="127"/>
      <c r="F314" s="133"/>
      <c r="G314" s="133"/>
      <c r="H314" s="133"/>
      <c r="I314" s="133"/>
      <c r="J314" s="145"/>
      <c r="K314" s="148"/>
      <c r="L314" s="151"/>
      <c r="M314" s="155"/>
      <c r="N314" s="14"/>
      <c r="O314" s="15"/>
      <c r="P314" s="15"/>
      <c r="Q314" s="16"/>
      <c r="R314" s="17" t="str">
        <f ca="1">IF(Q314=0," ",IFERROR(IF(DATEDIF(TODAY(),Q314,"M")&lt;=5,"ROJO",IF(DATEDIF(TODAY(),Q314,"M")&gt;=12,"VERDE",IF(AND(DATEDIF(TODAY(),Q314,"M")&gt;=6,DATEDIF(TODAY(),Q314,"M")&lt;=11),"AMARILLO"))),S314))</f>
        <v xml:space="preserve"> </v>
      </c>
      <c r="S314" s="25" t="str">
        <f t="shared" si="2"/>
        <v xml:space="preserve"> </v>
      </c>
      <c r="T314" s="18"/>
      <c r="U314" s="19"/>
      <c r="V314" s="19"/>
      <c r="W314" s="20"/>
      <c r="X314" s="20"/>
      <c r="Y314" s="164"/>
      <c r="Z314" s="21"/>
      <c r="AA314" s="4"/>
      <c r="AB314" s="169"/>
      <c r="AC314" s="169"/>
      <c r="AD314" s="173"/>
      <c r="AE314" s="169"/>
      <c r="AF314" s="169"/>
      <c r="AG314" s="169"/>
      <c r="AH314" s="169"/>
      <c r="AI314" s="169"/>
      <c r="AJ314" s="169"/>
      <c r="AK314" s="169"/>
      <c r="AL314" s="169"/>
      <c r="AM314" s="169"/>
      <c r="AN314" s="169"/>
      <c r="AO314" s="185"/>
      <c r="AP314" s="24"/>
      <c r="AQ314" s="8"/>
    </row>
    <row r="315" spans="1:43" ht="16.5">
      <c r="A315" s="103"/>
      <c r="B315" s="193"/>
      <c r="C315" s="193"/>
      <c r="D315" s="119"/>
      <c r="E315" s="128"/>
      <c r="F315" s="134"/>
      <c r="G315" s="134"/>
      <c r="H315" s="134"/>
      <c r="I315" s="134"/>
      <c r="J315" s="146"/>
      <c r="K315" s="149"/>
      <c r="L315" s="152"/>
      <c r="M315" s="28" t="b">
        <f>M309=N315</f>
        <v>1</v>
      </c>
      <c r="N315" s="29">
        <f>SUM(N309:N314)</f>
        <v>0</v>
      </c>
      <c r="O315" s="30" t="s">
        <v>112</v>
      </c>
      <c r="P315" s="31"/>
      <c r="Q315" s="32"/>
      <c r="R315" s="32"/>
      <c r="S315" s="32"/>
      <c r="T315" s="33">
        <f>SUM(T309:T314)</f>
        <v>0</v>
      </c>
      <c r="U315" s="34"/>
      <c r="V315" s="34"/>
      <c r="W315" s="35"/>
      <c r="X315" s="35"/>
      <c r="Y315" s="165"/>
      <c r="Z315" s="36"/>
      <c r="AA315" s="4"/>
      <c r="AB315" s="37"/>
      <c r="AC315" s="38"/>
      <c r="AD315" s="53"/>
      <c r="AE315" s="38"/>
      <c r="AF315" s="38"/>
      <c r="AG315" s="38"/>
      <c r="AH315" s="38"/>
      <c r="AI315" s="38"/>
      <c r="AJ315" s="38"/>
      <c r="AK315" s="38"/>
      <c r="AL315" s="38"/>
      <c r="AM315" s="38"/>
      <c r="AN315" s="38"/>
      <c r="AO315" s="39"/>
      <c r="AP315" s="24"/>
      <c r="AQ315" s="8"/>
    </row>
    <row r="316" spans="1:43" ht="14.65" customHeight="1">
      <c r="A316" s="103">
        <f>+A309+1</f>
        <v>4</v>
      </c>
      <c r="B316" s="193" t="s">
        <v>203</v>
      </c>
      <c r="C316" s="193"/>
      <c r="D316" s="117">
        <f>+Marzo!M316</f>
        <v>0</v>
      </c>
      <c r="E316" s="126"/>
      <c r="F316" s="132"/>
      <c r="G316" s="132"/>
      <c r="H316" s="132"/>
      <c r="I316" s="132"/>
      <c r="J316" s="144">
        <f>+F316+G316</f>
        <v>0</v>
      </c>
      <c r="K316" s="147">
        <f>+AO316</f>
        <v>0</v>
      </c>
      <c r="L316" s="150">
        <f>+J316+K316</f>
        <v>0</v>
      </c>
      <c r="M316" s="153">
        <f>+(D316+E316)-L316+H316-I316</f>
        <v>0</v>
      </c>
      <c r="N316" s="14"/>
      <c r="O316" s="15"/>
      <c r="P316" s="15"/>
      <c r="Q316" s="16"/>
      <c r="R316" s="17" t="str">
        <f ca="1">IF(Q316=0," ",IFERROR(IF(DATEDIF(TODAY(),Q316,"M")&lt;=5,"ROJO",IF(DATEDIF(TODAY(),Q316,"M")&gt;=12,"VERDE",IF(AND(DATEDIF(TODAY(),Q316,"M")&gt;=6,DATEDIF(TODAY(),Q316,"M")&lt;=11),"AMARILLO"))),S316))</f>
        <v xml:space="preserve"> </v>
      </c>
      <c r="S316" s="17" t="str">
        <f>IF(Q316=0," ",IF(Q316&lt;=$N$4,"VENCIDO","NO VENCIDO"))</f>
        <v xml:space="preserve"> </v>
      </c>
      <c r="T316" s="18"/>
      <c r="U316" s="19"/>
      <c r="V316" s="19"/>
      <c r="W316" s="20"/>
      <c r="X316" s="20"/>
      <c r="Y316" s="163">
        <f>+AT316</f>
        <v>0</v>
      </c>
      <c r="Z316" s="21"/>
      <c r="AA316" s="4"/>
      <c r="AB316" s="167"/>
      <c r="AC316" s="167"/>
      <c r="AD316" s="171">
        <f>+AB316+AC316</f>
        <v>0</v>
      </c>
      <c r="AE316" s="167"/>
      <c r="AF316" s="167"/>
      <c r="AG316" s="167"/>
      <c r="AH316" s="167"/>
      <c r="AI316" s="167"/>
      <c r="AJ316" s="167"/>
      <c r="AK316" s="167"/>
      <c r="AL316" s="167"/>
      <c r="AM316" s="167"/>
      <c r="AN316" s="167"/>
      <c r="AO316" s="183">
        <f>SUM(AD316:AN321)</f>
        <v>0</v>
      </c>
      <c r="AP316" s="24"/>
      <c r="AQ316" s="8"/>
    </row>
    <row r="317" spans="1:43" ht="14.65" customHeight="1">
      <c r="A317" s="103"/>
      <c r="B317" s="193"/>
      <c r="C317" s="193"/>
      <c r="D317" s="118"/>
      <c r="E317" s="127"/>
      <c r="F317" s="133"/>
      <c r="G317" s="133"/>
      <c r="H317" s="133"/>
      <c r="I317" s="133"/>
      <c r="J317" s="145"/>
      <c r="K317" s="148"/>
      <c r="L317" s="151"/>
      <c r="M317" s="154"/>
      <c r="N317" s="14"/>
      <c r="O317" s="15"/>
      <c r="P317" s="15"/>
      <c r="Q317" s="16"/>
      <c r="R317" s="17" t="str">
        <f ca="1">IF(Q317=0," ",IFERROR(IF(DATEDIF(TODAY(),Q317,"M")&lt;=5,"ROJO",IF(DATEDIF(TODAY(),Q317,"M")&gt;=12,"VERDE",IF(AND(DATEDIF(TODAY(),Q317,"M")&gt;=6,DATEDIF(TODAY(),Q317,"M")&lt;=11),"AMARILLO"))),S317))</f>
        <v xml:space="preserve"> </v>
      </c>
      <c r="S317" s="25" t="str">
        <f>IF(Q317=0," ",IF(Q317&lt;=$N$4,"VENCIDO","NO VENCIDO"))</f>
        <v xml:space="preserve"> </v>
      </c>
      <c r="T317" s="18"/>
      <c r="U317" s="19"/>
      <c r="V317" s="19"/>
      <c r="W317" s="20"/>
      <c r="X317" s="20"/>
      <c r="Y317" s="164"/>
      <c r="Z317" s="21"/>
      <c r="AA317" s="4"/>
      <c r="AB317" s="168"/>
      <c r="AC317" s="168"/>
      <c r="AD317" s="172"/>
      <c r="AE317" s="168"/>
      <c r="AF317" s="168"/>
      <c r="AG317" s="168"/>
      <c r="AH317" s="168"/>
      <c r="AI317" s="168"/>
      <c r="AJ317" s="168"/>
      <c r="AK317" s="168"/>
      <c r="AL317" s="168"/>
      <c r="AM317" s="168"/>
      <c r="AN317" s="168"/>
      <c r="AO317" s="184"/>
      <c r="AP317" s="24"/>
      <c r="AQ317" s="8"/>
    </row>
    <row r="318" spans="1:43" ht="14.65" customHeight="1">
      <c r="A318" s="103"/>
      <c r="B318" s="193"/>
      <c r="C318" s="193"/>
      <c r="D318" s="118"/>
      <c r="E318" s="127"/>
      <c r="F318" s="133"/>
      <c r="G318" s="133"/>
      <c r="H318" s="133"/>
      <c r="I318" s="133"/>
      <c r="J318" s="145"/>
      <c r="K318" s="148"/>
      <c r="L318" s="151"/>
      <c r="M318" s="154"/>
      <c r="N318" s="14"/>
      <c r="O318" s="15"/>
      <c r="P318" s="15"/>
      <c r="Q318" s="16"/>
      <c r="R318" s="40"/>
      <c r="S318" s="41"/>
      <c r="T318" s="18"/>
      <c r="U318" s="19"/>
      <c r="V318" s="19"/>
      <c r="W318" s="20"/>
      <c r="X318" s="20"/>
      <c r="Y318" s="164"/>
      <c r="Z318" s="21"/>
      <c r="AA318" s="4"/>
      <c r="AB318" s="168"/>
      <c r="AC318" s="168"/>
      <c r="AD318" s="172"/>
      <c r="AE318" s="168"/>
      <c r="AF318" s="168"/>
      <c r="AG318" s="168"/>
      <c r="AH318" s="168"/>
      <c r="AI318" s="168"/>
      <c r="AJ318" s="168"/>
      <c r="AK318" s="168"/>
      <c r="AL318" s="168"/>
      <c r="AM318" s="168"/>
      <c r="AN318" s="168"/>
      <c r="AO318" s="184"/>
      <c r="AP318" s="24"/>
      <c r="AQ318" s="8"/>
    </row>
    <row r="319" spans="1:43" ht="14.65" customHeight="1">
      <c r="A319" s="103"/>
      <c r="B319" s="193"/>
      <c r="C319" s="193"/>
      <c r="D319" s="118"/>
      <c r="E319" s="127"/>
      <c r="F319" s="133"/>
      <c r="G319" s="133"/>
      <c r="H319" s="133"/>
      <c r="I319" s="133"/>
      <c r="J319" s="145"/>
      <c r="K319" s="148"/>
      <c r="L319" s="151"/>
      <c r="M319" s="154"/>
      <c r="N319" s="14"/>
      <c r="O319" s="15"/>
      <c r="P319" s="15"/>
      <c r="Q319" s="16"/>
      <c r="R319" s="17" t="str">
        <f ca="1">IF(Q319=0," ",IFERROR(IF(DATEDIF(TODAY(),Q319,"M")&lt;=5,"ROJO",IF(DATEDIF(TODAY(),Q319,"M")&gt;=12,"VERDE",IF(AND(DATEDIF(TODAY(),Q319,"M")&gt;=6,DATEDIF(TODAY(),Q319,"M")&lt;=11),"AMARILLO"))),S319))</f>
        <v xml:space="preserve"> </v>
      </c>
      <c r="S319" s="25" t="str">
        <f>IF(Q319=0," ",IF(Q319&lt;=$N$4,"VENCIDO","NO VENCIDO"))</f>
        <v xml:space="preserve"> </v>
      </c>
      <c r="T319" s="18"/>
      <c r="U319" s="19"/>
      <c r="V319" s="19"/>
      <c r="W319" s="20"/>
      <c r="X319" s="20"/>
      <c r="Y319" s="164"/>
      <c r="Z319" s="21"/>
      <c r="AA319" s="4"/>
      <c r="AB319" s="168"/>
      <c r="AC319" s="168"/>
      <c r="AD319" s="172"/>
      <c r="AE319" s="168"/>
      <c r="AF319" s="168"/>
      <c r="AG319" s="168"/>
      <c r="AH319" s="168"/>
      <c r="AI319" s="168"/>
      <c r="AJ319" s="168"/>
      <c r="AK319" s="168"/>
      <c r="AL319" s="168"/>
      <c r="AM319" s="168"/>
      <c r="AN319" s="168"/>
      <c r="AO319" s="184"/>
      <c r="AP319" s="24"/>
      <c r="AQ319" s="8"/>
    </row>
    <row r="320" spans="1:43" ht="14.65" customHeight="1">
      <c r="A320" s="103"/>
      <c r="B320" s="193"/>
      <c r="C320" s="193"/>
      <c r="D320" s="118"/>
      <c r="E320" s="127"/>
      <c r="F320" s="133"/>
      <c r="G320" s="133"/>
      <c r="H320" s="133"/>
      <c r="I320" s="133"/>
      <c r="J320" s="145"/>
      <c r="K320" s="148"/>
      <c r="L320" s="151"/>
      <c r="M320" s="154"/>
      <c r="N320" s="14"/>
      <c r="O320" s="15"/>
      <c r="P320" s="15"/>
      <c r="Q320" s="16"/>
      <c r="R320" s="17" t="str">
        <f ca="1">IF(Q320=0," ",IFERROR(IF(DATEDIF(TODAY(),Q320,"M")&lt;=5,"ROJO",IF(DATEDIF(TODAY(),Q320,"M")&gt;=12,"VERDE",IF(AND(DATEDIF(TODAY(),Q320,"M")&gt;=6,DATEDIF(TODAY(),Q320,"M")&lt;=11),"AMARILLO"))),S320))</f>
        <v xml:space="preserve"> </v>
      </c>
      <c r="S320" s="25" t="str">
        <f>IF(Q320=0," ",IF(Q320&lt;=$N$4,"VENCIDO","NO VENCIDO"))</f>
        <v xml:space="preserve"> </v>
      </c>
      <c r="T320" s="18"/>
      <c r="U320" s="19"/>
      <c r="V320" s="19"/>
      <c r="W320" s="20"/>
      <c r="X320" s="20"/>
      <c r="Y320" s="164"/>
      <c r="Z320" s="21"/>
      <c r="AA320" s="4"/>
      <c r="AB320" s="168"/>
      <c r="AC320" s="168"/>
      <c r="AD320" s="172"/>
      <c r="AE320" s="168"/>
      <c r="AF320" s="168"/>
      <c r="AG320" s="168"/>
      <c r="AH320" s="168"/>
      <c r="AI320" s="168"/>
      <c r="AJ320" s="168"/>
      <c r="AK320" s="168"/>
      <c r="AL320" s="168"/>
      <c r="AM320" s="168"/>
      <c r="AN320" s="168"/>
      <c r="AO320" s="184"/>
      <c r="AP320" s="24"/>
      <c r="AQ320" s="8"/>
    </row>
    <row r="321" spans="1:43" ht="14.65" customHeight="1">
      <c r="A321" s="103"/>
      <c r="B321" s="193"/>
      <c r="C321" s="193"/>
      <c r="D321" s="118"/>
      <c r="E321" s="127"/>
      <c r="F321" s="133"/>
      <c r="G321" s="133"/>
      <c r="H321" s="133"/>
      <c r="I321" s="133"/>
      <c r="J321" s="145"/>
      <c r="K321" s="148"/>
      <c r="L321" s="151"/>
      <c r="M321" s="155"/>
      <c r="N321" s="14"/>
      <c r="O321" s="15"/>
      <c r="P321" s="15"/>
      <c r="Q321" s="16"/>
      <c r="R321" s="17" t="str">
        <f ca="1">IF(Q321=0," ",IFERROR(IF(DATEDIF(TODAY(),Q321,"M")&lt;=5,"ROJO",IF(DATEDIF(TODAY(),Q321,"M")&gt;=12,"VERDE",IF(AND(DATEDIF(TODAY(),Q321,"M")&gt;=6,DATEDIF(TODAY(),Q321,"M")&lt;=11),"AMARILLO"))),S321))</f>
        <v xml:space="preserve"> </v>
      </c>
      <c r="S321" s="25" t="str">
        <f>IF(Q321=0," ",IF(Q321&lt;=$N$4,"VENCIDO","NO VENCIDO"))</f>
        <v xml:space="preserve"> </v>
      </c>
      <c r="T321" s="18"/>
      <c r="U321" s="19"/>
      <c r="V321" s="19"/>
      <c r="W321" s="20"/>
      <c r="X321" s="20"/>
      <c r="Y321" s="164"/>
      <c r="Z321" s="21"/>
      <c r="AA321" s="4"/>
      <c r="AB321" s="169"/>
      <c r="AC321" s="169"/>
      <c r="AD321" s="173"/>
      <c r="AE321" s="169"/>
      <c r="AF321" s="169"/>
      <c r="AG321" s="169"/>
      <c r="AH321" s="169"/>
      <c r="AI321" s="169"/>
      <c r="AJ321" s="169"/>
      <c r="AK321" s="169"/>
      <c r="AL321" s="169"/>
      <c r="AM321" s="169"/>
      <c r="AN321" s="169"/>
      <c r="AO321" s="185"/>
      <c r="AP321" s="24"/>
      <c r="AQ321" s="8"/>
    </row>
    <row r="322" spans="1:43" ht="16.5">
      <c r="A322" s="103"/>
      <c r="B322" s="193"/>
      <c r="C322" s="193"/>
      <c r="D322" s="119"/>
      <c r="E322" s="128"/>
      <c r="F322" s="134"/>
      <c r="G322" s="134"/>
      <c r="H322" s="134"/>
      <c r="I322" s="134"/>
      <c r="J322" s="146"/>
      <c r="K322" s="149"/>
      <c r="L322" s="152"/>
      <c r="M322" s="28" t="b">
        <f>M316=N322</f>
        <v>1</v>
      </c>
      <c r="N322" s="29">
        <f>SUM(N316:N321)</f>
        <v>0</v>
      </c>
      <c r="O322" s="30" t="s">
        <v>112</v>
      </c>
      <c r="P322" s="31"/>
      <c r="Q322" s="32"/>
      <c r="R322" s="32"/>
      <c r="S322" s="32"/>
      <c r="T322" s="33">
        <f>SUM(T316:T321)</f>
        <v>0</v>
      </c>
      <c r="U322" s="34"/>
      <c r="V322" s="34"/>
      <c r="W322" s="35"/>
      <c r="X322" s="35"/>
      <c r="Y322" s="165"/>
      <c r="Z322" s="36"/>
      <c r="AA322" s="4"/>
      <c r="AB322" s="37"/>
      <c r="AC322" s="38"/>
      <c r="AD322" s="53"/>
      <c r="AE322" s="38"/>
      <c r="AF322" s="38"/>
      <c r="AG322" s="38"/>
      <c r="AH322" s="38"/>
      <c r="AI322" s="38"/>
      <c r="AJ322" s="38"/>
      <c r="AK322" s="38"/>
      <c r="AL322" s="38"/>
      <c r="AM322" s="38"/>
      <c r="AN322" s="38"/>
      <c r="AO322" s="39"/>
      <c r="AP322" s="24"/>
      <c r="AQ322" s="8"/>
    </row>
    <row r="323" spans="1:43" ht="14.65" customHeight="1">
      <c r="A323" s="103">
        <f>+A316+1</f>
        <v>5</v>
      </c>
      <c r="B323" s="193" t="s">
        <v>204</v>
      </c>
      <c r="C323" s="193"/>
      <c r="D323" s="117">
        <f>+Marzo!M323</f>
        <v>0</v>
      </c>
      <c r="E323" s="126"/>
      <c r="F323" s="132"/>
      <c r="G323" s="132"/>
      <c r="H323" s="132"/>
      <c r="I323" s="132"/>
      <c r="J323" s="144">
        <f>+F323+G323</f>
        <v>0</v>
      </c>
      <c r="K323" s="147">
        <f>+AO323</f>
        <v>0</v>
      </c>
      <c r="L323" s="150">
        <f>+J323+K323</f>
        <v>0</v>
      </c>
      <c r="M323" s="153">
        <f>+(D323+E323)-L323+H323-I323</f>
        <v>0</v>
      </c>
      <c r="N323" s="14"/>
      <c r="O323" s="15"/>
      <c r="P323" s="15"/>
      <c r="Q323" s="16"/>
      <c r="R323" s="17" t="str">
        <f ca="1">IF(Q323=0," ",IFERROR(IF(DATEDIF(TODAY(),Q323,"M")&lt;=5,"ROJO",IF(DATEDIF(TODAY(),Q323,"M")&gt;=12,"VERDE",IF(AND(DATEDIF(TODAY(),Q323,"M")&gt;=6,DATEDIF(TODAY(),Q323,"M")&lt;=11),"AMARILLO"))),S323))</f>
        <v xml:space="preserve"> </v>
      </c>
      <c r="S323" s="17" t="str">
        <f>IF(Q323=0," ",IF(Q323&lt;=$N$4,"VENCIDO","NO VENCIDO"))</f>
        <v xml:space="preserve"> </v>
      </c>
      <c r="T323" s="18"/>
      <c r="U323" s="19"/>
      <c r="V323" s="19"/>
      <c r="W323" s="20"/>
      <c r="X323" s="20"/>
      <c r="Y323" s="163">
        <f>+AT323</f>
        <v>0</v>
      </c>
      <c r="Z323" s="21"/>
      <c r="AA323" s="4"/>
      <c r="AB323" s="167"/>
      <c r="AC323" s="167"/>
      <c r="AD323" s="171">
        <f>+AB323+AC323</f>
        <v>0</v>
      </c>
      <c r="AE323" s="167"/>
      <c r="AF323" s="167"/>
      <c r="AG323" s="167"/>
      <c r="AH323" s="167"/>
      <c r="AI323" s="167"/>
      <c r="AJ323" s="167"/>
      <c r="AK323" s="167"/>
      <c r="AL323" s="167"/>
      <c r="AM323" s="167"/>
      <c r="AN323" s="167"/>
      <c r="AO323" s="183">
        <f>SUM(AD323:AN328)</f>
        <v>0</v>
      </c>
      <c r="AP323" s="24"/>
      <c r="AQ323" s="8"/>
    </row>
    <row r="324" spans="1:43" ht="14.65" customHeight="1">
      <c r="A324" s="103"/>
      <c r="B324" s="193"/>
      <c r="C324" s="193"/>
      <c r="D324" s="118"/>
      <c r="E324" s="127"/>
      <c r="F324" s="133"/>
      <c r="G324" s="133"/>
      <c r="H324" s="133"/>
      <c r="I324" s="133"/>
      <c r="J324" s="145"/>
      <c r="K324" s="148"/>
      <c r="L324" s="151"/>
      <c r="M324" s="154"/>
      <c r="N324" s="14"/>
      <c r="O324" s="15"/>
      <c r="P324" s="15"/>
      <c r="Q324" s="16"/>
      <c r="R324" s="17" t="str">
        <f ca="1">IF(Q324=0," ",IFERROR(IF(DATEDIF(TODAY(),Q324,"M")&lt;=5,"ROJO",IF(DATEDIF(TODAY(),Q324,"M")&gt;=12,"VERDE",IF(AND(DATEDIF(TODAY(),Q324,"M")&gt;=6,DATEDIF(TODAY(),Q324,"M")&lt;=11),"AMARILLO"))),S324))</f>
        <v xml:space="preserve"> </v>
      </c>
      <c r="S324" s="25" t="str">
        <f>IF(Q324=0," ",IF(Q324&lt;=$N$4,"VENCIDO","NO VENCIDO"))</f>
        <v xml:space="preserve"> </v>
      </c>
      <c r="T324" s="18"/>
      <c r="U324" s="19"/>
      <c r="V324" s="19"/>
      <c r="W324" s="20"/>
      <c r="X324" s="20"/>
      <c r="Y324" s="164"/>
      <c r="Z324" s="21"/>
      <c r="AA324" s="4"/>
      <c r="AB324" s="168"/>
      <c r="AC324" s="168"/>
      <c r="AD324" s="172"/>
      <c r="AE324" s="168"/>
      <c r="AF324" s="168"/>
      <c r="AG324" s="168"/>
      <c r="AH324" s="168"/>
      <c r="AI324" s="168"/>
      <c r="AJ324" s="168"/>
      <c r="AK324" s="168"/>
      <c r="AL324" s="168"/>
      <c r="AM324" s="168"/>
      <c r="AN324" s="168"/>
      <c r="AO324" s="184"/>
      <c r="AP324" s="24"/>
      <c r="AQ324" s="8"/>
    </row>
    <row r="325" spans="1:43" ht="14.65" customHeight="1">
      <c r="A325" s="103"/>
      <c r="B325" s="193"/>
      <c r="C325" s="193"/>
      <c r="D325" s="118"/>
      <c r="E325" s="127"/>
      <c r="F325" s="133"/>
      <c r="G325" s="133"/>
      <c r="H325" s="133"/>
      <c r="I325" s="133"/>
      <c r="J325" s="145"/>
      <c r="K325" s="148"/>
      <c r="L325" s="151"/>
      <c r="M325" s="154"/>
      <c r="N325" s="14"/>
      <c r="O325" s="15"/>
      <c r="P325" s="15"/>
      <c r="Q325" s="16"/>
      <c r="R325" s="40"/>
      <c r="S325" s="41"/>
      <c r="T325" s="18"/>
      <c r="U325" s="19"/>
      <c r="V325" s="19"/>
      <c r="W325" s="20"/>
      <c r="X325" s="20"/>
      <c r="Y325" s="164"/>
      <c r="Z325" s="21"/>
      <c r="AA325" s="4"/>
      <c r="AB325" s="168"/>
      <c r="AC325" s="168"/>
      <c r="AD325" s="172"/>
      <c r="AE325" s="168"/>
      <c r="AF325" s="168"/>
      <c r="AG325" s="168"/>
      <c r="AH325" s="168"/>
      <c r="AI325" s="168"/>
      <c r="AJ325" s="168"/>
      <c r="AK325" s="168"/>
      <c r="AL325" s="168"/>
      <c r="AM325" s="168"/>
      <c r="AN325" s="168"/>
      <c r="AO325" s="184"/>
      <c r="AP325" s="24"/>
      <c r="AQ325" s="8"/>
    </row>
    <row r="326" spans="1:43" ht="14.65" customHeight="1">
      <c r="A326" s="103"/>
      <c r="B326" s="193"/>
      <c r="C326" s="193"/>
      <c r="D326" s="118"/>
      <c r="E326" s="127"/>
      <c r="F326" s="133"/>
      <c r="G326" s="133"/>
      <c r="H326" s="133"/>
      <c r="I326" s="133"/>
      <c r="J326" s="145"/>
      <c r="K326" s="148"/>
      <c r="L326" s="151"/>
      <c r="M326" s="154"/>
      <c r="N326" s="14"/>
      <c r="O326" s="15"/>
      <c r="P326" s="15"/>
      <c r="Q326" s="16"/>
      <c r="R326" s="17" t="str">
        <f ca="1">IF(Q326=0," ",IFERROR(IF(DATEDIF(TODAY(),Q326,"M")&lt;=5,"ROJO",IF(DATEDIF(TODAY(),Q326,"M")&gt;=12,"VERDE",IF(AND(DATEDIF(TODAY(),Q326,"M")&gt;=6,DATEDIF(TODAY(),Q326,"M")&lt;=11),"AMARILLO"))),S326))</f>
        <v xml:space="preserve"> </v>
      </c>
      <c r="S326" s="25" t="str">
        <f>IF(Q326=0," ",IF(Q326&lt;=$N$4,"VENCIDO","NO VENCIDO"))</f>
        <v xml:space="preserve"> </v>
      </c>
      <c r="T326" s="18"/>
      <c r="U326" s="19"/>
      <c r="V326" s="19"/>
      <c r="W326" s="20"/>
      <c r="X326" s="20"/>
      <c r="Y326" s="164"/>
      <c r="Z326" s="21"/>
      <c r="AA326" s="4"/>
      <c r="AB326" s="168"/>
      <c r="AC326" s="168"/>
      <c r="AD326" s="172"/>
      <c r="AE326" s="168"/>
      <c r="AF326" s="168"/>
      <c r="AG326" s="168"/>
      <c r="AH326" s="168"/>
      <c r="AI326" s="168"/>
      <c r="AJ326" s="168"/>
      <c r="AK326" s="168"/>
      <c r="AL326" s="168"/>
      <c r="AM326" s="168"/>
      <c r="AN326" s="168"/>
      <c r="AO326" s="184"/>
      <c r="AP326" s="24"/>
      <c r="AQ326" s="8"/>
    </row>
    <row r="327" spans="1:43" ht="14.65" customHeight="1">
      <c r="A327" s="103"/>
      <c r="B327" s="193"/>
      <c r="C327" s="193"/>
      <c r="D327" s="118"/>
      <c r="E327" s="127"/>
      <c r="F327" s="133"/>
      <c r="G327" s="133"/>
      <c r="H327" s="133"/>
      <c r="I327" s="133"/>
      <c r="J327" s="145"/>
      <c r="K327" s="148"/>
      <c r="L327" s="151"/>
      <c r="M327" s="154"/>
      <c r="N327" s="14"/>
      <c r="O327" s="15"/>
      <c r="P327" s="15"/>
      <c r="Q327" s="16"/>
      <c r="R327" s="17" t="str">
        <f ca="1">IF(Q327=0," ",IFERROR(IF(DATEDIF(TODAY(),Q327,"M")&lt;=5,"ROJO",IF(DATEDIF(TODAY(),Q327,"M")&gt;=12,"VERDE",IF(AND(DATEDIF(TODAY(),Q327,"M")&gt;=6,DATEDIF(TODAY(),Q327,"M")&lt;=11),"AMARILLO"))),S327))</f>
        <v xml:space="preserve"> </v>
      </c>
      <c r="S327" s="25" t="str">
        <f>IF(Q327=0," ",IF(Q327&lt;=$N$4,"VENCIDO","NO VENCIDO"))</f>
        <v xml:space="preserve"> </v>
      </c>
      <c r="T327" s="18"/>
      <c r="U327" s="19"/>
      <c r="V327" s="19"/>
      <c r="W327" s="20"/>
      <c r="X327" s="20"/>
      <c r="Y327" s="164"/>
      <c r="Z327" s="21"/>
      <c r="AA327" s="4"/>
      <c r="AB327" s="168"/>
      <c r="AC327" s="168"/>
      <c r="AD327" s="172"/>
      <c r="AE327" s="168"/>
      <c r="AF327" s="168"/>
      <c r="AG327" s="168"/>
      <c r="AH327" s="168"/>
      <c r="AI327" s="168"/>
      <c r="AJ327" s="168"/>
      <c r="AK327" s="168"/>
      <c r="AL327" s="168"/>
      <c r="AM327" s="168"/>
      <c r="AN327" s="168"/>
      <c r="AO327" s="184"/>
      <c r="AP327" s="24"/>
      <c r="AQ327" s="8"/>
    </row>
    <row r="328" spans="1:43" ht="14.65" customHeight="1">
      <c r="A328" s="103"/>
      <c r="B328" s="193"/>
      <c r="C328" s="193"/>
      <c r="D328" s="118"/>
      <c r="E328" s="127"/>
      <c r="F328" s="133"/>
      <c r="G328" s="133"/>
      <c r="H328" s="133"/>
      <c r="I328" s="133"/>
      <c r="J328" s="145"/>
      <c r="K328" s="148"/>
      <c r="L328" s="151"/>
      <c r="M328" s="155"/>
      <c r="N328" s="14"/>
      <c r="O328" s="15"/>
      <c r="P328" s="15"/>
      <c r="Q328" s="16"/>
      <c r="R328" s="17" t="str">
        <f ca="1">IF(Q328=0," ",IFERROR(IF(DATEDIF(TODAY(),Q328,"M")&lt;=5,"ROJO",IF(DATEDIF(TODAY(),Q328,"M")&gt;=12,"VERDE",IF(AND(DATEDIF(TODAY(),Q328,"M")&gt;=6,DATEDIF(TODAY(),Q328,"M")&lt;=11),"AMARILLO"))),S328))</f>
        <v xml:space="preserve"> </v>
      </c>
      <c r="S328" s="25" t="str">
        <f>IF(Q328=0," ",IF(Q328&lt;=$N$4,"VENCIDO","NO VENCIDO"))</f>
        <v xml:space="preserve"> </v>
      </c>
      <c r="T328" s="18"/>
      <c r="U328" s="19"/>
      <c r="V328" s="19"/>
      <c r="W328" s="20"/>
      <c r="X328" s="20"/>
      <c r="Y328" s="164"/>
      <c r="Z328" s="21"/>
      <c r="AA328" s="4"/>
      <c r="AB328" s="169"/>
      <c r="AC328" s="169"/>
      <c r="AD328" s="173"/>
      <c r="AE328" s="169"/>
      <c r="AF328" s="169"/>
      <c r="AG328" s="169"/>
      <c r="AH328" s="169"/>
      <c r="AI328" s="169"/>
      <c r="AJ328" s="169"/>
      <c r="AK328" s="169"/>
      <c r="AL328" s="169"/>
      <c r="AM328" s="169"/>
      <c r="AN328" s="169"/>
      <c r="AO328" s="185"/>
      <c r="AP328" s="24"/>
      <c r="AQ328" s="8"/>
    </row>
    <row r="329" spans="1:43" ht="16.5">
      <c r="A329" s="103"/>
      <c r="B329" s="193"/>
      <c r="C329" s="193"/>
      <c r="D329" s="119"/>
      <c r="E329" s="128"/>
      <c r="F329" s="134"/>
      <c r="G329" s="134"/>
      <c r="H329" s="134"/>
      <c r="I329" s="134"/>
      <c r="J329" s="146"/>
      <c r="K329" s="149"/>
      <c r="L329" s="152"/>
      <c r="M329" s="28" t="b">
        <f>M323=N329</f>
        <v>1</v>
      </c>
      <c r="N329" s="29">
        <f>SUM(N323:N328)</f>
        <v>0</v>
      </c>
      <c r="O329" s="30" t="s">
        <v>112</v>
      </c>
      <c r="P329" s="31"/>
      <c r="Q329" s="32"/>
      <c r="R329" s="32"/>
      <c r="S329" s="32"/>
      <c r="T329" s="33">
        <f>SUM(T323:T328)</f>
        <v>0</v>
      </c>
      <c r="U329" s="34"/>
      <c r="V329" s="34"/>
      <c r="W329" s="35"/>
      <c r="X329" s="35"/>
      <c r="Y329" s="165"/>
      <c r="Z329" s="36"/>
      <c r="AA329" s="4"/>
      <c r="AB329" s="37"/>
      <c r="AC329" s="38"/>
      <c r="AD329" s="53"/>
      <c r="AE329" s="38"/>
      <c r="AF329" s="38"/>
      <c r="AG329" s="38"/>
      <c r="AH329" s="38"/>
      <c r="AI329" s="38"/>
      <c r="AJ329" s="38"/>
      <c r="AK329" s="38"/>
      <c r="AL329" s="38"/>
      <c r="AM329" s="38"/>
      <c r="AN329" s="38"/>
      <c r="AO329" s="39"/>
      <c r="AP329" s="24"/>
      <c r="AQ329" s="8"/>
    </row>
    <row r="330" spans="1:43" ht="14.65" customHeight="1">
      <c r="A330" s="103">
        <f>+A323+1</f>
        <v>6</v>
      </c>
      <c r="B330" s="193" t="s">
        <v>205</v>
      </c>
      <c r="C330" s="193"/>
      <c r="D330" s="117">
        <f>+Marzo!M330</f>
        <v>140</v>
      </c>
      <c r="E330" s="126">
        <v>100</v>
      </c>
      <c r="F330" s="132">
        <v>145</v>
      </c>
      <c r="G330" s="132"/>
      <c r="H330" s="132"/>
      <c r="I330" s="132"/>
      <c r="J330" s="144">
        <f>+F330+G330</f>
        <v>145</v>
      </c>
      <c r="K330" s="147">
        <f>+AO330</f>
        <v>0</v>
      </c>
      <c r="L330" s="150">
        <f>+J330+K330</f>
        <v>145</v>
      </c>
      <c r="M330" s="153">
        <f>+(D330+E330)-L330+H330-I330</f>
        <v>95</v>
      </c>
      <c r="N330" s="14">
        <v>95</v>
      </c>
      <c r="O330" s="15"/>
      <c r="P330" s="15"/>
      <c r="Q330" s="16"/>
      <c r="R330" s="17" t="str">
        <f ca="1">IF(Q330=0," ",IFERROR(IF(DATEDIF(TODAY(),Q330,"M")&lt;=5,"ROJO",IF(DATEDIF(TODAY(),Q330,"M")&gt;=12,"VERDE",IF(AND(DATEDIF(TODAY(),Q330,"M")&gt;=6,DATEDIF(TODAY(),Q330,"M")&lt;=11),"AMARILLO"))),S330))</f>
        <v xml:space="preserve"> </v>
      </c>
      <c r="S330" s="17" t="str">
        <f>IF(Q330=0," ",IF(Q330&lt;=$N$4,"VENCIDO","NO VENCIDO"))</f>
        <v xml:space="preserve"> </v>
      </c>
      <c r="T330" s="18"/>
      <c r="U330" s="19"/>
      <c r="V330" s="19"/>
      <c r="W330" s="20"/>
      <c r="X330" s="20"/>
      <c r="Y330" s="163">
        <f>+AT330</f>
        <v>0</v>
      </c>
      <c r="Z330" s="21"/>
      <c r="AA330" s="4"/>
      <c r="AB330" s="167"/>
      <c r="AC330" s="167"/>
      <c r="AD330" s="171">
        <f>+AB330+AC330</f>
        <v>0</v>
      </c>
      <c r="AE330" s="167"/>
      <c r="AF330" s="167"/>
      <c r="AG330" s="167"/>
      <c r="AH330" s="167"/>
      <c r="AI330" s="167"/>
      <c r="AJ330" s="167"/>
      <c r="AK330" s="167"/>
      <c r="AL330" s="167"/>
      <c r="AM330" s="167"/>
      <c r="AN330" s="167"/>
      <c r="AO330" s="183">
        <f>SUM(AD330:AN335)</f>
        <v>0</v>
      </c>
      <c r="AP330" s="24"/>
      <c r="AQ330" s="8"/>
    </row>
    <row r="331" spans="1:43" ht="14.65" customHeight="1">
      <c r="A331" s="103"/>
      <c r="B331" s="193"/>
      <c r="C331" s="193"/>
      <c r="D331" s="118"/>
      <c r="E331" s="127"/>
      <c r="F331" s="133"/>
      <c r="G331" s="133"/>
      <c r="H331" s="133"/>
      <c r="I331" s="133"/>
      <c r="J331" s="145"/>
      <c r="K331" s="148"/>
      <c r="L331" s="151"/>
      <c r="M331" s="154"/>
      <c r="N331" s="14"/>
      <c r="O331" s="15"/>
      <c r="P331" s="15"/>
      <c r="Q331" s="16"/>
      <c r="R331" s="17" t="str">
        <f ca="1">IF(Q331=0," ",IFERROR(IF(DATEDIF(TODAY(),Q331,"M")&lt;=5,"ROJO",IF(DATEDIF(TODAY(),Q331,"M")&gt;=12,"VERDE",IF(AND(DATEDIF(TODAY(),Q331,"M")&gt;=6,DATEDIF(TODAY(),Q331,"M")&lt;=11),"AMARILLO"))),S331))</f>
        <v xml:space="preserve"> </v>
      </c>
      <c r="S331" s="25" t="str">
        <f>IF(Q331=0," ",IF(Q331&lt;=$N$4,"VENCIDO","NO VENCIDO"))</f>
        <v xml:space="preserve"> </v>
      </c>
      <c r="T331" s="18"/>
      <c r="U331" s="19"/>
      <c r="V331" s="19"/>
      <c r="W331" s="20"/>
      <c r="X331" s="20"/>
      <c r="Y331" s="164"/>
      <c r="Z331" s="21"/>
      <c r="AA331" s="4"/>
      <c r="AB331" s="168"/>
      <c r="AC331" s="168"/>
      <c r="AD331" s="172"/>
      <c r="AE331" s="168"/>
      <c r="AF331" s="168"/>
      <c r="AG331" s="168"/>
      <c r="AH331" s="168"/>
      <c r="AI331" s="168"/>
      <c r="AJ331" s="168"/>
      <c r="AK331" s="168"/>
      <c r="AL331" s="168"/>
      <c r="AM331" s="168"/>
      <c r="AN331" s="168"/>
      <c r="AO331" s="184"/>
      <c r="AP331" s="24"/>
      <c r="AQ331" s="8"/>
    </row>
    <row r="332" spans="1:43" ht="14.65" customHeight="1">
      <c r="A332" s="103"/>
      <c r="B332" s="193"/>
      <c r="C332" s="193"/>
      <c r="D332" s="118"/>
      <c r="E332" s="127"/>
      <c r="F332" s="133"/>
      <c r="G332" s="133"/>
      <c r="H332" s="133"/>
      <c r="I332" s="133"/>
      <c r="J332" s="145"/>
      <c r="K332" s="148"/>
      <c r="L332" s="151"/>
      <c r="M332" s="154"/>
      <c r="N332" s="14"/>
      <c r="O332" s="15"/>
      <c r="P332" s="15"/>
      <c r="Q332" s="16"/>
      <c r="R332" s="40"/>
      <c r="S332" s="41"/>
      <c r="T332" s="18"/>
      <c r="U332" s="19"/>
      <c r="V332" s="19"/>
      <c r="W332" s="20"/>
      <c r="X332" s="20"/>
      <c r="Y332" s="164"/>
      <c r="Z332" s="21"/>
      <c r="AA332" s="4"/>
      <c r="AB332" s="168"/>
      <c r="AC332" s="168"/>
      <c r="AD332" s="172"/>
      <c r="AE332" s="168"/>
      <c r="AF332" s="168"/>
      <c r="AG332" s="168"/>
      <c r="AH332" s="168"/>
      <c r="AI332" s="168"/>
      <c r="AJ332" s="168"/>
      <c r="AK332" s="168"/>
      <c r="AL332" s="168"/>
      <c r="AM332" s="168"/>
      <c r="AN332" s="168"/>
      <c r="AO332" s="184"/>
      <c r="AP332" s="24"/>
      <c r="AQ332" s="8"/>
    </row>
    <row r="333" spans="1:43" ht="14.65" customHeight="1">
      <c r="A333" s="103"/>
      <c r="B333" s="193"/>
      <c r="C333" s="193"/>
      <c r="D333" s="118"/>
      <c r="E333" s="127"/>
      <c r="F333" s="133"/>
      <c r="G333" s="133"/>
      <c r="H333" s="133"/>
      <c r="I333" s="133"/>
      <c r="J333" s="145"/>
      <c r="K333" s="148"/>
      <c r="L333" s="151"/>
      <c r="M333" s="154"/>
      <c r="N333" s="14"/>
      <c r="O333" s="15"/>
      <c r="P333" s="15"/>
      <c r="Q333" s="16"/>
      <c r="R333" s="17" t="str">
        <f ca="1">IF(Q333=0," ",IFERROR(IF(DATEDIF(TODAY(),Q333,"M")&lt;=5,"ROJO",IF(DATEDIF(TODAY(),Q333,"M")&gt;=12,"VERDE",IF(AND(DATEDIF(TODAY(),Q333,"M")&gt;=6,DATEDIF(TODAY(),Q333,"M")&lt;=11),"AMARILLO"))),S333))</f>
        <v xml:space="preserve"> </v>
      </c>
      <c r="S333" s="25" t="str">
        <f>IF(Q333=0," ",IF(Q333&lt;=$N$4,"VENCIDO","NO VENCIDO"))</f>
        <v xml:space="preserve"> </v>
      </c>
      <c r="T333" s="18"/>
      <c r="U333" s="19"/>
      <c r="V333" s="19"/>
      <c r="W333" s="20"/>
      <c r="X333" s="20"/>
      <c r="Y333" s="164"/>
      <c r="Z333" s="21"/>
      <c r="AA333" s="4"/>
      <c r="AB333" s="168"/>
      <c r="AC333" s="168"/>
      <c r="AD333" s="172"/>
      <c r="AE333" s="168"/>
      <c r="AF333" s="168"/>
      <c r="AG333" s="168"/>
      <c r="AH333" s="168"/>
      <c r="AI333" s="168"/>
      <c r="AJ333" s="168"/>
      <c r="AK333" s="168"/>
      <c r="AL333" s="168"/>
      <c r="AM333" s="168"/>
      <c r="AN333" s="168"/>
      <c r="AO333" s="184"/>
      <c r="AP333" s="24"/>
      <c r="AQ333" s="8"/>
    </row>
    <row r="334" spans="1:43" ht="14.65" customHeight="1">
      <c r="A334" s="103"/>
      <c r="B334" s="193"/>
      <c r="C334" s="193"/>
      <c r="D334" s="118"/>
      <c r="E334" s="127"/>
      <c r="F334" s="133"/>
      <c r="G334" s="133"/>
      <c r="H334" s="133"/>
      <c r="I334" s="133"/>
      <c r="J334" s="145"/>
      <c r="K334" s="148"/>
      <c r="L334" s="151"/>
      <c r="M334" s="154"/>
      <c r="N334" s="14"/>
      <c r="O334" s="15"/>
      <c r="P334" s="15"/>
      <c r="Q334" s="16"/>
      <c r="R334" s="17" t="str">
        <f ca="1">IF(Q334=0," ",IFERROR(IF(DATEDIF(TODAY(),Q334,"M")&lt;=5,"ROJO",IF(DATEDIF(TODAY(),Q334,"M")&gt;=12,"VERDE",IF(AND(DATEDIF(TODAY(),Q334,"M")&gt;=6,DATEDIF(TODAY(),Q334,"M")&lt;=11),"AMARILLO"))),S334))</f>
        <v xml:space="preserve"> </v>
      </c>
      <c r="S334" s="25" t="str">
        <f>IF(Q334=0," ",IF(Q334&lt;=$N$4,"VENCIDO","NO VENCIDO"))</f>
        <v xml:space="preserve"> </v>
      </c>
      <c r="T334" s="18"/>
      <c r="U334" s="19"/>
      <c r="V334" s="19"/>
      <c r="W334" s="20"/>
      <c r="X334" s="20"/>
      <c r="Y334" s="164"/>
      <c r="Z334" s="21"/>
      <c r="AA334" s="4"/>
      <c r="AB334" s="168"/>
      <c r="AC334" s="168"/>
      <c r="AD334" s="172"/>
      <c r="AE334" s="168"/>
      <c r="AF334" s="168"/>
      <c r="AG334" s="168"/>
      <c r="AH334" s="168"/>
      <c r="AI334" s="168"/>
      <c r="AJ334" s="168"/>
      <c r="AK334" s="168"/>
      <c r="AL334" s="168"/>
      <c r="AM334" s="168"/>
      <c r="AN334" s="168"/>
      <c r="AO334" s="184"/>
      <c r="AP334" s="24"/>
      <c r="AQ334" s="8"/>
    </row>
    <row r="335" spans="1:43" ht="14.65" customHeight="1">
      <c r="A335" s="103"/>
      <c r="B335" s="193"/>
      <c r="C335" s="193"/>
      <c r="D335" s="118"/>
      <c r="E335" s="127"/>
      <c r="F335" s="133"/>
      <c r="G335" s="133"/>
      <c r="H335" s="133"/>
      <c r="I335" s="133"/>
      <c r="J335" s="145"/>
      <c r="K335" s="148"/>
      <c r="L335" s="151"/>
      <c r="M335" s="155"/>
      <c r="N335" s="14"/>
      <c r="O335" s="15"/>
      <c r="P335" s="15"/>
      <c r="Q335" s="16"/>
      <c r="R335" s="17" t="str">
        <f ca="1">IF(Q335=0," ",IFERROR(IF(DATEDIF(TODAY(),Q335,"M")&lt;=5,"ROJO",IF(DATEDIF(TODAY(),Q335,"M")&gt;=12,"VERDE",IF(AND(DATEDIF(TODAY(),Q335,"M")&gt;=6,DATEDIF(TODAY(),Q335,"M")&lt;=11),"AMARILLO"))),S335))</f>
        <v xml:space="preserve"> </v>
      </c>
      <c r="S335" s="25" t="str">
        <f>IF(Q335=0," ",IF(Q335&lt;=$N$4,"VENCIDO","NO VENCIDO"))</f>
        <v xml:space="preserve"> </v>
      </c>
      <c r="T335" s="18"/>
      <c r="U335" s="19"/>
      <c r="V335" s="19"/>
      <c r="W335" s="20"/>
      <c r="X335" s="20"/>
      <c r="Y335" s="164"/>
      <c r="Z335" s="21"/>
      <c r="AA335" s="4"/>
      <c r="AB335" s="169"/>
      <c r="AC335" s="169"/>
      <c r="AD335" s="173"/>
      <c r="AE335" s="169"/>
      <c r="AF335" s="169"/>
      <c r="AG335" s="169"/>
      <c r="AH335" s="169"/>
      <c r="AI335" s="169"/>
      <c r="AJ335" s="169"/>
      <c r="AK335" s="169"/>
      <c r="AL335" s="169"/>
      <c r="AM335" s="169"/>
      <c r="AN335" s="169"/>
      <c r="AO335" s="185"/>
      <c r="AP335" s="24"/>
      <c r="AQ335" s="8"/>
    </row>
    <row r="336" spans="1:43" ht="16.5">
      <c r="A336" s="103"/>
      <c r="B336" s="193"/>
      <c r="C336" s="193"/>
      <c r="D336" s="119"/>
      <c r="E336" s="128"/>
      <c r="F336" s="134"/>
      <c r="G336" s="134"/>
      <c r="H336" s="134"/>
      <c r="I336" s="134"/>
      <c r="J336" s="146"/>
      <c r="K336" s="149"/>
      <c r="L336" s="152"/>
      <c r="M336" s="28" t="b">
        <f>M330=N336</f>
        <v>1</v>
      </c>
      <c r="N336" s="29">
        <f>SUM(N330:N335)</f>
        <v>95</v>
      </c>
      <c r="O336" s="30" t="s">
        <v>112</v>
      </c>
      <c r="P336" s="31"/>
      <c r="Q336" s="32"/>
      <c r="R336" s="32"/>
      <c r="S336" s="32"/>
      <c r="T336" s="33">
        <f>SUM(T330:T335)</f>
        <v>0</v>
      </c>
      <c r="U336" s="34"/>
      <c r="V336" s="34"/>
      <c r="W336" s="35"/>
      <c r="X336" s="35"/>
      <c r="Y336" s="165"/>
      <c r="Z336" s="36"/>
      <c r="AA336" s="4"/>
      <c r="AB336" s="37"/>
      <c r="AC336" s="38"/>
      <c r="AD336" s="53"/>
      <c r="AE336" s="38"/>
      <c r="AF336" s="38"/>
      <c r="AG336" s="38"/>
      <c r="AH336" s="38"/>
      <c r="AI336" s="38"/>
      <c r="AJ336" s="38"/>
      <c r="AK336" s="38"/>
      <c r="AL336" s="38"/>
      <c r="AM336" s="38"/>
      <c r="AN336" s="38"/>
      <c r="AO336" s="39"/>
      <c r="AP336" s="24"/>
      <c r="AQ336" s="8"/>
    </row>
    <row r="337" spans="1:43" ht="14.65" customHeight="1">
      <c r="A337" s="103">
        <f>+A330+1</f>
        <v>7</v>
      </c>
      <c r="B337" s="193" t="s">
        <v>208</v>
      </c>
      <c r="C337" s="193"/>
      <c r="D337" s="117">
        <f>+Marzo!M337</f>
        <v>0</v>
      </c>
      <c r="E337" s="126"/>
      <c r="F337" s="132"/>
      <c r="G337" s="132"/>
      <c r="H337" s="132"/>
      <c r="I337" s="132"/>
      <c r="J337" s="144">
        <f>+F337+G337</f>
        <v>0</v>
      </c>
      <c r="K337" s="147">
        <f>+AO337</f>
        <v>0</v>
      </c>
      <c r="L337" s="150">
        <f>+J337+K337</f>
        <v>0</v>
      </c>
      <c r="M337" s="153">
        <f>+(D337+E337)-L337+H337-I337</f>
        <v>0</v>
      </c>
      <c r="N337" s="14"/>
      <c r="O337" s="15"/>
      <c r="P337" s="15"/>
      <c r="Q337" s="16"/>
      <c r="R337" s="17" t="str">
        <f ca="1">IF(Q337=0," ",IFERROR(IF(DATEDIF(TODAY(),Q337,"M")&lt;=5,"ROJO",IF(DATEDIF(TODAY(),Q337,"M")&gt;=12,"VERDE",IF(AND(DATEDIF(TODAY(),Q337,"M")&gt;=6,DATEDIF(TODAY(),Q337,"M")&lt;=11),"AMARILLO"))),S337))</f>
        <v xml:space="preserve"> </v>
      </c>
      <c r="S337" s="17" t="str">
        <f>IF(Q337=0," ",IF(Q337&lt;=$N$4,"VENCIDO","NO VENCIDO"))</f>
        <v xml:space="preserve"> </v>
      </c>
      <c r="T337" s="18"/>
      <c r="U337" s="19"/>
      <c r="V337" s="19"/>
      <c r="W337" s="20"/>
      <c r="X337" s="20"/>
      <c r="Y337" s="163">
        <f>+AT337</f>
        <v>0</v>
      </c>
      <c r="Z337" s="21"/>
      <c r="AA337" s="4"/>
      <c r="AB337" s="167"/>
      <c r="AC337" s="167"/>
      <c r="AD337" s="171">
        <f>+AB337+AC337</f>
        <v>0</v>
      </c>
      <c r="AE337" s="167"/>
      <c r="AF337" s="167"/>
      <c r="AG337" s="167"/>
      <c r="AH337" s="167"/>
      <c r="AI337" s="167"/>
      <c r="AJ337" s="167"/>
      <c r="AK337" s="167"/>
      <c r="AL337" s="167"/>
      <c r="AM337" s="167"/>
      <c r="AN337" s="167"/>
      <c r="AO337" s="183">
        <f>SUM(AD337:AN342)</f>
        <v>0</v>
      </c>
      <c r="AP337" s="24"/>
      <c r="AQ337" s="8"/>
    </row>
    <row r="338" spans="1:43" ht="14.65" customHeight="1">
      <c r="A338" s="103"/>
      <c r="B338" s="193"/>
      <c r="C338" s="193"/>
      <c r="D338" s="118"/>
      <c r="E338" s="127"/>
      <c r="F338" s="133"/>
      <c r="G338" s="133"/>
      <c r="H338" s="133"/>
      <c r="I338" s="133"/>
      <c r="J338" s="145"/>
      <c r="K338" s="148"/>
      <c r="L338" s="151"/>
      <c r="M338" s="154"/>
      <c r="N338" s="14"/>
      <c r="O338" s="15"/>
      <c r="P338" s="15"/>
      <c r="Q338" s="16"/>
      <c r="R338" s="17" t="str">
        <f ca="1">IF(Q338=0," ",IFERROR(IF(DATEDIF(TODAY(),Q338,"M")&lt;=5,"ROJO",IF(DATEDIF(TODAY(),Q338,"M")&gt;=12,"VERDE",IF(AND(DATEDIF(TODAY(),Q338,"M")&gt;=6,DATEDIF(TODAY(),Q338,"M")&lt;=11),"AMARILLO"))),S338))</f>
        <v xml:space="preserve"> </v>
      </c>
      <c r="S338" s="25" t="str">
        <f>IF(Q338=0," ",IF(Q338&lt;=$N$4,"VENCIDO","NO VENCIDO"))</f>
        <v xml:space="preserve"> </v>
      </c>
      <c r="T338" s="18"/>
      <c r="U338" s="19"/>
      <c r="V338" s="19"/>
      <c r="W338" s="20"/>
      <c r="X338" s="20"/>
      <c r="Y338" s="164"/>
      <c r="Z338" s="21"/>
      <c r="AA338" s="4"/>
      <c r="AB338" s="168"/>
      <c r="AC338" s="168"/>
      <c r="AD338" s="172"/>
      <c r="AE338" s="168"/>
      <c r="AF338" s="168"/>
      <c r="AG338" s="168"/>
      <c r="AH338" s="168"/>
      <c r="AI338" s="168"/>
      <c r="AJ338" s="168"/>
      <c r="AK338" s="168"/>
      <c r="AL338" s="168"/>
      <c r="AM338" s="168"/>
      <c r="AN338" s="168"/>
      <c r="AO338" s="184"/>
      <c r="AP338" s="24"/>
      <c r="AQ338" s="8"/>
    </row>
    <row r="339" spans="1:43" ht="14.65" customHeight="1">
      <c r="A339" s="103"/>
      <c r="B339" s="193"/>
      <c r="C339" s="193"/>
      <c r="D339" s="118"/>
      <c r="E339" s="127"/>
      <c r="F339" s="133"/>
      <c r="G339" s="133"/>
      <c r="H339" s="133"/>
      <c r="I339" s="133"/>
      <c r="J339" s="145"/>
      <c r="K339" s="148"/>
      <c r="L339" s="151"/>
      <c r="M339" s="154"/>
      <c r="N339" s="14"/>
      <c r="O339" s="15"/>
      <c r="P339" s="15"/>
      <c r="Q339" s="16"/>
      <c r="R339" s="40"/>
      <c r="S339" s="41"/>
      <c r="T339" s="18"/>
      <c r="U339" s="19"/>
      <c r="V339" s="19"/>
      <c r="W339" s="20"/>
      <c r="X339" s="20"/>
      <c r="Y339" s="164"/>
      <c r="Z339" s="21"/>
      <c r="AA339" s="4"/>
      <c r="AB339" s="168"/>
      <c r="AC339" s="168"/>
      <c r="AD339" s="172"/>
      <c r="AE339" s="168"/>
      <c r="AF339" s="168"/>
      <c r="AG339" s="168"/>
      <c r="AH339" s="168"/>
      <c r="AI339" s="168"/>
      <c r="AJ339" s="168"/>
      <c r="AK339" s="168"/>
      <c r="AL339" s="168"/>
      <c r="AM339" s="168"/>
      <c r="AN339" s="168"/>
      <c r="AO339" s="184"/>
      <c r="AP339" s="24"/>
      <c r="AQ339" s="8"/>
    </row>
    <row r="340" spans="1:43" ht="14.65" customHeight="1">
      <c r="A340" s="103"/>
      <c r="B340" s="193"/>
      <c r="C340" s="193"/>
      <c r="D340" s="118"/>
      <c r="E340" s="127"/>
      <c r="F340" s="133"/>
      <c r="G340" s="133"/>
      <c r="H340" s="133"/>
      <c r="I340" s="133"/>
      <c r="J340" s="145"/>
      <c r="K340" s="148"/>
      <c r="L340" s="151"/>
      <c r="M340" s="154"/>
      <c r="N340" s="14"/>
      <c r="O340" s="15"/>
      <c r="P340" s="15"/>
      <c r="Q340" s="16"/>
      <c r="R340" s="17" t="str">
        <f ca="1">IF(Q340=0," ",IFERROR(IF(DATEDIF(TODAY(),Q340,"M")&lt;=5,"ROJO",IF(DATEDIF(TODAY(),Q340,"M")&gt;=12,"VERDE",IF(AND(DATEDIF(TODAY(),Q340,"M")&gt;=6,DATEDIF(TODAY(),Q340,"M")&lt;=11),"AMARILLO"))),S340))</f>
        <v xml:space="preserve"> </v>
      </c>
      <c r="S340" s="25" t="str">
        <f>IF(Q340=0," ",IF(Q340&lt;=$N$4,"VENCIDO","NO VENCIDO"))</f>
        <v xml:space="preserve"> </v>
      </c>
      <c r="T340" s="18"/>
      <c r="U340" s="19"/>
      <c r="V340" s="19"/>
      <c r="W340" s="20"/>
      <c r="X340" s="20"/>
      <c r="Y340" s="164"/>
      <c r="Z340" s="21"/>
      <c r="AA340" s="4"/>
      <c r="AB340" s="168"/>
      <c r="AC340" s="168"/>
      <c r="AD340" s="172"/>
      <c r="AE340" s="168"/>
      <c r="AF340" s="168"/>
      <c r="AG340" s="168"/>
      <c r="AH340" s="168"/>
      <c r="AI340" s="168"/>
      <c r="AJ340" s="168"/>
      <c r="AK340" s="168"/>
      <c r="AL340" s="168"/>
      <c r="AM340" s="168"/>
      <c r="AN340" s="168"/>
      <c r="AO340" s="184"/>
      <c r="AP340" s="24"/>
      <c r="AQ340" s="8"/>
    </row>
    <row r="341" spans="1:43" ht="14.65" customHeight="1">
      <c r="A341" s="103"/>
      <c r="B341" s="193"/>
      <c r="C341" s="193"/>
      <c r="D341" s="118"/>
      <c r="E341" s="127"/>
      <c r="F341" s="133"/>
      <c r="G341" s="133"/>
      <c r="H341" s="133"/>
      <c r="I341" s="133"/>
      <c r="J341" s="145"/>
      <c r="K341" s="148"/>
      <c r="L341" s="151"/>
      <c r="M341" s="154"/>
      <c r="N341" s="14"/>
      <c r="O341" s="15"/>
      <c r="P341" s="15"/>
      <c r="Q341" s="16"/>
      <c r="R341" s="17" t="str">
        <f ca="1">IF(Q341=0," ",IFERROR(IF(DATEDIF(TODAY(),Q341,"M")&lt;=5,"ROJO",IF(DATEDIF(TODAY(),Q341,"M")&gt;=12,"VERDE",IF(AND(DATEDIF(TODAY(),Q341,"M")&gt;=6,DATEDIF(TODAY(),Q341,"M")&lt;=11),"AMARILLO"))),S341))</f>
        <v xml:space="preserve"> </v>
      </c>
      <c r="S341" s="25" t="str">
        <f>IF(Q341=0," ",IF(Q341&lt;=$N$4,"VENCIDO","NO VENCIDO"))</f>
        <v xml:space="preserve"> </v>
      </c>
      <c r="T341" s="18"/>
      <c r="U341" s="19"/>
      <c r="V341" s="19"/>
      <c r="W341" s="20"/>
      <c r="X341" s="20"/>
      <c r="Y341" s="164"/>
      <c r="Z341" s="21"/>
      <c r="AA341" s="4"/>
      <c r="AB341" s="168"/>
      <c r="AC341" s="168"/>
      <c r="AD341" s="172"/>
      <c r="AE341" s="168"/>
      <c r="AF341" s="168"/>
      <c r="AG341" s="168"/>
      <c r="AH341" s="168"/>
      <c r="AI341" s="168"/>
      <c r="AJ341" s="168"/>
      <c r="AK341" s="168"/>
      <c r="AL341" s="168"/>
      <c r="AM341" s="168"/>
      <c r="AN341" s="168"/>
      <c r="AO341" s="184"/>
      <c r="AP341" s="24"/>
      <c r="AQ341" s="8"/>
    </row>
    <row r="342" spans="1:43" ht="14.65" customHeight="1">
      <c r="A342" s="103"/>
      <c r="B342" s="193"/>
      <c r="C342" s="193"/>
      <c r="D342" s="118"/>
      <c r="E342" s="127"/>
      <c r="F342" s="133"/>
      <c r="G342" s="133"/>
      <c r="H342" s="133"/>
      <c r="I342" s="133"/>
      <c r="J342" s="145"/>
      <c r="K342" s="148"/>
      <c r="L342" s="151"/>
      <c r="M342" s="155"/>
      <c r="N342" s="14"/>
      <c r="O342" s="15"/>
      <c r="P342" s="15"/>
      <c r="Q342" s="16"/>
      <c r="R342" s="17" t="str">
        <f ca="1">IF(Q342=0," ",IFERROR(IF(DATEDIF(TODAY(),Q342,"M")&lt;=5,"ROJO",IF(DATEDIF(TODAY(),Q342,"M")&gt;=12,"VERDE",IF(AND(DATEDIF(TODAY(),Q342,"M")&gt;=6,DATEDIF(TODAY(),Q342,"M")&lt;=11),"AMARILLO"))),S342))</f>
        <v xml:space="preserve"> </v>
      </c>
      <c r="S342" s="25" t="str">
        <f>IF(Q342=0," ",IF(Q342&lt;=$N$4,"VENCIDO","NO VENCIDO"))</f>
        <v xml:space="preserve"> </v>
      </c>
      <c r="T342" s="18"/>
      <c r="U342" s="19"/>
      <c r="V342" s="19"/>
      <c r="W342" s="20"/>
      <c r="X342" s="20"/>
      <c r="Y342" s="164"/>
      <c r="Z342" s="21"/>
      <c r="AA342" s="4"/>
      <c r="AB342" s="169"/>
      <c r="AC342" s="169"/>
      <c r="AD342" s="173"/>
      <c r="AE342" s="169"/>
      <c r="AF342" s="169"/>
      <c r="AG342" s="169"/>
      <c r="AH342" s="169"/>
      <c r="AI342" s="169"/>
      <c r="AJ342" s="169"/>
      <c r="AK342" s="169"/>
      <c r="AL342" s="169"/>
      <c r="AM342" s="169"/>
      <c r="AN342" s="169"/>
      <c r="AO342" s="185"/>
      <c r="AP342" s="24"/>
      <c r="AQ342" s="8"/>
    </row>
    <row r="343" spans="1:43" ht="16.5">
      <c r="A343" s="103"/>
      <c r="B343" s="193"/>
      <c r="C343" s="193"/>
      <c r="D343" s="119"/>
      <c r="E343" s="128"/>
      <c r="F343" s="134"/>
      <c r="G343" s="134"/>
      <c r="H343" s="134"/>
      <c r="I343" s="134"/>
      <c r="J343" s="146"/>
      <c r="K343" s="149"/>
      <c r="L343" s="152"/>
      <c r="M343" s="28" t="b">
        <f>M337=N343</f>
        <v>1</v>
      </c>
      <c r="N343" s="29">
        <f>SUM(N337:N342)</f>
        <v>0</v>
      </c>
      <c r="O343" s="30" t="s">
        <v>112</v>
      </c>
      <c r="P343" s="31"/>
      <c r="Q343" s="32"/>
      <c r="R343" s="32"/>
      <c r="S343" s="32"/>
      <c r="T343" s="33">
        <f>SUM(T337:T342)</f>
        <v>0</v>
      </c>
      <c r="U343" s="34"/>
      <c r="V343" s="34"/>
      <c r="W343" s="35"/>
      <c r="X343" s="35"/>
      <c r="Y343" s="165"/>
      <c r="Z343" s="36"/>
      <c r="AA343" s="4"/>
      <c r="AB343" s="37"/>
      <c r="AC343" s="38"/>
      <c r="AD343" s="53"/>
      <c r="AE343" s="38"/>
      <c r="AF343" s="38"/>
      <c r="AG343" s="38"/>
      <c r="AH343" s="38"/>
      <c r="AI343" s="38"/>
      <c r="AJ343" s="38"/>
      <c r="AK343" s="38"/>
      <c r="AL343" s="38"/>
      <c r="AM343" s="38"/>
      <c r="AN343" s="38"/>
      <c r="AO343" s="39"/>
      <c r="AP343" s="24"/>
      <c r="AQ343" s="8"/>
    </row>
    <row r="344" spans="1:43" ht="14.65" customHeight="1">
      <c r="A344" s="103">
        <f>+A337+1</f>
        <v>8</v>
      </c>
      <c r="B344" s="193" t="s">
        <v>209</v>
      </c>
      <c r="C344" s="193"/>
      <c r="D344" s="117">
        <f>+Marzo!M344</f>
        <v>137</v>
      </c>
      <c r="E344" s="126">
        <v>100</v>
      </c>
      <c r="F344" s="132">
        <v>53</v>
      </c>
      <c r="G344" s="132"/>
      <c r="H344" s="132"/>
      <c r="I344" s="132"/>
      <c r="J344" s="144">
        <f>+F344+G344</f>
        <v>53</v>
      </c>
      <c r="K344" s="147">
        <f>+AO344</f>
        <v>0</v>
      </c>
      <c r="L344" s="150">
        <f>+J344+K344</f>
        <v>53</v>
      </c>
      <c r="M344" s="153">
        <f>+(D344+E344)-L344+H344-I344</f>
        <v>184</v>
      </c>
      <c r="N344" s="14">
        <v>184</v>
      </c>
      <c r="O344" s="15"/>
      <c r="P344" s="15"/>
      <c r="Q344" s="16"/>
      <c r="R344" s="17" t="str">
        <f ca="1">IF(Q344=0," ",IFERROR(IF(DATEDIF(TODAY(),Q344,"M")&lt;=5,"ROJO",IF(DATEDIF(TODAY(),Q344,"M")&gt;=12,"VERDE",IF(AND(DATEDIF(TODAY(),Q344,"M")&gt;=6,DATEDIF(TODAY(),Q344,"M")&lt;=11),"AMARILLO"))),S344))</f>
        <v xml:space="preserve"> </v>
      </c>
      <c r="S344" s="17" t="str">
        <f>IF(Q344=0," ",IF(Q344&lt;=$N$4,"VENCIDO","NO VENCIDO"))</f>
        <v xml:space="preserve"> </v>
      </c>
      <c r="T344" s="18"/>
      <c r="U344" s="19"/>
      <c r="V344" s="19"/>
      <c r="W344" s="20"/>
      <c r="X344" s="20"/>
      <c r="Y344" s="163">
        <f>+AT344</f>
        <v>0</v>
      </c>
      <c r="Z344" s="21"/>
      <c r="AA344" s="4"/>
      <c r="AB344" s="167"/>
      <c r="AC344" s="167"/>
      <c r="AD344" s="171">
        <f>+AB344+AC344</f>
        <v>0</v>
      </c>
      <c r="AE344" s="167"/>
      <c r="AF344" s="167"/>
      <c r="AG344" s="167"/>
      <c r="AH344" s="167"/>
      <c r="AI344" s="167"/>
      <c r="AJ344" s="167"/>
      <c r="AK344" s="167"/>
      <c r="AL344" s="167"/>
      <c r="AM344" s="167"/>
      <c r="AN344" s="167"/>
      <c r="AO344" s="183">
        <f>SUM(AD344:AN349)</f>
        <v>0</v>
      </c>
      <c r="AP344" s="24"/>
      <c r="AQ344" s="8"/>
    </row>
    <row r="345" spans="1:43" ht="14.65" customHeight="1">
      <c r="A345" s="103"/>
      <c r="B345" s="193"/>
      <c r="C345" s="193"/>
      <c r="D345" s="118"/>
      <c r="E345" s="127"/>
      <c r="F345" s="133"/>
      <c r="G345" s="133"/>
      <c r="H345" s="133"/>
      <c r="I345" s="133"/>
      <c r="J345" s="145"/>
      <c r="K345" s="148"/>
      <c r="L345" s="151"/>
      <c r="M345" s="154"/>
      <c r="N345" s="14"/>
      <c r="O345" s="15"/>
      <c r="P345" s="15"/>
      <c r="Q345" s="16"/>
      <c r="R345" s="17" t="str">
        <f ca="1">IF(Q345=0," ",IFERROR(IF(DATEDIF(TODAY(),Q345,"M")&lt;=5,"ROJO",IF(DATEDIF(TODAY(),Q345,"M")&gt;=12,"VERDE",IF(AND(DATEDIF(TODAY(),Q345,"M")&gt;=6,DATEDIF(TODAY(),Q345,"M")&lt;=11),"AMARILLO"))),S345))</f>
        <v xml:space="preserve"> </v>
      </c>
      <c r="S345" s="25" t="str">
        <f>IF(Q345=0," ",IF(Q345&lt;=$N$4,"VENCIDO","NO VENCIDO"))</f>
        <v xml:space="preserve"> </v>
      </c>
      <c r="T345" s="18"/>
      <c r="U345" s="19"/>
      <c r="V345" s="19"/>
      <c r="W345" s="20"/>
      <c r="X345" s="20"/>
      <c r="Y345" s="164"/>
      <c r="Z345" s="21"/>
      <c r="AA345" s="4"/>
      <c r="AB345" s="168"/>
      <c r="AC345" s="168"/>
      <c r="AD345" s="172"/>
      <c r="AE345" s="168"/>
      <c r="AF345" s="168"/>
      <c r="AG345" s="168"/>
      <c r="AH345" s="168"/>
      <c r="AI345" s="168"/>
      <c r="AJ345" s="168"/>
      <c r="AK345" s="168"/>
      <c r="AL345" s="168"/>
      <c r="AM345" s="168"/>
      <c r="AN345" s="168"/>
      <c r="AO345" s="184"/>
      <c r="AP345" s="24"/>
      <c r="AQ345" s="8"/>
    </row>
    <row r="346" spans="1:43" ht="14.65" customHeight="1">
      <c r="A346" s="103"/>
      <c r="B346" s="193"/>
      <c r="C346" s="193"/>
      <c r="D346" s="118"/>
      <c r="E346" s="127"/>
      <c r="F346" s="133"/>
      <c r="G346" s="133"/>
      <c r="H346" s="133"/>
      <c r="I346" s="133"/>
      <c r="J346" s="145"/>
      <c r="K346" s="148"/>
      <c r="L346" s="151"/>
      <c r="M346" s="154"/>
      <c r="N346" s="14"/>
      <c r="O346" s="15"/>
      <c r="P346" s="15"/>
      <c r="Q346" s="16"/>
      <c r="R346" s="40"/>
      <c r="S346" s="41"/>
      <c r="T346" s="18"/>
      <c r="U346" s="19"/>
      <c r="V346" s="19"/>
      <c r="W346" s="20"/>
      <c r="X346" s="20"/>
      <c r="Y346" s="164"/>
      <c r="Z346" s="21"/>
      <c r="AA346" s="4"/>
      <c r="AB346" s="168"/>
      <c r="AC346" s="168"/>
      <c r="AD346" s="172"/>
      <c r="AE346" s="168"/>
      <c r="AF346" s="168"/>
      <c r="AG346" s="168"/>
      <c r="AH346" s="168"/>
      <c r="AI346" s="168"/>
      <c r="AJ346" s="168"/>
      <c r="AK346" s="168"/>
      <c r="AL346" s="168"/>
      <c r="AM346" s="168"/>
      <c r="AN346" s="168"/>
      <c r="AO346" s="184"/>
      <c r="AP346" s="24"/>
      <c r="AQ346" s="8"/>
    </row>
    <row r="347" spans="1:43" ht="14.65" customHeight="1">
      <c r="A347" s="103"/>
      <c r="B347" s="193"/>
      <c r="C347" s="193"/>
      <c r="D347" s="118"/>
      <c r="E347" s="127"/>
      <c r="F347" s="133"/>
      <c r="G347" s="133"/>
      <c r="H347" s="133"/>
      <c r="I347" s="133"/>
      <c r="J347" s="145"/>
      <c r="K347" s="148"/>
      <c r="L347" s="151"/>
      <c r="M347" s="154"/>
      <c r="N347" s="14"/>
      <c r="O347" s="15"/>
      <c r="P347" s="15"/>
      <c r="Q347" s="16"/>
      <c r="R347" s="17" t="str">
        <f ca="1">IF(Q347=0," ",IFERROR(IF(DATEDIF(TODAY(),Q347,"M")&lt;=5,"ROJO",IF(DATEDIF(TODAY(),Q347,"M")&gt;=12,"VERDE",IF(AND(DATEDIF(TODAY(),Q347,"M")&gt;=6,DATEDIF(TODAY(),Q347,"M")&lt;=11),"AMARILLO"))),S347))</f>
        <v xml:space="preserve"> </v>
      </c>
      <c r="S347" s="25" t="str">
        <f>IF(Q347=0," ",IF(Q347&lt;=$N$4,"VENCIDO","NO VENCIDO"))</f>
        <v xml:space="preserve"> </v>
      </c>
      <c r="T347" s="18"/>
      <c r="U347" s="19"/>
      <c r="V347" s="19"/>
      <c r="W347" s="20"/>
      <c r="X347" s="20"/>
      <c r="Y347" s="164"/>
      <c r="Z347" s="21"/>
      <c r="AA347" s="4"/>
      <c r="AB347" s="168"/>
      <c r="AC347" s="168"/>
      <c r="AD347" s="172"/>
      <c r="AE347" s="168"/>
      <c r="AF347" s="168"/>
      <c r="AG347" s="168"/>
      <c r="AH347" s="168"/>
      <c r="AI347" s="168"/>
      <c r="AJ347" s="168"/>
      <c r="AK347" s="168"/>
      <c r="AL347" s="168"/>
      <c r="AM347" s="168"/>
      <c r="AN347" s="168"/>
      <c r="AO347" s="184"/>
      <c r="AP347" s="24"/>
      <c r="AQ347" s="8"/>
    </row>
    <row r="348" spans="1:43" ht="14.65" customHeight="1">
      <c r="A348" s="103"/>
      <c r="B348" s="193"/>
      <c r="C348" s="193"/>
      <c r="D348" s="118"/>
      <c r="E348" s="127"/>
      <c r="F348" s="133"/>
      <c r="G348" s="133"/>
      <c r="H348" s="133"/>
      <c r="I348" s="133"/>
      <c r="J348" s="145"/>
      <c r="K348" s="148"/>
      <c r="L348" s="151"/>
      <c r="M348" s="154"/>
      <c r="N348" s="14"/>
      <c r="O348" s="15"/>
      <c r="P348" s="15"/>
      <c r="Q348" s="16"/>
      <c r="R348" s="17" t="str">
        <f ca="1">IF(Q348=0," ",IFERROR(IF(DATEDIF(TODAY(),Q348,"M")&lt;=5,"ROJO",IF(DATEDIF(TODAY(),Q348,"M")&gt;=12,"VERDE",IF(AND(DATEDIF(TODAY(),Q348,"M")&gt;=6,DATEDIF(TODAY(),Q348,"M")&lt;=11),"AMARILLO"))),S348))</f>
        <v xml:space="preserve"> </v>
      </c>
      <c r="S348" s="25" t="str">
        <f>IF(Q348=0," ",IF(Q348&lt;=$N$4,"VENCIDO","NO VENCIDO"))</f>
        <v xml:space="preserve"> </v>
      </c>
      <c r="T348" s="18"/>
      <c r="U348" s="19"/>
      <c r="V348" s="19"/>
      <c r="W348" s="20"/>
      <c r="X348" s="20"/>
      <c r="Y348" s="164"/>
      <c r="Z348" s="21"/>
      <c r="AA348" s="4"/>
      <c r="AB348" s="168"/>
      <c r="AC348" s="168"/>
      <c r="AD348" s="172"/>
      <c r="AE348" s="168"/>
      <c r="AF348" s="168"/>
      <c r="AG348" s="168"/>
      <c r="AH348" s="168"/>
      <c r="AI348" s="168"/>
      <c r="AJ348" s="168"/>
      <c r="AK348" s="168"/>
      <c r="AL348" s="168"/>
      <c r="AM348" s="168"/>
      <c r="AN348" s="168"/>
      <c r="AO348" s="184"/>
      <c r="AP348" s="24"/>
      <c r="AQ348" s="8"/>
    </row>
    <row r="349" spans="1:43" ht="14.65" customHeight="1">
      <c r="A349" s="103"/>
      <c r="B349" s="193"/>
      <c r="C349" s="193"/>
      <c r="D349" s="118"/>
      <c r="E349" s="127"/>
      <c r="F349" s="133"/>
      <c r="G349" s="133"/>
      <c r="H349" s="133"/>
      <c r="I349" s="133"/>
      <c r="J349" s="145"/>
      <c r="K349" s="148"/>
      <c r="L349" s="151"/>
      <c r="M349" s="155"/>
      <c r="N349" s="14"/>
      <c r="O349" s="15"/>
      <c r="P349" s="15"/>
      <c r="Q349" s="16"/>
      <c r="R349" s="17" t="str">
        <f ca="1">IF(Q349=0," ",IFERROR(IF(DATEDIF(TODAY(),Q349,"M")&lt;=5,"ROJO",IF(DATEDIF(TODAY(),Q349,"M")&gt;=12,"VERDE",IF(AND(DATEDIF(TODAY(),Q349,"M")&gt;=6,DATEDIF(TODAY(),Q349,"M")&lt;=11),"AMARILLO"))),S349))</f>
        <v xml:space="preserve"> </v>
      </c>
      <c r="S349" s="25" t="str">
        <f>IF(Q349=0," ",IF(Q349&lt;=$N$4,"VENCIDO","NO VENCIDO"))</f>
        <v xml:space="preserve"> </v>
      </c>
      <c r="T349" s="18"/>
      <c r="U349" s="19"/>
      <c r="V349" s="19"/>
      <c r="W349" s="20"/>
      <c r="X349" s="20"/>
      <c r="Y349" s="164"/>
      <c r="Z349" s="21"/>
      <c r="AA349" s="4"/>
      <c r="AB349" s="169"/>
      <c r="AC349" s="169"/>
      <c r="AD349" s="173"/>
      <c r="AE349" s="169"/>
      <c r="AF349" s="169"/>
      <c r="AG349" s="169"/>
      <c r="AH349" s="169"/>
      <c r="AI349" s="169"/>
      <c r="AJ349" s="169"/>
      <c r="AK349" s="169"/>
      <c r="AL349" s="169"/>
      <c r="AM349" s="169"/>
      <c r="AN349" s="169"/>
      <c r="AO349" s="185"/>
      <c r="AP349" s="24"/>
      <c r="AQ349" s="8"/>
    </row>
    <row r="350" spans="1:43" ht="16.5">
      <c r="A350" s="103"/>
      <c r="B350" s="193"/>
      <c r="C350" s="193"/>
      <c r="D350" s="119"/>
      <c r="E350" s="128"/>
      <c r="F350" s="134"/>
      <c r="G350" s="134"/>
      <c r="H350" s="134"/>
      <c r="I350" s="134"/>
      <c r="J350" s="146"/>
      <c r="K350" s="149"/>
      <c r="L350" s="152"/>
      <c r="M350" s="28" t="b">
        <f>M344=N350</f>
        <v>1</v>
      </c>
      <c r="N350" s="29">
        <f>SUM(N344:N349)</f>
        <v>184</v>
      </c>
      <c r="O350" s="30" t="s">
        <v>112</v>
      </c>
      <c r="P350" s="31"/>
      <c r="Q350" s="32"/>
      <c r="R350" s="32"/>
      <c r="S350" s="32"/>
      <c r="T350" s="33">
        <f>SUM(T344:T349)</f>
        <v>0</v>
      </c>
      <c r="U350" s="34"/>
      <c r="V350" s="34"/>
      <c r="W350" s="35"/>
      <c r="X350" s="35"/>
      <c r="Y350" s="165"/>
      <c r="Z350" s="36"/>
      <c r="AA350" s="4"/>
      <c r="AB350" s="37"/>
      <c r="AC350" s="38"/>
      <c r="AD350" s="53"/>
      <c r="AE350" s="38"/>
      <c r="AF350" s="38"/>
      <c r="AG350" s="38"/>
      <c r="AH350" s="38"/>
      <c r="AI350" s="38"/>
      <c r="AJ350" s="38"/>
      <c r="AK350" s="38"/>
      <c r="AL350" s="38"/>
      <c r="AM350" s="38"/>
      <c r="AN350" s="38"/>
      <c r="AO350" s="39"/>
      <c r="AP350" s="24"/>
      <c r="AQ350" s="8"/>
    </row>
    <row r="351" spans="1:43" ht="14.65" customHeight="1">
      <c r="A351" s="103">
        <f>+A344+1</f>
        <v>9</v>
      </c>
      <c r="B351" s="193" t="s">
        <v>211</v>
      </c>
      <c r="C351" s="193"/>
      <c r="D351" s="117">
        <f>+Marzo!M351</f>
        <v>44</v>
      </c>
      <c r="E351" s="126">
        <v>0</v>
      </c>
      <c r="F351" s="132">
        <v>0</v>
      </c>
      <c r="G351" s="132"/>
      <c r="H351" s="132"/>
      <c r="I351" s="132"/>
      <c r="J351" s="144">
        <f>+F351+G351</f>
        <v>0</v>
      </c>
      <c r="K351" s="147">
        <f>+AO351</f>
        <v>0</v>
      </c>
      <c r="L351" s="150">
        <f>+J351+K351</f>
        <v>0</v>
      </c>
      <c r="M351" s="153">
        <f>+(D351+E351)-L351+H351-I351</f>
        <v>44</v>
      </c>
      <c r="N351" s="14">
        <v>44</v>
      </c>
      <c r="O351" s="15"/>
      <c r="P351" s="15"/>
      <c r="Q351" s="16"/>
      <c r="R351" s="17" t="str">
        <f ca="1">IF(Q351=0," ",IFERROR(IF(DATEDIF(TODAY(),Q351,"M")&lt;=5,"ROJO",IF(DATEDIF(TODAY(),Q351,"M")&gt;=12,"VERDE",IF(AND(DATEDIF(TODAY(),Q351,"M")&gt;=6,DATEDIF(TODAY(),Q351,"M")&lt;=11),"AMARILLO"))),S351))</f>
        <v xml:space="preserve"> </v>
      </c>
      <c r="S351" s="17" t="str">
        <f>IF(Q351=0," ",IF(Q351&lt;=$N$4,"VENCIDO","NO VENCIDO"))</f>
        <v xml:space="preserve"> </v>
      </c>
      <c r="T351" s="18"/>
      <c r="U351" s="19"/>
      <c r="V351" s="19"/>
      <c r="W351" s="20"/>
      <c r="X351" s="20"/>
      <c r="Y351" s="163">
        <f>+AT351</f>
        <v>0</v>
      </c>
      <c r="Z351" s="21"/>
      <c r="AA351" s="4"/>
      <c r="AB351" s="167"/>
      <c r="AC351" s="167"/>
      <c r="AD351" s="171">
        <f>+AB351+AC351</f>
        <v>0</v>
      </c>
      <c r="AE351" s="167"/>
      <c r="AF351" s="167"/>
      <c r="AG351" s="167"/>
      <c r="AH351" s="167"/>
      <c r="AI351" s="167"/>
      <c r="AJ351" s="167"/>
      <c r="AK351" s="167"/>
      <c r="AL351" s="167"/>
      <c r="AM351" s="167"/>
      <c r="AN351" s="167"/>
      <c r="AO351" s="183">
        <f>SUM(AD351:AN356)</f>
        <v>0</v>
      </c>
      <c r="AP351" s="24"/>
      <c r="AQ351" s="8"/>
    </row>
    <row r="352" spans="1:43" ht="14.65" customHeight="1">
      <c r="A352" s="103"/>
      <c r="B352" s="193"/>
      <c r="C352" s="193"/>
      <c r="D352" s="118"/>
      <c r="E352" s="127"/>
      <c r="F352" s="133"/>
      <c r="G352" s="133"/>
      <c r="H352" s="133"/>
      <c r="I352" s="133"/>
      <c r="J352" s="145"/>
      <c r="K352" s="148"/>
      <c r="L352" s="151"/>
      <c r="M352" s="154"/>
      <c r="N352" s="14"/>
      <c r="O352" s="15"/>
      <c r="P352" s="15"/>
      <c r="Q352" s="16"/>
      <c r="R352" s="17" t="str">
        <f ca="1">IF(Q352=0," ",IFERROR(IF(DATEDIF(TODAY(),Q352,"M")&lt;=5,"ROJO",IF(DATEDIF(TODAY(),Q352,"M")&gt;=12,"VERDE",IF(AND(DATEDIF(TODAY(),Q352,"M")&gt;=6,DATEDIF(TODAY(),Q352,"M")&lt;=11),"AMARILLO"))),S352))</f>
        <v xml:space="preserve"> </v>
      </c>
      <c r="S352" s="25" t="str">
        <f>IF(Q352=0," ",IF(Q352&lt;=$N$4,"VENCIDO","NO VENCIDO"))</f>
        <v xml:space="preserve"> </v>
      </c>
      <c r="T352" s="18"/>
      <c r="U352" s="19"/>
      <c r="V352" s="19"/>
      <c r="W352" s="20"/>
      <c r="X352" s="20"/>
      <c r="Y352" s="164"/>
      <c r="Z352" s="21"/>
      <c r="AA352" s="4"/>
      <c r="AB352" s="168"/>
      <c r="AC352" s="168"/>
      <c r="AD352" s="172"/>
      <c r="AE352" s="168"/>
      <c r="AF352" s="168"/>
      <c r="AG352" s="168"/>
      <c r="AH352" s="168"/>
      <c r="AI352" s="168"/>
      <c r="AJ352" s="168"/>
      <c r="AK352" s="168"/>
      <c r="AL352" s="168"/>
      <c r="AM352" s="168"/>
      <c r="AN352" s="168"/>
      <c r="AO352" s="184"/>
      <c r="AP352" s="24"/>
      <c r="AQ352" s="8"/>
    </row>
    <row r="353" spans="1:43" ht="14.65" customHeight="1">
      <c r="A353" s="103"/>
      <c r="B353" s="193"/>
      <c r="C353" s="193"/>
      <c r="D353" s="118"/>
      <c r="E353" s="127"/>
      <c r="F353" s="133"/>
      <c r="G353" s="133"/>
      <c r="H353" s="133"/>
      <c r="I353" s="133"/>
      <c r="J353" s="145"/>
      <c r="K353" s="148"/>
      <c r="L353" s="151"/>
      <c r="M353" s="154"/>
      <c r="N353" s="14"/>
      <c r="O353" s="15"/>
      <c r="P353" s="15"/>
      <c r="Q353" s="16"/>
      <c r="R353" s="40"/>
      <c r="S353" s="41"/>
      <c r="T353" s="18"/>
      <c r="U353" s="19"/>
      <c r="V353" s="19"/>
      <c r="W353" s="20"/>
      <c r="X353" s="20"/>
      <c r="Y353" s="164"/>
      <c r="Z353" s="21"/>
      <c r="AA353" s="4"/>
      <c r="AB353" s="168"/>
      <c r="AC353" s="168"/>
      <c r="AD353" s="172"/>
      <c r="AE353" s="168"/>
      <c r="AF353" s="168"/>
      <c r="AG353" s="168"/>
      <c r="AH353" s="168"/>
      <c r="AI353" s="168"/>
      <c r="AJ353" s="168"/>
      <c r="AK353" s="168"/>
      <c r="AL353" s="168"/>
      <c r="AM353" s="168"/>
      <c r="AN353" s="168"/>
      <c r="AO353" s="184"/>
      <c r="AP353" s="24"/>
      <c r="AQ353" s="8"/>
    </row>
    <row r="354" spans="1:43" ht="14.65" customHeight="1">
      <c r="A354" s="103"/>
      <c r="B354" s="193"/>
      <c r="C354" s="193"/>
      <c r="D354" s="118"/>
      <c r="E354" s="127"/>
      <c r="F354" s="133"/>
      <c r="G354" s="133"/>
      <c r="H354" s="133"/>
      <c r="I354" s="133"/>
      <c r="J354" s="145"/>
      <c r="K354" s="148"/>
      <c r="L354" s="151"/>
      <c r="M354" s="154"/>
      <c r="N354" s="14"/>
      <c r="O354" s="15"/>
      <c r="P354" s="15"/>
      <c r="Q354" s="16"/>
      <c r="R354" s="17" t="str">
        <f ca="1">IF(Q354=0," ",IFERROR(IF(DATEDIF(TODAY(),Q354,"M")&lt;=5,"ROJO",IF(DATEDIF(TODAY(),Q354,"M")&gt;=12,"VERDE",IF(AND(DATEDIF(TODAY(),Q354,"M")&gt;=6,DATEDIF(TODAY(),Q354,"M")&lt;=11),"AMARILLO"))),S354))</f>
        <v xml:space="preserve"> </v>
      </c>
      <c r="S354" s="25" t="str">
        <f>IF(Q354=0," ",IF(Q354&lt;=$N$4,"VENCIDO","NO VENCIDO"))</f>
        <v xml:space="preserve"> </v>
      </c>
      <c r="T354" s="18"/>
      <c r="U354" s="19"/>
      <c r="V354" s="19"/>
      <c r="W354" s="20"/>
      <c r="X354" s="20"/>
      <c r="Y354" s="164"/>
      <c r="Z354" s="21"/>
      <c r="AA354" s="4"/>
      <c r="AB354" s="168"/>
      <c r="AC354" s="168"/>
      <c r="AD354" s="172"/>
      <c r="AE354" s="168"/>
      <c r="AF354" s="168"/>
      <c r="AG354" s="168"/>
      <c r="AH354" s="168"/>
      <c r="AI354" s="168"/>
      <c r="AJ354" s="168"/>
      <c r="AK354" s="168"/>
      <c r="AL354" s="168"/>
      <c r="AM354" s="168"/>
      <c r="AN354" s="168"/>
      <c r="AO354" s="184"/>
      <c r="AP354" s="24"/>
      <c r="AQ354" s="8"/>
    </row>
    <row r="355" spans="1:43" ht="14.65" customHeight="1">
      <c r="A355" s="103"/>
      <c r="B355" s="193"/>
      <c r="C355" s="193"/>
      <c r="D355" s="118"/>
      <c r="E355" s="127"/>
      <c r="F355" s="133"/>
      <c r="G355" s="133"/>
      <c r="H355" s="133"/>
      <c r="I355" s="133"/>
      <c r="J355" s="145"/>
      <c r="K355" s="148"/>
      <c r="L355" s="151"/>
      <c r="M355" s="154"/>
      <c r="N355" s="14"/>
      <c r="O355" s="15"/>
      <c r="P355" s="15"/>
      <c r="Q355" s="16"/>
      <c r="R355" s="17" t="str">
        <f ca="1">IF(Q355=0," ",IFERROR(IF(DATEDIF(TODAY(),Q355,"M")&lt;=5,"ROJO",IF(DATEDIF(TODAY(),Q355,"M")&gt;=12,"VERDE",IF(AND(DATEDIF(TODAY(),Q355,"M")&gt;=6,DATEDIF(TODAY(),Q355,"M")&lt;=11),"AMARILLO"))),S355))</f>
        <v xml:space="preserve"> </v>
      </c>
      <c r="S355" s="25" t="str">
        <f>IF(Q355=0," ",IF(Q355&lt;=$N$4,"VENCIDO","NO VENCIDO"))</f>
        <v xml:space="preserve"> </v>
      </c>
      <c r="T355" s="18"/>
      <c r="U355" s="19"/>
      <c r="V355" s="19"/>
      <c r="W355" s="20"/>
      <c r="X355" s="20"/>
      <c r="Y355" s="164"/>
      <c r="Z355" s="21"/>
      <c r="AA355" s="4"/>
      <c r="AB355" s="168"/>
      <c r="AC355" s="168"/>
      <c r="AD355" s="172"/>
      <c r="AE355" s="168"/>
      <c r="AF355" s="168"/>
      <c r="AG355" s="168"/>
      <c r="AH355" s="168"/>
      <c r="AI355" s="168"/>
      <c r="AJ355" s="168"/>
      <c r="AK355" s="168"/>
      <c r="AL355" s="168"/>
      <c r="AM355" s="168"/>
      <c r="AN355" s="168"/>
      <c r="AO355" s="184"/>
      <c r="AP355" s="24"/>
      <c r="AQ355" s="8"/>
    </row>
    <row r="356" spans="1:43" ht="14.65" customHeight="1">
      <c r="A356" s="103"/>
      <c r="B356" s="193"/>
      <c r="C356" s="193"/>
      <c r="D356" s="118"/>
      <c r="E356" s="127"/>
      <c r="F356" s="133"/>
      <c r="G356" s="133"/>
      <c r="H356" s="133"/>
      <c r="I356" s="133"/>
      <c r="J356" s="145"/>
      <c r="K356" s="148"/>
      <c r="L356" s="151"/>
      <c r="M356" s="155"/>
      <c r="N356" s="14"/>
      <c r="O356" s="15"/>
      <c r="P356" s="15"/>
      <c r="Q356" s="16"/>
      <c r="R356" s="17" t="str">
        <f ca="1">IF(Q356=0," ",IFERROR(IF(DATEDIF(TODAY(),Q356,"M")&lt;=5,"ROJO",IF(DATEDIF(TODAY(),Q356,"M")&gt;=12,"VERDE",IF(AND(DATEDIF(TODAY(),Q356,"M")&gt;=6,DATEDIF(TODAY(),Q356,"M")&lt;=11),"AMARILLO"))),S356))</f>
        <v xml:space="preserve"> </v>
      </c>
      <c r="S356" s="25" t="str">
        <f>IF(Q356=0," ",IF(Q356&lt;=$N$4,"VENCIDO","NO VENCIDO"))</f>
        <v xml:space="preserve"> </v>
      </c>
      <c r="T356" s="18"/>
      <c r="U356" s="19"/>
      <c r="V356" s="19"/>
      <c r="W356" s="20"/>
      <c r="X356" s="20"/>
      <c r="Y356" s="164"/>
      <c r="Z356" s="21"/>
      <c r="AA356" s="4"/>
      <c r="AB356" s="169"/>
      <c r="AC356" s="169"/>
      <c r="AD356" s="173"/>
      <c r="AE356" s="169"/>
      <c r="AF356" s="169"/>
      <c r="AG356" s="169"/>
      <c r="AH356" s="169"/>
      <c r="AI356" s="169"/>
      <c r="AJ356" s="169"/>
      <c r="AK356" s="169"/>
      <c r="AL356" s="169"/>
      <c r="AM356" s="169"/>
      <c r="AN356" s="169"/>
      <c r="AO356" s="185"/>
      <c r="AP356" s="24"/>
      <c r="AQ356" s="8"/>
    </row>
    <row r="357" spans="1:43" ht="16.5">
      <c r="A357" s="103"/>
      <c r="B357" s="193"/>
      <c r="C357" s="193"/>
      <c r="D357" s="119"/>
      <c r="E357" s="128"/>
      <c r="F357" s="134"/>
      <c r="G357" s="134"/>
      <c r="H357" s="134"/>
      <c r="I357" s="134"/>
      <c r="J357" s="146"/>
      <c r="K357" s="149"/>
      <c r="L357" s="152"/>
      <c r="M357" s="28" t="b">
        <f>M351=N357</f>
        <v>1</v>
      </c>
      <c r="N357" s="29">
        <f>SUM(N351:N356)</f>
        <v>44</v>
      </c>
      <c r="O357" s="30" t="s">
        <v>112</v>
      </c>
      <c r="P357" s="31"/>
      <c r="Q357" s="32"/>
      <c r="R357" s="32"/>
      <c r="S357" s="32"/>
      <c r="T357" s="33">
        <f>SUM(T351:T356)</f>
        <v>0</v>
      </c>
      <c r="U357" s="34"/>
      <c r="V357" s="34"/>
      <c r="W357" s="35"/>
      <c r="X357" s="35"/>
      <c r="Y357" s="165"/>
      <c r="Z357" s="36"/>
      <c r="AA357" s="4"/>
      <c r="AB357" s="37"/>
      <c r="AC357" s="38"/>
      <c r="AD357" s="53"/>
      <c r="AE357" s="38"/>
      <c r="AF357" s="38"/>
      <c r="AG357" s="38"/>
      <c r="AH357" s="38"/>
      <c r="AI357" s="38"/>
      <c r="AJ357" s="38"/>
      <c r="AK357" s="38"/>
      <c r="AL357" s="38"/>
      <c r="AM357" s="38"/>
      <c r="AN357" s="38"/>
      <c r="AO357" s="39"/>
      <c r="AP357" s="24"/>
      <c r="AQ357" s="8"/>
    </row>
    <row r="358" spans="1:43" ht="14.65" customHeight="1">
      <c r="A358" s="103">
        <f>+A351+1</f>
        <v>10</v>
      </c>
      <c r="B358" s="193" t="s">
        <v>213</v>
      </c>
      <c r="C358" s="193"/>
      <c r="D358" s="117">
        <f>+Marzo!M358</f>
        <v>0</v>
      </c>
      <c r="E358" s="126">
        <v>0</v>
      </c>
      <c r="F358" s="132">
        <v>0</v>
      </c>
      <c r="G358" s="132"/>
      <c r="H358" s="132"/>
      <c r="I358" s="132"/>
      <c r="J358" s="144">
        <f>+F358+G358</f>
        <v>0</v>
      </c>
      <c r="K358" s="147">
        <f>+AO358</f>
        <v>0</v>
      </c>
      <c r="L358" s="150">
        <f>+J358+K358</f>
        <v>0</v>
      </c>
      <c r="M358" s="153">
        <f>+(D358+E358)-L358+H358-I358</f>
        <v>0</v>
      </c>
      <c r="N358" s="14"/>
      <c r="O358" s="15"/>
      <c r="P358" s="15"/>
      <c r="Q358" s="16"/>
      <c r="R358" s="17" t="str">
        <f ca="1">IF(Q358=0," ",IFERROR(IF(DATEDIF(TODAY(),Q358,"M")&lt;=5,"ROJO",IF(DATEDIF(TODAY(),Q358,"M")&gt;=12,"VERDE",IF(AND(DATEDIF(TODAY(),Q358,"M")&gt;=6,DATEDIF(TODAY(),Q358,"M")&lt;=11),"AMARILLO"))),S358))</f>
        <v xml:space="preserve"> </v>
      </c>
      <c r="S358" s="17" t="str">
        <f>IF(Q358=0," ",IF(Q358&lt;=$N$4,"VENCIDO","NO VENCIDO"))</f>
        <v xml:space="preserve"> </v>
      </c>
      <c r="T358" s="18"/>
      <c r="U358" s="19"/>
      <c r="V358" s="19"/>
      <c r="W358" s="20"/>
      <c r="X358" s="20"/>
      <c r="Y358" s="163">
        <f>+AT358</f>
        <v>0</v>
      </c>
      <c r="Z358" s="21"/>
      <c r="AA358" s="4"/>
      <c r="AB358" s="167"/>
      <c r="AC358" s="167"/>
      <c r="AD358" s="171">
        <f>+AB358+AC358</f>
        <v>0</v>
      </c>
      <c r="AE358" s="167"/>
      <c r="AF358" s="167"/>
      <c r="AG358" s="167"/>
      <c r="AH358" s="167"/>
      <c r="AI358" s="167"/>
      <c r="AJ358" s="167"/>
      <c r="AK358" s="167"/>
      <c r="AL358" s="167"/>
      <c r="AM358" s="167"/>
      <c r="AN358" s="167"/>
      <c r="AO358" s="183">
        <f>SUM(AD358:AN363)</f>
        <v>0</v>
      </c>
      <c r="AP358" s="24"/>
      <c r="AQ358" s="8"/>
    </row>
    <row r="359" spans="1:43" ht="14.65" customHeight="1">
      <c r="A359" s="103"/>
      <c r="B359" s="193"/>
      <c r="C359" s="193"/>
      <c r="D359" s="118"/>
      <c r="E359" s="127"/>
      <c r="F359" s="133"/>
      <c r="G359" s="133"/>
      <c r="H359" s="133"/>
      <c r="I359" s="133"/>
      <c r="J359" s="145"/>
      <c r="K359" s="148"/>
      <c r="L359" s="151"/>
      <c r="M359" s="154"/>
      <c r="N359" s="14"/>
      <c r="O359" s="15"/>
      <c r="P359" s="15"/>
      <c r="Q359" s="16"/>
      <c r="R359" s="17" t="str">
        <f ca="1">IF(Q359=0," ",IFERROR(IF(DATEDIF(TODAY(),Q359,"M")&lt;=5,"ROJO",IF(DATEDIF(TODAY(),Q359,"M")&gt;=12,"VERDE",IF(AND(DATEDIF(TODAY(),Q359,"M")&gt;=6,DATEDIF(TODAY(),Q359,"M")&lt;=11),"AMARILLO"))),S359))</f>
        <v xml:space="preserve"> </v>
      </c>
      <c r="S359" s="25" t="str">
        <f>IF(Q359=0," ",IF(Q359&lt;=$N$4,"VENCIDO","NO VENCIDO"))</f>
        <v xml:space="preserve"> </v>
      </c>
      <c r="T359" s="18"/>
      <c r="U359" s="19"/>
      <c r="V359" s="19"/>
      <c r="W359" s="20"/>
      <c r="X359" s="20"/>
      <c r="Y359" s="164"/>
      <c r="Z359" s="21"/>
      <c r="AA359" s="4"/>
      <c r="AB359" s="168"/>
      <c r="AC359" s="168"/>
      <c r="AD359" s="172"/>
      <c r="AE359" s="168"/>
      <c r="AF359" s="168"/>
      <c r="AG359" s="168"/>
      <c r="AH359" s="168"/>
      <c r="AI359" s="168"/>
      <c r="AJ359" s="168"/>
      <c r="AK359" s="168"/>
      <c r="AL359" s="168"/>
      <c r="AM359" s="168"/>
      <c r="AN359" s="168"/>
      <c r="AO359" s="184"/>
      <c r="AP359" s="24"/>
      <c r="AQ359" s="8"/>
    </row>
    <row r="360" spans="1:43" ht="14.65" customHeight="1">
      <c r="A360" s="103"/>
      <c r="B360" s="193"/>
      <c r="C360" s="193"/>
      <c r="D360" s="118"/>
      <c r="E360" s="127"/>
      <c r="F360" s="133"/>
      <c r="G360" s="133"/>
      <c r="H360" s="133"/>
      <c r="I360" s="133"/>
      <c r="J360" s="145"/>
      <c r="K360" s="148"/>
      <c r="L360" s="151"/>
      <c r="M360" s="154"/>
      <c r="N360" s="14"/>
      <c r="O360" s="15"/>
      <c r="P360" s="15"/>
      <c r="Q360" s="16"/>
      <c r="R360" s="40"/>
      <c r="S360" s="41"/>
      <c r="T360" s="18"/>
      <c r="U360" s="19"/>
      <c r="V360" s="19"/>
      <c r="W360" s="20"/>
      <c r="X360" s="20"/>
      <c r="Y360" s="164"/>
      <c r="Z360" s="21"/>
      <c r="AA360" s="4"/>
      <c r="AB360" s="168"/>
      <c r="AC360" s="168"/>
      <c r="AD360" s="172"/>
      <c r="AE360" s="168"/>
      <c r="AF360" s="168"/>
      <c r="AG360" s="168"/>
      <c r="AH360" s="168"/>
      <c r="AI360" s="168"/>
      <c r="AJ360" s="168"/>
      <c r="AK360" s="168"/>
      <c r="AL360" s="168"/>
      <c r="AM360" s="168"/>
      <c r="AN360" s="168"/>
      <c r="AO360" s="184"/>
      <c r="AP360" s="24"/>
      <c r="AQ360" s="8"/>
    </row>
    <row r="361" spans="1:43" ht="14.65" customHeight="1">
      <c r="A361" s="103"/>
      <c r="B361" s="193"/>
      <c r="C361" s="193"/>
      <c r="D361" s="118"/>
      <c r="E361" s="127"/>
      <c r="F361" s="133"/>
      <c r="G361" s="133"/>
      <c r="H361" s="133"/>
      <c r="I361" s="133"/>
      <c r="J361" s="145"/>
      <c r="K361" s="148"/>
      <c r="L361" s="151"/>
      <c r="M361" s="154"/>
      <c r="N361" s="14"/>
      <c r="O361" s="15"/>
      <c r="P361" s="15"/>
      <c r="Q361" s="16"/>
      <c r="R361" s="17" t="str">
        <f ca="1">IF(Q361=0," ",IFERROR(IF(DATEDIF(TODAY(),Q361,"M")&lt;=5,"ROJO",IF(DATEDIF(TODAY(),Q361,"M")&gt;=12,"VERDE",IF(AND(DATEDIF(TODAY(),Q361,"M")&gt;=6,DATEDIF(TODAY(),Q361,"M")&lt;=11),"AMARILLO"))),S361))</f>
        <v xml:space="preserve"> </v>
      </c>
      <c r="S361" s="25" t="str">
        <f>IF(Q361=0," ",IF(Q361&lt;=$N$4,"VENCIDO","NO VENCIDO"))</f>
        <v xml:space="preserve"> </v>
      </c>
      <c r="T361" s="18"/>
      <c r="U361" s="19"/>
      <c r="V361" s="19"/>
      <c r="W361" s="20"/>
      <c r="X361" s="20"/>
      <c r="Y361" s="164"/>
      <c r="Z361" s="21"/>
      <c r="AA361" s="4"/>
      <c r="AB361" s="168"/>
      <c r="AC361" s="168"/>
      <c r="AD361" s="172"/>
      <c r="AE361" s="168"/>
      <c r="AF361" s="168"/>
      <c r="AG361" s="168"/>
      <c r="AH361" s="168"/>
      <c r="AI361" s="168"/>
      <c r="AJ361" s="168"/>
      <c r="AK361" s="168"/>
      <c r="AL361" s="168"/>
      <c r="AM361" s="168"/>
      <c r="AN361" s="168"/>
      <c r="AO361" s="184"/>
      <c r="AP361" s="24"/>
      <c r="AQ361" s="8"/>
    </row>
    <row r="362" spans="1:43" ht="14.65" customHeight="1">
      <c r="A362" s="103"/>
      <c r="B362" s="193"/>
      <c r="C362" s="193"/>
      <c r="D362" s="118"/>
      <c r="E362" s="127"/>
      <c r="F362" s="133"/>
      <c r="G362" s="133"/>
      <c r="H362" s="133"/>
      <c r="I362" s="133"/>
      <c r="J362" s="145"/>
      <c r="K362" s="148"/>
      <c r="L362" s="151"/>
      <c r="M362" s="154"/>
      <c r="N362" s="14"/>
      <c r="O362" s="15"/>
      <c r="P362" s="15"/>
      <c r="Q362" s="16"/>
      <c r="R362" s="17" t="str">
        <f ca="1">IF(Q362=0," ",IFERROR(IF(DATEDIF(TODAY(),Q362,"M")&lt;=5,"ROJO",IF(DATEDIF(TODAY(),Q362,"M")&gt;=12,"VERDE",IF(AND(DATEDIF(TODAY(),Q362,"M")&gt;=6,DATEDIF(TODAY(),Q362,"M")&lt;=11),"AMARILLO"))),S362))</f>
        <v xml:space="preserve"> </v>
      </c>
      <c r="S362" s="25" t="str">
        <f>IF(Q362=0," ",IF(Q362&lt;=$N$4,"VENCIDO","NO VENCIDO"))</f>
        <v xml:space="preserve"> </v>
      </c>
      <c r="T362" s="18"/>
      <c r="U362" s="19"/>
      <c r="V362" s="19"/>
      <c r="W362" s="20"/>
      <c r="X362" s="20"/>
      <c r="Y362" s="164"/>
      <c r="Z362" s="21"/>
      <c r="AA362" s="4"/>
      <c r="AB362" s="168"/>
      <c r="AC362" s="168"/>
      <c r="AD362" s="172"/>
      <c r="AE362" s="168"/>
      <c r="AF362" s="168"/>
      <c r="AG362" s="168"/>
      <c r="AH362" s="168"/>
      <c r="AI362" s="168"/>
      <c r="AJ362" s="168"/>
      <c r="AK362" s="168"/>
      <c r="AL362" s="168"/>
      <c r="AM362" s="168"/>
      <c r="AN362" s="168"/>
      <c r="AO362" s="184"/>
      <c r="AP362" s="24"/>
      <c r="AQ362" s="8"/>
    </row>
    <row r="363" spans="1:43" ht="14.65" customHeight="1">
      <c r="A363" s="103"/>
      <c r="B363" s="193"/>
      <c r="C363" s="193"/>
      <c r="D363" s="118"/>
      <c r="E363" s="127"/>
      <c r="F363" s="133"/>
      <c r="G363" s="133"/>
      <c r="H363" s="133"/>
      <c r="I363" s="133"/>
      <c r="J363" s="145"/>
      <c r="K363" s="148"/>
      <c r="L363" s="151"/>
      <c r="M363" s="155"/>
      <c r="N363" s="14"/>
      <c r="O363" s="15"/>
      <c r="P363" s="15"/>
      <c r="Q363" s="16"/>
      <c r="R363" s="17" t="str">
        <f ca="1">IF(Q363=0," ",IFERROR(IF(DATEDIF(TODAY(),Q363,"M")&lt;=5,"ROJO",IF(DATEDIF(TODAY(),Q363,"M")&gt;=12,"VERDE",IF(AND(DATEDIF(TODAY(),Q363,"M")&gt;=6,DATEDIF(TODAY(),Q363,"M")&lt;=11),"AMARILLO"))),S363))</f>
        <v xml:space="preserve"> </v>
      </c>
      <c r="S363" s="25" t="str">
        <f>IF(Q363=0," ",IF(Q363&lt;=$N$4,"VENCIDO","NO VENCIDO"))</f>
        <v xml:space="preserve"> </v>
      </c>
      <c r="T363" s="18"/>
      <c r="U363" s="19"/>
      <c r="V363" s="19"/>
      <c r="W363" s="20"/>
      <c r="X363" s="20"/>
      <c r="Y363" s="164"/>
      <c r="Z363" s="21"/>
      <c r="AA363" s="4"/>
      <c r="AB363" s="169"/>
      <c r="AC363" s="169"/>
      <c r="AD363" s="173"/>
      <c r="AE363" s="169"/>
      <c r="AF363" s="169"/>
      <c r="AG363" s="169"/>
      <c r="AH363" s="169"/>
      <c r="AI363" s="169"/>
      <c r="AJ363" s="169"/>
      <c r="AK363" s="169"/>
      <c r="AL363" s="169"/>
      <c r="AM363" s="169"/>
      <c r="AN363" s="169"/>
      <c r="AO363" s="185"/>
      <c r="AP363" s="24"/>
      <c r="AQ363" s="8"/>
    </row>
    <row r="364" spans="1:43" ht="16.5">
      <c r="A364" s="103"/>
      <c r="B364" s="193"/>
      <c r="C364" s="193"/>
      <c r="D364" s="119"/>
      <c r="E364" s="128"/>
      <c r="F364" s="134"/>
      <c r="G364" s="134"/>
      <c r="H364" s="134"/>
      <c r="I364" s="134"/>
      <c r="J364" s="146"/>
      <c r="K364" s="149"/>
      <c r="L364" s="152"/>
      <c r="M364" s="28" t="b">
        <f>M358=N364</f>
        <v>1</v>
      </c>
      <c r="N364" s="29">
        <f>SUM(N358:N363)</f>
        <v>0</v>
      </c>
      <c r="O364" s="30" t="s">
        <v>112</v>
      </c>
      <c r="P364" s="31"/>
      <c r="Q364" s="32"/>
      <c r="R364" s="32"/>
      <c r="S364" s="32"/>
      <c r="T364" s="33">
        <f>SUM(T358:T363)</f>
        <v>0</v>
      </c>
      <c r="U364" s="34"/>
      <c r="V364" s="34"/>
      <c r="W364" s="35"/>
      <c r="X364" s="35"/>
      <c r="Y364" s="165"/>
      <c r="Z364" s="36"/>
      <c r="AA364" s="4"/>
      <c r="AB364" s="37"/>
      <c r="AC364" s="38"/>
      <c r="AD364" s="53"/>
      <c r="AE364" s="38"/>
      <c r="AF364" s="38"/>
      <c r="AG364" s="38"/>
      <c r="AH364" s="38"/>
      <c r="AI364" s="38"/>
      <c r="AJ364" s="38"/>
      <c r="AK364" s="38"/>
      <c r="AL364" s="38"/>
      <c r="AM364" s="38"/>
      <c r="AN364" s="38"/>
      <c r="AO364" s="39"/>
      <c r="AP364" s="24"/>
      <c r="AQ364" s="8"/>
    </row>
    <row r="365" spans="1:43" ht="14.65" customHeight="1">
      <c r="A365" s="45">
        <f>+A358+1</f>
        <v>11</v>
      </c>
      <c r="B365" s="99" t="s">
        <v>214</v>
      </c>
      <c r="C365" s="99"/>
      <c r="D365" s="54">
        <f>+Marzo!M365</f>
        <v>8</v>
      </c>
      <c r="E365" s="55">
        <v>0</v>
      </c>
      <c r="F365" s="56"/>
      <c r="G365" s="56"/>
      <c r="H365" s="26"/>
      <c r="I365" s="26"/>
      <c r="J365" s="27">
        <f t="shared" ref="J365:J371" si="3">+F365+G365</f>
        <v>0</v>
      </c>
      <c r="K365" s="57">
        <f t="shared" ref="K365:K371" si="4">+AO365</f>
        <v>0</v>
      </c>
      <c r="L365" s="58">
        <f t="shared" ref="L365:L371" si="5">+J365+K365</f>
        <v>0</v>
      </c>
      <c r="M365" s="59">
        <f t="shared" ref="M365:M371" si="6">+(D365+E365)-(L365)+H365-I365</f>
        <v>8</v>
      </c>
      <c r="N365" s="14"/>
      <c r="O365" s="15"/>
      <c r="P365" s="15"/>
      <c r="Q365" s="16"/>
      <c r="R365" s="17" t="str">
        <f t="shared" ref="R365:R371" ca="1" si="7">IF(Q365=0," ",IFERROR(IF(DATEDIF(TODAY(),Q365,"M")&lt;=5,"ROJO",IF(DATEDIF(TODAY(),Q365,"M")&gt;=12,"VERDE",IF(AND(DATEDIF(TODAY(),Q365,"M")&gt;=6,DATEDIF(TODAY(),Q365,"M")&lt;=11),"AMARILLO"))),S365))</f>
        <v xml:space="preserve"> </v>
      </c>
      <c r="S365" s="25" t="str">
        <f t="shared" ref="S365:S371" si="8">IF(Q365=0," ",IF(Q365&lt;=$N$4,"VENCIDO","NO VENCIDO"))</f>
        <v xml:space="preserve"> </v>
      </c>
      <c r="T365" s="18"/>
      <c r="U365" s="19"/>
      <c r="V365" s="19"/>
      <c r="W365" s="20"/>
      <c r="X365" s="20"/>
      <c r="Y365" s="60"/>
      <c r="Z365" s="61"/>
      <c r="AA365" s="4"/>
      <c r="AB365" s="22"/>
      <c r="AC365" s="22"/>
      <c r="AD365" s="23">
        <f t="shared" ref="AD365:AD371" si="9">+AB365+AC365</f>
        <v>0</v>
      </c>
      <c r="AE365" s="22"/>
      <c r="AF365" s="22"/>
      <c r="AG365" s="22"/>
      <c r="AH365" s="22"/>
      <c r="AI365" s="22"/>
      <c r="AJ365" s="22"/>
      <c r="AK365" s="22"/>
      <c r="AL365" s="22"/>
      <c r="AM365" s="22"/>
      <c r="AN365" s="22"/>
      <c r="AO365" s="62">
        <f>SUM(AD365:AN365)</f>
        <v>0</v>
      </c>
      <c r="AP365" s="24"/>
      <c r="AQ365" s="8"/>
    </row>
    <row r="366" spans="1:43" ht="14.65" customHeight="1">
      <c r="A366" s="45">
        <f t="shared" ref="A366:A371" si="10">A365+1</f>
        <v>12</v>
      </c>
      <c r="B366" s="99" t="s">
        <v>215</v>
      </c>
      <c r="C366" s="99"/>
      <c r="D366" s="54">
        <f>+Marzo!M366</f>
        <v>0</v>
      </c>
      <c r="E366" s="55">
        <v>0</v>
      </c>
      <c r="F366" s="56"/>
      <c r="G366" s="56"/>
      <c r="H366" s="26"/>
      <c r="I366" s="26"/>
      <c r="J366" s="27">
        <f t="shared" si="3"/>
        <v>0</v>
      </c>
      <c r="K366" s="57">
        <f t="shared" si="4"/>
        <v>0</v>
      </c>
      <c r="L366" s="58">
        <f t="shared" si="5"/>
        <v>0</v>
      </c>
      <c r="M366" s="59">
        <f t="shared" si="6"/>
        <v>0</v>
      </c>
      <c r="N366" s="14"/>
      <c r="O366" s="15"/>
      <c r="P366" s="15"/>
      <c r="Q366" s="16"/>
      <c r="R366" s="17" t="str">
        <f t="shared" ca="1" si="7"/>
        <v xml:space="preserve"> </v>
      </c>
      <c r="S366" s="25" t="str">
        <f t="shared" si="8"/>
        <v xml:space="preserve"> </v>
      </c>
      <c r="T366" s="18"/>
      <c r="U366" s="19"/>
      <c r="V366" s="19"/>
      <c r="W366" s="20"/>
      <c r="X366" s="20"/>
      <c r="Y366" s="63"/>
      <c r="Z366" s="61"/>
      <c r="AA366" s="4"/>
      <c r="AB366" s="22"/>
      <c r="AC366" s="22"/>
      <c r="AD366" s="23">
        <f t="shared" si="9"/>
        <v>0</v>
      </c>
      <c r="AE366" s="22"/>
      <c r="AF366" s="22"/>
      <c r="AG366" s="22"/>
      <c r="AH366" s="22"/>
      <c r="AI366" s="22"/>
      <c r="AJ366" s="22"/>
      <c r="AK366" s="22"/>
      <c r="AL366" s="22"/>
      <c r="AM366" s="22"/>
      <c r="AN366" s="22"/>
      <c r="AO366" s="62">
        <f t="shared" ref="AO366:AO371" si="11">SUM(AD366:AN366)</f>
        <v>0</v>
      </c>
      <c r="AP366" s="24"/>
      <c r="AQ366" s="8"/>
    </row>
    <row r="367" spans="1:43" ht="14.65" customHeight="1">
      <c r="A367" s="45">
        <f t="shared" si="10"/>
        <v>13</v>
      </c>
      <c r="B367" s="99" t="s">
        <v>216</v>
      </c>
      <c r="C367" s="99"/>
      <c r="D367" s="54">
        <f>+Marzo!M367</f>
        <v>0</v>
      </c>
      <c r="E367" s="55">
        <v>0</v>
      </c>
      <c r="F367" s="56"/>
      <c r="G367" s="56"/>
      <c r="H367" s="26"/>
      <c r="I367" s="26"/>
      <c r="J367" s="27">
        <f t="shared" si="3"/>
        <v>0</v>
      </c>
      <c r="K367" s="57">
        <f t="shared" si="4"/>
        <v>0</v>
      </c>
      <c r="L367" s="58">
        <f t="shared" si="5"/>
        <v>0</v>
      </c>
      <c r="M367" s="59">
        <f t="shared" si="6"/>
        <v>0</v>
      </c>
      <c r="N367" s="14"/>
      <c r="O367" s="15"/>
      <c r="P367" s="15"/>
      <c r="Q367" s="16"/>
      <c r="R367" s="17" t="str">
        <f t="shared" ca="1" si="7"/>
        <v xml:space="preserve"> </v>
      </c>
      <c r="S367" s="25" t="str">
        <f t="shared" si="8"/>
        <v xml:space="preserve"> </v>
      </c>
      <c r="T367" s="18"/>
      <c r="U367" s="19"/>
      <c r="V367" s="19"/>
      <c r="W367" s="20"/>
      <c r="X367" s="20"/>
      <c r="Y367" s="63"/>
      <c r="Z367" s="61"/>
      <c r="AA367" s="4"/>
      <c r="AB367" s="22"/>
      <c r="AC367" s="22"/>
      <c r="AD367" s="23">
        <f t="shared" si="9"/>
        <v>0</v>
      </c>
      <c r="AE367" s="22"/>
      <c r="AF367" s="22"/>
      <c r="AG367" s="22"/>
      <c r="AH367" s="22"/>
      <c r="AI367" s="22"/>
      <c r="AJ367" s="22"/>
      <c r="AK367" s="22"/>
      <c r="AL367" s="22"/>
      <c r="AM367" s="22"/>
      <c r="AN367" s="22"/>
      <c r="AO367" s="62">
        <f t="shared" si="11"/>
        <v>0</v>
      </c>
      <c r="AP367" s="24"/>
      <c r="AQ367" s="8"/>
    </row>
    <row r="368" spans="1:43" ht="14.65" customHeight="1">
      <c r="A368" s="45">
        <f t="shared" si="10"/>
        <v>14</v>
      </c>
      <c r="B368" s="99" t="s">
        <v>217</v>
      </c>
      <c r="C368" s="99"/>
      <c r="D368" s="54">
        <f>+Marzo!M368</f>
        <v>16</v>
      </c>
      <c r="E368" s="55">
        <v>0</v>
      </c>
      <c r="F368" s="56"/>
      <c r="G368" s="56"/>
      <c r="H368" s="26"/>
      <c r="I368" s="26"/>
      <c r="J368" s="27">
        <f t="shared" si="3"/>
        <v>0</v>
      </c>
      <c r="K368" s="57">
        <f t="shared" si="4"/>
        <v>0</v>
      </c>
      <c r="L368" s="58">
        <f t="shared" si="5"/>
        <v>0</v>
      </c>
      <c r="M368" s="59">
        <f t="shared" si="6"/>
        <v>16</v>
      </c>
      <c r="N368" s="14"/>
      <c r="O368" s="15"/>
      <c r="P368" s="15"/>
      <c r="Q368" s="16"/>
      <c r="R368" s="17" t="str">
        <f t="shared" ca="1" si="7"/>
        <v xml:space="preserve"> </v>
      </c>
      <c r="S368" s="25" t="str">
        <f t="shared" si="8"/>
        <v xml:space="preserve"> </v>
      </c>
      <c r="T368" s="18"/>
      <c r="U368" s="19"/>
      <c r="V368" s="19"/>
      <c r="W368" s="20"/>
      <c r="X368" s="20"/>
      <c r="Y368" s="63"/>
      <c r="Z368" s="61"/>
      <c r="AA368" s="4"/>
      <c r="AB368" s="22"/>
      <c r="AC368" s="22"/>
      <c r="AD368" s="23">
        <f t="shared" si="9"/>
        <v>0</v>
      </c>
      <c r="AE368" s="22"/>
      <c r="AF368" s="22"/>
      <c r="AG368" s="22"/>
      <c r="AH368" s="22"/>
      <c r="AI368" s="22"/>
      <c r="AJ368" s="22"/>
      <c r="AK368" s="22"/>
      <c r="AL368" s="22"/>
      <c r="AM368" s="22"/>
      <c r="AN368" s="22"/>
      <c r="AO368" s="62">
        <f t="shared" si="11"/>
        <v>0</v>
      </c>
      <c r="AP368" s="24"/>
      <c r="AQ368" s="8"/>
    </row>
    <row r="369" spans="1:43" ht="14.65" customHeight="1">
      <c r="A369" s="45">
        <f t="shared" si="10"/>
        <v>15</v>
      </c>
      <c r="B369" s="99" t="s">
        <v>218</v>
      </c>
      <c r="C369" s="99"/>
      <c r="D369" s="54">
        <f>+Marzo!M369</f>
        <v>7</v>
      </c>
      <c r="E369" s="55">
        <v>0</v>
      </c>
      <c r="F369" s="56"/>
      <c r="G369" s="56"/>
      <c r="H369" s="26"/>
      <c r="I369" s="26"/>
      <c r="J369" s="27">
        <f t="shared" si="3"/>
        <v>0</v>
      </c>
      <c r="K369" s="57">
        <f t="shared" si="4"/>
        <v>0</v>
      </c>
      <c r="L369" s="58">
        <f t="shared" si="5"/>
        <v>0</v>
      </c>
      <c r="M369" s="59">
        <f t="shared" si="6"/>
        <v>7</v>
      </c>
      <c r="N369" s="14"/>
      <c r="O369" s="15"/>
      <c r="P369" s="15"/>
      <c r="Q369" s="16"/>
      <c r="R369" s="17" t="str">
        <f t="shared" ca="1" si="7"/>
        <v xml:space="preserve"> </v>
      </c>
      <c r="S369" s="25" t="str">
        <f t="shared" si="8"/>
        <v xml:space="preserve"> </v>
      </c>
      <c r="T369" s="18"/>
      <c r="U369" s="19"/>
      <c r="V369" s="19"/>
      <c r="W369" s="20"/>
      <c r="X369" s="20"/>
      <c r="Y369" s="63"/>
      <c r="Z369" s="61"/>
      <c r="AA369" s="4"/>
      <c r="AB369" s="22"/>
      <c r="AC369" s="22"/>
      <c r="AD369" s="23">
        <f t="shared" si="9"/>
        <v>0</v>
      </c>
      <c r="AE369" s="22"/>
      <c r="AF369" s="22"/>
      <c r="AG369" s="22"/>
      <c r="AH369" s="22"/>
      <c r="AI369" s="22"/>
      <c r="AJ369" s="22"/>
      <c r="AK369" s="22"/>
      <c r="AL369" s="22"/>
      <c r="AM369" s="22"/>
      <c r="AN369" s="22"/>
      <c r="AO369" s="62">
        <f t="shared" si="11"/>
        <v>0</v>
      </c>
      <c r="AP369" s="24"/>
      <c r="AQ369" s="8"/>
    </row>
    <row r="370" spans="1:43" ht="16.5">
      <c r="A370" s="45">
        <f t="shared" si="10"/>
        <v>16</v>
      </c>
      <c r="B370" s="99" t="s">
        <v>219</v>
      </c>
      <c r="C370" s="99"/>
      <c r="D370" s="54">
        <f>+Marzo!M370</f>
        <v>10</v>
      </c>
      <c r="E370" s="55">
        <v>0</v>
      </c>
      <c r="F370" s="56"/>
      <c r="G370" s="56"/>
      <c r="H370" s="26"/>
      <c r="I370" s="26"/>
      <c r="J370" s="27">
        <f t="shared" si="3"/>
        <v>0</v>
      </c>
      <c r="K370" s="57">
        <f t="shared" si="4"/>
        <v>0</v>
      </c>
      <c r="L370" s="58">
        <f t="shared" si="5"/>
        <v>0</v>
      </c>
      <c r="M370" s="59">
        <f t="shared" si="6"/>
        <v>10</v>
      </c>
      <c r="N370" s="14"/>
      <c r="O370" s="15"/>
      <c r="P370" s="15"/>
      <c r="Q370" s="16"/>
      <c r="R370" s="17" t="str">
        <f t="shared" ca="1" si="7"/>
        <v xml:space="preserve"> </v>
      </c>
      <c r="S370" s="25" t="str">
        <f t="shared" si="8"/>
        <v xml:space="preserve"> </v>
      </c>
      <c r="T370" s="18"/>
      <c r="U370" s="19"/>
      <c r="V370" s="19"/>
      <c r="W370" s="20"/>
      <c r="X370" s="20"/>
      <c r="Y370" s="63"/>
      <c r="Z370" s="61"/>
      <c r="AA370" s="4"/>
      <c r="AB370" s="22"/>
      <c r="AC370" s="22"/>
      <c r="AD370" s="23">
        <f t="shared" si="9"/>
        <v>0</v>
      </c>
      <c r="AE370" s="22"/>
      <c r="AF370" s="22"/>
      <c r="AG370" s="22"/>
      <c r="AH370" s="22"/>
      <c r="AI370" s="22"/>
      <c r="AJ370" s="22"/>
      <c r="AK370" s="22"/>
      <c r="AL370" s="22"/>
      <c r="AM370" s="22"/>
      <c r="AN370" s="22"/>
      <c r="AO370" s="62">
        <f t="shared" si="11"/>
        <v>0</v>
      </c>
      <c r="AP370" s="24"/>
      <c r="AQ370" s="8"/>
    </row>
    <row r="371" spans="1:43" ht="16.5">
      <c r="A371" s="45">
        <f t="shared" si="10"/>
        <v>17</v>
      </c>
      <c r="B371" s="99" t="s">
        <v>220</v>
      </c>
      <c r="C371" s="99"/>
      <c r="D371" s="54">
        <f>+Marzo!M371</f>
        <v>0</v>
      </c>
      <c r="E371" s="55">
        <v>0</v>
      </c>
      <c r="F371" s="56"/>
      <c r="G371" s="56"/>
      <c r="H371" s="26"/>
      <c r="I371" s="26"/>
      <c r="J371" s="27">
        <f t="shared" si="3"/>
        <v>0</v>
      </c>
      <c r="K371" s="57">
        <f t="shared" si="4"/>
        <v>0</v>
      </c>
      <c r="L371" s="58">
        <f t="shared" si="5"/>
        <v>0</v>
      </c>
      <c r="M371" s="59">
        <f t="shared" si="6"/>
        <v>0</v>
      </c>
      <c r="N371" s="14"/>
      <c r="O371" s="15"/>
      <c r="P371" s="15"/>
      <c r="Q371" s="16"/>
      <c r="R371" s="17" t="str">
        <f t="shared" ca="1" si="7"/>
        <v xml:space="preserve"> </v>
      </c>
      <c r="S371" s="25" t="str">
        <f t="shared" si="8"/>
        <v xml:space="preserve"> </v>
      </c>
      <c r="T371" s="18"/>
      <c r="U371" s="19"/>
      <c r="V371" s="19"/>
      <c r="W371" s="20"/>
      <c r="X371" s="20"/>
      <c r="Y371" s="63"/>
      <c r="Z371" s="61"/>
      <c r="AA371" s="4"/>
      <c r="AB371" s="22"/>
      <c r="AC371" s="22"/>
      <c r="AD371" s="23">
        <f t="shared" si="9"/>
        <v>0</v>
      </c>
      <c r="AE371" s="22"/>
      <c r="AF371" s="22"/>
      <c r="AG371" s="22"/>
      <c r="AH371" s="22"/>
      <c r="AI371" s="22"/>
      <c r="AJ371" s="22"/>
      <c r="AK371" s="22"/>
      <c r="AL371" s="22"/>
      <c r="AM371" s="22"/>
      <c r="AN371" s="22"/>
      <c r="AO371" s="62">
        <f t="shared" si="11"/>
        <v>0</v>
      </c>
      <c r="AP371" s="24"/>
      <c r="AQ371" s="8"/>
    </row>
    <row r="372" spans="1:43" ht="16.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row>
    <row r="373" spans="1:43" ht="14.65" customHeight="1">
      <c r="A373" s="113" t="s">
        <v>48</v>
      </c>
      <c r="B373" s="202" t="s">
        <v>221</v>
      </c>
      <c r="C373" s="202"/>
      <c r="D373" s="123" t="s">
        <v>78</v>
      </c>
      <c r="E373" s="113" t="s">
        <v>222</v>
      </c>
      <c r="F373" s="104" t="s">
        <v>80</v>
      </c>
      <c r="G373" s="105"/>
      <c r="H373" s="2" t="s">
        <v>81</v>
      </c>
      <c r="I373" s="3" t="s">
        <v>82</v>
      </c>
      <c r="J373" s="141" t="s">
        <v>83</v>
      </c>
      <c r="K373" s="110" t="s">
        <v>84</v>
      </c>
      <c r="L373" s="114" t="s">
        <v>85</v>
      </c>
      <c r="M373" s="113" t="s">
        <v>223</v>
      </c>
      <c r="N373" s="113" t="s">
        <v>87</v>
      </c>
      <c r="O373" s="113" t="s">
        <v>88</v>
      </c>
      <c r="P373" s="113" t="s">
        <v>89</v>
      </c>
      <c r="Q373" s="113" t="s">
        <v>90</v>
      </c>
      <c r="R373" s="159" t="s">
        <v>91</v>
      </c>
      <c r="S373" s="159" t="s">
        <v>92</v>
      </c>
      <c r="T373" s="162" t="s">
        <v>93</v>
      </c>
      <c r="U373" s="162" t="s">
        <v>89</v>
      </c>
      <c r="V373" s="162" t="s">
        <v>94</v>
      </c>
      <c r="W373" s="162" t="s">
        <v>95</v>
      </c>
      <c r="X373" s="162" t="s">
        <v>95</v>
      </c>
      <c r="Y373" s="110" t="s">
        <v>224</v>
      </c>
      <c r="Z373" s="162" t="s">
        <v>98</v>
      </c>
      <c r="AA373" s="4"/>
      <c r="AB373" s="106" t="s">
        <v>225</v>
      </c>
      <c r="AC373" s="106"/>
      <c r="AD373" s="106"/>
      <c r="AE373" s="106"/>
      <c r="AF373" s="106"/>
      <c r="AG373" s="106"/>
      <c r="AH373" s="106"/>
      <c r="AI373" s="106"/>
      <c r="AJ373" s="106"/>
      <c r="AK373" s="106"/>
      <c r="AL373" s="106"/>
      <c r="AM373" s="106"/>
      <c r="AN373" s="106"/>
      <c r="AO373" s="106"/>
      <c r="AP373" s="106"/>
      <c r="AQ373" s="186" t="s">
        <v>100</v>
      </c>
    </row>
    <row r="374" spans="1:43" ht="14.65" customHeight="1">
      <c r="A374" s="113"/>
      <c r="B374" s="202"/>
      <c r="C374" s="202"/>
      <c r="D374" s="124"/>
      <c r="E374" s="113"/>
      <c r="F374" s="114" t="s">
        <v>101</v>
      </c>
      <c r="G374" s="114" t="s">
        <v>102</v>
      </c>
      <c r="H374" s="135" t="s">
        <v>103</v>
      </c>
      <c r="I374" s="138" t="s">
        <v>104</v>
      </c>
      <c r="J374" s="142"/>
      <c r="K374" s="111"/>
      <c r="L374" s="115"/>
      <c r="M374" s="113"/>
      <c r="N374" s="113"/>
      <c r="O374" s="113"/>
      <c r="P374" s="113"/>
      <c r="Q374" s="113"/>
      <c r="R374" s="160"/>
      <c r="S374" s="160"/>
      <c r="T374" s="162"/>
      <c r="U374" s="162"/>
      <c r="V374" s="162"/>
      <c r="W374" s="162"/>
      <c r="X374" s="162"/>
      <c r="Y374" s="111"/>
      <c r="Z374" s="162"/>
      <c r="AA374" s="4"/>
      <c r="AB374" s="91">
        <v>1</v>
      </c>
      <c r="AC374" s="91"/>
      <c r="AD374" s="9">
        <v>2</v>
      </c>
      <c r="AE374" s="9">
        <v>3</v>
      </c>
      <c r="AF374" s="9">
        <v>4</v>
      </c>
      <c r="AG374" s="9">
        <v>5</v>
      </c>
      <c r="AH374" s="9">
        <v>6</v>
      </c>
      <c r="AI374" s="9">
        <v>7</v>
      </c>
      <c r="AJ374" s="9">
        <v>8</v>
      </c>
      <c r="AK374" s="9">
        <v>9</v>
      </c>
      <c r="AL374" s="9">
        <v>10</v>
      </c>
      <c r="AM374" s="9">
        <v>11</v>
      </c>
      <c r="AN374" s="9">
        <v>12</v>
      </c>
      <c r="AO374" s="9">
        <v>13</v>
      </c>
      <c r="AP374" s="9">
        <v>14</v>
      </c>
      <c r="AQ374" s="186"/>
    </row>
    <row r="375" spans="1:43" ht="14.65" customHeight="1">
      <c r="A375" s="113"/>
      <c r="B375" s="202"/>
      <c r="C375" s="202"/>
      <c r="D375" s="124"/>
      <c r="E375" s="113"/>
      <c r="F375" s="115"/>
      <c r="G375" s="115"/>
      <c r="H375" s="136"/>
      <c r="I375" s="139"/>
      <c r="J375" s="142"/>
      <c r="K375" s="111"/>
      <c r="L375" s="115"/>
      <c r="M375" s="113"/>
      <c r="N375" s="113"/>
      <c r="O375" s="113"/>
      <c r="P375" s="113"/>
      <c r="Q375" s="113"/>
      <c r="R375" s="160"/>
      <c r="S375" s="160"/>
      <c r="T375" s="162"/>
      <c r="U375" s="162"/>
      <c r="V375" s="162"/>
      <c r="W375" s="162"/>
      <c r="X375" s="162"/>
      <c r="Y375" s="111"/>
      <c r="Z375" s="162"/>
      <c r="AA375" s="4"/>
      <c r="AB375" s="107" t="s">
        <v>49</v>
      </c>
      <c r="AC375" s="107"/>
      <c r="AD375" s="174" t="s">
        <v>51</v>
      </c>
      <c r="AE375" s="177" t="s">
        <v>53</v>
      </c>
      <c r="AF375" s="174" t="s">
        <v>55</v>
      </c>
      <c r="AG375" s="177" t="s">
        <v>57</v>
      </c>
      <c r="AH375" s="174" t="s">
        <v>59</v>
      </c>
      <c r="AI375" s="177" t="s">
        <v>61</v>
      </c>
      <c r="AJ375" s="174" t="s">
        <v>63</v>
      </c>
      <c r="AK375" s="177" t="s">
        <v>65</v>
      </c>
      <c r="AL375" s="174" t="s">
        <v>67</v>
      </c>
      <c r="AM375" s="107" t="s">
        <v>40</v>
      </c>
      <c r="AN375" s="174" t="s">
        <v>226</v>
      </c>
      <c r="AO375" s="107" t="s">
        <v>73</v>
      </c>
      <c r="AP375" s="174" t="s">
        <v>75</v>
      </c>
      <c r="AQ375" s="186"/>
    </row>
    <row r="376" spans="1:43" ht="16.5">
      <c r="A376" s="113"/>
      <c r="B376" s="202"/>
      <c r="C376" s="202"/>
      <c r="D376" s="125"/>
      <c r="E376" s="113"/>
      <c r="F376" s="116"/>
      <c r="G376" s="116"/>
      <c r="H376" s="137"/>
      <c r="I376" s="140"/>
      <c r="J376" s="143"/>
      <c r="K376" s="112"/>
      <c r="L376" s="116"/>
      <c r="M376" s="113"/>
      <c r="N376" s="113"/>
      <c r="O376" s="113"/>
      <c r="P376" s="113"/>
      <c r="Q376" s="113"/>
      <c r="R376" s="161"/>
      <c r="S376" s="161"/>
      <c r="T376" s="162"/>
      <c r="U376" s="162"/>
      <c r="V376" s="162"/>
      <c r="W376" s="162"/>
      <c r="X376" s="162"/>
      <c r="Y376" s="112"/>
      <c r="Z376" s="162"/>
      <c r="AA376" s="4"/>
      <c r="AB376" s="64" t="s">
        <v>106</v>
      </c>
      <c r="AC376" s="64" t="s">
        <v>107</v>
      </c>
      <c r="AD376" s="174"/>
      <c r="AE376" s="178"/>
      <c r="AF376" s="174"/>
      <c r="AG376" s="178"/>
      <c r="AH376" s="174"/>
      <c r="AI376" s="178"/>
      <c r="AJ376" s="174"/>
      <c r="AK376" s="178"/>
      <c r="AL376" s="174"/>
      <c r="AM376" s="107"/>
      <c r="AN376" s="174"/>
      <c r="AO376" s="107"/>
      <c r="AP376" s="174"/>
      <c r="AQ376" s="186"/>
    </row>
    <row r="377" spans="1:43" ht="14.65" customHeight="1">
      <c r="A377" s="45">
        <v>1</v>
      </c>
      <c r="B377" s="108" t="s">
        <v>227</v>
      </c>
      <c r="C377" s="109"/>
      <c r="D377" s="54">
        <f>+Marzo!M377</f>
        <v>0</v>
      </c>
      <c r="E377" s="55"/>
      <c r="F377" s="65"/>
      <c r="G377" s="65"/>
      <c r="H377" s="66"/>
      <c r="I377" s="66"/>
      <c r="J377" s="27">
        <f>SUM(F377,G377)</f>
        <v>0</v>
      </c>
      <c r="K377" s="57">
        <f>+AQ377</f>
        <v>0</v>
      </c>
      <c r="L377" s="58">
        <f>+J377+K377</f>
        <v>0</v>
      </c>
      <c r="M377" s="59">
        <f>+(D377+E377)-(L377)+H377-I377</f>
        <v>0</v>
      </c>
      <c r="N377" s="67">
        <f>+AS377</f>
        <v>0</v>
      </c>
      <c r="O377" s="19"/>
      <c r="P377" s="19"/>
      <c r="Q377" s="19"/>
      <c r="R377" s="19"/>
      <c r="S377" s="20"/>
      <c r="T377" s="20"/>
      <c r="U377" s="68"/>
      <c r="V377" s="68"/>
      <c r="W377" s="68"/>
      <c r="X377" s="68"/>
      <c r="Y377" s="67">
        <f>+AS377</f>
        <v>0</v>
      </c>
      <c r="Z377" s="21"/>
      <c r="AA377" s="4"/>
      <c r="AB377" s="69"/>
      <c r="AC377" s="69"/>
      <c r="AD377" s="69"/>
      <c r="AE377" s="69"/>
      <c r="AF377" s="69"/>
      <c r="AG377" s="69"/>
      <c r="AH377" s="69"/>
      <c r="AI377" s="69"/>
      <c r="AJ377" s="69"/>
      <c r="AK377" s="69"/>
      <c r="AL377" s="69"/>
      <c r="AM377" s="69"/>
      <c r="AN377" s="69"/>
      <c r="AO377" s="69"/>
      <c r="AP377" s="69"/>
      <c r="AQ377" s="70">
        <f>SUM(AB377:AP377)</f>
        <v>0</v>
      </c>
    </row>
    <row r="378" spans="1:43" ht="14.65" customHeight="1">
      <c r="A378" s="45">
        <f>A377+1</f>
        <v>2</v>
      </c>
      <c r="B378" s="108" t="s">
        <v>228</v>
      </c>
      <c r="C378" s="109"/>
      <c r="D378" s="54">
        <f>+Marzo!M378</f>
        <v>0</v>
      </c>
      <c r="E378" s="55"/>
      <c r="F378" s="65"/>
      <c r="G378" s="65"/>
      <c r="H378" s="66"/>
      <c r="I378" s="66"/>
      <c r="J378" s="27">
        <f>SUM(F378,G378)</f>
        <v>0</v>
      </c>
      <c r="K378" s="57">
        <f>+AQ378</f>
        <v>0</v>
      </c>
      <c r="L378" s="58">
        <f>+J378+K378</f>
        <v>0</v>
      </c>
      <c r="M378" s="59">
        <f>+(D378+E378)-(L378)+H378-I378</f>
        <v>0</v>
      </c>
      <c r="N378" s="67">
        <f>+AS378</f>
        <v>0</v>
      </c>
      <c r="O378" s="19"/>
      <c r="P378" s="19"/>
      <c r="Q378" s="19"/>
      <c r="R378" s="19"/>
      <c r="S378" s="20"/>
      <c r="T378" s="20"/>
      <c r="U378" s="68"/>
      <c r="V378" s="68"/>
      <c r="W378" s="68"/>
      <c r="X378" s="68"/>
      <c r="Y378" s="67">
        <f>+AS378</f>
        <v>0</v>
      </c>
      <c r="Z378" s="21"/>
      <c r="AA378" s="4"/>
      <c r="AB378" s="69"/>
      <c r="AC378" s="69"/>
      <c r="AD378" s="69"/>
      <c r="AE378" s="69"/>
      <c r="AF378" s="69"/>
      <c r="AG378" s="69"/>
      <c r="AH378" s="69"/>
      <c r="AI378" s="69"/>
      <c r="AJ378" s="69"/>
      <c r="AK378" s="69"/>
      <c r="AL378" s="69"/>
      <c r="AM378" s="69"/>
      <c r="AN378" s="69"/>
      <c r="AO378" s="69"/>
      <c r="AP378" s="69"/>
      <c r="AQ378" s="70">
        <f>SUM(AB378:AP378)</f>
        <v>0</v>
      </c>
    </row>
    <row r="379" spans="1:43" ht="16.5">
      <c r="A379" s="45">
        <f>A378+1</f>
        <v>3</v>
      </c>
      <c r="B379" s="108" t="s">
        <v>229</v>
      </c>
      <c r="C379" s="109"/>
      <c r="D379" s="54">
        <f>+Marzo!M379</f>
        <v>0</v>
      </c>
      <c r="E379" s="55"/>
      <c r="F379" s="65"/>
      <c r="G379" s="65"/>
      <c r="H379" s="66"/>
      <c r="I379" s="66"/>
      <c r="J379" s="27">
        <f>SUM(F379,G379)</f>
        <v>0</v>
      </c>
      <c r="K379" s="57">
        <f>+AQ379</f>
        <v>0</v>
      </c>
      <c r="L379" s="58">
        <f>+J379+K379</f>
        <v>0</v>
      </c>
      <c r="M379" s="59">
        <f>+(D379+E379)-(L379)+H379-I379</f>
        <v>0</v>
      </c>
      <c r="N379" s="67">
        <f>+AS379</f>
        <v>0</v>
      </c>
      <c r="O379" s="19"/>
      <c r="P379" s="19"/>
      <c r="Q379" s="19"/>
      <c r="R379" s="19"/>
      <c r="S379" s="20"/>
      <c r="T379" s="20"/>
      <c r="U379" s="68"/>
      <c r="V379" s="68"/>
      <c r="W379" s="68"/>
      <c r="X379" s="68"/>
      <c r="Y379" s="67">
        <f>+AS379</f>
        <v>0</v>
      </c>
      <c r="Z379" s="21"/>
      <c r="AA379" s="4"/>
      <c r="AB379" s="69"/>
      <c r="AC379" s="69"/>
      <c r="AD379" s="69"/>
      <c r="AE379" s="69"/>
      <c r="AF379" s="69"/>
      <c r="AG379" s="69"/>
      <c r="AH379" s="69"/>
      <c r="AI379" s="69"/>
      <c r="AJ379" s="69"/>
      <c r="AK379" s="69"/>
      <c r="AL379" s="69"/>
      <c r="AM379" s="69"/>
      <c r="AN379" s="69"/>
      <c r="AO379" s="69"/>
      <c r="AP379" s="69"/>
      <c r="AQ379" s="70">
        <f>SUM(AB379:AP379)</f>
        <v>0</v>
      </c>
    </row>
    <row r="380" spans="1:43" ht="16.5">
      <c r="A380" s="45">
        <v>4</v>
      </c>
      <c r="B380" s="108" t="s">
        <v>230</v>
      </c>
      <c r="C380" s="109"/>
      <c r="D380" s="54">
        <f>+Marzo!M380</f>
        <v>24</v>
      </c>
      <c r="E380" s="55"/>
      <c r="F380" s="65"/>
      <c r="G380" s="65"/>
      <c r="H380" s="66"/>
      <c r="I380" s="66"/>
      <c r="J380" s="27">
        <f t="shared" ref="J380:J381" si="12">SUM(F380,G380)</f>
        <v>0</v>
      </c>
      <c r="K380" s="57">
        <f t="shared" ref="K380:K381" si="13">+AQ380</f>
        <v>24</v>
      </c>
      <c r="L380" s="58">
        <f t="shared" ref="L380:L381" si="14">+J380+K380</f>
        <v>24</v>
      </c>
      <c r="M380" s="59">
        <f t="shared" ref="M380:M381" si="15">+(D380+E380)-(L380)+H380-I380</f>
        <v>0</v>
      </c>
      <c r="N380" s="67">
        <f t="shared" ref="N380:N381" si="16">+AS380</f>
        <v>0</v>
      </c>
      <c r="O380" s="19"/>
      <c r="P380" s="19"/>
      <c r="Q380" s="19"/>
      <c r="R380" s="19"/>
      <c r="S380" s="20"/>
      <c r="T380" s="20"/>
      <c r="U380" s="68"/>
      <c r="V380" s="68"/>
      <c r="W380" s="68"/>
      <c r="X380" s="68"/>
      <c r="Y380" s="67">
        <f t="shared" ref="Y380:Y381" si="17">+AS380</f>
        <v>0</v>
      </c>
      <c r="Z380" s="21"/>
      <c r="AA380" s="4"/>
      <c r="AB380" s="69"/>
      <c r="AC380" s="69"/>
      <c r="AD380" s="69"/>
      <c r="AE380" s="69"/>
      <c r="AF380" s="69"/>
      <c r="AG380" s="69"/>
      <c r="AH380" s="69"/>
      <c r="AI380" s="69"/>
      <c r="AJ380" s="69">
        <v>24</v>
      </c>
      <c r="AK380" s="69"/>
      <c r="AL380" s="69"/>
      <c r="AM380" s="69"/>
      <c r="AN380" s="69"/>
      <c r="AO380" s="69"/>
      <c r="AP380" s="69"/>
      <c r="AQ380" s="70">
        <f t="shared" ref="AQ380:AQ381" si="18">SUM(AB380:AP380)</f>
        <v>24</v>
      </c>
    </row>
    <row r="381" spans="1:43" ht="16.5">
      <c r="A381" s="45">
        <f>A380+1</f>
        <v>5</v>
      </c>
      <c r="B381" s="108" t="s">
        <v>231</v>
      </c>
      <c r="C381" s="109"/>
      <c r="D381" s="54">
        <f>+Marzo!M381</f>
        <v>0</v>
      </c>
      <c r="E381" s="55"/>
      <c r="F381" s="65"/>
      <c r="G381" s="65"/>
      <c r="H381" s="66"/>
      <c r="I381" s="66"/>
      <c r="J381" s="27">
        <f t="shared" si="12"/>
        <v>0</v>
      </c>
      <c r="K381" s="57">
        <f t="shared" si="13"/>
        <v>0</v>
      </c>
      <c r="L381" s="58">
        <f t="shared" si="14"/>
        <v>0</v>
      </c>
      <c r="M381" s="59">
        <f t="shared" si="15"/>
        <v>0</v>
      </c>
      <c r="N381" s="67">
        <f t="shared" si="16"/>
        <v>0</v>
      </c>
      <c r="O381" s="19"/>
      <c r="P381" s="19"/>
      <c r="Q381" s="19"/>
      <c r="R381" s="19"/>
      <c r="S381" s="20"/>
      <c r="T381" s="20"/>
      <c r="U381" s="68"/>
      <c r="V381" s="68"/>
      <c r="W381" s="68"/>
      <c r="X381" s="68"/>
      <c r="Y381" s="67">
        <f t="shared" si="17"/>
        <v>0</v>
      </c>
      <c r="Z381" s="21"/>
      <c r="AA381" s="4"/>
      <c r="AB381" s="69"/>
      <c r="AC381" s="69"/>
      <c r="AD381" s="69"/>
      <c r="AE381" s="69"/>
      <c r="AF381" s="69"/>
      <c r="AG381" s="69"/>
      <c r="AH381" s="69"/>
      <c r="AI381" s="69"/>
      <c r="AJ381" s="69"/>
      <c r="AK381" s="69"/>
      <c r="AL381" s="69"/>
      <c r="AM381" s="69"/>
      <c r="AN381" s="69"/>
      <c r="AO381" s="69"/>
      <c r="AP381" s="69"/>
      <c r="AQ381" s="70">
        <f t="shared" si="18"/>
        <v>0</v>
      </c>
    </row>
  </sheetData>
  <sheetProtection algorithmName="SHA-512" hashValue="bzSFg5pDOvVtDAaUCb/HgUkV1RS3p65bF05Sab9V6gcanFzWhsTtF7w9HWzq6CzYpzs5zORDRtaJjX0on/iiXg==" saltValue="gPbsxwmmHk16fliVnarsEQ==" spinCount="100000" sheet="1" objects="1" scenarios="1"/>
  <protectedRanges>
    <protectedRange algorithmName="SHA-512" hashValue="zHOOI8C6TdaV6s6N2/27xESvwU0t5zAaLoItHRVoGpTXM9j+vyxsopMktU83nI5i57EgckgHvMhLqaFhlwmlrQ==" saltValue="lXnRqhBa+m7p3r+f6ZoJ4w==" spinCount="100000" sqref="K5:K220 K222:K293 K295:K371 Q221:Y221 Q294:Y294 M5:M9 M11:M15 M17:M21 M23:M27 M29:M33 M35:M39 M41:M45 M47:M51 M53:M57 M59:M63 M65:M69 M71:M75 M77:M81 M83:M87 M89:M93 M95:M99 M101:M105 M107:M111 M113:M117 M119:M123 M125:M129 M131:M135 M137:M141 M143:M147 M149:M153 M155:M159 M161:M165 M167:M171 M173:M177 M179:M183 M185:M189 M191:M195 M197:M201 M203:M207 M209:M213 M215:M219 M222:M226 M228:M232 M234:M238 M240:M244 M246:M250 M252:M256 M258:M262 M264:M268 M270:M274 M276:M280 M282:M286 M288:M292 M365:M371" name="Municipios_1_2"/>
    <protectedRange algorithmName="SHA-512" hashValue="azGcVdqYkhR86HIKn2rYPPRr5+mVW4IEq7uRHMk25sS6su9btp67csEbkWb5GQvriIX/bROpuDFXXVgLMPzhMQ==" saltValue="So3PWvzqU6WQxaYTU7AVAg==" spinCount="100000" sqref="M10 M16 M22 M28 M34 M40 M46 M52 M58 M64 M70 M76 M82 M100 M112 M118 M124 M130 M136 M142 M148 M88 M94 M106 M166 M172 M178 M184 M190 M196 M202 M208 M214 M220 M227 M233 M239 M245 M251 M257 M263 M269 M275 M281 M287 M293 M364 M160 M154" name="Acopio_1_2_2"/>
    <protectedRange algorithmName="SHA-512" hashValue="8byoQttQWGP5qbcxqBkq+H+/zRRYljqgH/rENkvAtcx2vfR2IwlTET4l4/66wUB+2T3pLT28iauSquQPOk8bNw==" saltValue="lZksW1D6kU5eg3qR/gQlwA==" spinCount="100000" sqref="AO1:AO4" name="Enero Perdidas_2_2"/>
    <protectedRange algorithmName="SHA-512" hashValue="8byoQttQWGP5qbcxqBkq+H+/zRRYljqgH/rENkvAtcx2vfR2IwlTET4l4/66wUB+2T3pLT28iauSquQPOk8bNw==" saltValue="lZksW1D6kU5eg3qR/gQlwA==" spinCount="100000" sqref="AQ373:AQ376" name="Enero Perdidas_3_2"/>
    <protectedRange algorithmName="SHA-512" hashValue="zHOOI8C6TdaV6s6N2/27xESvwU0t5zAaLoItHRVoGpTXM9j+vyxsopMktU83nI5i57EgckgHvMhLqaFhlwmlrQ==" saltValue="lXnRqhBa+m7p3r+f6ZoJ4w==" spinCount="100000" sqref="M295:M300 M302:M307 M309:M314 M316:M321 M323:M328 M330:M335 M337:M342 M344:M349 M351:M356 M358:M363" name="Municipios_1_2_1"/>
    <protectedRange algorithmName="SHA-512" hashValue="azGcVdqYkhR86HIKn2rYPPRr5+mVW4IEq7uRHMk25sS6su9btp67csEbkWb5GQvriIX/bROpuDFXXVgLMPzhMQ==" saltValue="So3PWvzqU6WQxaYTU7AVAg==" spinCount="100000" sqref="M301 M308 M315 M322 M329 M336 M343 M350 M357" name="Acopio_1_2_2_1"/>
    <protectedRange algorithmName="SHA-512" hashValue="zHOOI8C6TdaV6s6N2/27xESvwU0t5zAaLoItHRVoGpTXM9j+vyxsopMktU83nI5i57EgckgHvMhLqaFhlwmlrQ==" saltValue="lXnRqhBa+m7p3r+f6ZoJ4w==" spinCount="100000" sqref="K377:K381 M377:M381" name="Municipios_1_2_3"/>
    <protectedRange algorithmName="SHA-512" hashValue="8byoQttQWGP5qbcxqBkq+H+/zRRYljqgH/rENkvAtcx2vfR2IwlTET4l4/66wUB+2T3pLT28iauSquQPOk8bNw==" saltValue="lZksW1D6kU5eg3qR/gQlwA==" spinCount="100000" sqref="AQ377:AQ381" name="Enero Perdidas_5_2_2"/>
  </protectedRanges>
  <mergeCells count="1668">
    <mergeCell ref="B209:C214"/>
    <mergeCell ref="B203:C208"/>
    <mergeCell ref="B373:C376"/>
    <mergeCell ref="B358:C364"/>
    <mergeCell ref="B351:C357"/>
    <mergeCell ref="B344:C350"/>
    <mergeCell ref="B337:C343"/>
    <mergeCell ref="B330:C336"/>
    <mergeCell ref="B323:C329"/>
    <mergeCell ref="B316:C322"/>
    <mergeCell ref="B309:C315"/>
    <mergeCell ref="B41:C46"/>
    <mergeCell ref="B35:C40"/>
    <mergeCell ref="B29:C34"/>
    <mergeCell ref="B23:C28"/>
    <mergeCell ref="B17:C22"/>
    <mergeCell ref="B11:C16"/>
    <mergeCell ref="B371:C371"/>
    <mergeCell ref="B5:C10"/>
    <mergeCell ref="B1:C4"/>
    <mergeCell ref="B197:C202"/>
    <mergeCell ref="B191:C196"/>
    <mergeCell ref="B185:C190"/>
    <mergeCell ref="B179:C184"/>
    <mergeCell ref="B173:C178"/>
    <mergeCell ref="B167:C172"/>
    <mergeCell ref="B161:C166"/>
    <mergeCell ref="B155:C157"/>
    <mergeCell ref="B149:C151"/>
    <mergeCell ref="B143:C148"/>
    <mergeCell ref="B137:C142"/>
    <mergeCell ref="B131:C136"/>
    <mergeCell ref="B125:C130"/>
    <mergeCell ref="B119:C124"/>
    <mergeCell ref="B113:C118"/>
    <mergeCell ref="B107:C112"/>
    <mergeCell ref="B101:C106"/>
    <mergeCell ref="AO330:AO335"/>
    <mergeCell ref="AO337:AO342"/>
    <mergeCell ref="AO344:AO349"/>
    <mergeCell ref="AO351:AO356"/>
    <mergeCell ref="AO358:AO363"/>
    <mergeCell ref="AO375:AO376"/>
    <mergeCell ref="AP375:AP376"/>
    <mergeCell ref="AQ373:AQ376"/>
    <mergeCell ref="B95:C100"/>
    <mergeCell ref="B89:C94"/>
    <mergeCell ref="B83:C88"/>
    <mergeCell ref="B77:C82"/>
    <mergeCell ref="B71:C76"/>
    <mergeCell ref="B65:C70"/>
    <mergeCell ref="B59:C64"/>
    <mergeCell ref="B53:C58"/>
    <mergeCell ref="B47:C52"/>
    <mergeCell ref="B302:C308"/>
    <mergeCell ref="B295:C301"/>
    <mergeCell ref="B288:C293"/>
    <mergeCell ref="B282:C287"/>
    <mergeCell ref="B276:C281"/>
    <mergeCell ref="B270:C275"/>
    <mergeCell ref="B264:C269"/>
    <mergeCell ref="B258:C263"/>
    <mergeCell ref="B252:C257"/>
    <mergeCell ref="B246:C251"/>
    <mergeCell ref="B240:C245"/>
    <mergeCell ref="B234:C239"/>
    <mergeCell ref="B228:C233"/>
    <mergeCell ref="B222:C227"/>
    <mergeCell ref="B215:C220"/>
    <mergeCell ref="AO222:AO226"/>
    <mergeCell ref="AO228:AO232"/>
    <mergeCell ref="AO234:AO238"/>
    <mergeCell ref="AO240:AO244"/>
    <mergeCell ref="AO246:AO250"/>
    <mergeCell ref="AO252:AO256"/>
    <mergeCell ref="AO258:AO262"/>
    <mergeCell ref="AO264:AO268"/>
    <mergeCell ref="AO270:AO274"/>
    <mergeCell ref="AO276:AO280"/>
    <mergeCell ref="AO282:AO286"/>
    <mergeCell ref="AO288:AO292"/>
    <mergeCell ref="AO295:AO300"/>
    <mergeCell ref="AO302:AO307"/>
    <mergeCell ref="AO309:AO314"/>
    <mergeCell ref="AO316:AO321"/>
    <mergeCell ref="AO323:AO328"/>
    <mergeCell ref="AO119:AO123"/>
    <mergeCell ref="AO125:AO129"/>
    <mergeCell ref="AO131:AO135"/>
    <mergeCell ref="AO137:AO141"/>
    <mergeCell ref="AO143:AO147"/>
    <mergeCell ref="AO149:AO153"/>
    <mergeCell ref="AO155:AO159"/>
    <mergeCell ref="AO161:AO165"/>
    <mergeCell ref="AO167:AO171"/>
    <mergeCell ref="AO173:AO177"/>
    <mergeCell ref="AO179:AO183"/>
    <mergeCell ref="AO185:AO189"/>
    <mergeCell ref="AO191:AO195"/>
    <mergeCell ref="AO197:AO201"/>
    <mergeCell ref="AO203:AO207"/>
    <mergeCell ref="AO209:AO213"/>
    <mergeCell ref="AO215:AO219"/>
    <mergeCell ref="AN288:AN292"/>
    <mergeCell ref="AN295:AN300"/>
    <mergeCell ref="AN302:AN307"/>
    <mergeCell ref="AN309:AN314"/>
    <mergeCell ref="AN316:AN321"/>
    <mergeCell ref="AN323:AN328"/>
    <mergeCell ref="AN330:AN335"/>
    <mergeCell ref="AN337:AN342"/>
    <mergeCell ref="AN344:AN349"/>
    <mergeCell ref="AN351:AN356"/>
    <mergeCell ref="AN358:AN363"/>
    <mergeCell ref="AN375:AN376"/>
    <mergeCell ref="AO1:AO4"/>
    <mergeCell ref="AO5:AO9"/>
    <mergeCell ref="AO11:AO15"/>
    <mergeCell ref="AO17:AO21"/>
    <mergeCell ref="AO23:AO27"/>
    <mergeCell ref="AO29:AO33"/>
    <mergeCell ref="AO35:AO39"/>
    <mergeCell ref="AO41:AO45"/>
    <mergeCell ref="AO47:AO51"/>
    <mergeCell ref="AO53:AO57"/>
    <mergeCell ref="AO59:AO63"/>
    <mergeCell ref="AO65:AO69"/>
    <mergeCell ref="AO71:AO75"/>
    <mergeCell ref="AO77:AO81"/>
    <mergeCell ref="AO83:AO87"/>
    <mergeCell ref="AO89:AO93"/>
    <mergeCell ref="AO95:AO99"/>
    <mergeCell ref="AO101:AO105"/>
    <mergeCell ref="AO107:AO111"/>
    <mergeCell ref="AO113:AO117"/>
    <mergeCell ref="AN185:AN189"/>
    <mergeCell ref="AN191:AN195"/>
    <mergeCell ref="AN197:AN201"/>
    <mergeCell ref="AN203:AN207"/>
    <mergeCell ref="AN209:AN213"/>
    <mergeCell ref="AN215:AN219"/>
    <mergeCell ref="AN222:AN226"/>
    <mergeCell ref="AN228:AN232"/>
    <mergeCell ref="AN234:AN238"/>
    <mergeCell ref="AN240:AN244"/>
    <mergeCell ref="AN246:AN250"/>
    <mergeCell ref="AN252:AN256"/>
    <mergeCell ref="AN258:AN262"/>
    <mergeCell ref="AN264:AN268"/>
    <mergeCell ref="AN270:AN274"/>
    <mergeCell ref="AN276:AN280"/>
    <mergeCell ref="AN282:AN286"/>
    <mergeCell ref="AM375:AM376"/>
    <mergeCell ref="AN3:AN4"/>
    <mergeCell ref="AN5:AN9"/>
    <mergeCell ref="AN11:AN15"/>
    <mergeCell ref="AN17:AN21"/>
    <mergeCell ref="AN23:AN27"/>
    <mergeCell ref="AN29:AN33"/>
    <mergeCell ref="AN35:AN39"/>
    <mergeCell ref="AN41:AN45"/>
    <mergeCell ref="AN47:AN51"/>
    <mergeCell ref="AN53:AN57"/>
    <mergeCell ref="AN59:AN63"/>
    <mergeCell ref="AN65:AN69"/>
    <mergeCell ref="AN71:AN75"/>
    <mergeCell ref="AN77:AN81"/>
    <mergeCell ref="AN83:AN87"/>
    <mergeCell ref="AN89:AN93"/>
    <mergeCell ref="AN95:AN99"/>
    <mergeCell ref="AN101:AN105"/>
    <mergeCell ref="AN107:AN111"/>
    <mergeCell ref="AN113:AN117"/>
    <mergeCell ref="AN119:AN123"/>
    <mergeCell ref="AN125:AN129"/>
    <mergeCell ref="AN131:AN135"/>
    <mergeCell ref="AN137:AN141"/>
    <mergeCell ref="AN143:AN147"/>
    <mergeCell ref="AN149:AN153"/>
    <mergeCell ref="AN155:AN159"/>
    <mergeCell ref="AN161:AN165"/>
    <mergeCell ref="AN167:AN171"/>
    <mergeCell ref="AN173:AN177"/>
    <mergeCell ref="AN179:AN183"/>
    <mergeCell ref="AM252:AM256"/>
    <mergeCell ref="AM258:AM262"/>
    <mergeCell ref="AM264:AM268"/>
    <mergeCell ref="AM270:AM274"/>
    <mergeCell ref="AM276:AM280"/>
    <mergeCell ref="AM282:AM286"/>
    <mergeCell ref="AM288:AM292"/>
    <mergeCell ref="AM295:AM300"/>
    <mergeCell ref="AM302:AM307"/>
    <mergeCell ref="AM309:AM314"/>
    <mergeCell ref="AM316:AM321"/>
    <mergeCell ref="AM323:AM328"/>
    <mergeCell ref="AM330:AM335"/>
    <mergeCell ref="AM337:AM342"/>
    <mergeCell ref="AM344:AM349"/>
    <mergeCell ref="AM351:AM356"/>
    <mergeCell ref="AM358:AM363"/>
    <mergeCell ref="AM149:AM153"/>
    <mergeCell ref="AM155:AM159"/>
    <mergeCell ref="AM161:AM165"/>
    <mergeCell ref="AM167:AM171"/>
    <mergeCell ref="AM173:AM177"/>
    <mergeCell ref="AM179:AM183"/>
    <mergeCell ref="AM185:AM189"/>
    <mergeCell ref="AM191:AM195"/>
    <mergeCell ref="AM197:AM201"/>
    <mergeCell ref="AM203:AM207"/>
    <mergeCell ref="AM209:AM213"/>
    <mergeCell ref="AM215:AM219"/>
    <mergeCell ref="AM222:AM226"/>
    <mergeCell ref="AM228:AM232"/>
    <mergeCell ref="AM234:AM238"/>
    <mergeCell ref="AM240:AM244"/>
    <mergeCell ref="AM246:AM250"/>
    <mergeCell ref="AL323:AL328"/>
    <mergeCell ref="AL330:AL335"/>
    <mergeCell ref="AL337:AL342"/>
    <mergeCell ref="AL344:AL349"/>
    <mergeCell ref="AL351:AL356"/>
    <mergeCell ref="AL358:AL363"/>
    <mergeCell ref="AL375:AL376"/>
    <mergeCell ref="AM3:AM4"/>
    <mergeCell ref="AM5:AM9"/>
    <mergeCell ref="AM11:AM15"/>
    <mergeCell ref="AM17:AM21"/>
    <mergeCell ref="AM23:AM27"/>
    <mergeCell ref="AM29:AM33"/>
    <mergeCell ref="AM35:AM39"/>
    <mergeCell ref="AM41:AM45"/>
    <mergeCell ref="AM47:AM51"/>
    <mergeCell ref="AM53:AM57"/>
    <mergeCell ref="AM59:AM63"/>
    <mergeCell ref="AM65:AM69"/>
    <mergeCell ref="AM71:AM75"/>
    <mergeCell ref="AM77:AM81"/>
    <mergeCell ref="AM83:AM87"/>
    <mergeCell ref="AM89:AM93"/>
    <mergeCell ref="AM95:AM99"/>
    <mergeCell ref="AM101:AM105"/>
    <mergeCell ref="AM107:AM111"/>
    <mergeCell ref="AM113:AM117"/>
    <mergeCell ref="AM119:AM123"/>
    <mergeCell ref="AM125:AM129"/>
    <mergeCell ref="AM131:AM135"/>
    <mergeCell ref="AM137:AM141"/>
    <mergeCell ref="AM143:AM147"/>
    <mergeCell ref="AL215:AL219"/>
    <mergeCell ref="AL222:AL226"/>
    <mergeCell ref="AL228:AL232"/>
    <mergeCell ref="AL234:AL238"/>
    <mergeCell ref="AL240:AL244"/>
    <mergeCell ref="AL246:AL250"/>
    <mergeCell ref="AL252:AL256"/>
    <mergeCell ref="AL258:AL262"/>
    <mergeCell ref="AL264:AL268"/>
    <mergeCell ref="AL270:AL274"/>
    <mergeCell ref="AL276:AL280"/>
    <mergeCell ref="AL282:AL286"/>
    <mergeCell ref="AL288:AL292"/>
    <mergeCell ref="AL295:AL300"/>
    <mergeCell ref="AL302:AL307"/>
    <mergeCell ref="AL309:AL314"/>
    <mergeCell ref="AL316:AL321"/>
    <mergeCell ref="AL113:AL117"/>
    <mergeCell ref="AL119:AL123"/>
    <mergeCell ref="AL125:AL129"/>
    <mergeCell ref="AL131:AL135"/>
    <mergeCell ref="AL137:AL141"/>
    <mergeCell ref="AL143:AL147"/>
    <mergeCell ref="AL149:AL153"/>
    <mergeCell ref="AL155:AL159"/>
    <mergeCell ref="AL161:AL165"/>
    <mergeCell ref="AL167:AL171"/>
    <mergeCell ref="AL173:AL177"/>
    <mergeCell ref="AL179:AL183"/>
    <mergeCell ref="AL185:AL189"/>
    <mergeCell ref="AL191:AL195"/>
    <mergeCell ref="AL197:AL201"/>
    <mergeCell ref="AL203:AL207"/>
    <mergeCell ref="AL209:AL213"/>
    <mergeCell ref="AK282:AK286"/>
    <mergeCell ref="AK288:AK292"/>
    <mergeCell ref="AK295:AK300"/>
    <mergeCell ref="AK302:AK307"/>
    <mergeCell ref="AK309:AK314"/>
    <mergeCell ref="AK316:AK321"/>
    <mergeCell ref="AK323:AK328"/>
    <mergeCell ref="AK330:AK335"/>
    <mergeCell ref="AK337:AK342"/>
    <mergeCell ref="AK344:AK349"/>
    <mergeCell ref="AK351:AK356"/>
    <mergeCell ref="AK358:AK363"/>
    <mergeCell ref="AK375:AK376"/>
    <mergeCell ref="AL3:AL4"/>
    <mergeCell ref="AL5:AL9"/>
    <mergeCell ref="AL11:AL15"/>
    <mergeCell ref="AL17:AL21"/>
    <mergeCell ref="AL23:AL27"/>
    <mergeCell ref="AL29:AL33"/>
    <mergeCell ref="AL35:AL39"/>
    <mergeCell ref="AL41:AL45"/>
    <mergeCell ref="AL47:AL51"/>
    <mergeCell ref="AL53:AL57"/>
    <mergeCell ref="AL59:AL63"/>
    <mergeCell ref="AL65:AL69"/>
    <mergeCell ref="AL71:AL75"/>
    <mergeCell ref="AL77:AL81"/>
    <mergeCell ref="AL83:AL87"/>
    <mergeCell ref="AL89:AL93"/>
    <mergeCell ref="AL95:AL99"/>
    <mergeCell ref="AL101:AL105"/>
    <mergeCell ref="AL107:AL111"/>
    <mergeCell ref="AK179:AK183"/>
    <mergeCell ref="AK185:AK189"/>
    <mergeCell ref="AK191:AK195"/>
    <mergeCell ref="AK197:AK201"/>
    <mergeCell ref="AK203:AK207"/>
    <mergeCell ref="AK209:AK213"/>
    <mergeCell ref="AK215:AK219"/>
    <mergeCell ref="AK222:AK226"/>
    <mergeCell ref="AK228:AK232"/>
    <mergeCell ref="AK234:AK238"/>
    <mergeCell ref="AK240:AK244"/>
    <mergeCell ref="AK246:AK250"/>
    <mergeCell ref="AK252:AK256"/>
    <mergeCell ref="AK258:AK262"/>
    <mergeCell ref="AK264:AK268"/>
    <mergeCell ref="AK270:AK274"/>
    <mergeCell ref="AK276:AK280"/>
    <mergeCell ref="AJ358:AJ363"/>
    <mergeCell ref="AJ375:AJ376"/>
    <mergeCell ref="AK3:AK4"/>
    <mergeCell ref="AK5:AK9"/>
    <mergeCell ref="AK11:AK15"/>
    <mergeCell ref="AK17:AK21"/>
    <mergeCell ref="AK23:AK27"/>
    <mergeCell ref="AK29:AK33"/>
    <mergeCell ref="AK35:AK39"/>
    <mergeCell ref="AK41:AK45"/>
    <mergeCell ref="AK47:AK51"/>
    <mergeCell ref="AK53:AK57"/>
    <mergeCell ref="AK59:AK63"/>
    <mergeCell ref="AK65:AK69"/>
    <mergeCell ref="AK71:AK75"/>
    <mergeCell ref="AK77:AK81"/>
    <mergeCell ref="AK83:AK87"/>
    <mergeCell ref="AK89:AK93"/>
    <mergeCell ref="AK95:AK99"/>
    <mergeCell ref="AK101:AK105"/>
    <mergeCell ref="AK107:AK111"/>
    <mergeCell ref="AK113:AK117"/>
    <mergeCell ref="AK119:AK123"/>
    <mergeCell ref="AK125:AK129"/>
    <mergeCell ref="AK131:AK135"/>
    <mergeCell ref="AK137:AK141"/>
    <mergeCell ref="AK143:AK147"/>
    <mergeCell ref="AK149:AK153"/>
    <mergeCell ref="AK155:AK159"/>
    <mergeCell ref="AK161:AK165"/>
    <mergeCell ref="AK167:AK171"/>
    <mergeCell ref="AK173:AK177"/>
    <mergeCell ref="AJ246:AJ250"/>
    <mergeCell ref="AJ252:AJ256"/>
    <mergeCell ref="AJ258:AJ262"/>
    <mergeCell ref="AJ264:AJ268"/>
    <mergeCell ref="AJ270:AJ274"/>
    <mergeCell ref="AJ276:AJ280"/>
    <mergeCell ref="AJ282:AJ286"/>
    <mergeCell ref="AJ288:AJ292"/>
    <mergeCell ref="AJ295:AJ300"/>
    <mergeCell ref="AJ302:AJ307"/>
    <mergeCell ref="AJ309:AJ314"/>
    <mergeCell ref="AJ316:AJ321"/>
    <mergeCell ref="AJ323:AJ328"/>
    <mergeCell ref="AJ330:AJ335"/>
    <mergeCell ref="AJ337:AJ342"/>
    <mergeCell ref="AJ344:AJ349"/>
    <mergeCell ref="AJ351:AJ356"/>
    <mergeCell ref="AJ143:AJ147"/>
    <mergeCell ref="AJ149:AJ153"/>
    <mergeCell ref="AJ155:AJ159"/>
    <mergeCell ref="AJ161:AJ165"/>
    <mergeCell ref="AJ167:AJ171"/>
    <mergeCell ref="AJ173:AJ177"/>
    <mergeCell ref="AJ179:AJ183"/>
    <mergeCell ref="AJ185:AJ189"/>
    <mergeCell ref="AJ191:AJ195"/>
    <mergeCell ref="AJ197:AJ201"/>
    <mergeCell ref="AJ203:AJ207"/>
    <mergeCell ref="AJ209:AJ213"/>
    <mergeCell ref="AJ215:AJ219"/>
    <mergeCell ref="AJ222:AJ226"/>
    <mergeCell ref="AJ228:AJ232"/>
    <mergeCell ref="AJ234:AJ238"/>
    <mergeCell ref="AJ240:AJ244"/>
    <mergeCell ref="AI316:AI321"/>
    <mergeCell ref="AI323:AI328"/>
    <mergeCell ref="AI330:AI335"/>
    <mergeCell ref="AI337:AI342"/>
    <mergeCell ref="AI344:AI349"/>
    <mergeCell ref="AI351:AI356"/>
    <mergeCell ref="AI358:AI363"/>
    <mergeCell ref="AI375:AI376"/>
    <mergeCell ref="AJ3:AJ4"/>
    <mergeCell ref="AJ5:AJ9"/>
    <mergeCell ref="AJ11:AJ15"/>
    <mergeCell ref="AJ17:AJ21"/>
    <mergeCell ref="AJ23:AJ27"/>
    <mergeCell ref="AJ29:AJ33"/>
    <mergeCell ref="AJ35:AJ39"/>
    <mergeCell ref="AJ41:AJ45"/>
    <mergeCell ref="AJ47:AJ51"/>
    <mergeCell ref="AJ53:AJ57"/>
    <mergeCell ref="AJ59:AJ63"/>
    <mergeCell ref="AJ65:AJ69"/>
    <mergeCell ref="AJ71:AJ75"/>
    <mergeCell ref="AJ77:AJ81"/>
    <mergeCell ref="AJ83:AJ87"/>
    <mergeCell ref="AJ89:AJ93"/>
    <mergeCell ref="AJ95:AJ99"/>
    <mergeCell ref="AJ101:AJ105"/>
    <mergeCell ref="AJ107:AJ111"/>
    <mergeCell ref="AJ113:AJ117"/>
    <mergeCell ref="AJ119:AJ123"/>
    <mergeCell ref="AJ125:AJ129"/>
    <mergeCell ref="AJ131:AJ135"/>
    <mergeCell ref="AJ137:AJ141"/>
    <mergeCell ref="AI209:AI213"/>
    <mergeCell ref="AI215:AI219"/>
    <mergeCell ref="AI222:AI226"/>
    <mergeCell ref="AI228:AI232"/>
    <mergeCell ref="AI234:AI238"/>
    <mergeCell ref="AI240:AI244"/>
    <mergeCell ref="AI246:AI250"/>
    <mergeCell ref="AI252:AI256"/>
    <mergeCell ref="AI258:AI262"/>
    <mergeCell ref="AI264:AI268"/>
    <mergeCell ref="AI270:AI274"/>
    <mergeCell ref="AI276:AI280"/>
    <mergeCell ref="AI282:AI286"/>
    <mergeCell ref="AI288:AI292"/>
    <mergeCell ref="AI295:AI300"/>
    <mergeCell ref="AI302:AI307"/>
    <mergeCell ref="AI309:AI314"/>
    <mergeCell ref="AI107:AI111"/>
    <mergeCell ref="AI113:AI117"/>
    <mergeCell ref="AI119:AI123"/>
    <mergeCell ref="AI125:AI129"/>
    <mergeCell ref="AI131:AI135"/>
    <mergeCell ref="AI137:AI141"/>
    <mergeCell ref="AI143:AI147"/>
    <mergeCell ref="AI149:AI153"/>
    <mergeCell ref="AI155:AI159"/>
    <mergeCell ref="AI161:AI165"/>
    <mergeCell ref="AI167:AI171"/>
    <mergeCell ref="AI173:AI177"/>
    <mergeCell ref="AI179:AI183"/>
    <mergeCell ref="AI185:AI189"/>
    <mergeCell ref="AI191:AI195"/>
    <mergeCell ref="AI197:AI201"/>
    <mergeCell ref="AI203:AI207"/>
    <mergeCell ref="AH276:AH280"/>
    <mergeCell ref="AH282:AH286"/>
    <mergeCell ref="AH288:AH292"/>
    <mergeCell ref="AH295:AH300"/>
    <mergeCell ref="AH302:AH307"/>
    <mergeCell ref="AH309:AH314"/>
    <mergeCell ref="AH316:AH321"/>
    <mergeCell ref="AH323:AH328"/>
    <mergeCell ref="AH330:AH335"/>
    <mergeCell ref="AH337:AH342"/>
    <mergeCell ref="AH344:AH349"/>
    <mergeCell ref="AH351:AH356"/>
    <mergeCell ref="AH358:AH363"/>
    <mergeCell ref="AH375:AH376"/>
    <mergeCell ref="AI3:AI4"/>
    <mergeCell ref="AI5:AI9"/>
    <mergeCell ref="AI11:AI15"/>
    <mergeCell ref="AI17:AI21"/>
    <mergeCell ref="AI23:AI27"/>
    <mergeCell ref="AI29:AI33"/>
    <mergeCell ref="AI35:AI39"/>
    <mergeCell ref="AI41:AI45"/>
    <mergeCell ref="AI47:AI51"/>
    <mergeCell ref="AI53:AI57"/>
    <mergeCell ref="AI59:AI63"/>
    <mergeCell ref="AI65:AI69"/>
    <mergeCell ref="AI71:AI75"/>
    <mergeCell ref="AI77:AI81"/>
    <mergeCell ref="AI83:AI87"/>
    <mergeCell ref="AI89:AI93"/>
    <mergeCell ref="AI95:AI99"/>
    <mergeCell ref="AI101:AI105"/>
    <mergeCell ref="AH173:AH177"/>
    <mergeCell ref="AH179:AH183"/>
    <mergeCell ref="AH185:AH189"/>
    <mergeCell ref="AH191:AH195"/>
    <mergeCell ref="AH197:AH201"/>
    <mergeCell ref="AH203:AH207"/>
    <mergeCell ref="AH209:AH213"/>
    <mergeCell ref="AH215:AH219"/>
    <mergeCell ref="AH222:AH226"/>
    <mergeCell ref="AH228:AH232"/>
    <mergeCell ref="AH234:AH238"/>
    <mergeCell ref="AH240:AH244"/>
    <mergeCell ref="AH246:AH250"/>
    <mergeCell ref="AH252:AH256"/>
    <mergeCell ref="AH258:AH262"/>
    <mergeCell ref="AH264:AH268"/>
    <mergeCell ref="AH270:AH274"/>
    <mergeCell ref="AG351:AG356"/>
    <mergeCell ref="AG358:AG363"/>
    <mergeCell ref="AG375:AG376"/>
    <mergeCell ref="AH3:AH4"/>
    <mergeCell ref="AH5:AH9"/>
    <mergeCell ref="AH11:AH15"/>
    <mergeCell ref="AH17:AH21"/>
    <mergeCell ref="AH23:AH27"/>
    <mergeCell ref="AH29:AH33"/>
    <mergeCell ref="AH35:AH39"/>
    <mergeCell ref="AH41:AH45"/>
    <mergeCell ref="AH47:AH51"/>
    <mergeCell ref="AH53:AH57"/>
    <mergeCell ref="AH59:AH63"/>
    <mergeCell ref="AH65:AH69"/>
    <mergeCell ref="AH71:AH75"/>
    <mergeCell ref="AH77:AH81"/>
    <mergeCell ref="AH83:AH87"/>
    <mergeCell ref="AH89:AH93"/>
    <mergeCell ref="AH95:AH99"/>
    <mergeCell ref="AH101:AH105"/>
    <mergeCell ref="AH107:AH111"/>
    <mergeCell ref="AH113:AH117"/>
    <mergeCell ref="AH119:AH123"/>
    <mergeCell ref="AH125:AH129"/>
    <mergeCell ref="AH131:AH135"/>
    <mergeCell ref="AH137:AH141"/>
    <mergeCell ref="AH143:AH147"/>
    <mergeCell ref="AH149:AH153"/>
    <mergeCell ref="AH155:AH159"/>
    <mergeCell ref="AH161:AH165"/>
    <mergeCell ref="AH167:AH171"/>
    <mergeCell ref="AG240:AG244"/>
    <mergeCell ref="AG246:AG250"/>
    <mergeCell ref="AG252:AG256"/>
    <mergeCell ref="AG258:AG262"/>
    <mergeCell ref="AG264:AG268"/>
    <mergeCell ref="AG270:AG274"/>
    <mergeCell ref="AG276:AG280"/>
    <mergeCell ref="AG282:AG286"/>
    <mergeCell ref="AG288:AG292"/>
    <mergeCell ref="AG295:AG300"/>
    <mergeCell ref="AG302:AG307"/>
    <mergeCell ref="AG309:AG314"/>
    <mergeCell ref="AG316:AG321"/>
    <mergeCell ref="AG323:AG328"/>
    <mergeCell ref="AG330:AG335"/>
    <mergeCell ref="AG337:AG342"/>
    <mergeCell ref="AG344:AG349"/>
    <mergeCell ref="AG137:AG141"/>
    <mergeCell ref="AG143:AG147"/>
    <mergeCell ref="AG149:AG153"/>
    <mergeCell ref="AG155:AG159"/>
    <mergeCell ref="AG161:AG165"/>
    <mergeCell ref="AG167:AG171"/>
    <mergeCell ref="AG173:AG177"/>
    <mergeCell ref="AG179:AG183"/>
    <mergeCell ref="AG185:AG189"/>
    <mergeCell ref="AG191:AG195"/>
    <mergeCell ref="AG197:AG201"/>
    <mergeCell ref="AG203:AG207"/>
    <mergeCell ref="AG209:AG213"/>
    <mergeCell ref="AG215:AG219"/>
    <mergeCell ref="AG222:AG226"/>
    <mergeCell ref="AG228:AG232"/>
    <mergeCell ref="AG234:AG238"/>
    <mergeCell ref="AF309:AF314"/>
    <mergeCell ref="AF316:AF321"/>
    <mergeCell ref="AF323:AF328"/>
    <mergeCell ref="AF330:AF335"/>
    <mergeCell ref="AF337:AF342"/>
    <mergeCell ref="AF344:AF349"/>
    <mergeCell ref="AF351:AF356"/>
    <mergeCell ref="AF358:AF363"/>
    <mergeCell ref="AF375:AF376"/>
    <mergeCell ref="AG3:AG4"/>
    <mergeCell ref="AG5:AG9"/>
    <mergeCell ref="AG11:AG15"/>
    <mergeCell ref="AG17:AG21"/>
    <mergeCell ref="AG23:AG27"/>
    <mergeCell ref="AG29:AG33"/>
    <mergeCell ref="AG35:AG39"/>
    <mergeCell ref="AG41:AG45"/>
    <mergeCell ref="AG47:AG51"/>
    <mergeCell ref="AG53:AG57"/>
    <mergeCell ref="AG59:AG63"/>
    <mergeCell ref="AG65:AG69"/>
    <mergeCell ref="AG71:AG75"/>
    <mergeCell ref="AG77:AG81"/>
    <mergeCell ref="AG83:AG87"/>
    <mergeCell ref="AG89:AG93"/>
    <mergeCell ref="AG95:AG99"/>
    <mergeCell ref="AG101:AG105"/>
    <mergeCell ref="AG107:AG111"/>
    <mergeCell ref="AG113:AG117"/>
    <mergeCell ref="AG119:AG123"/>
    <mergeCell ref="AG125:AG129"/>
    <mergeCell ref="AG131:AG135"/>
    <mergeCell ref="AF203:AF207"/>
    <mergeCell ref="AF209:AF213"/>
    <mergeCell ref="AF215:AF219"/>
    <mergeCell ref="AF222:AF226"/>
    <mergeCell ref="AF228:AF232"/>
    <mergeCell ref="AF234:AF238"/>
    <mergeCell ref="AF240:AF244"/>
    <mergeCell ref="AF246:AF250"/>
    <mergeCell ref="AF252:AF256"/>
    <mergeCell ref="AF258:AF262"/>
    <mergeCell ref="AF264:AF268"/>
    <mergeCell ref="AF270:AF274"/>
    <mergeCell ref="AF276:AF280"/>
    <mergeCell ref="AF282:AF286"/>
    <mergeCell ref="AF288:AF292"/>
    <mergeCell ref="AF295:AF300"/>
    <mergeCell ref="AF302:AF307"/>
    <mergeCell ref="AF101:AF105"/>
    <mergeCell ref="AF107:AF111"/>
    <mergeCell ref="AF113:AF117"/>
    <mergeCell ref="AF119:AF123"/>
    <mergeCell ref="AF125:AF129"/>
    <mergeCell ref="AF131:AF135"/>
    <mergeCell ref="AF137:AF141"/>
    <mergeCell ref="AF143:AF147"/>
    <mergeCell ref="AF149:AF153"/>
    <mergeCell ref="AF155:AF159"/>
    <mergeCell ref="AF161:AF165"/>
    <mergeCell ref="AF167:AF171"/>
    <mergeCell ref="AF173:AF177"/>
    <mergeCell ref="AF179:AF183"/>
    <mergeCell ref="AF185:AF189"/>
    <mergeCell ref="AF191:AF195"/>
    <mergeCell ref="AF197:AF201"/>
    <mergeCell ref="AF3:AF4"/>
    <mergeCell ref="AF5:AF9"/>
    <mergeCell ref="AF11:AF15"/>
    <mergeCell ref="AF17:AF21"/>
    <mergeCell ref="AF23:AF27"/>
    <mergeCell ref="AF29:AF33"/>
    <mergeCell ref="AF35:AF39"/>
    <mergeCell ref="AF41:AF45"/>
    <mergeCell ref="AF47:AF51"/>
    <mergeCell ref="AF53:AF57"/>
    <mergeCell ref="AF59:AF63"/>
    <mergeCell ref="AF65:AF69"/>
    <mergeCell ref="AF71:AF75"/>
    <mergeCell ref="AF77:AF81"/>
    <mergeCell ref="AF83:AF87"/>
    <mergeCell ref="AF89:AF93"/>
    <mergeCell ref="AF95:AF99"/>
    <mergeCell ref="AE258:AE262"/>
    <mergeCell ref="AE264:AE268"/>
    <mergeCell ref="AE270:AE274"/>
    <mergeCell ref="AE276:AE280"/>
    <mergeCell ref="AE282:AE286"/>
    <mergeCell ref="AE288:AE292"/>
    <mergeCell ref="AE295:AE300"/>
    <mergeCell ref="AE302:AE307"/>
    <mergeCell ref="AE309:AE314"/>
    <mergeCell ref="AE316:AE321"/>
    <mergeCell ref="AE323:AE328"/>
    <mergeCell ref="AE330:AE335"/>
    <mergeCell ref="AE337:AE342"/>
    <mergeCell ref="AE344:AE349"/>
    <mergeCell ref="AE351:AE356"/>
    <mergeCell ref="AE358:AE363"/>
    <mergeCell ref="AE375:AE376"/>
    <mergeCell ref="AE155:AE159"/>
    <mergeCell ref="AE161:AE165"/>
    <mergeCell ref="AE167:AE171"/>
    <mergeCell ref="AE173:AE177"/>
    <mergeCell ref="AE179:AE183"/>
    <mergeCell ref="AE185:AE189"/>
    <mergeCell ref="AE191:AE195"/>
    <mergeCell ref="AE197:AE201"/>
    <mergeCell ref="AE203:AE207"/>
    <mergeCell ref="AE209:AE213"/>
    <mergeCell ref="AE215:AE219"/>
    <mergeCell ref="AE222:AE226"/>
    <mergeCell ref="AE228:AE232"/>
    <mergeCell ref="AE234:AE238"/>
    <mergeCell ref="AE240:AE244"/>
    <mergeCell ref="AE246:AE250"/>
    <mergeCell ref="AE252:AE256"/>
    <mergeCell ref="AD330:AD335"/>
    <mergeCell ref="AD337:AD342"/>
    <mergeCell ref="AD344:AD349"/>
    <mergeCell ref="AD351:AD356"/>
    <mergeCell ref="AD358:AD363"/>
    <mergeCell ref="AD375:AD376"/>
    <mergeCell ref="AE3:AE4"/>
    <mergeCell ref="AE5:AE9"/>
    <mergeCell ref="AE11:AE15"/>
    <mergeCell ref="AE17:AE21"/>
    <mergeCell ref="AE23:AE27"/>
    <mergeCell ref="AE29:AE33"/>
    <mergeCell ref="AE35:AE39"/>
    <mergeCell ref="AE41:AE45"/>
    <mergeCell ref="AE47:AE51"/>
    <mergeCell ref="AE53:AE57"/>
    <mergeCell ref="AE59:AE63"/>
    <mergeCell ref="AE65:AE69"/>
    <mergeCell ref="AE71:AE75"/>
    <mergeCell ref="AE77:AE81"/>
    <mergeCell ref="AE83:AE87"/>
    <mergeCell ref="AE89:AE93"/>
    <mergeCell ref="AE95:AE99"/>
    <mergeCell ref="AE101:AE105"/>
    <mergeCell ref="AE107:AE111"/>
    <mergeCell ref="AE113:AE117"/>
    <mergeCell ref="AE119:AE123"/>
    <mergeCell ref="AE125:AE129"/>
    <mergeCell ref="AE131:AE135"/>
    <mergeCell ref="AE137:AE141"/>
    <mergeCell ref="AE143:AE147"/>
    <mergeCell ref="AE149:AE153"/>
    <mergeCell ref="AD222:AD226"/>
    <mergeCell ref="AD228:AD232"/>
    <mergeCell ref="AD234:AD238"/>
    <mergeCell ref="AD240:AD244"/>
    <mergeCell ref="AD246:AD250"/>
    <mergeCell ref="AD252:AD256"/>
    <mergeCell ref="AD258:AD262"/>
    <mergeCell ref="AD264:AD268"/>
    <mergeCell ref="AD270:AD274"/>
    <mergeCell ref="AD276:AD280"/>
    <mergeCell ref="AD282:AD286"/>
    <mergeCell ref="AD288:AD292"/>
    <mergeCell ref="AD295:AD300"/>
    <mergeCell ref="AD302:AD307"/>
    <mergeCell ref="AD309:AD314"/>
    <mergeCell ref="AD316:AD321"/>
    <mergeCell ref="AD323:AD328"/>
    <mergeCell ref="AD119:AD123"/>
    <mergeCell ref="AD125:AD129"/>
    <mergeCell ref="AD131:AD135"/>
    <mergeCell ref="AD137:AD141"/>
    <mergeCell ref="AD143:AD147"/>
    <mergeCell ref="AD149:AD153"/>
    <mergeCell ref="AD155:AD159"/>
    <mergeCell ref="AD161:AD165"/>
    <mergeCell ref="AD167:AD171"/>
    <mergeCell ref="AD173:AD177"/>
    <mergeCell ref="AD179:AD183"/>
    <mergeCell ref="AD185:AD189"/>
    <mergeCell ref="AD191:AD195"/>
    <mergeCell ref="AD197:AD201"/>
    <mergeCell ref="AD203:AD207"/>
    <mergeCell ref="AD209:AD213"/>
    <mergeCell ref="AD215:AD219"/>
    <mergeCell ref="AC276:AC280"/>
    <mergeCell ref="AC282:AC286"/>
    <mergeCell ref="AC288:AC292"/>
    <mergeCell ref="AC295:AC300"/>
    <mergeCell ref="AC302:AC307"/>
    <mergeCell ref="AC309:AC314"/>
    <mergeCell ref="AC316:AC321"/>
    <mergeCell ref="AC323:AC328"/>
    <mergeCell ref="AC330:AC335"/>
    <mergeCell ref="AC337:AC342"/>
    <mergeCell ref="AC344:AC349"/>
    <mergeCell ref="AC351:AC356"/>
    <mergeCell ref="AC358:AC363"/>
    <mergeCell ref="AD5:AD9"/>
    <mergeCell ref="AD11:AD15"/>
    <mergeCell ref="AD17:AD21"/>
    <mergeCell ref="AD23:AD27"/>
    <mergeCell ref="AD29:AD33"/>
    <mergeCell ref="AD35:AD39"/>
    <mergeCell ref="AD41:AD45"/>
    <mergeCell ref="AD47:AD51"/>
    <mergeCell ref="AD53:AD57"/>
    <mergeCell ref="AD59:AD63"/>
    <mergeCell ref="AD65:AD69"/>
    <mergeCell ref="AD71:AD75"/>
    <mergeCell ref="AD77:AD81"/>
    <mergeCell ref="AD83:AD87"/>
    <mergeCell ref="AD89:AD93"/>
    <mergeCell ref="AD95:AD99"/>
    <mergeCell ref="AD101:AD105"/>
    <mergeCell ref="AD107:AD111"/>
    <mergeCell ref="AD113:AD117"/>
    <mergeCell ref="AC173:AC177"/>
    <mergeCell ref="AC179:AC183"/>
    <mergeCell ref="AC185:AC189"/>
    <mergeCell ref="AC191:AC195"/>
    <mergeCell ref="AC197:AC201"/>
    <mergeCell ref="AC203:AC207"/>
    <mergeCell ref="AC209:AC213"/>
    <mergeCell ref="AC215:AC219"/>
    <mergeCell ref="AC222:AC226"/>
    <mergeCell ref="AC228:AC232"/>
    <mergeCell ref="AC234:AC238"/>
    <mergeCell ref="AC240:AC244"/>
    <mergeCell ref="AC246:AC250"/>
    <mergeCell ref="AC252:AC256"/>
    <mergeCell ref="AC258:AC262"/>
    <mergeCell ref="AC264:AC268"/>
    <mergeCell ref="AC270:AC274"/>
    <mergeCell ref="AB337:AB342"/>
    <mergeCell ref="AB344:AB349"/>
    <mergeCell ref="AB351:AB356"/>
    <mergeCell ref="AB358:AB363"/>
    <mergeCell ref="AC5:AC9"/>
    <mergeCell ref="AC11:AC15"/>
    <mergeCell ref="AC17:AC21"/>
    <mergeCell ref="AC23:AC27"/>
    <mergeCell ref="AC29:AC33"/>
    <mergeCell ref="AC35:AC39"/>
    <mergeCell ref="AC41:AC45"/>
    <mergeCell ref="AC47:AC51"/>
    <mergeCell ref="AC53:AC57"/>
    <mergeCell ref="AC59:AC63"/>
    <mergeCell ref="AC65:AC69"/>
    <mergeCell ref="AC71:AC75"/>
    <mergeCell ref="AC77:AC81"/>
    <mergeCell ref="AC83:AC87"/>
    <mergeCell ref="AC89:AC93"/>
    <mergeCell ref="AC95:AC99"/>
    <mergeCell ref="AC101:AC105"/>
    <mergeCell ref="AC107:AC111"/>
    <mergeCell ref="AC113:AC117"/>
    <mergeCell ref="AC119:AC123"/>
    <mergeCell ref="AC125:AC129"/>
    <mergeCell ref="AC131:AC135"/>
    <mergeCell ref="AC137:AC141"/>
    <mergeCell ref="AC143:AC147"/>
    <mergeCell ref="AC149:AC153"/>
    <mergeCell ref="AC155:AC159"/>
    <mergeCell ref="AC161:AC165"/>
    <mergeCell ref="AC167:AC171"/>
    <mergeCell ref="AB228:AB232"/>
    <mergeCell ref="AB234:AB238"/>
    <mergeCell ref="AB240:AB244"/>
    <mergeCell ref="AB246:AB250"/>
    <mergeCell ref="AB252:AB256"/>
    <mergeCell ref="AB258:AB262"/>
    <mergeCell ref="AB264:AB268"/>
    <mergeCell ref="AB270:AB274"/>
    <mergeCell ref="AB276:AB280"/>
    <mergeCell ref="AB282:AB286"/>
    <mergeCell ref="AB288:AB292"/>
    <mergeCell ref="AB295:AB300"/>
    <mergeCell ref="AB302:AB307"/>
    <mergeCell ref="AB309:AB314"/>
    <mergeCell ref="AB316:AB321"/>
    <mergeCell ref="AB323:AB328"/>
    <mergeCell ref="AB330:AB335"/>
    <mergeCell ref="AB125:AB129"/>
    <mergeCell ref="AB131:AB135"/>
    <mergeCell ref="AB137:AB141"/>
    <mergeCell ref="AB143:AB147"/>
    <mergeCell ref="AB149:AB153"/>
    <mergeCell ref="AB155:AB159"/>
    <mergeCell ref="AB161:AB165"/>
    <mergeCell ref="AB167:AB171"/>
    <mergeCell ref="AB173:AB177"/>
    <mergeCell ref="AB179:AB183"/>
    <mergeCell ref="AB185:AB189"/>
    <mergeCell ref="AB191:AB195"/>
    <mergeCell ref="AB197:AB201"/>
    <mergeCell ref="AB203:AB207"/>
    <mergeCell ref="AB209:AB213"/>
    <mergeCell ref="AB215:AB219"/>
    <mergeCell ref="AB222:AB226"/>
    <mergeCell ref="Y302:Y308"/>
    <mergeCell ref="Y309:Y315"/>
    <mergeCell ref="Y316:Y322"/>
    <mergeCell ref="Y323:Y329"/>
    <mergeCell ref="Y330:Y336"/>
    <mergeCell ref="Y337:Y343"/>
    <mergeCell ref="Y344:Y350"/>
    <mergeCell ref="Y351:Y357"/>
    <mergeCell ref="Y358:Y364"/>
    <mergeCell ref="Y373:Y376"/>
    <mergeCell ref="Z1:Z4"/>
    <mergeCell ref="Z373:Z376"/>
    <mergeCell ref="AB5:AB9"/>
    <mergeCell ref="AB11:AB15"/>
    <mergeCell ref="AB17:AB21"/>
    <mergeCell ref="AB23:AB27"/>
    <mergeCell ref="AB29:AB33"/>
    <mergeCell ref="AB35:AB39"/>
    <mergeCell ref="AB41:AB45"/>
    <mergeCell ref="AB47:AB51"/>
    <mergeCell ref="AB53:AB57"/>
    <mergeCell ref="AB59:AB63"/>
    <mergeCell ref="AB65:AB69"/>
    <mergeCell ref="AB71:AB75"/>
    <mergeCell ref="AB77:AB81"/>
    <mergeCell ref="AB83:AB87"/>
    <mergeCell ref="AB89:AB93"/>
    <mergeCell ref="AB95:AB99"/>
    <mergeCell ref="AB101:AB105"/>
    <mergeCell ref="AB107:AB111"/>
    <mergeCell ref="AB113:AB117"/>
    <mergeCell ref="AB119:AB123"/>
    <mergeCell ref="Y197:Y202"/>
    <mergeCell ref="Y203:Y208"/>
    <mergeCell ref="Y209:Y214"/>
    <mergeCell ref="Y215:Y220"/>
    <mergeCell ref="Y222:Y227"/>
    <mergeCell ref="Y228:Y233"/>
    <mergeCell ref="Y234:Y239"/>
    <mergeCell ref="Y240:Y245"/>
    <mergeCell ref="Y246:Y251"/>
    <mergeCell ref="Y252:Y257"/>
    <mergeCell ref="Y258:Y263"/>
    <mergeCell ref="Y264:Y269"/>
    <mergeCell ref="Y270:Y275"/>
    <mergeCell ref="Y276:Y281"/>
    <mergeCell ref="Y282:Y287"/>
    <mergeCell ref="Y288:Y293"/>
    <mergeCell ref="Y295:Y301"/>
    <mergeCell ref="Y95:Y100"/>
    <mergeCell ref="Y101:Y106"/>
    <mergeCell ref="Y107:Y112"/>
    <mergeCell ref="Y113:Y118"/>
    <mergeCell ref="Y119:Y124"/>
    <mergeCell ref="Y125:Y130"/>
    <mergeCell ref="Y131:Y136"/>
    <mergeCell ref="Y137:Y142"/>
    <mergeCell ref="Y143:Y148"/>
    <mergeCell ref="Y149:Y154"/>
    <mergeCell ref="Y155:Y160"/>
    <mergeCell ref="Y161:Y166"/>
    <mergeCell ref="Y167:Y172"/>
    <mergeCell ref="Y173:Y178"/>
    <mergeCell ref="Y179:Y184"/>
    <mergeCell ref="Y185:Y190"/>
    <mergeCell ref="Y191:Y196"/>
    <mergeCell ref="Q1:Q4"/>
    <mergeCell ref="Q373:Q376"/>
    <mergeCell ref="R1:R4"/>
    <mergeCell ref="R373:R376"/>
    <mergeCell ref="S1:S4"/>
    <mergeCell ref="S373:S376"/>
    <mergeCell ref="T1:T4"/>
    <mergeCell ref="T373:T376"/>
    <mergeCell ref="U1:U4"/>
    <mergeCell ref="U373:U376"/>
    <mergeCell ref="V1:V4"/>
    <mergeCell ref="V373:V376"/>
    <mergeCell ref="W1:W4"/>
    <mergeCell ref="W373:W376"/>
    <mergeCell ref="X1:X4"/>
    <mergeCell ref="X373:X376"/>
    <mergeCell ref="Y1:Y4"/>
    <mergeCell ref="Y5:Y10"/>
    <mergeCell ref="Y11:Y16"/>
    <mergeCell ref="Y17:Y22"/>
    <mergeCell ref="Y23:Y28"/>
    <mergeCell ref="Y29:Y34"/>
    <mergeCell ref="Y35:Y40"/>
    <mergeCell ref="Y41:Y46"/>
    <mergeCell ref="Y47:Y52"/>
    <mergeCell ref="Y53:Y58"/>
    <mergeCell ref="Y59:Y64"/>
    <mergeCell ref="Y65:Y70"/>
    <mergeCell ref="Y71:Y76"/>
    <mergeCell ref="Y77:Y82"/>
    <mergeCell ref="Y83:Y88"/>
    <mergeCell ref="Y89:Y94"/>
    <mergeCell ref="O1:O4"/>
    <mergeCell ref="O373:O376"/>
    <mergeCell ref="P1:P4"/>
    <mergeCell ref="P373:P376"/>
    <mergeCell ref="M185:M189"/>
    <mergeCell ref="M191:M195"/>
    <mergeCell ref="M197:M201"/>
    <mergeCell ref="M203:M207"/>
    <mergeCell ref="M209:M213"/>
    <mergeCell ref="M215:M219"/>
    <mergeCell ref="M222:M226"/>
    <mergeCell ref="M228:M232"/>
    <mergeCell ref="M234:M238"/>
    <mergeCell ref="M240:M244"/>
    <mergeCell ref="M246:M250"/>
    <mergeCell ref="M252:M256"/>
    <mergeCell ref="M258:M262"/>
    <mergeCell ref="M264:M268"/>
    <mergeCell ref="M167:M171"/>
    <mergeCell ref="M173:M177"/>
    <mergeCell ref="M179:M183"/>
    <mergeCell ref="M119:M123"/>
    <mergeCell ref="M125:M129"/>
    <mergeCell ref="M131:M135"/>
    <mergeCell ref="M137:M141"/>
    <mergeCell ref="M143:M147"/>
    <mergeCell ref="M149:M153"/>
    <mergeCell ref="M155:M159"/>
    <mergeCell ref="M161:M165"/>
    <mergeCell ref="M288:M292"/>
    <mergeCell ref="M295:M300"/>
    <mergeCell ref="M302:M307"/>
    <mergeCell ref="M344:M349"/>
    <mergeCell ref="M351:M356"/>
    <mergeCell ref="M358:M363"/>
    <mergeCell ref="M373:M376"/>
    <mergeCell ref="N1:N4"/>
    <mergeCell ref="N373:N376"/>
    <mergeCell ref="L323:L329"/>
    <mergeCell ref="L330:L336"/>
    <mergeCell ref="L337:L343"/>
    <mergeCell ref="M270:M274"/>
    <mergeCell ref="M276:M280"/>
    <mergeCell ref="M282:M286"/>
    <mergeCell ref="M309:M314"/>
    <mergeCell ref="M316:M321"/>
    <mergeCell ref="M323:M328"/>
    <mergeCell ref="M330:M335"/>
    <mergeCell ref="M337:M342"/>
    <mergeCell ref="L373:L376"/>
    <mergeCell ref="M1:M4"/>
    <mergeCell ref="M5:M9"/>
    <mergeCell ref="M11:M15"/>
    <mergeCell ref="M17:M21"/>
    <mergeCell ref="M23:M27"/>
    <mergeCell ref="M29:M33"/>
    <mergeCell ref="M35:M39"/>
    <mergeCell ref="M41:M45"/>
    <mergeCell ref="M47:M51"/>
    <mergeCell ref="M53:M57"/>
    <mergeCell ref="M59:M63"/>
    <mergeCell ref="M65:M69"/>
    <mergeCell ref="M71:M75"/>
    <mergeCell ref="M77:M81"/>
    <mergeCell ref="M83:M87"/>
    <mergeCell ref="M89:M93"/>
    <mergeCell ref="M95:M99"/>
    <mergeCell ref="M101:M105"/>
    <mergeCell ref="M107:M111"/>
    <mergeCell ref="M113:M117"/>
    <mergeCell ref="L143:L148"/>
    <mergeCell ref="L344:L350"/>
    <mergeCell ref="L351:L357"/>
    <mergeCell ref="L358:L364"/>
    <mergeCell ref="L149:L154"/>
    <mergeCell ref="L155:L160"/>
    <mergeCell ref="L161:L166"/>
    <mergeCell ref="L167:L172"/>
    <mergeCell ref="L173:L178"/>
    <mergeCell ref="L179:L184"/>
    <mergeCell ref="L185:L190"/>
    <mergeCell ref="L191:L196"/>
    <mergeCell ref="L197:L202"/>
    <mergeCell ref="L203:L208"/>
    <mergeCell ref="L209:L214"/>
    <mergeCell ref="L215:L220"/>
    <mergeCell ref="L222:L227"/>
    <mergeCell ref="L228:L233"/>
    <mergeCell ref="L234:L239"/>
    <mergeCell ref="L240:L245"/>
    <mergeCell ref="L246:L251"/>
    <mergeCell ref="L252:L257"/>
    <mergeCell ref="L258:L263"/>
    <mergeCell ref="L264:L269"/>
    <mergeCell ref="L270:L275"/>
    <mergeCell ref="L276:L281"/>
    <mergeCell ref="L282:L287"/>
    <mergeCell ref="L288:L293"/>
    <mergeCell ref="L295:L301"/>
    <mergeCell ref="L302:L308"/>
    <mergeCell ref="L309:L315"/>
    <mergeCell ref="L316:L322"/>
    <mergeCell ref="K316:K322"/>
    <mergeCell ref="K323:K329"/>
    <mergeCell ref="K330:K336"/>
    <mergeCell ref="K337:K343"/>
    <mergeCell ref="K344:K350"/>
    <mergeCell ref="K351:K357"/>
    <mergeCell ref="K358:K364"/>
    <mergeCell ref="K373:K376"/>
    <mergeCell ref="L1:L4"/>
    <mergeCell ref="L5:L10"/>
    <mergeCell ref="L11:L16"/>
    <mergeCell ref="L17:L22"/>
    <mergeCell ref="L23:L28"/>
    <mergeCell ref="L29:L34"/>
    <mergeCell ref="L35:L40"/>
    <mergeCell ref="L41:L46"/>
    <mergeCell ref="L47:L52"/>
    <mergeCell ref="L53:L58"/>
    <mergeCell ref="L59:L64"/>
    <mergeCell ref="L65:L70"/>
    <mergeCell ref="L71:L76"/>
    <mergeCell ref="L77:L82"/>
    <mergeCell ref="L83:L88"/>
    <mergeCell ref="L89:L94"/>
    <mergeCell ref="L95:L100"/>
    <mergeCell ref="L101:L106"/>
    <mergeCell ref="L107:L112"/>
    <mergeCell ref="L113:L118"/>
    <mergeCell ref="L119:L124"/>
    <mergeCell ref="L125:L130"/>
    <mergeCell ref="L131:L136"/>
    <mergeCell ref="L137:L142"/>
    <mergeCell ref="K209:K214"/>
    <mergeCell ref="K215:K220"/>
    <mergeCell ref="K222:K227"/>
    <mergeCell ref="K228:K233"/>
    <mergeCell ref="K234:K239"/>
    <mergeCell ref="K240:K245"/>
    <mergeCell ref="K246:K251"/>
    <mergeCell ref="K252:K257"/>
    <mergeCell ref="K258:K263"/>
    <mergeCell ref="K264:K269"/>
    <mergeCell ref="K270:K275"/>
    <mergeCell ref="K276:K281"/>
    <mergeCell ref="K282:K287"/>
    <mergeCell ref="K288:K293"/>
    <mergeCell ref="K295:K301"/>
    <mergeCell ref="K302:K308"/>
    <mergeCell ref="K309:K315"/>
    <mergeCell ref="K107:K112"/>
    <mergeCell ref="K113:K118"/>
    <mergeCell ref="K119:K124"/>
    <mergeCell ref="K125:K130"/>
    <mergeCell ref="K131:K136"/>
    <mergeCell ref="K137:K142"/>
    <mergeCell ref="K143:K148"/>
    <mergeCell ref="K149:K154"/>
    <mergeCell ref="K155:K160"/>
    <mergeCell ref="K161:K166"/>
    <mergeCell ref="K167:K172"/>
    <mergeCell ref="K173:K178"/>
    <mergeCell ref="K179:K184"/>
    <mergeCell ref="K185:K190"/>
    <mergeCell ref="K191:K196"/>
    <mergeCell ref="K197:K202"/>
    <mergeCell ref="K203:K208"/>
    <mergeCell ref="J276:J281"/>
    <mergeCell ref="J282:J287"/>
    <mergeCell ref="J288:J293"/>
    <mergeCell ref="J295:J301"/>
    <mergeCell ref="J302:J308"/>
    <mergeCell ref="J309:J315"/>
    <mergeCell ref="J316:J322"/>
    <mergeCell ref="J323:J329"/>
    <mergeCell ref="J330:J336"/>
    <mergeCell ref="J337:J343"/>
    <mergeCell ref="J344:J350"/>
    <mergeCell ref="J351:J357"/>
    <mergeCell ref="J358:J364"/>
    <mergeCell ref="J373:J376"/>
    <mergeCell ref="K1:K4"/>
    <mergeCell ref="K5:K10"/>
    <mergeCell ref="K11:K16"/>
    <mergeCell ref="K17:K22"/>
    <mergeCell ref="K23:K28"/>
    <mergeCell ref="K29:K34"/>
    <mergeCell ref="K35:K40"/>
    <mergeCell ref="K41:K46"/>
    <mergeCell ref="K47:K52"/>
    <mergeCell ref="K53:K58"/>
    <mergeCell ref="K59:K64"/>
    <mergeCell ref="K65:K70"/>
    <mergeCell ref="K71:K76"/>
    <mergeCell ref="K77:K82"/>
    <mergeCell ref="K83:K88"/>
    <mergeCell ref="K89:K94"/>
    <mergeCell ref="K95:K100"/>
    <mergeCell ref="K101:K106"/>
    <mergeCell ref="J173:J178"/>
    <mergeCell ref="J179:J184"/>
    <mergeCell ref="J185:J190"/>
    <mergeCell ref="J191:J196"/>
    <mergeCell ref="J197:J202"/>
    <mergeCell ref="J203:J208"/>
    <mergeCell ref="J209:J214"/>
    <mergeCell ref="J215:J220"/>
    <mergeCell ref="J222:J227"/>
    <mergeCell ref="J228:J233"/>
    <mergeCell ref="J234:J239"/>
    <mergeCell ref="J240:J245"/>
    <mergeCell ref="J246:J251"/>
    <mergeCell ref="J252:J257"/>
    <mergeCell ref="J258:J263"/>
    <mergeCell ref="J264:J269"/>
    <mergeCell ref="J270:J275"/>
    <mergeCell ref="I351:I357"/>
    <mergeCell ref="I358:I364"/>
    <mergeCell ref="I374:I376"/>
    <mergeCell ref="J1:J4"/>
    <mergeCell ref="J5:J10"/>
    <mergeCell ref="J11:J16"/>
    <mergeCell ref="J17:J22"/>
    <mergeCell ref="J23:J28"/>
    <mergeCell ref="J29:J34"/>
    <mergeCell ref="J35:J40"/>
    <mergeCell ref="J41:J46"/>
    <mergeCell ref="J47:J52"/>
    <mergeCell ref="J53:J58"/>
    <mergeCell ref="J59:J64"/>
    <mergeCell ref="J65:J70"/>
    <mergeCell ref="J71:J76"/>
    <mergeCell ref="J77:J82"/>
    <mergeCell ref="J83:J88"/>
    <mergeCell ref="J89:J94"/>
    <mergeCell ref="J95:J100"/>
    <mergeCell ref="J101:J106"/>
    <mergeCell ref="J107:J112"/>
    <mergeCell ref="J113:J118"/>
    <mergeCell ref="J119:J124"/>
    <mergeCell ref="J125:J130"/>
    <mergeCell ref="J131:J136"/>
    <mergeCell ref="J137:J142"/>
    <mergeCell ref="J143:J148"/>
    <mergeCell ref="J149:J154"/>
    <mergeCell ref="J155:J160"/>
    <mergeCell ref="J161:J166"/>
    <mergeCell ref="J167:J172"/>
    <mergeCell ref="I240:I245"/>
    <mergeCell ref="I246:I251"/>
    <mergeCell ref="I252:I257"/>
    <mergeCell ref="I258:I263"/>
    <mergeCell ref="I264:I269"/>
    <mergeCell ref="I270:I275"/>
    <mergeCell ref="I276:I281"/>
    <mergeCell ref="I282:I287"/>
    <mergeCell ref="I288:I293"/>
    <mergeCell ref="I295:I301"/>
    <mergeCell ref="I302:I308"/>
    <mergeCell ref="I309:I315"/>
    <mergeCell ref="I316:I322"/>
    <mergeCell ref="I323:I329"/>
    <mergeCell ref="I330:I336"/>
    <mergeCell ref="I337:I343"/>
    <mergeCell ref="I344:I350"/>
    <mergeCell ref="I137:I142"/>
    <mergeCell ref="I143:I148"/>
    <mergeCell ref="I149:I154"/>
    <mergeCell ref="I155:I160"/>
    <mergeCell ref="I161:I166"/>
    <mergeCell ref="I167:I172"/>
    <mergeCell ref="I173:I178"/>
    <mergeCell ref="I179:I184"/>
    <mergeCell ref="I185:I190"/>
    <mergeCell ref="I191:I196"/>
    <mergeCell ref="I197:I202"/>
    <mergeCell ref="I203:I208"/>
    <mergeCell ref="I209:I214"/>
    <mergeCell ref="I215:I220"/>
    <mergeCell ref="I222:I227"/>
    <mergeCell ref="I228:I233"/>
    <mergeCell ref="I234:I239"/>
    <mergeCell ref="H309:H315"/>
    <mergeCell ref="H316:H322"/>
    <mergeCell ref="H323:H329"/>
    <mergeCell ref="H330:H336"/>
    <mergeCell ref="H337:H343"/>
    <mergeCell ref="H344:H350"/>
    <mergeCell ref="H351:H357"/>
    <mergeCell ref="H358:H364"/>
    <mergeCell ref="H374:H376"/>
    <mergeCell ref="I2:I4"/>
    <mergeCell ref="I5:I10"/>
    <mergeCell ref="I11:I16"/>
    <mergeCell ref="I17:I22"/>
    <mergeCell ref="I23:I28"/>
    <mergeCell ref="I29:I34"/>
    <mergeCell ref="I35:I40"/>
    <mergeCell ref="I41:I46"/>
    <mergeCell ref="I47:I52"/>
    <mergeCell ref="I53:I58"/>
    <mergeCell ref="I59:I64"/>
    <mergeCell ref="I65:I70"/>
    <mergeCell ref="I71:I76"/>
    <mergeCell ref="I77:I82"/>
    <mergeCell ref="I83:I88"/>
    <mergeCell ref="I89:I94"/>
    <mergeCell ref="I95:I100"/>
    <mergeCell ref="I101:I106"/>
    <mergeCell ref="I107:I112"/>
    <mergeCell ref="I113:I118"/>
    <mergeCell ref="I119:I124"/>
    <mergeCell ref="I125:I130"/>
    <mergeCell ref="I131:I136"/>
    <mergeCell ref="H203:H208"/>
    <mergeCell ref="H209:H214"/>
    <mergeCell ref="H215:H220"/>
    <mergeCell ref="H222:H227"/>
    <mergeCell ref="H228:H233"/>
    <mergeCell ref="H234:H239"/>
    <mergeCell ref="H240:H245"/>
    <mergeCell ref="H246:H251"/>
    <mergeCell ref="H252:H257"/>
    <mergeCell ref="H258:H263"/>
    <mergeCell ref="H264:H269"/>
    <mergeCell ref="H270:H275"/>
    <mergeCell ref="H276:H281"/>
    <mergeCell ref="H282:H287"/>
    <mergeCell ref="H288:H293"/>
    <mergeCell ref="H295:H301"/>
    <mergeCell ref="H302:H308"/>
    <mergeCell ref="H101:H106"/>
    <mergeCell ref="H107:H112"/>
    <mergeCell ref="H113:H118"/>
    <mergeCell ref="H119:H124"/>
    <mergeCell ref="H125:H130"/>
    <mergeCell ref="H131:H136"/>
    <mergeCell ref="H137:H142"/>
    <mergeCell ref="H143:H148"/>
    <mergeCell ref="H149:H154"/>
    <mergeCell ref="H155:H160"/>
    <mergeCell ref="H161:H166"/>
    <mergeCell ref="H167:H172"/>
    <mergeCell ref="H173:H178"/>
    <mergeCell ref="H179:H184"/>
    <mergeCell ref="H185:H190"/>
    <mergeCell ref="H191:H196"/>
    <mergeCell ref="H197:H202"/>
    <mergeCell ref="G270:G275"/>
    <mergeCell ref="G276:G281"/>
    <mergeCell ref="G282:G287"/>
    <mergeCell ref="G288:G293"/>
    <mergeCell ref="G295:G301"/>
    <mergeCell ref="G302:G308"/>
    <mergeCell ref="G309:G315"/>
    <mergeCell ref="G316:G322"/>
    <mergeCell ref="G323:G329"/>
    <mergeCell ref="G330:G336"/>
    <mergeCell ref="G337:G343"/>
    <mergeCell ref="G344:G350"/>
    <mergeCell ref="G351:G357"/>
    <mergeCell ref="G358:G364"/>
    <mergeCell ref="G374:G376"/>
    <mergeCell ref="H2:H4"/>
    <mergeCell ref="H5:H10"/>
    <mergeCell ref="H11:H16"/>
    <mergeCell ref="H17:H22"/>
    <mergeCell ref="H23:H28"/>
    <mergeCell ref="H29:H34"/>
    <mergeCell ref="H35:H40"/>
    <mergeCell ref="H41:H46"/>
    <mergeCell ref="H47:H52"/>
    <mergeCell ref="H53:H58"/>
    <mergeCell ref="H59:H64"/>
    <mergeCell ref="H65:H70"/>
    <mergeCell ref="H71:H76"/>
    <mergeCell ref="H77:H82"/>
    <mergeCell ref="H83:H88"/>
    <mergeCell ref="H89:H94"/>
    <mergeCell ref="H95:H100"/>
    <mergeCell ref="G167:G172"/>
    <mergeCell ref="G173:G178"/>
    <mergeCell ref="G179:G184"/>
    <mergeCell ref="G185:G190"/>
    <mergeCell ref="G191:G196"/>
    <mergeCell ref="G197:G202"/>
    <mergeCell ref="G203:G208"/>
    <mergeCell ref="G209:G214"/>
    <mergeCell ref="G215:G220"/>
    <mergeCell ref="G222:G227"/>
    <mergeCell ref="G228:G233"/>
    <mergeCell ref="G234:G239"/>
    <mergeCell ref="G240:G245"/>
    <mergeCell ref="G246:G251"/>
    <mergeCell ref="G252:G257"/>
    <mergeCell ref="G258:G263"/>
    <mergeCell ref="G264:G269"/>
    <mergeCell ref="F344:F350"/>
    <mergeCell ref="F351:F357"/>
    <mergeCell ref="F358:F364"/>
    <mergeCell ref="F374:F376"/>
    <mergeCell ref="G2:G4"/>
    <mergeCell ref="G5:G10"/>
    <mergeCell ref="G11:G16"/>
    <mergeCell ref="G17:G22"/>
    <mergeCell ref="G23:G28"/>
    <mergeCell ref="G29:G34"/>
    <mergeCell ref="G35:G40"/>
    <mergeCell ref="G41:G46"/>
    <mergeCell ref="G47:G52"/>
    <mergeCell ref="G53:G58"/>
    <mergeCell ref="G59:G64"/>
    <mergeCell ref="G65:G70"/>
    <mergeCell ref="G71:G76"/>
    <mergeCell ref="G77:G82"/>
    <mergeCell ref="G83:G88"/>
    <mergeCell ref="G89:G94"/>
    <mergeCell ref="G95:G100"/>
    <mergeCell ref="G101:G106"/>
    <mergeCell ref="G107:G112"/>
    <mergeCell ref="G113:G118"/>
    <mergeCell ref="G119:G124"/>
    <mergeCell ref="G125:G130"/>
    <mergeCell ref="G131:G136"/>
    <mergeCell ref="G137:G142"/>
    <mergeCell ref="G143:G148"/>
    <mergeCell ref="G149:G154"/>
    <mergeCell ref="G155:G160"/>
    <mergeCell ref="G161:G166"/>
    <mergeCell ref="F234:F239"/>
    <mergeCell ref="F240:F245"/>
    <mergeCell ref="F246:F251"/>
    <mergeCell ref="F252:F257"/>
    <mergeCell ref="F258:F263"/>
    <mergeCell ref="F264:F269"/>
    <mergeCell ref="F270:F275"/>
    <mergeCell ref="F276:F281"/>
    <mergeCell ref="F282:F287"/>
    <mergeCell ref="F288:F293"/>
    <mergeCell ref="F295:F301"/>
    <mergeCell ref="F302:F308"/>
    <mergeCell ref="F309:F315"/>
    <mergeCell ref="F316:F322"/>
    <mergeCell ref="F323:F329"/>
    <mergeCell ref="F330:F336"/>
    <mergeCell ref="F337:F343"/>
    <mergeCell ref="F131:F136"/>
    <mergeCell ref="F137:F142"/>
    <mergeCell ref="F143:F148"/>
    <mergeCell ref="F149:F154"/>
    <mergeCell ref="F155:F160"/>
    <mergeCell ref="F161:F166"/>
    <mergeCell ref="F167:F172"/>
    <mergeCell ref="F173:F178"/>
    <mergeCell ref="F179:F184"/>
    <mergeCell ref="F185:F190"/>
    <mergeCell ref="F191:F196"/>
    <mergeCell ref="F197:F202"/>
    <mergeCell ref="F203:F208"/>
    <mergeCell ref="F209:F214"/>
    <mergeCell ref="F215:F220"/>
    <mergeCell ref="F222:F227"/>
    <mergeCell ref="F228:F233"/>
    <mergeCell ref="E302:E308"/>
    <mergeCell ref="E309:E315"/>
    <mergeCell ref="E316:E322"/>
    <mergeCell ref="E323:E329"/>
    <mergeCell ref="E330:E336"/>
    <mergeCell ref="E337:E343"/>
    <mergeCell ref="E344:E350"/>
    <mergeCell ref="E351:E357"/>
    <mergeCell ref="E358:E364"/>
    <mergeCell ref="E373:E376"/>
    <mergeCell ref="F2:F4"/>
    <mergeCell ref="F5:F10"/>
    <mergeCell ref="F11:F16"/>
    <mergeCell ref="F17:F22"/>
    <mergeCell ref="F23:F28"/>
    <mergeCell ref="F29:F34"/>
    <mergeCell ref="F35:F40"/>
    <mergeCell ref="F41:F46"/>
    <mergeCell ref="F47:F52"/>
    <mergeCell ref="F53:F58"/>
    <mergeCell ref="F59:F64"/>
    <mergeCell ref="F65:F70"/>
    <mergeCell ref="F71:F76"/>
    <mergeCell ref="F77:F82"/>
    <mergeCell ref="F83:F88"/>
    <mergeCell ref="F89:F94"/>
    <mergeCell ref="F95:F100"/>
    <mergeCell ref="F101:F106"/>
    <mergeCell ref="F107:F112"/>
    <mergeCell ref="F113:F118"/>
    <mergeCell ref="F119:F124"/>
    <mergeCell ref="F125:F130"/>
    <mergeCell ref="E197:E202"/>
    <mergeCell ref="E203:E208"/>
    <mergeCell ref="E209:E214"/>
    <mergeCell ref="E215:E220"/>
    <mergeCell ref="E222:E227"/>
    <mergeCell ref="E228:E233"/>
    <mergeCell ref="E234:E239"/>
    <mergeCell ref="E240:E245"/>
    <mergeCell ref="E246:E251"/>
    <mergeCell ref="E252:E257"/>
    <mergeCell ref="E258:E263"/>
    <mergeCell ref="E264:E269"/>
    <mergeCell ref="E270:E275"/>
    <mergeCell ref="E276:E281"/>
    <mergeCell ref="E282:E287"/>
    <mergeCell ref="E288:E293"/>
    <mergeCell ref="E295:E301"/>
    <mergeCell ref="E95:E100"/>
    <mergeCell ref="E101:E106"/>
    <mergeCell ref="E107:E112"/>
    <mergeCell ref="E113:E118"/>
    <mergeCell ref="E119:E124"/>
    <mergeCell ref="E125:E130"/>
    <mergeCell ref="E131:E136"/>
    <mergeCell ref="E137:E142"/>
    <mergeCell ref="E143:E148"/>
    <mergeCell ref="E149:E154"/>
    <mergeCell ref="E155:E160"/>
    <mergeCell ref="E161:E166"/>
    <mergeCell ref="E167:E172"/>
    <mergeCell ref="E173:E178"/>
    <mergeCell ref="E179:E184"/>
    <mergeCell ref="E185:E190"/>
    <mergeCell ref="E191:E196"/>
    <mergeCell ref="D264:D269"/>
    <mergeCell ref="D270:D275"/>
    <mergeCell ref="D276:D281"/>
    <mergeCell ref="D282:D287"/>
    <mergeCell ref="D288:D293"/>
    <mergeCell ref="D295:D301"/>
    <mergeCell ref="D302:D308"/>
    <mergeCell ref="D309:D315"/>
    <mergeCell ref="D316:D322"/>
    <mergeCell ref="D323:D329"/>
    <mergeCell ref="D330:D336"/>
    <mergeCell ref="D337:D343"/>
    <mergeCell ref="D344:D350"/>
    <mergeCell ref="D351:D357"/>
    <mergeCell ref="D358:D364"/>
    <mergeCell ref="D373:D376"/>
    <mergeCell ref="E1:E4"/>
    <mergeCell ref="E5:E10"/>
    <mergeCell ref="E11:E16"/>
    <mergeCell ref="E17:E22"/>
    <mergeCell ref="E23:E28"/>
    <mergeCell ref="E29:E34"/>
    <mergeCell ref="E35:E40"/>
    <mergeCell ref="E41:E46"/>
    <mergeCell ref="E47:E52"/>
    <mergeCell ref="E53:E58"/>
    <mergeCell ref="E59:E64"/>
    <mergeCell ref="E65:E70"/>
    <mergeCell ref="E71:E76"/>
    <mergeCell ref="E77:E82"/>
    <mergeCell ref="E83:E88"/>
    <mergeCell ref="E89:E94"/>
    <mergeCell ref="D161:D166"/>
    <mergeCell ref="D167:D172"/>
    <mergeCell ref="D173:D178"/>
    <mergeCell ref="D179:D184"/>
    <mergeCell ref="D185:D190"/>
    <mergeCell ref="D191:D196"/>
    <mergeCell ref="D197:D202"/>
    <mergeCell ref="D203:D208"/>
    <mergeCell ref="D209:D214"/>
    <mergeCell ref="D215:D220"/>
    <mergeCell ref="D222:D227"/>
    <mergeCell ref="D228:D233"/>
    <mergeCell ref="D234:D239"/>
    <mergeCell ref="D240:D245"/>
    <mergeCell ref="D246:D251"/>
    <mergeCell ref="D252:D257"/>
    <mergeCell ref="D258:D263"/>
    <mergeCell ref="A337:A343"/>
    <mergeCell ref="A344:A350"/>
    <mergeCell ref="A351:A357"/>
    <mergeCell ref="A358:A364"/>
    <mergeCell ref="A373:A376"/>
    <mergeCell ref="D1:D4"/>
    <mergeCell ref="D5:D10"/>
    <mergeCell ref="D11:D16"/>
    <mergeCell ref="D17:D22"/>
    <mergeCell ref="D23:D28"/>
    <mergeCell ref="D29:D34"/>
    <mergeCell ref="D35:D40"/>
    <mergeCell ref="D41:D46"/>
    <mergeCell ref="D47:D52"/>
    <mergeCell ref="D53:D58"/>
    <mergeCell ref="D59:D64"/>
    <mergeCell ref="D65:D70"/>
    <mergeCell ref="D71:D76"/>
    <mergeCell ref="D77:D82"/>
    <mergeCell ref="D83:D88"/>
    <mergeCell ref="D89:D94"/>
    <mergeCell ref="D95:D100"/>
    <mergeCell ref="D101:D106"/>
    <mergeCell ref="D107:D112"/>
    <mergeCell ref="D113:D118"/>
    <mergeCell ref="D119:D124"/>
    <mergeCell ref="D125:D130"/>
    <mergeCell ref="D131:D136"/>
    <mergeCell ref="D137:D142"/>
    <mergeCell ref="D143:D148"/>
    <mergeCell ref="D149:D151"/>
    <mergeCell ref="D155:D157"/>
    <mergeCell ref="A228:A233"/>
    <mergeCell ref="A234:A239"/>
    <mergeCell ref="A240:A245"/>
    <mergeCell ref="A246:A251"/>
    <mergeCell ref="A252:A257"/>
    <mergeCell ref="A258:A263"/>
    <mergeCell ref="A264:A269"/>
    <mergeCell ref="A270:A275"/>
    <mergeCell ref="A276:A281"/>
    <mergeCell ref="A282:A287"/>
    <mergeCell ref="A288:A293"/>
    <mergeCell ref="A295:A301"/>
    <mergeCell ref="A302:A308"/>
    <mergeCell ref="A309:A315"/>
    <mergeCell ref="A316:A322"/>
    <mergeCell ref="A323:A329"/>
    <mergeCell ref="A330:A336"/>
    <mergeCell ref="F373:G373"/>
    <mergeCell ref="AB373:AP373"/>
    <mergeCell ref="AB374:AC374"/>
    <mergeCell ref="AB375:AC375"/>
    <mergeCell ref="B377:C377"/>
    <mergeCell ref="B378:C378"/>
    <mergeCell ref="B379:C379"/>
    <mergeCell ref="B380:C380"/>
    <mergeCell ref="B381:C381"/>
    <mergeCell ref="A1:A4"/>
    <mergeCell ref="A5:A10"/>
    <mergeCell ref="A11:A16"/>
    <mergeCell ref="A17:A22"/>
    <mergeCell ref="A23:A28"/>
    <mergeCell ref="A29:A34"/>
    <mergeCell ref="A35:A40"/>
    <mergeCell ref="A41:A46"/>
    <mergeCell ref="A47:A52"/>
    <mergeCell ref="A53:A58"/>
    <mergeCell ref="A59:A64"/>
    <mergeCell ref="A65:A70"/>
    <mergeCell ref="A71:A76"/>
    <mergeCell ref="A77:A82"/>
    <mergeCell ref="A83:A88"/>
    <mergeCell ref="A89:A94"/>
    <mergeCell ref="A95:A100"/>
    <mergeCell ref="A101:A106"/>
    <mergeCell ref="A107:A112"/>
    <mergeCell ref="A113:A118"/>
    <mergeCell ref="A119:A124"/>
    <mergeCell ref="A125:A130"/>
    <mergeCell ref="F1:G1"/>
    <mergeCell ref="AB2:AD2"/>
    <mergeCell ref="AB3:AD3"/>
    <mergeCell ref="B152:C152"/>
    <mergeCell ref="B153:C153"/>
    <mergeCell ref="B154:C154"/>
    <mergeCell ref="B158:C158"/>
    <mergeCell ref="B159:C159"/>
    <mergeCell ref="B160:C160"/>
    <mergeCell ref="A221:C221"/>
    <mergeCell ref="A294:C294"/>
    <mergeCell ref="B365:C365"/>
    <mergeCell ref="B366:C366"/>
    <mergeCell ref="B367:C367"/>
    <mergeCell ref="B368:C368"/>
    <mergeCell ref="B369:C369"/>
    <mergeCell ref="B370:C370"/>
    <mergeCell ref="A131:A136"/>
    <mergeCell ref="A137:A142"/>
    <mergeCell ref="A143:A148"/>
    <mergeCell ref="A149:A154"/>
    <mergeCell ref="A155:A160"/>
    <mergeCell ref="A161:A166"/>
    <mergeCell ref="A167:A172"/>
    <mergeCell ref="A173:A178"/>
    <mergeCell ref="A179:A184"/>
    <mergeCell ref="A185:A190"/>
    <mergeCell ref="A191:A196"/>
    <mergeCell ref="A197:A202"/>
    <mergeCell ref="A203:A208"/>
    <mergeCell ref="A209:A214"/>
    <mergeCell ref="A215:A220"/>
    <mergeCell ref="A222:A227"/>
  </mergeCells>
  <conditionalFormatting sqref="D154">
    <cfRule type="cellIs" dxfId="1943" priority="17" stopIfTrue="1" operator="lessThan">
      <formula>0</formula>
    </cfRule>
  </conditionalFormatting>
  <conditionalFormatting sqref="D160">
    <cfRule type="cellIs" dxfId="1942" priority="18" stopIfTrue="1" operator="lessThan">
      <formula>0</formula>
    </cfRule>
  </conditionalFormatting>
  <conditionalFormatting sqref="M5:M9">
    <cfRule type="cellIs" dxfId="1941" priority="70" stopIfTrue="1" operator="lessThan">
      <formula>0</formula>
    </cfRule>
  </conditionalFormatting>
  <conditionalFormatting sqref="M10">
    <cfRule type="containsText" dxfId="1940" priority="226" operator="containsText" text="Falso">
      <formula>NOT(ISERROR(SEARCH("Falso",M10)))</formula>
    </cfRule>
  </conditionalFormatting>
  <conditionalFormatting sqref="M11:M15">
    <cfRule type="cellIs" dxfId="1939" priority="68" stopIfTrue="1" operator="lessThan">
      <formula>0</formula>
    </cfRule>
  </conditionalFormatting>
  <conditionalFormatting sqref="M16">
    <cfRule type="containsText" dxfId="1938" priority="225" operator="containsText" text="Falso">
      <formula>NOT(ISERROR(SEARCH("Falso",M16)))</formula>
    </cfRule>
  </conditionalFormatting>
  <conditionalFormatting sqref="M17:M21">
    <cfRule type="cellIs" dxfId="1937" priority="67" stopIfTrue="1" operator="lessThan">
      <formula>0</formula>
    </cfRule>
  </conditionalFormatting>
  <conditionalFormatting sqref="M22">
    <cfRule type="containsText" dxfId="1936" priority="216" operator="containsText" text="Falso">
      <formula>NOT(ISERROR(SEARCH("Falso",M22)))</formula>
    </cfRule>
  </conditionalFormatting>
  <conditionalFormatting sqref="M23:M27">
    <cfRule type="cellIs" dxfId="1935" priority="66" stopIfTrue="1" operator="lessThan">
      <formula>0</formula>
    </cfRule>
  </conditionalFormatting>
  <conditionalFormatting sqref="M28">
    <cfRule type="containsText" dxfId="1934" priority="215" operator="containsText" text="Falso">
      <formula>NOT(ISERROR(SEARCH("Falso",M28)))</formula>
    </cfRule>
  </conditionalFormatting>
  <conditionalFormatting sqref="M29:M33">
    <cfRule type="cellIs" dxfId="1933" priority="65" stopIfTrue="1" operator="lessThan">
      <formula>0</formula>
    </cfRule>
  </conditionalFormatting>
  <conditionalFormatting sqref="M34">
    <cfRule type="containsText" dxfId="1932" priority="206" operator="containsText" text="Falso">
      <formula>NOT(ISERROR(SEARCH("Falso",M34)))</formula>
    </cfRule>
  </conditionalFormatting>
  <conditionalFormatting sqref="M35:M39">
    <cfRule type="cellIs" dxfId="1931" priority="64" stopIfTrue="1" operator="lessThan">
      <formula>0</formula>
    </cfRule>
  </conditionalFormatting>
  <conditionalFormatting sqref="M40">
    <cfRule type="containsText" dxfId="1930" priority="205" operator="containsText" text="Falso">
      <formula>NOT(ISERROR(SEARCH("Falso",M40)))</formula>
    </cfRule>
  </conditionalFormatting>
  <conditionalFormatting sqref="M41:M45">
    <cfRule type="cellIs" dxfId="1929" priority="63" stopIfTrue="1" operator="lessThan">
      <formula>0</formula>
    </cfRule>
  </conditionalFormatting>
  <conditionalFormatting sqref="M46">
    <cfRule type="containsText" dxfId="1928" priority="196" operator="containsText" text="Falso">
      <formula>NOT(ISERROR(SEARCH("Falso",M46)))</formula>
    </cfRule>
  </conditionalFormatting>
  <conditionalFormatting sqref="M47:M51">
    <cfRule type="cellIs" dxfId="1927" priority="62" stopIfTrue="1" operator="lessThan">
      <formula>0</formula>
    </cfRule>
  </conditionalFormatting>
  <conditionalFormatting sqref="M52 M58 M64 M70 M76 M82 M100 M112 M118 M124 M130 M136 M142 M148">
    <cfRule type="containsText" dxfId="1926" priority="191" operator="containsText" text="Falso">
      <formula>NOT(ISERROR(SEARCH("Falso",M52)))</formula>
    </cfRule>
  </conditionalFormatting>
  <conditionalFormatting sqref="M53:M57">
    <cfRule type="cellIs" dxfId="1925" priority="61" stopIfTrue="1" operator="lessThan">
      <formula>0</formula>
    </cfRule>
  </conditionalFormatting>
  <conditionalFormatting sqref="M59:M63">
    <cfRule type="cellIs" dxfId="1924" priority="60" stopIfTrue="1" operator="lessThan">
      <formula>0</formula>
    </cfRule>
  </conditionalFormatting>
  <conditionalFormatting sqref="M65:M69">
    <cfRule type="cellIs" dxfId="1923" priority="59" stopIfTrue="1" operator="lessThan">
      <formula>0</formula>
    </cfRule>
  </conditionalFormatting>
  <conditionalFormatting sqref="M71:M75">
    <cfRule type="cellIs" dxfId="1922" priority="58" stopIfTrue="1" operator="lessThan">
      <formula>0</formula>
    </cfRule>
  </conditionalFormatting>
  <conditionalFormatting sqref="M77:M81">
    <cfRule type="cellIs" dxfId="1921" priority="57" stopIfTrue="1" operator="lessThan">
      <formula>0</formula>
    </cfRule>
  </conditionalFormatting>
  <conditionalFormatting sqref="M83:M87">
    <cfRule type="cellIs" dxfId="1920" priority="56" stopIfTrue="1" operator="lessThan">
      <formula>0</formula>
    </cfRule>
  </conditionalFormatting>
  <conditionalFormatting sqref="M88 M94">
    <cfRule type="containsText" dxfId="1919" priority="186" operator="containsText" text="Falso">
      <formula>NOT(ISERROR(SEARCH("Falso",M88)))</formula>
    </cfRule>
  </conditionalFormatting>
  <conditionalFormatting sqref="M89:M93">
    <cfRule type="cellIs" dxfId="1918" priority="55" stopIfTrue="1" operator="lessThan">
      <formula>0</formula>
    </cfRule>
  </conditionalFormatting>
  <conditionalFormatting sqref="M95:M99">
    <cfRule type="cellIs" dxfId="1917" priority="54" stopIfTrue="1" operator="lessThan">
      <formula>0</formula>
    </cfRule>
  </conditionalFormatting>
  <conditionalFormatting sqref="M101:M105">
    <cfRule type="cellIs" dxfId="1916" priority="53" stopIfTrue="1" operator="lessThan">
      <formula>0</formula>
    </cfRule>
  </conditionalFormatting>
  <conditionalFormatting sqref="M106">
    <cfRule type="containsText" dxfId="1915" priority="181" operator="containsText" text="Falso">
      <formula>NOT(ISERROR(SEARCH("Falso",M106)))</formula>
    </cfRule>
  </conditionalFormatting>
  <conditionalFormatting sqref="M107:M111">
    <cfRule type="cellIs" dxfId="1914" priority="52" stopIfTrue="1" operator="lessThan">
      <formula>0</formula>
    </cfRule>
  </conditionalFormatting>
  <conditionalFormatting sqref="M113:M117">
    <cfRule type="cellIs" dxfId="1913" priority="51" stopIfTrue="1" operator="lessThan">
      <formula>0</formula>
    </cfRule>
  </conditionalFormatting>
  <conditionalFormatting sqref="M119:M123">
    <cfRule type="cellIs" dxfId="1912" priority="50" stopIfTrue="1" operator="lessThan">
      <formula>0</formula>
    </cfRule>
  </conditionalFormatting>
  <conditionalFormatting sqref="M125:M129">
    <cfRule type="cellIs" dxfId="1911" priority="49" stopIfTrue="1" operator="lessThan">
      <formula>0</formula>
    </cfRule>
  </conditionalFormatting>
  <conditionalFormatting sqref="M131:M135">
    <cfRule type="cellIs" dxfId="1910" priority="48" stopIfTrue="1" operator="lessThan">
      <formula>0</formula>
    </cfRule>
  </conditionalFormatting>
  <conditionalFormatting sqref="M137:M141">
    <cfRule type="cellIs" dxfId="1909" priority="47" stopIfTrue="1" operator="lessThan">
      <formula>0</formula>
    </cfRule>
  </conditionalFormatting>
  <conditionalFormatting sqref="M143:M147">
    <cfRule type="cellIs" dxfId="1908" priority="46" stopIfTrue="1" operator="lessThan">
      <formula>0</formula>
    </cfRule>
  </conditionalFormatting>
  <conditionalFormatting sqref="M149:M153">
    <cfRule type="cellIs" dxfId="1907" priority="45" stopIfTrue="1" operator="lessThan">
      <formula>0</formula>
    </cfRule>
  </conditionalFormatting>
  <conditionalFormatting sqref="M154">
    <cfRule type="containsText" dxfId="1906" priority="71" operator="containsText" text="Falso">
      <formula>NOT(ISERROR(SEARCH("Falso",M154)))</formula>
    </cfRule>
  </conditionalFormatting>
  <conditionalFormatting sqref="M155:M159">
    <cfRule type="cellIs" dxfId="1905" priority="44" stopIfTrue="1" operator="lessThan">
      <formula>0</formula>
    </cfRule>
  </conditionalFormatting>
  <conditionalFormatting sqref="M160">
    <cfRule type="containsText" dxfId="1904" priority="72" operator="containsText" text="Falso">
      <formula>NOT(ISERROR(SEARCH("Falso",M160)))</formula>
    </cfRule>
  </conditionalFormatting>
  <conditionalFormatting sqref="M161:M165">
    <cfRule type="cellIs" dxfId="1903" priority="43" stopIfTrue="1" operator="lessThan">
      <formula>0</formula>
    </cfRule>
  </conditionalFormatting>
  <conditionalFormatting sqref="M166">
    <cfRule type="containsText" dxfId="1902" priority="168" operator="containsText" text="Falso">
      <formula>NOT(ISERROR(SEARCH("Falso",M166)))</formula>
    </cfRule>
  </conditionalFormatting>
  <conditionalFormatting sqref="M167:M171">
    <cfRule type="cellIs" dxfId="1901" priority="42" stopIfTrue="1" operator="lessThan">
      <formula>0</formula>
    </cfRule>
  </conditionalFormatting>
  <conditionalFormatting sqref="M172">
    <cfRule type="containsText" dxfId="1900" priority="163" operator="containsText" text="Falso">
      <formula>NOT(ISERROR(SEARCH("Falso",M172)))</formula>
    </cfRule>
  </conditionalFormatting>
  <conditionalFormatting sqref="M173:M177">
    <cfRule type="cellIs" dxfId="1899" priority="41" stopIfTrue="1" operator="lessThan">
      <formula>0</formula>
    </cfRule>
  </conditionalFormatting>
  <conditionalFormatting sqref="M178">
    <cfRule type="containsText" dxfId="1898" priority="158" operator="containsText" text="Falso">
      <formula>NOT(ISERROR(SEARCH("Falso",M178)))</formula>
    </cfRule>
  </conditionalFormatting>
  <conditionalFormatting sqref="M179:M183">
    <cfRule type="cellIs" dxfId="1897" priority="40" stopIfTrue="1" operator="lessThan">
      <formula>0</formula>
    </cfRule>
  </conditionalFormatting>
  <conditionalFormatting sqref="M184">
    <cfRule type="containsText" dxfId="1896" priority="153" operator="containsText" text="Falso">
      <formula>NOT(ISERROR(SEARCH("Falso",M184)))</formula>
    </cfRule>
  </conditionalFormatting>
  <conditionalFormatting sqref="M185:M189">
    <cfRule type="cellIs" dxfId="1895" priority="39" stopIfTrue="1" operator="lessThan">
      <formula>0</formula>
    </cfRule>
  </conditionalFormatting>
  <conditionalFormatting sqref="M190 M196">
    <cfRule type="containsText" dxfId="1894" priority="148" operator="containsText" text="Falso">
      <formula>NOT(ISERROR(SEARCH("Falso",M190)))</formula>
    </cfRule>
  </conditionalFormatting>
  <conditionalFormatting sqref="M191:M195">
    <cfRule type="cellIs" dxfId="1893" priority="38" stopIfTrue="1" operator="lessThan">
      <formula>0</formula>
    </cfRule>
  </conditionalFormatting>
  <conditionalFormatting sqref="M197:M201">
    <cfRule type="cellIs" dxfId="1892" priority="37" stopIfTrue="1" operator="lessThan">
      <formula>0</formula>
    </cfRule>
  </conditionalFormatting>
  <conditionalFormatting sqref="M202 M208 M214 M220">
    <cfRule type="containsText" dxfId="1891" priority="143" operator="containsText" text="Falso">
      <formula>NOT(ISERROR(SEARCH("Falso",M202)))</formula>
    </cfRule>
  </conditionalFormatting>
  <conditionalFormatting sqref="M203:M207">
    <cfRule type="cellIs" dxfId="1890" priority="36" stopIfTrue="1" operator="lessThan">
      <formula>0</formula>
    </cfRule>
  </conditionalFormatting>
  <conditionalFormatting sqref="M209:M213">
    <cfRule type="cellIs" dxfId="1889" priority="35" stopIfTrue="1" operator="lessThan">
      <formula>0</formula>
    </cfRule>
  </conditionalFormatting>
  <conditionalFormatting sqref="M215:M219">
    <cfRule type="cellIs" dxfId="1888" priority="34" stopIfTrue="1" operator="lessThan">
      <formula>0</formula>
    </cfRule>
  </conditionalFormatting>
  <conditionalFormatting sqref="M222:M226">
    <cfRule type="cellIs" dxfId="1887" priority="33" stopIfTrue="1" operator="lessThan">
      <formula>0</formula>
    </cfRule>
  </conditionalFormatting>
  <conditionalFormatting sqref="M227">
    <cfRule type="containsText" dxfId="1886" priority="142" operator="containsText" text="Falso">
      <formula>NOT(ISERROR(SEARCH("Falso",M227)))</formula>
    </cfRule>
  </conditionalFormatting>
  <conditionalFormatting sqref="M228:M232">
    <cfRule type="cellIs" dxfId="1885" priority="32" stopIfTrue="1" operator="lessThan">
      <formula>0</formula>
    </cfRule>
  </conditionalFormatting>
  <conditionalFormatting sqref="M233 M239 M245">
    <cfRule type="containsText" dxfId="1884" priority="137" operator="containsText" text="Falso">
      <formula>NOT(ISERROR(SEARCH("Falso",M233)))</formula>
    </cfRule>
  </conditionalFormatting>
  <conditionalFormatting sqref="M234:M238">
    <cfRule type="cellIs" dxfId="1883" priority="31" stopIfTrue="1" operator="lessThan">
      <formula>0</formula>
    </cfRule>
  </conditionalFormatting>
  <conditionalFormatting sqref="M240:M244">
    <cfRule type="cellIs" dxfId="1882" priority="30" stopIfTrue="1" operator="lessThan">
      <formula>0</formula>
    </cfRule>
  </conditionalFormatting>
  <conditionalFormatting sqref="M246:M250">
    <cfRule type="cellIs" dxfId="1881" priority="29" stopIfTrue="1" operator="lessThan">
      <formula>0</formula>
    </cfRule>
  </conditionalFormatting>
  <conditionalFormatting sqref="M251">
    <cfRule type="containsText" dxfId="1880" priority="132" operator="containsText" text="Falso">
      <formula>NOT(ISERROR(SEARCH("Falso",M251)))</formula>
    </cfRule>
  </conditionalFormatting>
  <conditionalFormatting sqref="M252:M256">
    <cfRule type="cellIs" dxfId="1879" priority="28" stopIfTrue="1" operator="lessThan">
      <formula>0</formula>
    </cfRule>
  </conditionalFormatting>
  <conditionalFormatting sqref="M257">
    <cfRule type="containsText" dxfId="1878" priority="127" operator="containsText" text="Falso">
      <formula>NOT(ISERROR(SEARCH("Falso",M257)))</formula>
    </cfRule>
  </conditionalFormatting>
  <conditionalFormatting sqref="M258:M262">
    <cfRule type="cellIs" dxfId="1877" priority="27" stopIfTrue="1" operator="lessThan">
      <formula>0</formula>
    </cfRule>
  </conditionalFormatting>
  <conditionalFormatting sqref="M263 M269">
    <cfRule type="containsText" dxfId="1876" priority="122" operator="containsText" text="Falso">
      <formula>NOT(ISERROR(SEARCH("Falso",M263)))</formula>
    </cfRule>
  </conditionalFormatting>
  <conditionalFormatting sqref="M264:M268">
    <cfRule type="cellIs" dxfId="1875" priority="26" stopIfTrue="1" operator="lessThan">
      <formula>0</formula>
    </cfRule>
  </conditionalFormatting>
  <conditionalFormatting sqref="M270:M274">
    <cfRule type="cellIs" dxfId="1874" priority="25" stopIfTrue="1" operator="lessThan">
      <formula>0</formula>
    </cfRule>
  </conditionalFormatting>
  <conditionalFormatting sqref="M275 M281 M287 M293">
    <cfRule type="containsText" dxfId="1873" priority="117" operator="containsText" text="Falso">
      <formula>NOT(ISERROR(SEARCH("Falso",M275)))</formula>
    </cfRule>
  </conditionalFormatting>
  <conditionalFormatting sqref="M276:M280">
    <cfRule type="cellIs" dxfId="1872" priority="24" stopIfTrue="1" operator="lessThan">
      <formula>0</formula>
    </cfRule>
  </conditionalFormatting>
  <conditionalFormatting sqref="M282:M286">
    <cfRule type="cellIs" dxfId="1871" priority="23" stopIfTrue="1" operator="lessThan">
      <formula>0</formula>
    </cfRule>
  </conditionalFormatting>
  <conditionalFormatting sqref="M288:M292">
    <cfRule type="cellIs" dxfId="1870" priority="22" stopIfTrue="1" operator="lessThan">
      <formula>0</formula>
    </cfRule>
  </conditionalFormatting>
  <conditionalFormatting sqref="M295:M300">
    <cfRule type="cellIs" dxfId="1869" priority="16" stopIfTrue="1" operator="lessThan">
      <formula>0</formula>
    </cfRule>
  </conditionalFormatting>
  <conditionalFormatting sqref="M301">
    <cfRule type="containsText" dxfId="1868" priority="15" operator="containsText" text="Falso">
      <formula>NOT(ISERROR(SEARCH("Falso",M301)))</formula>
    </cfRule>
  </conditionalFormatting>
  <conditionalFormatting sqref="M302:M307">
    <cfRule type="cellIs" dxfId="1867" priority="10" stopIfTrue="1" operator="lessThan">
      <formula>0</formula>
    </cfRule>
  </conditionalFormatting>
  <conditionalFormatting sqref="M308 M315">
    <cfRule type="containsText" dxfId="1866" priority="14" operator="containsText" text="Falso">
      <formula>NOT(ISERROR(SEARCH("Falso",M308)))</formula>
    </cfRule>
  </conditionalFormatting>
  <conditionalFormatting sqref="M309:M314">
    <cfRule type="cellIs" dxfId="1865" priority="9" stopIfTrue="1" operator="lessThan">
      <formula>0</formula>
    </cfRule>
  </conditionalFormatting>
  <conditionalFormatting sqref="M316:M321">
    <cfRule type="cellIs" dxfId="1864" priority="8" stopIfTrue="1" operator="lessThan">
      <formula>0</formula>
    </cfRule>
  </conditionalFormatting>
  <conditionalFormatting sqref="M322 M329 M336">
    <cfRule type="containsText" dxfId="1863" priority="13" operator="containsText" text="Falso">
      <formula>NOT(ISERROR(SEARCH("Falso",M322)))</formula>
    </cfRule>
  </conditionalFormatting>
  <conditionalFormatting sqref="M323:M328">
    <cfRule type="cellIs" dxfId="1862" priority="7" stopIfTrue="1" operator="lessThan">
      <formula>0</formula>
    </cfRule>
  </conditionalFormatting>
  <conditionalFormatting sqref="M330:M335">
    <cfRule type="cellIs" dxfId="1861" priority="6" stopIfTrue="1" operator="lessThan">
      <formula>0</formula>
    </cfRule>
  </conditionalFormatting>
  <conditionalFormatting sqref="M337:M342">
    <cfRule type="cellIs" dxfId="1860" priority="5" stopIfTrue="1" operator="lessThan">
      <formula>0</formula>
    </cfRule>
  </conditionalFormatting>
  <conditionalFormatting sqref="M343 M350">
    <cfRule type="containsText" dxfId="1859" priority="12" operator="containsText" text="Falso">
      <formula>NOT(ISERROR(SEARCH("Falso",M343)))</formula>
    </cfRule>
  </conditionalFormatting>
  <conditionalFormatting sqref="M344:M349">
    <cfRule type="cellIs" dxfId="1858" priority="4" stopIfTrue="1" operator="lessThan">
      <formula>0</formula>
    </cfRule>
  </conditionalFormatting>
  <conditionalFormatting sqref="M351:M356">
    <cfRule type="cellIs" dxfId="1857" priority="3" stopIfTrue="1" operator="lessThan">
      <formula>0</formula>
    </cfRule>
  </conditionalFormatting>
  <conditionalFormatting sqref="M357">
    <cfRule type="containsText" dxfId="1856" priority="11" operator="containsText" text="Falso">
      <formula>NOT(ISERROR(SEARCH("Falso",M357)))</formula>
    </cfRule>
  </conditionalFormatting>
  <conditionalFormatting sqref="M358:M363">
    <cfRule type="cellIs" dxfId="1855" priority="2" stopIfTrue="1" operator="lessThan">
      <formula>0</formula>
    </cfRule>
  </conditionalFormatting>
  <conditionalFormatting sqref="M364">
    <cfRule type="containsText" dxfId="1854" priority="81" operator="containsText" text="Falso">
      <formula>NOT(ISERROR(SEARCH("Falso",M364)))</formula>
    </cfRule>
  </conditionalFormatting>
  <conditionalFormatting sqref="M365:M371">
    <cfRule type="cellIs" dxfId="1853" priority="231" stopIfTrue="1" operator="lessThan">
      <formula>0</formula>
    </cfRule>
  </conditionalFormatting>
  <conditionalFormatting sqref="M377:M381">
    <cfRule type="cellIs" dxfId="1852" priority="1" stopIfTrue="1" operator="lessThan">
      <formula>0</formula>
    </cfRule>
  </conditionalFormatting>
  <conditionalFormatting sqref="R5:R9">
    <cfRule type="containsText" dxfId="1851" priority="230" operator="containsText" text="ROJO">
      <formula>NOT(ISERROR(SEARCH("ROJO",R5)))</formula>
    </cfRule>
    <cfRule type="containsText" dxfId="1850" priority="227" operator="containsText" text="VENCIDO">
      <formula>NOT(ISERROR(SEARCH("VENCIDO",R5)))</formula>
    </cfRule>
    <cfRule type="containsText" dxfId="1849" priority="228" operator="containsText" text="VERDE">
      <formula>NOT(ISERROR(SEARCH("VERDE",R5)))</formula>
    </cfRule>
    <cfRule type="containsText" dxfId="1848" priority="229" stopIfTrue="1" operator="containsText" text="AMARILLO">
      <formula>NOT(ISERROR(SEARCH("AMARILLO",R5)))</formula>
    </cfRule>
  </conditionalFormatting>
  <conditionalFormatting sqref="R11:R15">
    <cfRule type="containsText" dxfId="1847" priority="223" stopIfTrue="1" operator="containsText" text="AMARILLO">
      <formula>NOT(ISERROR(SEARCH("AMARILLO",R11)))</formula>
    </cfRule>
    <cfRule type="containsText" dxfId="1846" priority="222" operator="containsText" text="VERDE">
      <formula>NOT(ISERROR(SEARCH("VERDE",R11)))</formula>
    </cfRule>
    <cfRule type="containsText" dxfId="1845" priority="221" operator="containsText" text="VENCIDO">
      <formula>NOT(ISERROR(SEARCH("VENCIDO",R11)))</formula>
    </cfRule>
    <cfRule type="containsText" dxfId="1844" priority="224" operator="containsText" text="ROJO">
      <formula>NOT(ISERROR(SEARCH("ROJO",R11)))</formula>
    </cfRule>
  </conditionalFormatting>
  <conditionalFormatting sqref="R17:R21">
    <cfRule type="containsText" dxfId="1843" priority="219" stopIfTrue="1" operator="containsText" text="AMARILLO">
      <formula>NOT(ISERROR(SEARCH("AMARILLO",R17)))</formula>
    </cfRule>
    <cfRule type="containsText" dxfId="1842" priority="220" operator="containsText" text="ROJO">
      <formula>NOT(ISERROR(SEARCH("ROJO",R17)))</formula>
    </cfRule>
    <cfRule type="containsText" dxfId="1841" priority="217" operator="containsText" text="VENCIDO">
      <formula>NOT(ISERROR(SEARCH("VENCIDO",R17)))</formula>
    </cfRule>
    <cfRule type="containsText" dxfId="1840" priority="218" operator="containsText" text="VERDE">
      <formula>NOT(ISERROR(SEARCH("VERDE",R17)))</formula>
    </cfRule>
  </conditionalFormatting>
  <conditionalFormatting sqref="R23:R27">
    <cfRule type="containsText" dxfId="1839" priority="213" stopIfTrue="1" operator="containsText" text="AMARILLO">
      <formula>NOT(ISERROR(SEARCH("AMARILLO",R23)))</formula>
    </cfRule>
    <cfRule type="containsText" dxfId="1838" priority="214" operator="containsText" text="ROJO">
      <formula>NOT(ISERROR(SEARCH("ROJO",R23)))</formula>
    </cfRule>
    <cfRule type="containsText" dxfId="1837" priority="211" operator="containsText" text="VENCIDO">
      <formula>NOT(ISERROR(SEARCH("VENCIDO",R23)))</formula>
    </cfRule>
    <cfRule type="containsText" dxfId="1836" priority="212" operator="containsText" text="VERDE">
      <formula>NOT(ISERROR(SEARCH("VERDE",R23)))</formula>
    </cfRule>
  </conditionalFormatting>
  <conditionalFormatting sqref="R29:R33">
    <cfRule type="containsText" dxfId="1835" priority="209" stopIfTrue="1" operator="containsText" text="AMARILLO">
      <formula>NOT(ISERROR(SEARCH("AMARILLO",R29)))</formula>
    </cfRule>
    <cfRule type="containsText" dxfId="1834" priority="210" operator="containsText" text="ROJO">
      <formula>NOT(ISERROR(SEARCH("ROJO",R29)))</formula>
    </cfRule>
    <cfRule type="containsText" dxfId="1833" priority="207" operator="containsText" text="VENCIDO">
      <formula>NOT(ISERROR(SEARCH("VENCIDO",R29)))</formula>
    </cfRule>
    <cfRule type="containsText" dxfId="1832" priority="208" operator="containsText" text="VERDE">
      <formula>NOT(ISERROR(SEARCH("VERDE",R29)))</formula>
    </cfRule>
  </conditionalFormatting>
  <conditionalFormatting sqref="R35:R39">
    <cfRule type="containsText" dxfId="1831" priority="204" operator="containsText" text="ROJO">
      <formula>NOT(ISERROR(SEARCH("ROJO",R35)))</formula>
    </cfRule>
    <cfRule type="containsText" dxfId="1830" priority="201" operator="containsText" text="VENCIDO">
      <formula>NOT(ISERROR(SEARCH("VENCIDO",R35)))</formula>
    </cfRule>
    <cfRule type="containsText" dxfId="1829" priority="202" operator="containsText" text="VERDE">
      <formula>NOT(ISERROR(SEARCH("VERDE",R35)))</formula>
    </cfRule>
    <cfRule type="containsText" dxfId="1828" priority="203" stopIfTrue="1" operator="containsText" text="AMARILLO">
      <formula>NOT(ISERROR(SEARCH("AMARILLO",R35)))</formula>
    </cfRule>
  </conditionalFormatting>
  <conditionalFormatting sqref="R41:R45">
    <cfRule type="containsText" dxfId="1827" priority="200" operator="containsText" text="ROJO">
      <formula>NOT(ISERROR(SEARCH("ROJO",R41)))</formula>
    </cfRule>
    <cfRule type="containsText" dxfId="1826" priority="199" stopIfTrue="1" operator="containsText" text="AMARILLO">
      <formula>NOT(ISERROR(SEARCH("AMARILLO",R41)))</formula>
    </cfRule>
    <cfRule type="containsText" dxfId="1825" priority="198" operator="containsText" text="VERDE">
      <formula>NOT(ISERROR(SEARCH("VERDE",R41)))</formula>
    </cfRule>
    <cfRule type="containsText" dxfId="1824" priority="197" operator="containsText" text="VENCIDO">
      <formula>NOT(ISERROR(SEARCH("VENCIDO",R41)))</formula>
    </cfRule>
  </conditionalFormatting>
  <conditionalFormatting sqref="R47:R51 R53:R57 R59:R63 R65:R69 R71:R75 R77:R81 R95:R99 R107:R111 R113:R117 R119:R123 R125:R129 R131:R135 R137:R141 R143:R147">
    <cfRule type="containsText" dxfId="1823" priority="195" operator="containsText" text="ROJO">
      <formula>NOT(ISERROR(SEARCH("ROJO",R47)))</formula>
    </cfRule>
    <cfRule type="containsText" dxfId="1822" priority="194" stopIfTrue="1" operator="containsText" text="AMARILLO">
      <formula>NOT(ISERROR(SEARCH("AMARILLO",R47)))</formula>
    </cfRule>
    <cfRule type="containsText" dxfId="1821" priority="193" operator="containsText" text="VERDE">
      <formula>NOT(ISERROR(SEARCH("VERDE",R47)))</formula>
    </cfRule>
    <cfRule type="containsText" dxfId="1820" priority="192" operator="containsText" text="VENCIDO">
      <formula>NOT(ISERROR(SEARCH("VENCIDO",R47)))</formula>
    </cfRule>
  </conditionalFormatting>
  <conditionalFormatting sqref="R83:R87 R89:R93">
    <cfRule type="containsText" dxfId="1819" priority="189" stopIfTrue="1" operator="containsText" text="AMARILLO">
      <formula>NOT(ISERROR(SEARCH("AMARILLO",R83)))</formula>
    </cfRule>
    <cfRule type="containsText" dxfId="1818" priority="190" operator="containsText" text="ROJO">
      <formula>NOT(ISERROR(SEARCH("ROJO",R83)))</formula>
    </cfRule>
    <cfRule type="containsText" dxfId="1817" priority="187" operator="containsText" text="VENCIDO">
      <formula>NOT(ISERROR(SEARCH("VENCIDO",R83)))</formula>
    </cfRule>
    <cfRule type="containsText" dxfId="1816" priority="188" operator="containsText" text="VERDE">
      <formula>NOT(ISERROR(SEARCH("VERDE",R83)))</formula>
    </cfRule>
  </conditionalFormatting>
  <conditionalFormatting sqref="R101:R105">
    <cfRule type="containsText" dxfId="1815" priority="184" stopIfTrue="1" operator="containsText" text="AMARILLO">
      <formula>NOT(ISERROR(SEARCH("AMARILLO",R101)))</formula>
    </cfRule>
    <cfRule type="containsText" dxfId="1814" priority="185" operator="containsText" text="ROJO">
      <formula>NOT(ISERROR(SEARCH("ROJO",R101)))</formula>
    </cfRule>
    <cfRule type="containsText" dxfId="1813" priority="182" operator="containsText" text="VENCIDO">
      <formula>NOT(ISERROR(SEARCH("VENCIDO",R101)))</formula>
    </cfRule>
    <cfRule type="containsText" dxfId="1812" priority="183" operator="containsText" text="VERDE">
      <formula>NOT(ISERROR(SEARCH("VERDE",R101)))</formula>
    </cfRule>
  </conditionalFormatting>
  <conditionalFormatting sqref="R149:R153">
    <cfRule type="containsText" dxfId="1811" priority="178" operator="containsText" text="VERDE">
      <formula>NOT(ISERROR(SEARCH("VERDE",R149)))</formula>
    </cfRule>
    <cfRule type="containsText" dxfId="1810" priority="177" operator="containsText" text="VENCIDO">
      <formula>NOT(ISERROR(SEARCH("VENCIDO",R149)))</formula>
    </cfRule>
    <cfRule type="containsText" dxfId="1809" priority="179" stopIfTrue="1" operator="containsText" text="AMARILLO">
      <formula>NOT(ISERROR(SEARCH("AMARILLO",R149)))</formula>
    </cfRule>
    <cfRule type="containsText" dxfId="1808" priority="180" operator="containsText" text="ROJO">
      <formula>NOT(ISERROR(SEARCH("ROJO",R149)))</formula>
    </cfRule>
  </conditionalFormatting>
  <conditionalFormatting sqref="R155:R159">
    <cfRule type="containsText" dxfId="1807" priority="176" operator="containsText" text="ROJO">
      <formula>NOT(ISERROR(SEARCH("ROJO",R155)))</formula>
    </cfRule>
    <cfRule type="containsText" dxfId="1806" priority="174" operator="containsText" text="VERDE">
      <formula>NOT(ISERROR(SEARCH("VERDE",R155)))</formula>
    </cfRule>
    <cfRule type="containsText" dxfId="1805" priority="175" stopIfTrue="1" operator="containsText" text="AMARILLO">
      <formula>NOT(ISERROR(SEARCH("AMARILLO",R155)))</formula>
    </cfRule>
    <cfRule type="containsText" dxfId="1804" priority="173" operator="containsText" text="VENCIDO">
      <formula>NOT(ISERROR(SEARCH("VENCIDO",R155)))</formula>
    </cfRule>
  </conditionalFormatting>
  <conditionalFormatting sqref="R161:R165">
    <cfRule type="containsText" dxfId="1803" priority="170" operator="containsText" text="VERDE">
      <formula>NOT(ISERROR(SEARCH("VERDE",R161)))</formula>
    </cfRule>
    <cfRule type="containsText" dxfId="1802" priority="169" operator="containsText" text="VENCIDO">
      <formula>NOT(ISERROR(SEARCH("VENCIDO",R161)))</formula>
    </cfRule>
    <cfRule type="containsText" dxfId="1801" priority="171" stopIfTrue="1" operator="containsText" text="AMARILLO">
      <formula>NOT(ISERROR(SEARCH("AMARILLO",R161)))</formula>
    </cfRule>
    <cfRule type="containsText" dxfId="1800" priority="172" operator="containsText" text="ROJO">
      <formula>NOT(ISERROR(SEARCH("ROJO",R161)))</formula>
    </cfRule>
  </conditionalFormatting>
  <conditionalFormatting sqref="R167:R171">
    <cfRule type="containsText" dxfId="1799" priority="164" operator="containsText" text="VENCIDO">
      <formula>NOT(ISERROR(SEARCH("VENCIDO",R167)))</formula>
    </cfRule>
    <cfRule type="containsText" dxfId="1798" priority="166" stopIfTrue="1" operator="containsText" text="AMARILLO">
      <formula>NOT(ISERROR(SEARCH("AMARILLO",R167)))</formula>
    </cfRule>
    <cfRule type="containsText" dxfId="1797" priority="167" operator="containsText" text="ROJO">
      <formula>NOT(ISERROR(SEARCH("ROJO",R167)))</formula>
    </cfRule>
    <cfRule type="containsText" dxfId="1796" priority="165" operator="containsText" text="VERDE">
      <formula>NOT(ISERROR(SEARCH("VERDE",R167)))</formula>
    </cfRule>
  </conditionalFormatting>
  <conditionalFormatting sqref="R173:R177">
    <cfRule type="containsText" dxfId="1795" priority="160" operator="containsText" text="VERDE">
      <formula>NOT(ISERROR(SEARCH("VERDE",R173)))</formula>
    </cfRule>
    <cfRule type="containsText" dxfId="1794" priority="161" stopIfTrue="1" operator="containsText" text="AMARILLO">
      <formula>NOT(ISERROR(SEARCH("AMARILLO",R173)))</formula>
    </cfRule>
    <cfRule type="containsText" dxfId="1793" priority="162" operator="containsText" text="ROJO">
      <formula>NOT(ISERROR(SEARCH("ROJO",R173)))</formula>
    </cfRule>
    <cfRule type="containsText" dxfId="1792" priority="159" operator="containsText" text="VENCIDO">
      <formula>NOT(ISERROR(SEARCH("VENCIDO",R173)))</formula>
    </cfRule>
  </conditionalFormatting>
  <conditionalFormatting sqref="R179:R183">
    <cfRule type="containsText" dxfId="1791" priority="157" operator="containsText" text="ROJO">
      <formula>NOT(ISERROR(SEARCH("ROJO",R179)))</formula>
    </cfRule>
    <cfRule type="containsText" dxfId="1790" priority="156" stopIfTrue="1" operator="containsText" text="AMARILLO">
      <formula>NOT(ISERROR(SEARCH("AMARILLO",R179)))</formula>
    </cfRule>
    <cfRule type="containsText" dxfId="1789" priority="154" operator="containsText" text="VENCIDO">
      <formula>NOT(ISERROR(SEARCH("VENCIDO",R179)))</formula>
    </cfRule>
    <cfRule type="containsText" dxfId="1788" priority="155" operator="containsText" text="VERDE">
      <formula>NOT(ISERROR(SEARCH("VERDE",R179)))</formula>
    </cfRule>
  </conditionalFormatting>
  <conditionalFormatting sqref="R185:R189 R191:R195">
    <cfRule type="containsText" dxfId="1787" priority="151" stopIfTrue="1" operator="containsText" text="AMARILLO">
      <formula>NOT(ISERROR(SEARCH("AMARILLO",R185)))</formula>
    </cfRule>
    <cfRule type="containsText" dxfId="1786" priority="150" operator="containsText" text="VERDE">
      <formula>NOT(ISERROR(SEARCH("VERDE",R185)))</formula>
    </cfRule>
    <cfRule type="containsText" dxfId="1785" priority="149" operator="containsText" text="VENCIDO">
      <formula>NOT(ISERROR(SEARCH("VENCIDO",R185)))</formula>
    </cfRule>
    <cfRule type="containsText" dxfId="1784" priority="152" operator="containsText" text="ROJO">
      <formula>NOT(ISERROR(SEARCH("ROJO",R185)))</formula>
    </cfRule>
  </conditionalFormatting>
  <conditionalFormatting sqref="R197:R201 R203:R207 R209:R213 R215:R219">
    <cfRule type="containsText" dxfId="1783" priority="146" stopIfTrue="1" operator="containsText" text="AMARILLO">
      <formula>NOT(ISERROR(SEARCH("AMARILLO",R197)))</formula>
    </cfRule>
    <cfRule type="containsText" dxfId="1782" priority="147" operator="containsText" text="ROJO">
      <formula>NOT(ISERROR(SEARCH("ROJO",R197)))</formula>
    </cfRule>
    <cfRule type="containsText" dxfId="1781" priority="144" operator="containsText" text="VENCIDO">
      <formula>NOT(ISERROR(SEARCH("VENCIDO",R197)))</formula>
    </cfRule>
    <cfRule type="containsText" dxfId="1780" priority="145" operator="containsText" text="VERDE">
      <formula>NOT(ISERROR(SEARCH("VERDE",R197)))</formula>
    </cfRule>
  </conditionalFormatting>
  <conditionalFormatting sqref="R222:R226">
    <cfRule type="containsText" dxfId="1779" priority="141" operator="containsText" text="ROJO">
      <formula>NOT(ISERROR(SEARCH("ROJO",R222)))</formula>
    </cfRule>
    <cfRule type="containsText" dxfId="1778" priority="140" stopIfTrue="1" operator="containsText" text="AMARILLO">
      <formula>NOT(ISERROR(SEARCH("AMARILLO",R222)))</formula>
    </cfRule>
    <cfRule type="containsText" dxfId="1777" priority="139" operator="containsText" text="VERDE">
      <formula>NOT(ISERROR(SEARCH("VERDE",R222)))</formula>
    </cfRule>
    <cfRule type="containsText" dxfId="1776" priority="138" operator="containsText" text="VENCIDO">
      <formula>NOT(ISERROR(SEARCH("VENCIDO",R222)))</formula>
    </cfRule>
  </conditionalFormatting>
  <conditionalFormatting sqref="R228:R232 R234:R238 R240:R244">
    <cfRule type="containsText" dxfId="1775" priority="133" operator="containsText" text="VENCIDO">
      <formula>NOT(ISERROR(SEARCH("VENCIDO",R228)))</formula>
    </cfRule>
    <cfRule type="containsText" dxfId="1774" priority="134" operator="containsText" text="VERDE">
      <formula>NOT(ISERROR(SEARCH("VERDE",R228)))</formula>
    </cfRule>
    <cfRule type="containsText" dxfId="1773" priority="135" stopIfTrue="1" operator="containsText" text="AMARILLO">
      <formula>NOT(ISERROR(SEARCH("AMARILLO",R228)))</formula>
    </cfRule>
    <cfRule type="containsText" dxfId="1772" priority="136" operator="containsText" text="ROJO">
      <formula>NOT(ISERROR(SEARCH("ROJO",R228)))</formula>
    </cfRule>
  </conditionalFormatting>
  <conditionalFormatting sqref="R246:R250">
    <cfRule type="containsText" dxfId="1771" priority="128" operator="containsText" text="VENCIDO">
      <formula>NOT(ISERROR(SEARCH("VENCIDO",R246)))</formula>
    </cfRule>
    <cfRule type="containsText" dxfId="1770" priority="129" operator="containsText" text="VERDE">
      <formula>NOT(ISERROR(SEARCH("VERDE",R246)))</formula>
    </cfRule>
    <cfRule type="containsText" dxfId="1769" priority="130" stopIfTrue="1" operator="containsText" text="AMARILLO">
      <formula>NOT(ISERROR(SEARCH("AMARILLO",R246)))</formula>
    </cfRule>
    <cfRule type="containsText" dxfId="1768" priority="131" operator="containsText" text="ROJO">
      <formula>NOT(ISERROR(SEARCH("ROJO",R246)))</formula>
    </cfRule>
  </conditionalFormatting>
  <conditionalFormatting sqref="R252:R256">
    <cfRule type="containsText" dxfId="1767" priority="123" operator="containsText" text="VENCIDO">
      <formula>NOT(ISERROR(SEARCH("VENCIDO",R252)))</formula>
    </cfRule>
    <cfRule type="containsText" dxfId="1766" priority="124" operator="containsText" text="VERDE">
      <formula>NOT(ISERROR(SEARCH("VERDE",R252)))</formula>
    </cfRule>
    <cfRule type="containsText" dxfId="1765" priority="125" stopIfTrue="1" operator="containsText" text="AMARILLO">
      <formula>NOT(ISERROR(SEARCH("AMARILLO",R252)))</formula>
    </cfRule>
    <cfRule type="containsText" dxfId="1764" priority="126" operator="containsText" text="ROJO">
      <formula>NOT(ISERROR(SEARCH("ROJO",R252)))</formula>
    </cfRule>
  </conditionalFormatting>
  <conditionalFormatting sqref="R258:R262 R264:R268">
    <cfRule type="containsText" dxfId="1763" priority="121" operator="containsText" text="ROJO">
      <formula>NOT(ISERROR(SEARCH("ROJO",R258)))</formula>
    </cfRule>
    <cfRule type="containsText" dxfId="1762" priority="120" stopIfTrue="1" operator="containsText" text="AMARILLO">
      <formula>NOT(ISERROR(SEARCH("AMARILLO",R258)))</formula>
    </cfRule>
    <cfRule type="containsText" dxfId="1761" priority="118" operator="containsText" text="VENCIDO">
      <formula>NOT(ISERROR(SEARCH("VENCIDO",R258)))</formula>
    </cfRule>
    <cfRule type="containsText" dxfId="1760" priority="119" operator="containsText" text="VERDE">
      <formula>NOT(ISERROR(SEARCH("VERDE",R258)))</formula>
    </cfRule>
  </conditionalFormatting>
  <conditionalFormatting sqref="R270:R274 R276:R280 R282:R286 R288:R292">
    <cfRule type="containsText" dxfId="1759" priority="113" operator="containsText" text="VENCIDO">
      <formula>NOT(ISERROR(SEARCH("VENCIDO",R270)))</formula>
    </cfRule>
    <cfRule type="containsText" dxfId="1758" priority="114" operator="containsText" text="VERDE">
      <formula>NOT(ISERROR(SEARCH("VERDE",R270)))</formula>
    </cfRule>
    <cfRule type="containsText" dxfId="1757" priority="115" stopIfTrue="1" operator="containsText" text="AMARILLO">
      <formula>NOT(ISERROR(SEARCH("AMARILLO",R270)))</formula>
    </cfRule>
    <cfRule type="containsText" dxfId="1756" priority="116" operator="containsText" text="ROJO">
      <formula>NOT(ISERROR(SEARCH("ROJO",R270)))</formula>
    </cfRule>
  </conditionalFormatting>
  <conditionalFormatting sqref="R295:R300">
    <cfRule type="containsText" dxfId="1755" priority="108" operator="containsText" text="VERDE">
      <formula>NOT(ISERROR(SEARCH("VERDE",R295)))</formula>
    </cfRule>
    <cfRule type="containsText" dxfId="1754" priority="109" stopIfTrue="1" operator="containsText" text="AMARILLO">
      <formula>NOT(ISERROR(SEARCH("AMARILLO",R295)))</formula>
    </cfRule>
    <cfRule type="containsText" dxfId="1753" priority="110" operator="containsText" text="ROJO">
      <formula>NOT(ISERROR(SEARCH("ROJO",R295)))</formula>
    </cfRule>
    <cfRule type="containsText" dxfId="1752" priority="107" operator="containsText" text="VENCIDO">
      <formula>NOT(ISERROR(SEARCH("VENCIDO",R295)))</formula>
    </cfRule>
  </conditionalFormatting>
  <conditionalFormatting sqref="R302:R307 R309:R314">
    <cfRule type="containsText" dxfId="1751" priority="103" stopIfTrue="1" operator="containsText" text="AMARILLO">
      <formula>NOT(ISERROR(SEARCH("AMARILLO",R302)))</formula>
    </cfRule>
    <cfRule type="containsText" dxfId="1750" priority="102" operator="containsText" text="VERDE">
      <formula>NOT(ISERROR(SEARCH("VERDE",R302)))</formula>
    </cfRule>
    <cfRule type="containsText" dxfId="1749" priority="101" operator="containsText" text="VENCIDO">
      <formula>NOT(ISERROR(SEARCH("VENCIDO",R302)))</formula>
    </cfRule>
    <cfRule type="containsText" dxfId="1748" priority="104" operator="containsText" text="ROJO">
      <formula>NOT(ISERROR(SEARCH("ROJO",R302)))</formula>
    </cfRule>
  </conditionalFormatting>
  <conditionalFormatting sqref="R316:R321 R323:R328 R330:R335">
    <cfRule type="containsText" dxfId="1747" priority="98" operator="containsText" text="ROJO">
      <formula>NOT(ISERROR(SEARCH("ROJO",R316)))</formula>
    </cfRule>
    <cfRule type="containsText" dxfId="1746" priority="97" stopIfTrue="1" operator="containsText" text="AMARILLO">
      <formula>NOT(ISERROR(SEARCH("AMARILLO",R316)))</formula>
    </cfRule>
    <cfRule type="containsText" dxfId="1745" priority="96" operator="containsText" text="VERDE">
      <formula>NOT(ISERROR(SEARCH("VERDE",R316)))</formula>
    </cfRule>
    <cfRule type="containsText" dxfId="1744" priority="95" operator="containsText" text="VENCIDO">
      <formula>NOT(ISERROR(SEARCH("VENCIDO",R316)))</formula>
    </cfRule>
  </conditionalFormatting>
  <conditionalFormatting sqref="R337:R342 R344:R349">
    <cfRule type="containsText" dxfId="1743" priority="91" stopIfTrue="1" operator="containsText" text="AMARILLO">
      <formula>NOT(ISERROR(SEARCH("AMARILLO",R337)))</formula>
    </cfRule>
    <cfRule type="containsText" dxfId="1742" priority="90" operator="containsText" text="VERDE">
      <formula>NOT(ISERROR(SEARCH("VERDE",R337)))</formula>
    </cfRule>
    <cfRule type="containsText" dxfId="1741" priority="89" operator="containsText" text="VENCIDO">
      <formula>NOT(ISERROR(SEARCH("VENCIDO",R337)))</formula>
    </cfRule>
    <cfRule type="containsText" dxfId="1740" priority="92" operator="containsText" text="ROJO">
      <formula>NOT(ISERROR(SEARCH("ROJO",R337)))</formula>
    </cfRule>
  </conditionalFormatting>
  <conditionalFormatting sqref="R351:R356">
    <cfRule type="containsText" dxfId="1739" priority="86" operator="containsText" text="ROJO">
      <formula>NOT(ISERROR(SEARCH("ROJO",R351)))</formula>
    </cfRule>
    <cfRule type="containsText" dxfId="1738" priority="85" stopIfTrue="1" operator="containsText" text="AMARILLO">
      <formula>NOT(ISERROR(SEARCH("AMARILLO",R351)))</formula>
    </cfRule>
    <cfRule type="containsText" dxfId="1737" priority="84" operator="containsText" text="VERDE">
      <formula>NOT(ISERROR(SEARCH("VERDE",R351)))</formula>
    </cfRule>
    <cfRule type="containsText" dxfId="1736" priority="83" operator="containsText" text="VENCIDO">
      <formula>NOT(ISERROR(SEARCH("VENCIDO",R351)))</formula>
    </cfRule>
  </conditionalFormatting>
  <conditionalFormatting sqref="R358:R363">
    <cfRule type="containsText" dxfId="1735" priority="79" stopIfTrue="1" operator="containsText" text="AMARILLO">
      <formula>NOT(ISERROR(SEARCH("AMARILLO",R358)))</formula>
    </cfRule>
    <cfRule type="containsText" dxfId="1734" priority="78" operator="containsText" text="VERDE">
      <formula>NOT(ISERROR(SEARCH("VERDE",R358)))</formula>
    </cfRule>
    <cfRule type="containsText" dxfId="1733" priority="77" operator="containsText" text="VENCIDO">
      <formula>NOT(ISERROR(SEARCH("VENCIDO",R358)))</formula>
    </cfRule>
    <cfRule type="containsText" dxfId="1732" priority="80" operator="containsText" text="ROJO">
      <formula>NOT(ISERROR(SEARCH("ROJO",R358)))</formula>
    </cfRule>
  </conditionalFormatting>
  <conditionalFormatting sqref="R365:R371">
    <cfRule type="containsText" dxfId="1731" priority="76" operator="containsText" text="ROJO">
      <formula>NOT(ISERROR(SEARCH("ROJO",R365)))</formula>
    </cfRule>
    <cfRule type="containsText" dxfId="1730" priority="75" stopIfTrue="1" operator="containsText" text="AMARILLO">
      <formula>NOT(ISERROR(SEARCH("AMARILLO",R365)))</formula>
    </cfRule>
    <cfRule type="containsText" dxfId="1729" priority="73" operator="containsText" text="VENCIDO">
      <formula>NOT(ISERROR(SEARCH("VENCIDO",R365)))</formula>
    </cfRule>
    <cfRule type="containsText" dxfId="1728" priority="74" operator="containsText" text="VERDE">
      <formula>NOT(ISERROR(SEARCH("VERDE",R365)))</formula>
    </cfRule>
  </conditionalFormatting>
  <dataValidations count="1">
    <dataValidation type="list" allowBlank="1" showInputMessage="1" showErrorMessage="1" sqref="T222:T226 T228:T232 T234:T238 T240:T244 T246:T250 T252:T256 T258:T262 T264:T268 T270:T274 T276:T280 T282:T286 T288:T292 T295:T300 T302:T307 T309:T314 T316:T321 T323:T328 T330:T335 T337:T342 T344:T349 T351:T356 T358:T363 T365:T371 T377:T381" xr:uid="{00000000-0002-0000-0400-000000000000}">
      <formula1>"VENCIDO,NO VENCIDO"</formula1>
    </dataValidation>
  </dataValidations>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Q381"/>
  <sheetViews>
    <sheetView topLeftCell="A148" zoomScale="80" zoomScaleNormal="80" workbookViewId="0">
      <selection activeCell="O351" sqref="O351:Q351"/>
    </sheetView>
  </sheetViews>
  <sheetFormatPr baseColWidth="10" defaultColWidth="10.875" defaultRowHeight="13.5"/>
  <cols>
    <col min="1" max="12" width="10.875" style="1"/>
    <col min="13" max="13" width="16.25" style="1" customWidth="1"/>
    <col min="14" max="16384" width="10.875" style="1"/>
  </cols>
  <sheetData>
    <row r="1" spans="1:43" ht="14.65" customHeight="1">
      <c r="A1" s="110" t="s">
        <v>48</v>
      </c>
      <c r="B1" s="195" t="s">
        <v>77</v>
      </c>
      <c r="C1" s="196"/>
      <c r="D1" s="114" t="s">
        <v>78</v>
      </c>
      <c r="E1" s="110" t="s">
        <v>79</v>
      </c>
      <c r="F1" s="104" t="s">
        <v>80</v>
      </c>
      <c r="G1" s="105"/>
      <c r="H1" s="2" t="s">
        <v>81</v>
      </c>
      <c r="I1" s="3" t="s">
        <v>82</v>
      </c>
      <c r="J1" s="141" t="s">
        <v>83</v>
      </c>
      <c r="K1" s="110" t="s">
        <v>84</v>
      </c>
      <c r="L1" s="114" t="s">
        <v>85</v>
      </c>
      <c r="M1" s="113" t="s">
        <v>86</v>
      </c>
      <c r="N1" s="113" t="s">
        <v>87</v>
      </c>
      <c r="O1" s="113" t="s">
        <v>88</v>
      </c>
      <c r="P1" s="156" t="s">
        <v>89</v>
      </c>
      <c r="Q1" s="113" t="s">
        <v>90</v>
      </c>
      <c r="R1" s="159" t="s">
        <v>91</v>
      </c>
      <c r="S1" s="159" t="s">
        <v>92</v>
      </c>
      <c r="T1" s="162" t="s">
        <v>93</v>
      </c>
      <c r="U1" s="162" t="s">
        <v>89</v>
      </c>
      <c r="V1" s="162" t="s">
        <v>94</v>
      </c>
      <c r="W1" s="162" t="s">
        <v>95</v>
      </c>
      <c r="X1" s="162" t="s">
        <v>96</v>
      </c>
      <c r="Y1" s="110" t="s">
        <v>97</v>
      </c>
      <c r="Z1" s="110" t="s">
        <v>98</v>
      </c>
      <c r="AA1" s="4"/>
      <c r="AB1" s="5" t="s">
        <v>99</v>
      </c>
      <c r="AC1" s="6"/>
      <c r="AD1" s="6"/>
      <c r="AE1" s="6"/>
      <c r="AF1" s="6"/>
      <c r="AG1" s="6"/>
      <c r="AH1" s="6"/>
      <c r="AI1" s="6"/>
      <c r="AJ1" s="6"/>
      <c r="AK1" s="6"/>
      <c r="AL1" s="6"/>
      <c r="AM1" s="6"/>
      <c r="AN1" s="6"/>
      <c r="AO1" s="180" t="s">
        <v>100</v>
      </c>
      <c r="AP1" s="7"/>
      <c r="AQ1" s="8"/>
    </row>
    <row r="2" spans="1:43" ht="16.5">
      <c r="A2" s="111"/>
      <c r="B2" s="197"/>
      <c r="C2" s="198"/>
      <c r="D2" s="115"/>
      <c r="E2" s="111"/>
      <c r="F2" s="114" t="s">
        <v>101</v>
      </c>
      <c r="G2" s="114" t="s">
        <v>102</v>
      </c>
      <c r="H2" s="135" t="s">
        <v>103</v>
      </c>
      <c r="I2" s="138" t="s">
        <v>104</v>
      </c>
      <c r="J2" s="142"/>
      <c r="K2" s="111"/>
      <c r="L2" s="115"/>
      <c r="M2" s="113"/>
      <c r="N2" s="113"/>
      <c r="O2" s="113"/>
      <c r="P2" s="157"/>
      <c r="Q2" s="113"/>
      <c r="R2" s="160"/>
      <c r="S2" s="160"/>
      <c r="T2" s="162"/>
      <c r="U2" s="162"/>
      <c r="V2" s="162"/>
      <c r="W2" s="162"/>
      <c r="X2" s="162"/>
      <c r="Y2" s="111"/>
      <c r="Z2" s="111"/>
      <c r="AA2" s="4"/>
      <c r="AB2" s="91">
        <v>1</v>
      </c>
      <c r="AC2" s="91"/>
      <c r="AD2" s="91"/>
      <c r="AE2" s="10">
        <v>2</v>
      </c>
      <c r="AF2" s="11">
        <v>3</v>
      </c>
      <c r="AG2" s="9">
        <v>4</v>
      </c>
      <c r="AH2" s="11">
        <v>5</v>
      </c>
      <c r="AI2" s="9">
        <v>6</v>
      </c>
      <c r="AJ2" s="11">
        <v>7</v>
      </c>
      <c r="AK2" s="9">
        <v>8</v>
      </c>
      <c r="AL2" s="9">
        <v>9</v>
      </c>
      <c r="AM2" s="9">
        <v>10</v>
      </c>
      <c r="AN2" s="11">
        <v>11</v>
      </c>
      <c r="AO2" s="181"/>
      <c r="AP2" s="12"/>
      <c r="AQ2" s="8"/>
    </row>
    <row r="3" spans="1:43" ht="16.5">
      <c r="A3" s="111"/>
      <c r="B3" s="197"/>
      <c r="C3" s="198"/>
      <c r="D3" s="115"/>
      <c r="E3" s="111"/>
      <c r="F3" s="115"/>
      <c r="G3" s="115"/>
      <c r="H3" s="136"/>
      <c r="I3" s="139"/>
      <c r="J3" s="142"/>
      <c r="K3" s="111"/>
      <c r="L3" s="115"/>
      <c r="M3" s="113"/>
      <c r="N3" s="113"/>
      <c r="O3" s="113"/>
      <c r="P3" s="157"/>
      <c r="Q3" s="113"/>
      <c r="R3" s="160"/>
      <c r="S3" s="160"/>
      <c r="T3" s="162"/>
      <c r="U3" s="162"/>
      <c r="V3" s="162"/>
      <c r="W3" s="162"/>
      <c r="X3" s="162"/>
      <c r="Y3" s="111"/>
      <c r="Z3" s="111"/>
      <c r="AA3" s="4"/>
      <c r="AB3" s="91" t="s">
        <v>49</v>
      </c>
      <c r="AC3" s="91"/>
      <c r="AD3" s="91"/>
      <c r="AE3" s="175" t="s">
        <v>8</v>
      </c>
      <c r="AF3" s="179" t="s">
        <v>12</v>
      </c>
      <c r="AG3" s="91" t="s">
        <v>14</v>
      </c>
      <c r="AH3" s="179" t="s">
        <v>17</v>
      </c>
      <c r="AI3" s="91" t="s">
        <v>25</v>
      </c>
      <c r="AJ3" s="179" t="s">
        <v>105</v>
      </c>
      <c r="AK3" s="91" t="s">
        <v>35</v>
      </c>
      <c r="AL3" s="91" t="s">
        <v>37</v>
      </c>
      <c r="AM3" s="91" t="s">
        <v>40</v>
      </c>
      <c r="AN3" s="179" t="s">
        <v>43</v>
      </c>
      <c r="AO3" s="181"/>
      <c r="AP3" s="13"/>
      <c r="AQ3" s="8"/>
    </row>
    <row r="4" spans="1:43" ht="25.5">
      <c r="A4" s="112"/>
      <c r="B4" s="199"/>
      <c r="C4" s="200"/>
      <c r="D4" s="116"/>
      <c r="E4" s="112"/>
      <c r="F4" s="116"/>
      <c r="G4" s="116"/>
      <c r="H4" s="137"/>
      <c r="I4" s="140"/>
      <c r="J4" s="143"/>
      <c r="K4" s="112"/>
      <c r="L4" s="116"/>
      <c r="M4" s="113"/>
      <c r="N4" s="113"/>
      <c r="O4" s="113"/>
      <c r="P4" s="158"/>
      <c r="Q4" s="113"/>
      <c r="R4" s="161"/>
      <c r="S4" s="161"/>
      <c r="T4" s="162"/>
      <c r="U4" s="162"/>
      <c r="V4" s="162"/>
      <c r="W4" s="162"/>
      <c r="X4" s="162"/>
      <c r="Y4" s="112"/>
      <c r="Z4" s="112"/>
      <c r="AA4" s="4"/>
      <c r="AB4" s="9" t="s">
        <v>106</v>
      </c>
      <c r="AC4" s="9" t="s">
        <v>107</v>
      </c>
      <c r="AD4" s="9" t="s">
        <v>108</v>
      </c>
      <c r="AE4" s="176"/>
      <c r="AF4" s="179"/>
      <c r="AG4" s="91"/>
      <c r="AH4" s="179"/>
      <c r="AI4" s="91"/>
      <c r="AJ4" s="179"/>
      <c r="AK4" s="91"/>
      <c r="AL4" s="91"/>
      <c r="AM4" s="91"/>
      <c r="AN4" s="179"/>
      <c r="AO4" s="182"/>
      <c r="AP4" s="13"/>
      <c r="AQ4" s="8"/>
    </row>
    <row r="5" spans="1:43" ht="16.5">
      <c r="A5" s="100">
        <v>1</v>
      </c>
      <c r="B5" s="187" t="s">
        <v>109</v>
      </c>
      <c r="C5" s="188"/>
      <c r="D5" s="117">
        <f>+Abril!M5</f>
        <v>20</v>
      </c>
      <c r="E5" s="126"/>
      <c r="F5" s="132"/>
      <c r="G5" s="132">
        <v>0</v>
      </c>
      <c r="H5" s="132"/>
      <c r="I5" s="132"/>
      <c r="J5" s="144">
        <f>+F5+G5</f>
        <v>0</v>
      </c>
      <c r="K5" s="147">
        <f>+AO5</f>
        <v>0</v>
      </c>
      <c r="L5" s="150">
        <f>+J5+K5</f>
        <v>0</v>
      </c>
      <c r="M5" s="153">
        <f>+(D5+E5)-(L5)+H5-I5</f>
        <v>20</v>
      </c>
      <c r="N5" s="14">
        <v>10</v>
      </c>
      <c r="O5" s="15" t="s">
        <v>110</v>
      </c>
      <c r="P5" s="15" t="s">
        <v>111</v>
      </c>
      <c r="Q5" s="16">
        <v>46203</v>
      </c>
      <c r="R5" s="17" t="str">
        <f ca="1">IF(Q5=0," ",IFERROR(IF(DATEDIF(TODAY(),Q5,"M")&lt;=5,"ROJO",IF(DATEDIF(TODAY(),Q5,"M")&gt;=12,"VERDE",IF(AND(DATEDIF(TODAY(),Q5,"M")&gt;=6,DATEDIF(TODAY(),Q5,"M")&lt;=11),"AMARILLO"))),S5))</f>
        <v>NO VENCIDO</v>
      </c>
      <c r="S5" s="17" t="str">
        <f>IF(Q5=0," ",IF(Q5&lt;=$N$4,"VENCIDO","NO VENCIDO"))</f>
        <v>NO VENCIDO</v>
      </c>
      <c r="T5" s="18"/>
      <c r="U5" s="19"/>
      <c r="V5" s="19"/>
      <c r="W5" s="20"/>
      <c r="X5" s="20"/>
      <c r="Y5" s="163">
        <f>+AT5</f>
        <v>0</v>
      </c>
      <c r="Z5" s="21"/>
      <c r="AA5" s="4"/>
      <c r="AB5" s="166"/>
      <c r="AC5" s="166"/>
      <c r="AD5" s="170">
        <f>+AB5+AC5</f>
        <v>0</v>
      </c>
      <c r="AE5" s="167"/>
      <c r="AF5" s="167"/>
      <c r="AG5" s="167"/>
      <c r="AH5" s="167"/>
      <c r="AI5" s="167"/>
      <c r="AJ5" s="167"/>
      <c r="AK5" s="167"/>
      <c r="AL5" s="167"/>
      <c r="AM5" s="167"/>
      <c r="AN5" s="167"/>
      <c r="AO5" s="183">
        <f>SUM(AD5:AN9)</f>
        <v>0</v>
      </c>
      <c r="AP5" s="24"/>
      <c r="AQ5" s="8"/>
    </row>
    <row r="6" spans="1:43" ht="16.5">
      <c r="A6" s="101"/>
      <c r="B6" s="189"/>
      <c r="C6" s="190"/>
      <c r="D6" s="118"/>
      <c r="E6" s="127"/>
      <c r="F6" s="133"/>
      <c r="G6" s="133"/>
      <c r="H6" s="133"/>
      <c r="I6" s="133"/>
      <c r="J6" s="145"/>
      <c r="K6" s="148"/>
      <c r="L6" s="151"/>
      <c r="M6" s="154"/>
      <c r="N6" s="14">
        <v>10</v>
      </c>
      <c r="O6" s="15" t="s">
        <v>251</v>
      </c>
      <c r="P6" s="15" t="s">
        <v>111</v>
      </c>
      <c r="Q6" s="16">
        <v>46387</v>
      </c>
      <c r="R6" s="17" t="str">
        <f ca="1">IF(Q6=0," ",IFERROR(IF(DATEDIF(TODAY(),Q6,"M")&lt;=5,"ROJO",IF(DATEDIF(TODAY(),Q6,"M")&gt;=12,"VERDE",IF(AND(DATEDIF(TODAY(),Q6,"M")&gt;=6,DATEDIF(TODAY(),Q6,"M")&lt;=11),"AMARILLO"))),S6))</f>
        <v>ROJO</v>
      </c>
      <c r="S6" s="25" t="str">
        <f>IF(Q6=0," ",IF(Q6&lt;=$N$4,"VENCIDO","NO VENCIDO"))</f>
        <v>NO VENCIDO</v>
      </c>
      <c r="T6" s="18"/>
      <c r="U6" s="19"/>
      <c r="V6" s="19"/>
      <c r="W6" s="20"/>
      <c r="X6" s="20"/>
      <c r="Y6" s="164"/>
      <c r="Z6" s="21"/>
      <c r="AA6" s="4"/>
      <c r="AB6" s="166"/>
      <c r="AC6" s="166"/>
      <c r="AD6" s="170"/>
      <c r="AE6" s="168"/>
      <c r="AF6" s="168"/>
      <c r="AG6" s="168"/>
      <c r="AH6" s="168"/>
      <c r="AI6" s="168"/>
      <c r="AJ6" s="168"/>
      <c r="AK6" s="168"/>
      <c r="AL6" s="168"/>
      <c r="AM6" s="168"/>
      <c r="AN6" s="168"/>
      <c r="AO6" s="184"/>
      <c r="AP6" s="24"/>
      <c r="AQ6" s="8"/>
    </row>
    <row r="7" spans="1:43" ht="16.5">
      <c r="A7" s="101"/>
      <c r="B7" s="189"/>
      <c r="C7" s="190"/>
      <c r="D7" s="118"/>
      <c r="E7" s="127"/>
      <c r="F7" s="133"/>
      <c r="G7" s="133"/>
      <c r="H7" s="133"/>
      <c r="I7" s="133"/>
      <c r="J7" s="145"/>
      <c r="K7" s="148"/>
      <c r="L7" s="151"/>
      <c r="M7" s="154"/>
      <c r="N7" s="14"/>
      <c r="O7" s="15"/>
      <c r="P7" s="15"/>
      <c r="Q7" s="16"/>
      <c r="R7" s="17" t="str">
        <f ca="1">IF(Q7=0," ",IFERROR(IF(DATEDIF(TODAY(),Q7,"M")&lt;=5,"ROJO",IF(DATEDIF(TODAY(),Q7,"M")&gt;=12,"VERDE",IF(AND(DATEDIF(TODAY(),Q7,"M")&gt;=6,DATEDIF(TODAY(),Q7,"M")&lt;=11),"AMARILLO"))),S7))</f>
        <v xml:space="preserve"> </v>
      </c>
      <c r="S7" s="25" t="str">
        <f>IF(Q7=0," ",IF(Q7&lt;=$N$4,"VENCIDO","NO VENCIDO"))</f>
        <v xml:space="preserve"> </v>
      </c>
      <c r="T7" s="18"/>
      <c r="U7" s="19"/>
      <c r="V7" s="19"/>
      <c r="W7" s="20"/>
      <c r="X7" s="20"/>
      <c r="Y7" s="164"/>
      <c r="Z7" s="21"/>
      <c r="AA7" s="4"/>
      <c r="AB7" s="166"/>
      <c r="AC7" s="166"/>
      <c r="AD7" s="170"/>
      <c r="AE7" s="168"/>
      <c r="AF7" s="168"/>
      <c r="AG7" s="168"/>
      <c r="AH7" s="168"/>
      <c r="AI7" s="168"/>
      <c r="AJ7" s="168"/>
      <c r="AK7" s="168"/>
      <c r="AL7" s="168"/>
      <c r="AM7" s="168"/>
      <c r="AN7" s="168"/>
      <c r="AO7" s="184"/>
      <c r="AP7" s="24"/>
      <c r="AQ7" s="8"/>
    </row>
    <row r="8" spans="1:43" ht="16.5">
      <c r="A8" s="101"/>
      <c r="B8" s="189"/>
      <c r="C8" s="190"/>
      <c r="D8" s="118"/>
      <c r="E8" s="127"/>
      <c r="F8" s="133"/>
      <c r="G8" s="133"/>
      <c r="H8" s="133"/>
      <c r="I8" s="133"/>
      <c r="J8" s="145"/>
      <c r="K8" s="148"/>
      <c r="L8" s="151"/>
      <c r="M8" s="154"/>
      <c r="N8" s="14"/>
      <c r="O8" s="15"/>
      <c r="P8" s="15"/>
      <c r="Q8" s="16"/>
      <c r="R8" s="17" t="str">
        <f ca="1">IF(Q8=0," ",IFERROR(IF(DATEDIF(TODAY(),Q8,"M")&lt;=5,"ROJO",IF(DATEDIF(TODAY(),Q8,"M")&gt;=12,"VERDE",IF(AND(DATEDIF(TODAY(),Q8,"M")&gt;=6,DATEDIF(TODAY(),Q8,"M")&lt;=11),"AMARILLO"))),S8))</f>
        <v xml:space="preserve"> </v>
      </c>
      <c r="S8" s="25" t="str">
        <f>IF(Q8=0," ",IF(Q8&lt;=$N$4,"VENCIDO","NO VENCIDO"))</f>
        <v xml:space="preserve"> </v>
      </c>
      <c r="T8" s="18"/>
      <c r="U8" s="19"/>
      <c r="V8" s="19"/>
      <c r="W8" s="20"/>
      <c r="X8" s="20"/>
      <c r="Y8" s="164"/>
      <c r="Z8" s="21"/>
      <c r="AA8" s="4"/>
      <c r="AB8" s="166"/>
      <c r="AC8" s="166"/>
      <c r="AD8" s="170"/>
      <c r="AE8" s="168"/>
      <c r="AF8" s="168"/>
      <c r="AG8" s="168"/>
      <c r="AH8" s="168"/>
      <c r="AI8" s="168"/>
      <c r="AJ8" s="168"/>
      <c r="AK8" s="168"/>
      <c r="AL8" s="168"/>
      <c r="AM8" s="168"/>
      <c r="AN8" s="168"/>
      <c r="AO8" s="184"/>
      <c r="AP8" s="24"/>
      <c r="AQ8" s="8"/>
    </row>
    <row r="9" spans="1:43" ht="16.5">
      <c r="A9" s="101"/>
      <c r="B9" s="189"/>
      <c r="C9" s="190"/>
      <c r="D9" s="118"/>
      <c r="E9" s="127"/>
      <c r="F9" s="133"/>
      <c r="G9" s="133"/>
      <c r="H9" s="133"/>
      <c r="I9" s="133"/>
      <c r="J9" s="145"/>
      <c r="K9" s="148"/>
      <c r="L9" s="151"/>
      <c r="M9" s="155"/>
      <c r="N9" s="14"/>
      <c r="O9" s="15"/>
      <c r="P9" s="15"/>
      <c r="Q9" s="16"/>
      <c r="R9" s="17" t="str">
        <f ca="1">IF(Q9=0," ",IFERROR(IF(DATEDIF(TODAY(),Q9,"M")&lt;=5,"ROJO",IF(DATEDIF(TODAY(),Q9,"M")&gt;=12,"VERDE",IF(AND(DATEDIF(TODAY(),Q9,"M")&gt;=6,DATEDIF(TODAY(),Q9,"M")&lt;=11),"AMARILLO"))),S9))</f>
        <v xml:space="preserve"> </v>
      </c>
      <c r="S9" s="25" t="str">
        <f>IF(Q9=0," ",IF(Q9&lt;=$N$4,"VENCIDO","NO VENCIDO"))</f>
        <v xml:space="preserve"> </v>
      </c>
      <c r="T9" s="18"/>
      <c r="U9" s="19"/>
      <c r="V9" s="19"/>
      <c r="W9" s="20"/>
      <c r="X9" s="20"/>
      <c r="Y9" s="164"/>
      <c r="Z9" s="21"/>
      <c r="AA9" s="4"/>
      <c r="AB9" s="166"/>
      <c r="AC9" s="166"/>
      <c r="AD9" s="170"/>
      <c r="AE9" s="169"/>
      <c r="AF9" s="169"/>
      <c r="AG9" s="169"/>
      <c r="AH9" s="169"/>
      <c r="AI9" s="169"/>
      <c r="AJ9" s="169"/>
      <c r="AK9" s="169"/>
      <c r="AL9" s="169"/>
      <c r="AM9" s="169"/>
      <c r="AN9" s="169"/>
      <c r="AO9" s="185"/>
      <c r="AP9" s="24"/>
      <c r="AQ9" s="8"/>
    </row>
    <row r="10" spans="1:43" ht="16.5">
      <c r="A10" s="102"/>
      <c r="B10" s="191"/>
      <c r="C10" s="192"/>
      <c r="D10" s="119"/>
      <c r="E10" s="128"/>
      <c r="F10" s="134"/>
      <c r="G10" s="134"/>
      <c r="H10" s="134"/>
      <c r="I10" s="134"/>
      <c r="J10" s="146"/>
      <c r="K10" s="149"/>
      <c r="L10" s="152"/>
      <c r="M10" s="28" t="b">
        <f>M5=N10</f>
        <v>1</v>
      </c>
      <c r="N10" s="29">
        <f>SUM(N5:N9)</f>
        <v>20</v>
      </c>
      <c r="O10" s="30" t="s">
        <v>112</v>
      </c>
      <c r="P10" s="31"/>
      <c r="Q10" s="32"/>
      <c r="R10" s="32"/>
      <c r="S10" s="32"/>
      <c r="T10" s="33">
        <f>SUM(T5:T9)</f>
        <v>0</v>
      </c>
      <c r="U10" s="34"/>
      <c r="V10" s="34"/>
      <c r="W10" s="34"/>
      <c r="X10" s="35"/>
      <c r="Y10" s="165"/>
      <c r="Z10" s="36"/>
      <c r="AA10" s="4"/>
      <c r="AB10" s="37"/>
      <c r="AC10" s="38"/>
      <c r="AD10" s="38"/>
      <c r="AE10" s="38"/>
      <c r="AF10" s="38"/>
      <c r="AG10" s="38"/>
      <c r="AH10" s="38"/>
      <c r="AI10" s="38"/>
      <c r="AJ10" s="38"/>
      <c r="AK10" s="38"/>
      <c r="AL10" s="38"/>
      <c r="AM10" s="38"/>
      <c r="AN10" s="38"/>
      <c r="AO10" s="39"/>
      <c r="AP10" s="24"/>
      <c r="AQ10" s="8"/>
    </row>
    <row r="11" spans="1:43" ht="14.65" customHeight="1">
      <c r="A11" s="100">
        <f>A5+1</f>
        <v>2</v>
      </c>
      <c r="B11" s="187" t="s">
        <v>113</v>
      </c>
      <c r="C11" s="188"/>
      <c r="D11" s="117">
        <f>+Abril!M11</f>
        <v>23</v>
      </c>
      <c r="E11" s="126"/>
      <c r="F11" s="132">
        <v>12</v>
      </c>
      <c r="G11" s="132">
        <v>1</v>
      </c>
      <c r="H11" s="132"/>
      <c r="I11" s="132"/>
      <c r="J11" s="144">
        <f>+F11+G11</f>
        <v>13</v>
      </c>
      <c r="K11" s="147">
        <f>+AO11</f>
        <v>0</v>
      </c>
      <c r="L11" s="150">
        <f>+J11+K11</f>
        <v>13</v>
      </c>
      <c r="M11" s="153">
        <f>+(D11+E11)-(L11)+H11-I11</f>
        <v>10</v>
      </c>
      <c r="N11" s="14">
        <v>10</v>
      </c>
      <c r="O11" s="15" t="s">
        <v>232</v>
      </c>
      <c r="P11" s="15" t="s">
        <v>115</v>
      </c>
      <c r="Q11" s="16">
        <v>46721</v>
      </c>
      <c r="R11" s="17" t="str">
        <f ca="1">IF(Q11=0," ",IFERROR(IF(DATEDIF(TODAY(),Q11,"M")&lt;=5,"ROJO",IF(DATEDIF(TODAY(),Q11,"M")&gt;=12,"VERDE",IF(AND(DATEDIF(TODAY(),Q11,"M")&gt;=6,DATEDIF(TODAY(),Q11,"M")&lt;=11),"AMARILLO"))),S11))</f>
        <v>VERDE</v>
      </c>
      <c r="S11" s="17" t="str">
        <f>IF(Q11=0," ",IF(Q11&lt;=$N$4,"VENCIDO","NO VENCIDO"))</f>
        <v>NO VENCIDO</v>
      </c>
      <c r="T11" s="18"/>
      <c r="U11" s="19"/>
      <c r="V11" s="19"/>
      <c r="W11" s="20"/>
      <c r="X11" s="20"/>
      <c r="Y11" s="163">
        <f>+AT11</f>
        <v>0</v>
      </c>
      <c r="Z11" s="21"/>
      <c r="AA11" s="4"/>
      <c r="AB11" s="166"/>
      <c r="AC11" s="166"/>
      <c r="AD11" s="170">
        <f>+AB11+AC11</f>
        <v>0</v>
      </c>
      <c r="AE11" s="167"/>
      <c r="AF11" s="166"/>
      <c r="AG11" s="166"/>
      <c r="AH11" s="166"/>
      <c r="AI11" s="166"/>
      <c r="AJ11" s="166"/>
      <c r="AK11" s="166"/>
      <c r="AL11" s="166"/>
      <c r="AM11" s="166"/>
      <c r="AN11" s="166"/>
      <c r="AO11" s="183">
        <f>SUM(AD11:AN15)</f>
        <v>0</v>
      </c>
      <c r="AP11" s="24"/>
      <c r="AQ11" s="8"/>
    </row>
    <row r="12" spans="1:43" ht="14.65" customHeight="1">
      <c r="A12" s="101"/>
      <c r="B12" s="189"/>
      <c r="C12" s="190"/>
      <c r="D12" s="118"/>
      <c r="E12" s="127"/>
      <c r="F12" s="133"/>
      <c r="G12" s="133"/>
      <c r="H12" s="133"/>
      <c r="I12" s="133"/>
      <c r="J12" s="145"/>
      <c r="K12" s="148"/>
      <c r="L12" s="151"/>
      <c r="M12" s="154"/>
      <c r="N12" s="14"/>
      <c r="O12" s="15"/>
      <c r="P12" s="15"/>
      <c r="Q12" s="16"/>
      <c r="R12" s="17" t="str">
        <f ca="1">IF(Q12=0," ",IFERROR(IF(DATEDIF(TODAY(),Q12,"M")&lt;=5,"ROJO",IF(DATEDIF(TODAY(),Q12,"M")&gt;=12,"VERDE",IF(AND(DATEDIF(TODAY(),Q12,"M")&gt;=6,DATEDIF(TODAY(),Q12,"M")&lt;=11),"AMARILLO"))),S12))</f>
        <v xml:space="preserve"> </v>
      </c>
      <c r="S12" s="25" t="str">
        <f>IF(Q12=0," ",IF(Q12&lt;=$N$4,"VENCIDO","NO VENCIDO"))</f>
        <v xml:space="preserve"> </v>
      </c>
      <c r="T12" s="18"/>
      <c r="U12" s="19"/>
      <c r="V12" s="19"/>
      <c r="W12" s="20"/>
      <c r="X12" s="20"/>
      <c r="Y12" s="164"/>
      <c r="Z12" s="21"/>
      <c r="AA12" s="4"/>
      <c r="AB12" s="166"/>
      <c r="AC12" s="166"/>
      <c r="AD12" s="170"/>
      <c r="AE12" s="168"/>
      <c r="AF12" s="166"/>
      <c r="AG12" s="166"/>
      <c r="AH12" s="166"/>
      <c r="AI12" s="166"/>
      <c r="AJ12" s="166"/>
      <c r="AK12" s="166"/>
      <c r="AL12" s="166"/>
      <c r="AM12" s="166"/>
      <c r="AN12" s="166"/>
      <c r="AO12" s="184"/>
      <c r="AP12" s="24"/>
      <c r="AQ12" s="8"/>
    </row>
    <row r="13" spans="1:43" ht="14.65" customHeight="1">
      <c r="A13" s="101"/>
      <c r="B13" s="189"/>
      <c r="C13" s="190"/>
      <c r="D13" s="118"/>
      <c r="E13" s="127"/>
      <c r="F13" s="133"/>
      <c r="G13" s="133"/>
      <c r="H13" s="133"/>
      <c r="I13" s="133"/>
      <c r="J13" s="145"/>
      <c r="K13" s="148"/>
      <c r="L13" s="151"/>
      <c r="M13" s="154"/>
      <c r="N13" s="14"/>
      <c r="O13" s="15"/>
      <c r="P13" s="15"/>
      <c r="Q13" s="16"/>
      <c r="R13" s="17" t="str">
        <f ca="1">IF(Q13=0," ",IFERROR(IF(DATEDIF(TODAY(),Q13,"M")&lt;=5,"ROJO",IF(DATEDIF(TODAY(),Q13,"M")&gt;=12,"VERDE",IF(AND(DATEDIF(TODAY(),Q13,"M")&gt;=6,DATEDIF(TODAY(),Q13,"M")&lt;=11),"AMARILLO"))),S13))</f>
        <v xml:space="preserve"> </v>
      </c>
      <c r="S13" s="25" t="str">
        <f>IF(Q13=0," ",IF(Q13&lt;=$N$4,"VENCIDO","NO VENCIDO"))</f>
        <v xml:space="preserve"> </v>
      </c>
      <c r="T13" s="18"/>
      <c r="U13" s="19"/>
      <c r="V13" s="19"/>
      <c r="W13" s="20"/>
      <c r="X13" s="20"/>
      <c r="Y13" s="164"/>
      <c r="Z13" s="21"/>
      <c r="AA13" s="4"/>
      <c r="AB13" s="166"/>
      <c r="AC13" s="166"/>
      <c r="AD13" s="170"/>
      <c r="AE13" s="168"/>
      <c r="AF13" s="166"/>
      <c r="AG13" s="166"/>
      <c r="AH13" s="166"/>
      <c r="AI13" s="166"/>
      <c r="AJ13" s="166"/>
      <c r="AK13" s="166"/>
      <c r="AL13" s="166"/>
      <c r="AM13" s="166"/>
      <c r="AN13" s="166"/>
      <c r="AO13" s="184"/>
      <c r="AP13" s="24"/>
      <c r="AQ13" s="8"/>
    </row>
    <row r="14" spans="1:43" ht="14.65" customHeight="1">
      <c r="A14" s="101"/>
      <c r="B14" s="189"/>
      <c r="C14" s="190"/>
      <c r="D14" s="118"/>
      <c r="E14" s="127"/>
      <c r="F14" s="133"/>
      <c r="G14" s="133"/>
      <c r="H14" s="133"/>
      <c r="I14" s="133"/>
      <c r="J14" s="145"/>
      <c r="K14" s="148"/>
      <c r="L14" s="151"/>
      <c r="M14" s="154"/>
      <c r="N14" s="14"/>
      <c r="O14" s="15"/>
      <c r="P14" s="15"/>
      <c r="Q14" s="16"/>
      <c r="R14" s="17" t="str">
        <f ca="1">IF(Q14=0," ",IFERROR(IF(DATEDIF(TODAY(),Q14,"M")&lt;=5,"ROJO",IF(DATEDIF(TODAY(),Q14,"M")&gt;=12,"VERDE",IF(AND(DATEDIF(TODAY(),Q14,"M")&gt;=6,DATEDIF(TODAY(),Q14,"M")&lt;=11),"AMARILLO"))),S14))</f>
        <v xml:space="preserve"> </v>
      </c>
      <c r="S14" s="25" t="str">
        <f>IF(Q14=0," ",IF(Q14&lt;=$N$4,"VENCIDO","NO VENCIDO"))</f>
        <v xml:space="preserve"> </v>
      </c>
      <c r="T14" s="18"/>
      <c r="U14" s="19"/>
      <c r="V14" s="19"/>
      <c r="W14" s="20"/>
      <c r="X14" s="20"/>
      <c r="Y14" s="164"/>
      <c r="Z14" s="21"/>
      <c r="AA14" s="4"/>
      <c r="AB14" s="166"/>
      <c r="AC14" s="166"/>
      <c r="AD14" s="170"/>
      <c r="AE14" s="168"/>
      <c r="AF14" s="166"/>
      <c r="AG14" s="166"/>
      <c r="AH14" s="166"/>
      <c r="AI14" s="166"/>
      <c r="AJ14" s="166"/>
      <c r="AK14" s="166"/>
      <c r="AL14" s="166"/>
      <c r="AM14" s="166"/>
      <c r="AN14" s="166"/>
      <c r="AO14" s="184"/>
      <c r="AP14" s="24"/>
      <c r="AQ14" s="8"/>
    </row>
    <row r="15" spans="1:43" ht="14.65" customHeight="1">
      <c r="A15" s="101"/>
      <c r="B15" s="189"/>
      <c r="C15" s="190"/>
      <c r="D15" s="118"/>
      <c r="E15" s="127"/>
      <c r="F15" s="133"/>
      <c r="G15" s="133"/>
      <c r="H15" s="133"/>
      <c r="I15" s="133"/>
      <c r="J15" s="145"/>
      <c r="K15" s="148"/>
      <c r="L15" s="151"/>
      <c r="M15" s="155"/>
      <c r="N15" s="14"/>
      <c r="O15" s="15"/>
      <c r="P15" s="15"/>
      <c r="Q15" s="16"/>
      <c r="R15" s="17" t="str">
        <f ca="1">IF(Q15=0," ",IFERROR(IF(DATEDIF(TODAY(),Q15,"M")&lt;=5,"ROJO",IF(DATEDIF(TODAY(),Q15,"M")&gt;=12,"VERDE",IF(AND(DATEDIF(TODAY(),Q15,"M")&gt;=6,DATEDIF(TODAY(),Q15,"M")&lt;=11),"AMARILLO"))),S15))</f>
        <v xml:space="preserve"> </v>
      </c>
      <c r="S15" s="25" t="str">
        <f>IF(Q15=0," ",IF(Q15&lt;=$N$4,"VENCIDO","NO VENCIDO"))</f>
        <v xml:space="preserve"> </v>
      </c>
      <c r="T15" s="18"/>
      <c r="U15" s="19"/>
      <c r="V15" s="19"/>
      <c r="W15" s="20"/>
      <c r="X15" s="20"/>
      <c r="Y15" s="164"/>
      <c r="Z15" s="21"/>
      <c r="AA15" s="4"/>
      <c r="AB15" s="166"/>
      <c r="AC15" s="166"/>
      <c r="AD15" s="170"/>
      <c r="AE15" s="169"/>
      <c r="AF15" s="166"/>
      <c r="AG15" s="166"/>
      <c r="AH15" s="166"/>
      <c r="AI15" s="166"/>
      <c r="AJ15" s="166"/>
      <c r="AK15" s="166"/>
      <c r="AL15" s="166"/>
      <c r="AM15" s="166"/>
      <c r="AN15" s="166"/>
      <c r="AO15" s="185"/>
      <c r="AP15" s="24"/>
      <c r="AQ15" s="8"/>
    </row>
    <row r="16" spans="1:43" ht="16.5">
      <c r="A16" s="102"/>
      <c r="B16" s="191"/>
      <c r="C16" s="192"/>
      <c r="D16" s="119"/>
      <c r="E16" s="128"/>
      <c r="F16" s="134"/>
      <c r="G16" s="134"/>
      <c r="H16" s="134"/>
      <c r="I16" s="134"/>
      <c r="J16" s="146"/>
      <c r="K16" s="149"/>
      <c r="L16" s="152"/>
      <c r="M16" s="28" t="b">
        <f>M11=N16</f>
        <v>1</v>
      </c>
      <c r="N16" s="29">
        <f>SUM(N11:N15)</f>
        <v>10</v>
      </c>
      <c r="O16" s="30" t="s">
        <v>112</v>
      </c>
      <c r="P16" s="31"/>
      <c r="Q16" s="32"/>
      <c r="R16" s="32"/>
      <c r="S16" s="32"/>
      <c r="T16" s="33">
        <f>SUM(T11:T15)</f>
        <v>0</v>
      </c>
      <c r="U16" s="34"/>
      <c r="V16" s="34"/>
      <c r="W16" s="34"/>
      <c r="X16" s="35"/>
      <c r="Y16" s="165"/>
      <c r="Z16" s="36"/>
      <c r="AA16" s="4"/>
      <c r="AB16" s="37"/>
      <c r="AC16" s="38"/>
      <c r="AD16" s="38"/>
      <c r="AE16" s="38"/>
      <c r="AF16" s="38"/>
      <c r="AG16" s="38"/>
      <c r="AH16" s="38"/>
      <c r="AI16" s="38"/>
      <c r="AJ16" s="38"/>
      <c r="AK16" s="38"/>
      <c r="AL16" s="38"/>
      <c r="AM16" s="38"/>
      <c r="AN16" s="38"/>
      <c r="AO16" s="39"/>
      <c r="AP16" s="24"/>
      <c r="AQ16" s="8"/>
    </row>
    <row r="17" spans="1:43" ht="14.65" customHeight="1">
      <c r="A17" s="100">
        <f>A11+1</f>
        <v>3</v>
      </c>
      <c r="B17" s="187" t="s">
        <v>116</v>
      </c>
      <c r="C17" s="188"/>
      <c r="D17" s="117">
        <f>+Abril!M17</f>
        <v>0</v>
      </c>
      <c r="E17" s="126"/>
      <c r="F17" s="132"/>
      <c r="G17" s="132">
        <v>0</v>
      </c>
      <c r="H17" s="132"/>
      <c r="I17" s="132"/>
      <c r="J17" s="144">
        <f>+F17+G17</f>
        <v>0</v>
      </c>
      <c r="K17" s="147">
        <f>+AO17</f>
        <v>0</v>
      </c>
      <c r="L17" s="150">
        <f>+J17+K17</f>
        <v>0</v>
      </c>
      <c r="M17" s="153">
        <f>+(D17+E17)-(L17)+H17-I17</f>
        <v>0</v>
      </c>
      <c r="N17" s="14"/>
      <c r="O17" s="15"/>
      <c r="P17" s="15"/>
      <c r="Q17" s="16"/>
      <c r="R17" s="17" t="str">
        <f ca="1">IF(Q17=0," ",IFERROR(IF(DATEDIF(TODAY(),Q17,"M")&lt;=5,"ROJO",IF(DATEDIF(TODAY(),Q17,"M")&gt;=12,"VERDE",IF(AND(DATEDIF(TODAY(),Q17,"M")&gt;=6,DATEDIF(TODAY(),Q17,"M")&lt;=11),"AMARILLO"))),S17))</f>
        <v xml:space="preserve"> </v>
      </c>
      <c r="S17" s="17" t="str">
        <f>IF(Q17=0," ",IF(Q17&lt;=$N$4,"VENCIDO","NO VENCIDO"))</f>
        <v xml:space="preserve"> </v>
      </c>
      <c r="T17" s="18"/>
      <c r="U17" s="19"/>
      <c r="V17" s="19"/>
      <c r="W17" s="20"/>
      <c r="X17" s="20"/>
      <c r="Y17" s="163">
        <f>+AT17</f>
        <v>0</v>
      </c>
      <c r="Z17" s="21"/>
      <c r="AA17" s="4"/>
      <c r="AB17" s="166"/>
      <c r="AC17" s="166"/>
      <c r="AD17" s="170">
        <f>+AB17+AC17</f>
        <v>0</v>
      </c>
      <c r="AE17" s="166"/>
      <c r="AF17" s="166"/>
      <c r="AG17" s="166"/>
      <c r="AH17" s="166"/>
      <c r="AI17" s="166"/>
      <c r="AJ17" s="166"/>
      <c r="AK17" s="166"/>
      <c r="AL17" s="166"/>
      <c r="AM17" s="166"/>
      <c r="AN17" s="166"/>
      <c r="AO17" s="183">
        <f>SUM(AD17:AN21)</f>
        <v>0</v>
      </c>
      <c r="AP17" s="24"/>
      <c r="AQ17" s="8"/>
    </row>
    <row r="18" spans="1:43" ht="14.65" customHeight="1">
      <c r="A18" s="101"/>
      <c r="B18" s="189"/>
      <c r="C18" s="190"/>
      <c r="D18" s="118"/>
      <c r="E18" s="127"/>
      <c r="F18" s="133"/>
      <c r="G18" s="133"/>
      <c r="H18" s="133"/>
      <c r="I18" s="133"/>
      <c r="J18" s="145"/>
      <c r="K18" s="148"/>
      <c r="L18" s="151"/>
      <c r="M18" s="154"/>
      <c r="N18" s="14"/>
      <c r="O18" s="15"/>
      <c r="P18" s="15"/>
      <c r="Q18" s="16"/>
      <c r="R18" s="17" t="str">
        <f ca="1">IF(Q18=0," ",IFERROR(IF(DATEDIF(TODAY(),Q18,"M")&lt;=5,"ROJO",IF(DATEDIF(TODAY(),Q18,"M")&gt;=12,"VERDE",IF(AND(DATEDIF(TODAY(),Q18,"M")&gt;=6,DATEDIF(TODAY(),Q18,"M")&lt;=11),"AMARILLO"))),S18))</f>
        <v xml:space="preserve"> </v>
      </c>
      <c r="S18" s="25" t="str">
        <f>IF(Q18=0," ",IF(Q18&lt;=$N$4,"VENCIDO","NO VENCIDO"))</f>
        <v xml:space="preserve"> </v>
      </c>
      <c r="T18" s="18"/>
      <c r="U18" s="19"/>
      <c r="V18" s="19"/>
      <c r="W18" s="20"/>
      <c r="X18" s="20"/>
      <c r="Y18" s="164"/>
      <c r="Z18" s="21"/>
      <c r="AA18" s="4"/>
      <c r="AB18" s="166"/>
      <c r="AC18" s="166"/>
      <c r="AD18" s="170"/>
      <c r="AE18" s="166"/>
      <c r="AF18" s="166"/>
      <c r="AG18" s="166"/>
      <c r="AH18" s="166"/>
      <c r="AI18" s="166"/>
      <c r="AJ18" s="166"/>
      <c r="AK18" s="166"/>
      <c r="AL18" s="166"/>
      <c r="AM18" s="166"/>
      <c r="AN18" s="166"/>
      <c r="AO18" s="184"/>
      <c r="AP18" s="24"/>
      <c r="AQ18" s="8"/>
    </row>
    <row r="19" spans="1:43" ht="14.65" customHeight="1">
      <c r="A19" s="101"/>
      <c r="B19" s="189"/>
      <c r="C19" s="190"/>
      <c r="D19" s="118"/>
      <c r="E19" s="127"/>
      <c r="F19" s="133"/>
      <c r="G19" s="133"/>
      <c r="H19" s="133"/>
      <c r="I19" s="133"/>
      <c r="J19" s="145"/>
      <c r="K19" s="148"/>
      <c r="L19" s="151"/>
      <c r="M19" s="154"/>
      <c r="N19" s="14"/>
      <c r="O19" s="15"/>
      <c r="P19" s="15"/>
      <c r="Q19" s="16"/>
      <c r="R19" s="17" t="str">
        <f ca="1">IF(Q19=0," ",IFERROR(IF(DATEDIF(TODAY(),Q19,"M")&lt;=5,"ROJO",IF(DATEDIF(TODAY(),Q19,"M")&gt;=12,"VERDE",IF(AND(DATEDIF(TODAY(),Q19,"M")&gt;=6,DATEDIF(TODAY(),Q19,"M")&lt;=11),"AMARILLO"))),S19))</f>
        <v xml:space="preserve"> </v>
      </c>
      <c r="S19" s="25" t="str">
        <f>IF(Q19=0," ",IF(Q19&lt;=$N$4,"VENCIDO","NO VENCIDO"))</f>
        <v xml:space="preserve"> </v>
      </c>
      <c r="T19" s="18"/>
      <c r="U19" s="19"/>
      <c r="V19" s="19"/>
      <c r="W19" s="20"/>
      <c r="X19" s="20"/>
      <c r="Y19" s="164"/>
      <c r="Z19" s="21"/>
      <c r="AA19" s="4"/>
      <c r="AB19" s="166"/>
      <c r="AC19" s="166"/>
      <c r="AD19" s="170"/>
      <c r="AE19" s="166"/>
      <c r="AF19" s="166"/>
      <c r="AG19" s="166"/>
      <c r="AH19" s="166"/>
      <c r="AI19" s="166"/>
      <c r="AJ19" s="166"/>
      <c r="AK19" s="166"/>
      <c r="AL19" s="166"/>
      <c r="AM19" s="166"/>
      <c r="AN19" s="166"/>
      <c r="AO19" s="184"/>
      <c r="AP19" s="24"/>
      <c r="AQ19" s="8"/>
    </row>
    <row r="20" spans="1:43" ht="14.65" customHeight="1">
      <c r="A20" s="101"/>
      <c r="B20" s="189"/>
      <c r="C20" s="190"/>
      <c r="D20" s="118"/>
      <c r="E20" s="127"/>
      <c r="F20" s="133"/>
      <c r="G20" s="133"/>
      <c r="H20" s="133"/>
      <c r="I20" s="133"/>
      <c r="J20" s="145"/>
      <c r="K20" s="148"/>
      <c r="L20" s="151"/>
      <c r="M20" s="154"/>
      <c r="N20" s="14"/>
      <c r="O20" s="15"/>
      <c r="P20" s="15"/>
      <c r="Q20" s="16"/>
      <c r="R20" s="17" t="str">
        <f ca="1">IF(Q20=0," ",IFERROR(IF(DATEDIF(TODAY(),Q20,"M")&lt;=5,"ROJO",IF(DATEDIF(TODAY(),Q20,"M")&gt;=12,"VERDE",IF(AND(DATEDIF(TODAY(),Q20,"M")&gt;=6,DATEDIF(TODAY(),Q20,"M")&lt;=11),"AMARILLO"))),S20))</f>
        <v xml:space="preserve"> </v>
      </c>
      <c r="S20" s="25" t="str">
        <f>IF(Q20=0," ",IF(Q20&lt;=$N$4,"VENCIDO","NO VENCIDO"))</f>
        <v xml:space="preserve"> </v>
      </c>
      <c r="T20" s="18"/>
      <c r="U20" s="19"/>
      <c r="V20" s="19"/>
      <c r="W20" s="20"/>
      <c r="X20" s="20"/>
      <c r="Y20" s="164"/>
      <c r="Z20" s="21"/>
      <c r="AA20" s="4"/>
      <c r="AB20" s="166"/>
      <c r="AC20" s="166"/>
      <c r="AD20" s="170"/>
      <c r="AE20" s="166"/>
      <c r="AF20" s="166"/>
      <c r="AG20" s="166"/>
      <c r="AH20" s="166"/>
      <c r="AI20" s="166"/>
      <c r="AJ20" s="166"/>
      <c r="AK20" s="166"/>
      <c r="AL20" s="166"/>
      <c r="AM20" s="166"/>
      <c r="AN20" s="166"/>
      <c r="AO20" s="184"/>
      <c r="AP20" s="24"/>
      <c r="AQ20" s="8"/>
    </row>
    <row r="21" spans="1:43" ht="14.65" customHeight="1">
      <c r="A21" s="101"/>
      <c r="B21" s="189"/>
      <c r="C21" s="190"/>
      <c r="D21" s="118"/>
      <c r="E21" s="127"/>
      <c r="F21" s="133"/>
      <c r="G21" s="133"/>
      <c r="H21" s="133"/>
      <c r="I21" s="133"/>
      <c r="J21" s="145"/>
      <c r="K21" s="148"/>
      <c r="L21" s="151"/>
      <c r="M21" s="155"/>
      <c r="N21" s="14"/>
      <c r="O21" s="15"/>
      <c r="P21" s="15"/>
      <c r="Q21" s="16"/>
      <c r="R21" s="17" t="str">
        <f ca="1">IF(Q21=0," ",IFERROR(IF(DATEDIF(TODAY(),Q21,"M")&lt;=5,"ROJO",IF(DATEDIF(TODAY(),Q21,"M")&gt;=12,"VERDE",IF(AND(DATEDIF(TODAY(),Q21,"M")&gt;=6,DATEDIF(TODAY(),Q21,"M")&lt;=11),"AMARILLO"))),S21))</f>
        <v xml:space="preserve"> </v>
      </c>
      <c r="S21" s="25" t="str">
        <f>IF(Q21=0," ",IF(Q21&lt;=$N$4,"VENCIDO","NO VENCIDO"))</f>
        <v xml:space="preserve"> </v>
      </c>
      <c r="T21" s="18"/>
      <c r="U21" s="19"/>
      <c r="V21" s="19"/>
      <c r="W21" s="20"/>
      <c r="X21" s="20"/>
      <c r="Y21" s="164"/>
      <c r="Z21" s="21"/>
      <c r="AA21" s="4"/>
      <c r="AB21" s="166"/>
      <c r="AC21" s="166"/>
      <c r="AD21" s="170"/>
      <c r="AE21" s="166"/>
      <c r="AF21" s="166"/>
      <c r="AG21" s="166"/>
      <c r="AH21" s="166"/>
      <c r="AI21" s="166"/>
      <c r="AJ21" s="166"/>
      <c r="AK21" s="166"/>
      <c r="AL21" s="166"/>
      <c r="AM21" s="166"/>
      <c r="AN21" s="166"/>
      <c r="AO21" s="185"/>
      <c r="AP21" s="24"/>
      <c r="AQ21" s="8"/>
    </row>
    <row r="22" spans="1:43" ht="16.5">
      <c r="A22" s="102"/>
      <c r="B22" s="191"/>
      <c r="C22" s="192"/>
      <c r="D22" s="119"/>
      <c r="E22" s="128"/>
      <c r="F22" s="134"/>
      <c r="G22" s="134"/>
      <c r="H22" s="134"/>
      <c r="I22" s="134"/>
      <c r="J22" s="146"/>
      <c r="K22" s="149"/>
      <c r="L22" s="152"/>
      <c r="M22" s="28" t="b">
        <f>M17=N22</f>
        <v>1</v>
      </c>
      <c r="N22" s="29">
        <f>SUM(N17:N21)</f>
        <v>0</v>
      </c>
      <c r="O22" s="30" t="s">
        <v>112</v>
      </c>
      <c r="P22" s="31"/>
      <c r="Q22" s="32"/>
      <c r="R22" s="32"/>
      <c r="S22" s="32"/>
      <c r="T22" s="33">
        <f>SUM(T17:T21)</f>
        <v>0</v>
      </c>
      <c r="U22" s="34"/>
      <c r="V22" s="34"/>
      <c r="W22" s="34"/>
      <c r="X22" s="35"/>
      <c r="Y22" s="165"/>
      <c r="Z22" s="36"/>
      <c r="AA22" s="4"/>
      <c r="AB22" s="37"/>
      <c r="AC22" s="38"/>
      <c r="AD22" s="38"/>
      <c r="AE22" s="38"/>
      <c r="AF22" s="38"/>
      <c r="AG22" s="38"/>
      <c r="AH22" s="38"/>
      <c r="AI22" s="38"/>
      <c r="AJ22" s="38"/>
      <c r="AK22" s="38"/>
      <c r="AL22" s="38"/>
      <c r="AM22" s="38"/>
      <c r="AN22" s="38"/>
      <c r="AO22" s="39"/>
      <c r="AP22" s="24"/>
      <c r="AQ22" s="8"/>
    </row>
    <row r="23" spans="1:43" ht="14.65" customHeight="1">
      <c r="A23" s="100">
        <f>A17+1</f>
        <v>4</v>
      </c>
      <c r="B23" s="187" t="s">
        <v>118</v>
      </c>
      <c r="C23" s="188"/>
      <c r="D23" s="117">
        <f>+Abril!M23</f>
        <v>20</v>
      </c>
      <c r="E23" s="126">
        <v>30</v>
      </c>
      <c r="F23" s="132">
        <v>32</v>
      </c>
      <c r="G23" s="132">
        <v>2</v>
      </c>
      <c r="H23" s="132"/>
      <c r="I23" s="132"/>
      <c r="J23" s="144">
        <f>+F23+G23</f>
        <v>34</v>
      </c>
      <c r="K23" s="147">
        <f>+AO23</f>
        <v>0</v>
      </c>
      <c r="L23" s="150">
        <f>+J23+K23</f>
        <v>34</v>
      </c>
      <c r="M23" s="153">
        <f>+(D23+E23)-(L23)+H23-I23</f>
        <v>16</v>
      </c>
      <c r="N23" s="14">
        <v>16</v>
      </c>
      <c r="O23" s="15" t="s">
        <v>252</v>
      </c>
      <c r="P23" s="15" t="s">
        <v>120</v>
      </c>
      <c r="Q23" s="16">
        <v>46808</v>
      </c>
      <c r="R23" s="17" t="str">
        <f ca="1">IF(Q23=0," ",IFERROR(IF(DATEDIF(TODAY(),Q23,"M")&lt;=5,"ROJO",IF(DATEDIF(TODAY(),Q23,"M")&gt;=12,"VERDE",IF(AND(DATEDIF(TODAY(),Q23,"M")&gt;=6,DATEDIF(TODAY(),Q23,"M")&lt;=11),"AMARILLO"))),S23))</f>
        <v>VERDE</v>
      </c>
      <c r="S23" s="17" t="str">
        <f>IF(Q23=0," ",IF(Q23&lt;=$N$4,"VENCIDO","NO VENCIDO"))</f>
        <v>NO VENCIDO</v>
      </c>
      <c r="T23" s="18"/>
      <c r="U23" s="19"/>
      <c r="V23" s="19"/>
      <c r="W23" s="20"/>
      <c r="X23" s="20"/>
      <c r="Y23" s="163">
        <f>+AT23</f>
        <v>0</v>
      </c>
      <c r="Z23" s="21"/>
      <c r="AA23" s="4"/>
      <c r="AB23" s="166"/>
      <c r="AC23" s="166"/>
      <c r="AD23" s="170">
        <f>+AB23+AC23</f>
        <v>0</v>
      </c>
      <c r="AE23" s="166"/>
      <c r="AF23" s="166"/>
      <c r="AG23" s="166"/>
      <c r="AH23" s="166"/>
      <c r="AI23" s="166"/>
      <c r="AJ23" s="166"/>
      <c r="AK23" s="166"/>
      <c r="AL23" s="166"/>
      <c r="AM23" s="166"/>
      <c r="AN23" s="166"/>
      <c r="AO23" s="183">
        <f>SUM(AD23:AN27)</f>
        <v>0</v>
      </c>
      <c r="AP23" s="24"/>
      <c r="AQ23" s="8"/>
    </row>
    <row r="24" spans="1:43" ht="14.65" customHeight="1">
      <c r="A24" s="101"/>
      <c r="B24" s="189"/>
      <c r="C24" s="190"/>
      <c r="D24" s="118"/>
      <c r="E24" s="127"/>
      <c r="F24" s="133"/>
      <c r="G24" s="133"/>
      <c r="H24" s="133"/>
      <c r="I24" s="133"/>
      <c r="J24" s="145"/>
      <c r="K24" s="148"/>
      <c r="L24" s="151"/>
      <c r="M24" s="154"/>
      <c r="N24" s="14"/>
      <c r="O24" s="15"/>
      <c r="P24" s="15"/>
      <c r="Q24" s="16"/>
      <c r="R24" s="17" t="str">
        <f ca="1">IF(Q24=0," ",IFERROR(IF(DATEDIF(TODAY(),Q24,"M")&lt;=5,"ROJO",IF(DATEDIF(TODAY(),Q24,"M")&gt;=12,"VERDE",IF(AND(DATEDIF(TODAY(),Q24,"M")&gt;=6,DATEDIF(TODAY(),Q24,"M")&lt;=11),"AMARILLO"))),S24))</f>
        <v xml:space="preserve"> </v>
      </c>
      <c r="S24" s="25" t="str">
        <f>IF(Q24=0," ",IF(Q24&lt;=$N$4,"VENCIDO","NO VENCIDO"))</f>
        <v xml:space="preserve"> </v>
      </c>
      <c r="T24" s="18"/>
      <c r="U24" s="19"/>
      <c r="V24" s="19"/>
      <c r="W24" s="20"/>
      <c r="X24" s="20"/>
      <c r="Y24" s="164"/>
      <c r="Z24" s="21"/>
      <c r="AA24" s="4"/>
      <c r="AB24" s="166"/>
      <c r="AC24" s="166"/>
      <c r="AD24" s="170"/>
      <c r="AE24" s="166"/>
      <c r="AF24" s="166"/>
      <c r="AG24" s="166"/>
      <c r="AH24" s="166"/>
      <c r="AI24" s="166"/>
      <c r="AJ24" s="166"/>
      <c r="AK24" s="166"/>
      <c r="AL24" s="166"/>
      <c r="AM24" s="166"/>
      <c r="AN24" s="166"/>
      <c r="AO24" s="184"/>
      <c r="AP24" s="24"/>
      <c r="AQ24" s="8"/>
    </row>
    <row r="25" spans="1:43" ht="14.65" customHeight="1">
      <c r="A25" s="101"/>
      <c r="B25" s="189"/>
      <c r="C25" s="190"/>
      <c r="D25" s="118"/>
      <c r="E25" s="127"/>
      <c r="F25" s="133"/>
      <c r="G25" s="133"/>
      <c r="H25" s="133"/>
      <c r="I25" s="133"/>
      <c r="J25" s="145"/>
      <c r="K25" s="148"/>
      <c r="L25" s="151"/>
      <c r="M25" s="154"/>
      <c r="N25" s="14"/>
      <c r="O25" s="15"/>
      <c r="P25" s="15"/>
      <c r="Q25" s="16"/>
      <c r="R25" s="17" t="str">
        <f ca="1">IF(Q25=0," ",IFERROR(IF(DATEDIF(TODAY(),Q25,"M")&lt;=5,"ROJO",IF(DATEDIF(TODAY(),Q25,"M")&gt;=12,"VERDE",IF(AND(DATEDIF(TODAY(),Q25,"M")&gt;=6,DATEDIF(TODAY(),Q25,"M")&lt;=11),"AMARILLO"))),S25))</f>
        <v xml:space="preserve"> </v>
      </c>
      <c r="S25" s="25" t="str">
        <f>IF(Q25=0," ",IF(Q25&lt;=$N$4,"VENCIDO","NO VENCIDO"))</f>
        <v xml:space="preserve"> </v>
      </c>
      <c r="T25" s="18"/>
      <c r="U25" s="19"/>
      <c r="V25" s="19"/>
      <c r="W25" s="20"/>
      <c r="X25" s="20"/>
      <c r="Y25" s="164"/>
      <c r="Z25" s="21"/>
      <c r="AA25" s="4"/>
      <c r="AB25" s="166"/>
      <c r="AC25" s="166"/>
      <c r="AD25" s="170"/>
      <c r="AE25" s="166"/>
      <c r="AF25" s="166"/>
      <c r="AG25" s="166"/>
      <c r="AH25" s="166"/>
      <c r="AI25" s="166"/>
      <c r="AJ25" s="166"/>
      <c r="AK25" s="166"/>
      <c r="AL25" s="166"/>
      <c r="AM25" s="166"/>
      <c r="AN25" s="166"/>
      <c r="AO25" s="184"/>
      <c r="AP25" s="24"/>
      <c r="AQ25" s="8"/>
    </row>
    <row r="26" spans="1:43" ht="14.65" customHeight="1">
      <c r="A26" s="101"/>
      <c r="B26" s="189"/>
      <c r="C26" s="190"/>
      <c r="D26" s="118"/>
      <c r="E26" s="127"/>
      <c r="F26" s="133"/>
      <c r="G26" s="133"/>
      <c r="H26" s="133"/>
      <c r="I26" s="133"/>
      <c r="J26" s="145"/>
      <c r="K26" s="148"/>
      <c r="L26" s="151"/>
      <c r="M26" s="154"/>
      <c r="N26" s="14"/>
      <c r="O26" s="15"/>
      <c r="P26" s="15"/>
      <c r="Q26" s="16"/>
      <c r="R26" s="17" t="str">
        <f ca="1">IF(Q26=0," ",IFERROR(IF(DATEDIF(TODAY(),Q26,"M")&lt;=5,"ROJO",IF(DATEDIF(TODAY(),Q26,"M")&gt;=12,"VERDE",IF(AND(DATEDIF(TODAY(),Q26,"M")&gt;=6,DATEDIF(TODAY(),Q26,"M")&lt;=11),"AMARILLO"))),S26))</f>
        <v xml:space="preserve"> </v>
      </c>
      <c r="S26" s="25" t="str">
        <f>IF(Q26=0," ",IF(Q26&lt;=$N$4,"VENCIDO","NO VENCIDO"))</f>
        <v xml:space="preserve"> </v>
      </c>
      <c r="T26" s="18"/>
      <c r="U26" s="19"/>
      <c r="V26" s="19"/>
      <c r="W26" s="20"/>
      <c r="X26" s="20"/>
      <c r="Y26" s="164"/>
      <c r="Z26" s="21"/>
      <c r="AA26" s="4"/>
      <c r="AB26" s="166"/>
      <c r="AC26" s="166"/>
      <c r="AD26" s="170"/>
      <c r="AE26" s="166"/>
      <c r="AF26" s="166"/>
      <c r="AG26" s="166"/>
      <c r="AH26" s="166"/>
      <c r="AI26" s="166"/>
      <c r="AJ26" s="166"/>
      <c r="AK26" s="166"/>
      <c r="AL26" s="166"/>
      <c r="AM26" s="166"/>
      <c r="AN26" s="166"/>
      <c r="AO26" s="184"/>
      <c r="AP26" s="24"/>
      <c r="AQ26" s="8"/>
    </row>
    <row r="27" spans="1:43" ht="14.65" customHeight="1">
      <c r="A27" s="101"/>
      <c r="B27" s="189"/>
      <c r="C27" s="190"/>
      <c r="D27" s="118"/>
      <c r="E27" s="127"/>
      <c r="F27" s="133"/>
      <c r="G27" s="133"/>
      <c r="H27" s="133"/>
      <c r="I27" s="133"/>
      <c r="J27" s="145"/>
      <c r="K27" s="148"/>
      <c r="L27" s="151"/>
      <c r="M27" s="155"/>
      <c r="N27" s="14"/>
      <c r="O27" s="15"/>
      <c r="P27" s="15"/>
      <c r="Q27" s="16"/>
      <c r="R27" s="17" t="str">
        <f ca="1">IF(Q27=0," ",IFERROR(IF(DATEDIF(TODAY(),Q27,"M")&lt;=5,"ROJO",IF(DATEDIF(TODAY(),Q27,"M")&gt;=12,"VERDE",IF(AND(DATEDIF(TODAY(),Q27,"M")&gt;=6,DATEDIF(TODAY(),Q27,"M")&lt;=11),"AMARILLO"))),S27))</f>
        <v xml:space="preserve"> </v>
      </c>
      <c r="S27" s="25" t="str">
        <f>IF(Q27=0," ",IF(Q27&lt;=$N$4,"VENCIDO","NO VENCIDO"))</f>
        <v xml:space="preserve"> </v>
      </c>
      <c r="T27" s="18"/>
      <c r="U27" s="19"/>
      <c r="V27" s="19"/>
      <c r="W27" s="20"/>
      <c r="X27" s="20"/>
      <c r="Y27" s="164"/>
      <c r="Z27" s="21"/>
      <c r="AA27" s="4"/>
      <c r="AB27" s="166"/>
      <c r="AC27" s="166"/>
      <c r="AD27" s="170"/>
      <c r="AE27" s="166"/>
      <c r="AF27" s="166"/>
      <c r="AG27" s="166"/>
      <c r="AH27" s="166"/>
      <c r="AI27" s="166"/>
      <c r="AJ27" s="166"/>
      <c r="AK27" s="166"/>
      <c r="AL27" s="166"/>
      <c r="AM27" s="166"/>
      <c r="AN27" s="166"/>
      <c r="AO27" s="185"/>
      <c r="AP27" s="24"/>
      <c r="AQ27" s="8"/>
    </row>
    <row r="28" spans="1:43" ht="16.5">
      <c r="A28" s="102"/>
      <c r="B28" s="191"/>
      <c r="C28" s="192"/>
      <c r="D28" s="119"/>
      <c r="E28" s="128"/>
      <c r="F28" s="134"/>
      <c r="G28" s="134"/>
      <c r="H28" s="134"/>
      <c r="I28" s="134"/>
      <c r="J28" s="146"/>
      <c r="K28" s="149"/>
      <c r="L28" s="152"/>
      <c r="M28" s="28" t="b">
        <f>M23=N28</f>
        <v>1</v>
      </c>
      <c r="N28" s="29">
        <f>SUM(N23:N27)</f>
        <v>16</v>
      </c>
      <c r="O28" s="30" t="s">
        <v>112</v>
      </c>
      <c r="P28" s="31"/>
      <c r="Q28" s="32"/>
      <c r="R28" s="32"/>
      <c r="S28" s="32"/>
      <c r="T28" s="33">
        <f>SUM(T23:T27)</f>
        <v>0</v>
      </c>
      <c r="U28" s="34"/>
      <c r="V28" s="34"/>
      <c r="W28" s="34"/>
      <c r="X28" s="35"/>
      <c r="Y28" s="165"/>
      <c r="Z28" s="36"/>
      <c r="AA28" s="4"/>
      <c r="AB28" s="37"/>
      <c r="AC28" s="38"/>
      <c r="AD28" s="38"/>
      <c r="AE28" s="38"/>
      <c r="AF28" s="38"/>
      <c r="AG28" s="38"/>
      <c r="AH28" s="38"/>
      <c r="AI28" s="38"/>
      <c r="AJ28" s="38"/>
      <c r="AK28" s="38"/>
      <c r="AL28" s="38"/>
      <c r="AM28" s="38"/>
      <c r="AN28" s="38"/>
      <c r="AO28" s="39"/>
      <c r="AP28" s="24"/>
      <c r="AQ28" s="8"/>
    </row>
    <row r="29" spans="1:43" ht="14.65" customHeight="1">
      <c r="A29" s="100">
        <f>A23+1</f>
        <v>5</v>
      </c>
      <c r="B29" s="193" t="s">
        <v>121</v>
      </c>
      <c r="C29" s="193"/>
      <c r="D29" s="117">
        <f>+Abril!M29</f>
        <v>26</v>
      </c>
      <c r="E29" s="126">
        <v>30</v>
      </c>
      <c r="F29" s="132">
        <v>22</v>
      </c>
      <c r="G29" s="132">
        <v>1</v>
      </c>
      <c r="H29" s="132"/>
      <c r="I29" s="132"/>
      <c r="J29" s="144">
        <f>+F29+G29</f>
        <v>23</v>
      </c>
      <c r="K29" s="147">
        <f>+AO29</f>
        <v>0</v>
      </c>
      <c r="L29" s="150">
        <f>+J29+K29</f>
        <v>23</v>
      </c>
      <c r="M29" s="153">
        <f>+(D29+E29)-(L29)+H29-I29</f>
        <v>33</v>
      </c>
      <c r="N29" s="14">
        <v>33</v>
      </c>
      <c r="O29" s="15" t="s">
        <v>253</v>
      </c>
      <c r="P29" s="15" t="s">
        <v>111</v>
      </c>
      <c r="Q29" s="16">
        <v>46568</v>
      </c>
      <c r="R29" s="17" t="str">
        <f ca="1">IF(Q29=0," ",IFERROR(IF(DATEDIF(TODAY(),Q29,"M")&lt;=5,"ROJO",IF(DATEDIF(TODAY(),Q29,"M")&gt;=12,"VERDE",IF(AND(DATEDIF(TODAY(),Q29,"M")&gt;=6,DATEDIF(TODAY(),Q29,"M")&lt;=11),"AMARILLO"))),S29))</f>
        <v>AMARILLO</v>
      </c>
      <c r="S29" s="17" t="str">
        <f>IF(Q29=0," ",IF(Q29&lt;=$N$4,"VENCIDO","NO VENCIDO"))</f>
        <v>NO VENCIDO</v>
      </c>
      <c r="T29" s="18"/>
      <c r="U29" s="19"/>
      <c r="V29" s="19"/>
      <c r="W29" s="20"/>
      <c r="X29" s="20"/>
      <c r="Y29" s="163">
        <f>+AT29</f>
        <v>0</v>
      </c>
      <c r="Z29" s="21"/>
      <c r="AA29" s="4"/>
      <c r="AB29" s="166"/>
      <c r="AC29" s="166"/>
      <c r="AD29" s="170">
        <f>+AB29+AC29</f>
        <v>0</v>
      </c>
      <c r="AE29" s="166"/>
      <c r="AF29" s="166"/>
      <c r="AG29" s="166"/>
      <c r="AH29" s="166"/>
      <c r="AI29" s="166"/>
      <c r="AJ29" s="166"/>
      <c r="AK29" s="166"/>
      <c r="AL29" s="166"/>
      <c r="AM29" s="166"/>
      <c r="AN29" s="166"/>
      <c r="AO29" s="183">
        <f>SUM(AD29:AN33)</f>
        <v>0</v>
      </c>
      <c r="AP29" s="24"/>
      <c r="AQ29" s="8"/>
    </row>
    <row r="30" spans="1:43" ht="14.65" customHeight="1">
      <c r="A30" s="101"/>
      <c r="B30" s="193"/>
      <c r="C30" s="193"/>
      <c r="D30" s="118"/>
      <c r="E30" s="127"/>
      <c r="F30" s="133"/>
      <c r="G30" s="133"/>
      <c r="H30" s="133"/>
      <c r="I30" s="133"/>
      <c r="J30" s="145"/>
      <c r="K30" s="148"/>
      <c r="L30" s="151"/>
      <c r="M30" s="154"/>
      <c r="N30" s="14"/>
      <c r="O30" s="15"/>
      <c r="P30" s="15"/>
      <c r="Q30" s="16"/>
      <c r="R30" s="17" t="str">
        <f ca="1">IF(Q30=0," ",IFERROR(IF(DATEDIF(TODAY(),Q30,"M")&lt;=5,"ROJO",IF(DATEDIF(TODAY(),Q30,"M")&gt;=12,"VERDE",IF(AND(DATEDIF(TODAY(),Q30,"M")&gt;=6,DATEDIF(TODAY(),Q30,"M")&lt;=11),"AMARILLO"))),S30))</f>
        <v xml:space="preserve"> </v>
      </c>
      <c r="S30" s="25" t="str">
        <f>IF(Q30=0," ",IF(Q30&lt;=$N$4,"VENCIDO","NO VENCIDO"))</f>
        <v xml:space="preserve"> </v>
      </c>
      <c r="T30" s="18"/>
      <c r="U30" s="19"/>
      <c r="V30" s="19"/>
      <c r="W30" s="20"/>
      <c r="X30" s="20"/>
      <c r="Y30" s="164"/>
      <c r="Z30" s="21"/>
      <c r="AA30" s="4"/>
      <c r="AB30" s="166"/>
      <c r="AC30" s="166"/>
      <c r="AD30" s="170"/>
      <c r="AE30" s="166"/>
      <c r="AF30" s="166"/>
      <c r="AG30" s="166"/>
      <c r="AH30" s="166"/>
      <c r="AI30" s="166"/>
      <c r="AJ30" s="166"/>
      <c r="AK30" s="166"/>
      <c r="AL30" s="166"/>
      <c r="AM30" s="166"/>
      <c r="AN30" s="166"/>
      <c r="AO30" s="184"/>
      <c r="AP30" s="24"/>
      <c r="AQ30" s="8"/>
    </row>
    <row r="31" spans="1:43" ht="14.65" customHeight="1">
      <c r="A31" s="101"/>
      <c r="B31" s="193"/>
      <c r="C31" s="193"/>
      <c r="D31" s="118"/>
      <c r="E31" s="127"/>
      <c r="F31" s="133"/>
      <c r="G31" s="133"/>
      <c r="H31" s="133"/>
      <c r="I31" s="133"/>
      <c r="J31" s="145"/>
      <c r="K31" s="148"/>
      <c r="L31" s="151"/>
      <c r="M31" s="154"/>
      <c r="N31" s="14"/>
      <c r="O31" s="15"/>
      <c r="P31" s="15"/>
      <c r="Q31" s="16"/>
      <c r="R31" s="17" t="str">
        <f ca="1">IF(Q31=0," ",IFERROR(IF(DATEDIF(TODAY(),Q31,"M")&lt;=5,"ROJO",IF(DATEDIF(TODAY(),Q31,"M")&gt;=12,"VERDE",IF(AND(DATEDIF(TODAY(),Q31,"M")&gt;=6,DATEDIF(TODAY(),Q31,"M")&lt;=11),"AMARILLO"))),S31))</f>
        <v xml:space="preserve"> </v>
      </c>
      <c r="S31" s="25" t="str">
        <f>IF(Q31=0," ",IF(Q31&lt;=$N$4,"VENCIDO","NO VENCIDO"))</f>
        <v xml:space="preserve"> </v>
      </c>
      <c r="T31" s="18"/>
      <c r="U31" s="19"/>
      <c r="V31" s="19"/>
      <c r="W31" s="20"/>
      <c r="X31" s="20"/>
      <c r="Y31" s="164"/>
      <c r="Z31" s="21"/>
      <c r="AA31" s="4"/>
      <c r="AB31" s="166"/>
      <c r="AC31" s="166"/>
      <c r="AD31" s="170"/>
      <c r="AE31" s="166"/>
      <c r="AF31" s="166"/>
      <c r="AG31" s="166"/>
      <c r="AH31" s="166"/>
      <c r="AI31" s="166"/>
      <c r="AJ31" s="166"/>
      <c r="AK31" s="166"/>
      <c r="AL31" s="166"/>
      <c r="AM31" s="166"/>
      <c r="AN31" s="166"/>
      <c r="AO31" s="184"/>
      <c r="AP31" s="24"/>
      <c r="AQ31" s="8"/>
    </row>
    <row r="32" spans="1:43" ht="14.65" customHeight="1">
      <c r="A32" s="101"/>
      <c r="B32" s="193"/>
      <c r="C32" s="193"/>
      <c r="D32" s="118"/>
      <c r="E32" s="127"/>
      <c r="F32" s="133"/>
      <c r="G32" s="133"/>
      <c r="H32" s="133"/>
      <c r="I32" s="133"/>
      <c r="J32" s="145"/>
      <c r="K32" s="148"/>
      <c r="L32" s="151"/>
      <c r="M32" s="154"/>
      <c r="N32" s="14"/>
      <c r="O32" s="15"/>
      <c r="P32" s="15"/>
      <c r="Q32" s="16"/>
      <c r="R32" s="17" t="str">
        <f ca="1">IF(Q32=0," ",IFERROR(IF(DATEDIF(TODAY(),Q32,"M")&lt;=5,"ROJO",IF(DATEDIF(TODAY(),Q32,"M")&gt;=12,"VERDE",IF(AND(DATEDIF(TODAY(),Q32,"M")&gt;=6,DATEDIF(TODAY(),Q32,"M")&lt;=11),"AMARILLO"))),S32))</f>
        <v xml:space="preserve"> </v>
      </c>
      <c r="S32" s="25" t="str">
        <f>IF(Q32=0," ",IF(Q32&lt;=$N$4,"VENCIDO","NO VENCIDO"))</f>
        <v xml:space="preserve"> </v>
      </c>
      <c r="T32" s="18"/>
      <c r="U32" s="19"/>
      <c r="V32" s="19"/>
      <c r="W32" s="20"/>
      <c r="X32" s="20"/>
      <c r="Y32" s="164"/>
      <c r="Z32" s="21"/>
      <c r="AA32" s="4"/>
      <c r="AB32" s="166"/>
      <c r="AC32" s="166"/>
      <c r="AD32" s="170"/>
      <c r="AE32" s="166"/>
      <c r="AF32" s="166"/>
      <c r="AG32" s="166"/>
      <c r="AH32" s="166"/>
      <c r="AI32" s="166"/>
      <c r="AJ32" s="166"/>
      <c r="AK32" s="166"/>
      <c r="AL32" s="166"/>
      <c r="AM32" s="166"/>
      <c r="AN32" s="166"/>
      <c r="AO32" s="184"/>
      <c r="AP32" s="24"/>
      <c r="AQ32" s="8"/>
    </row>
    <row r="33" spans="1:43" ht="14.65" customHeight="1">
      <c r="A33" s="101"/>
      <c r="B33" s="193"/>
      <c r="C33" s="193"/>
      <c r="D33" s="118"/>
      <c r="E33" s="127"/>
      <c r="F33" s="133"/>
      <c r="G33" s="133"/>
      <c r="H33" s="133"/>
      <c r="I33" s="133"/>
      <c r="J33" s="145"/>
      <c r="K33" s="148"/>
      <c r="L33" s="151"/>
      <c r="M33" s="155"/>
      <c r="N33" s="14"/>
      <c r="O33" s="15"/>
      <c r="P33" s="15"/>
      <c r="Q33" s="16"/>
      <c r="R33" s="17" t="str">
        <f ca="1">IF(Q33=0," ",IFERROR(IF(DATEDIF(TODAY(),Q33,"M")&lt;=5,"ROJO",IF(DATEDIF(TODAY(),Q33,"M")&gt;=12,"VERDE",IF(AND(DATEDIF(TODAY(),Q33,"M")&gt;=6,DATEDIF(TODAY(),Q33,"M")&lt;=11),"AMARILLO"))),S33))</f>
        <v xml:space="preserve"> </v>
      </c>
      <c r="S33" s="25" t="str">
        <f>IF(Q33=0," ",IF(Q33&lt;=$N$4,"VENCIDO","NO VENCIDO"))</f>
        <v xml:space="preserve"> </v>
      </c>
      <c r="T33" s="18"/>
      <c r="U33" s="19"/>
      <c r="V33" s="19"/>
      <c r="W33" s="20"/>
      <c r="X33" s="20"/>
      <c r="Y33" s="164"/>
      <c r="Z33" s="21"/>
      <c r="AA33" s="4"/>
      <c r="AB33" s="166"/>
      <c r="AC33" s="166"/>
      <c r="AD33" s="170"/>
      <c r="AE33" s="166"/>
      <c r="AF33" s="166"/>
      <c r="AG33" s="166"/>
      <c r="AH33" s="166"/>
      <c r="AI33" s="166"/>
      <c r="AJ33" s="166"/>
      <c r="AK33" s="166"/>
      <c r="AL33" s="166"/>
      <c r="AM33" s="166"/>
      <c r="AN33" s="166"/>
      <c r="AO33" s="185"/>
      <c r="AP33" s="24"/>
      <c r="AQ33" s="8"/>
    </row>
    <row r="34" spans="1:43" ht="16.5">
      <c r="A34" s="102"/>
      <c r="B34" s="193"/>
      <c r="C34" s="193"/>
      <c r="D34" s="119"/>
      <c r="E34" s="128"/>
      <c r="F34" s="134"/>
      <c r="G34" s="134"/>
      <c r="H34" s="134"/>
      <c r="I34" s="134"/>
      <c r="J34" s="146"/>
      <c r="K34" s="149"/>
      <c r="L34" s="152"/>
      <c r="M34" s="28" t="b">
        <f>M29=N34</f>
        <v>1</v>
      </c>
      <c r="N34" s="29">
        <f>SUM(N29:N33)</f>
        <v>33</v>
      </c>
      <c r="O34" s="30" t="s">
        <v>112</v>
      </c>
      <c r="P34" s="31"/>
      <c r="Q34" s="32"/>
      <c r="R34" s="32"/>
      <c r="S34" s="32"/>
      <c r="T34" s="33">
        <f>SUM(T29:T33)</f>
        <v>0</v>
      </c>
      <c r="U34" s="34"/>
      <c r="V34" s="34"/>
      <c r="W34" s="34"/>
      <c r="X34" s="35"/>
      <c r="Y34" s="165"/>
      <c r="Z34" s="36"/>
      <c r="AA34" s="4"/>
      <c r="AB34" s="37"/>
      <c r="AC34" s="38"/>
      <c r="AD34" s="38"/>
      <c r="AE34" s="38"/>
      <c r="AF34" s="38"/>
      <c r="AG34" s="38"/>
      <c r="AH34" s="38"/>
      <c r="AI34" s="38"/>
      <c r="AJ34" s="38"/>
      <c r="AK34" s="38"/>
      <c r="AL34" s="38"/>
      <c r="AM34" s="38"/>
      <c r="AN34" s="38"/>
      <c r="AO34" s="39"/>
      <c r="AP34" s="24"/>
      <c r="AQ34" s="8"/>
    </row>
    <row r="35" spans="1:43" ht="14.65" customHeight="1">
      <c r="A35" s="100">
        <f>A29+1</f>
        <v>6</v>
      </c>
      <c r="B35" s="193" t="s">
        <v>123</v>
      </c>
      <c r="C35" s="193"/>
      <c r="D35" s="117">
        <f>+Abril!M35</f>
        <v>3</v>
      </c>
      <c r="E35" s="126"/>
      <c r="F35" s="132"/>
      <c r="G35" s="132">
        <v>0</v>
      </c>
      <c r="H35" s="132"/>
      <c r="I35" s="132"/>
      <c r="J35" s="144">
        <f>+F35+G35</f>
        <v>0</v>
      </c>
      <c r="K35" s="147">
        <f>+AO35</f>
        <v>0</v>
      </c>
      <c r="L35" s="150">
        <f>+J35+K35</f>
        <v>0</v>
      </c>
      <c r="M35" s="153">
        <f>+(D35+E35)-(L35)+H35-I35</f>
        <v>3</v>
      </c>
      <c r="N35" s="14">
        <v>3</v>
      </c>
      <c r="O35" s="15" t="s">
        <v>124</v>
      </c>
      <c r="P35" s="15" t="s">
        <v>125</v>
      </c>
      <c r="Q35" s="16">
        <v>46325</v>
      </c>
      <c r="R35" s="17" t="str">
        <f ca="1">IF(Q35=0," ",IFERROR(IF(DATEDIF(TODAY(),Q35,"M")&lt;=5,"ROJO",IF(DATEDIF(TODAY(),Q35,"M")&gt;=12,"VERDE",IF(AND(DATEDIF(TODAY(),Q35,"M")&gt;=6,DATEDIF(TODAY(),Q35,"M")&lt;=11),"AMARILLO"))),S35))</f>
        <v>ROJO</v>
      </c>
      <c r="S35" s="17" t="str">
        <f>IF(Q35=0," ",IF(Q35&lt;=$N$4,"VENCIDO","NO VENCIDO"))</f>
        <v>NO VENCIDO</v>
      </c>
      <c r="T35" s="18"/>
      <c r="U35" s="19"/>
      <c r="V35" s="19"/>
      <c r="W35" s="20"/>
      <c r="X35" s="20"/>
      <c r="Y35" s="163">
        <f>+AT35</f>
        <v>0</v>
      </c>
      <c r="Z35" s="21"/>
      <c r="AA35" s="4"/>
      <c r="AB35" s="166"/>
      <c r="AC35" s="166"/>
      <c r="AD35" s="170">
        <f>+AB35+AC35</f>
        <v>0</v>
      </c>
      <c r="AE35" s="166"/>
      <c r="AF35" s="166"/>
      <c r="AG35" s="166"/>
      <c r="AH35" s="166"/>
      <c r="AI35" s="166"/>
      <c r="AJ35" s="166"/>
      <c r="AK35" s="166"/>
      <c r="AL35" s="166"/>
      <c r="AM35" s="166"/>
      <c r="AN35" s="166"/>
      <c r="AO35" s="183">
        <f>SUM(AD35:AN39)</f>
        <v>0</v>
      </c>
      <c r="AP35" s="24"/>
      <c r="AQ35" s="8"/>
    </row>
    <row r="36" spans="1:43" ht="14.65" customHeight="1">
      <c r="A36" s="101"/>
      <c r="B36" s="193"/>
      <c r="C36" s="193"/>
      <c r="D36" s="118"/>
      <c r="E36" s="127"/>
      <c r="F36" s="133"/>
      <c r="G36" s="133"/>
      <c r="H36" s="133"/>
      <c r="I36" s="133"/>
      <c r="J36" s="145"/>
      <c r="K36" s="148"/>
      <c r="L36" s="151"/>
      <c r="M36" s="154"/>
      <c r="N36" s="14"/>
      <c r="O36" s="15"/>
      <c r="P36" s="15"/>
      <c r="Q36" s="16"/>
      <c r="R36" s="17" t="str">
        <f ca="1">IF(Q36=0," ",IFERROR(IF(DATEDIF(TODAY(),Q36,"M")&lt;=5,"ROJO",IF(DATEDIF(TODAY(),Q36,"M")&gt;=12,"VERDE",IF(AND(DATEDIF(TODAY(),Q36,"M")&gt;=6,DATEDIF(TODAY(),Q36,"M")&lt;=11),"AMARILLO"))),S36))</f>
        <v xml:space="preserve"> </v>
      </c>
      <c r="S36" s="25" t="str">
        <f>IF(Q36=0," ",IF(Q36&lt;=$N$4,"VENCIDO","NO VENCIDO"))</f>
        <v xml:space="preserve"> </v>
      </c>
      <c r="T36" s="18"/>
      <c r="U36" s="19"/>
      <c r="V36" s="19"/>
      <c r="W36" s="20"/>
      <c r="X36" s="20"/>
      <c r="Y36" s="164"/>
      <c r="Z36" s="21"/>
      <c r="AA36" s="4"/>
      <c r="AB36" s="166"/>
      <c r="AC36" s="166"/>
      <c r="AD36" s="170"/>
      <c r="AE36" s="166"/>
      <c r="AF36" s="166"/>
      <c r="AG36" s="166"/>
      <c r="AH36" s="166"/>
      <c r="AI36" s="166"/>
      <c r="AJ36" s="166"/>
      <c r="AK36" s="166"/>
      <c r="AL36" s="166"/>
      <c r="AM36" s="166"/>
      <c r="AN36" s="166"/>
      <c r="AO36" s="184"/>
      <c r="AP36" s="24"/>
      <c r="AQ36" s="8"/>
    </row>
    <row r="37" spans="1:43" ht="14.65" customHeight="1">
      <c r="A37" s="101"/>
      <c r="B37" s="193"/>
      <c r="C37" s="193"/>
      <c r="D37" s="118"/>
      <c r="E37" s="127"/>
      <c r="F37" s="133"/>
      <c r="G37" s="133"/>
      <c r="H37" s="133"/>
      <c r="I37" s="133"/>
      <c r="J37" s="145"/>
      <c r="K37" s="148"/>
      <c r="L37" s="151"/>
      <c r="M37" s="154"/>
      <c r="N37" s="14"/>
      <c r="O37" s="15"/>
      <c r="P37" s="15"/>
      <c r="Q37" s="16"/>
      <c r="R37" s="17" t="str">
        <f ca="1">IF(Q37=0," ",IFERROR(IF(DATEDIF(TODAY(),Q37,"M")&lt;=5,"ROJO",IF(DATEDIF(TODAY(),Q37,"M")&gt;=12,"VERDE",IF(AND(DATEDIF(TODAY(),Q37,"M")&gt;=6,DATEDIF(TODAY(),Q37,"M")&lt;=11),"AMARILLO"))),S37))</f>
        <v xml:space="preserve"> </v>
      </c>
      <c r="S37" s="25" t="str">
        <f>IF(Q37=0," ",IF(Q37&lt;=$N$4,"VENCIDO","NO VENCIDO"))</f>
        <v xml:space="preserve"> </v>
      </c>
      <c r="T37" s="18"/>
      <c r="U37" s="19"/>
      <c r="V37" s="19"/>
      <c r="W37" s="20"/>
      <c r="X37" s="20"/>
      <c r="Y37" s="164"/>
      <c r="Z37" s="21"/>
      <c r="AA37" s="4"/>
      <c r="AB37" s="166"/>
      <c r="AC37" s="166"/>
      <c r="AD37" s="170"/>
      <c r="AE37" s="166"/>
      <c r="AF37" s="166"/>
      <c r="AG37" s="166"/>
      <c r="AH37" s="166"/>
      <c r="AI37" s="166"/>
      <c r="AJ37" s="166"/>
      <c r="AK37" s="166"/>
      <c r="AL37" s="166"/>
      <c r="AM37" s="166"/>
      <c r="AN37" s="166"/>
      <c r="AO37" s="184"/>
      <c r="AP37" s="24"/>
      <c r="AQ37" s="8"/>
    </row>
    <row r="38" spans="1:43" ht="14.65" customHeight="1">
      <c r="A38" s="101"/>
      <c r="B38" s="193"/>
      <c r="C38" s="193"/>
      <c r="D38" s="118"/>
      <c r="E38" s="127"/>
      <c r="F38" s="133"/>
      <c r="G38" s="133"/>
      <c r="H38" s="133"/>
      <c r="I38" s="133"/>
      <c r="J38" s="145"/>
      <c r="K38" s="148"/>
      <c r="L38" s="151"/>
      <c r="M38" s="154"/>
      <c r="N38" s="14"/>
      <c r="O38" s="15"/>
      <c r="P38" s="15"/>
      <c r="Q38" s="16"/>
      <c r="R38" s="17" t="str">
        <f ca="1">IF(Q38=0," ",IFERROR(IF(DATEDIF(TODAY(),Q38,"M")&lt;=5,"ROJO",IF(DATEDIF(TODAY(),Q38,"M")&gt;=12,"VERDE",IF(AND(DATEDIF(TODAY(),Q38,"M")&gt;=6,DATEDIF(TODAY(),Q38,"M")&lt;=11),"AMARILLO"))),S38))</f>
        <v xml:space="preserve"> </v>
      </c>
      <c r="S38" s="25" t="str">
        <f>IF(Q38=0," ",IF(Q38&lt;=$N$4,"VENCIDO","NO VENCIDO"))</f>
        <v xml:space="preserve"> </v>
      </c>
      <c r="T38" s="18"/>
      <c r="U38" s="19"/>
      <c r="V38" s="19"/>
      <c r="W38" s="20"/>
      <c r="X38" s="20"/>
      <c r="Y38" s="164"/>
      <c r="Z38" s="21"/>
      <c r="AA38" s="4"/>
      <c r="AB38" s="166"/>
      <c r="AC38" s="166"/>
      <c r="AD38" s="170"/>
      <c r="AE38" s="166"/>
      <c r="AF38" s="166"/>
      <c r="AG38" s="166"/>
      <c r="AH38" s="166"/>
      <c r="AI38" s="166"/>
      <c r="AJ38" s="166"/>
      <c r="AK38" s="166"/>
      <c r="AL38" s="166"/>
      <c r="AM38" s="166"/>
      <c r="AN38" s="166"/>
      <c r="AO38" s="184"/>
      <c r="AP38" s="24"/>
      <c r="AQ38" s="8"/>
    </row>
    <row r="39" spans="1:43" ht="14.65" customHeight="1">
      <c r="A39" s="101"/>
      <c r="B39" s="193"/>
      <c r="C39" s="193"/>
      <c r="D39" s="118"/>
      <c r="E39" s="127"/>
      <c r="F39" s="133"/>
      <c r="G39" s="133"/>
      <c r="H39" s="133"/>
      <c r="I39" s="133"/>
      <c r="J39" s="145"/>
      <c r="K39" s="148"/>
      <c r="L39" s="151"/>
      <c r="M39" s="155"/>
      <c r="N39" s="14"/>
      <c r="O39" s="15"/>
      <c r="P39" s="15"/>
      <c r="Q39" s="16"/>
      <c r="R39" s="17" t="str">
        <f ca="1">IF(Q39=0," ",IFERROR(IF(DATEDIF(TODAY(),Q39,"M")&lt;=5,"ROJO",IF(DATEDIF(TODAY(),Q39,"M")&gt;=12,"VERDE",IF(AND(DATEDIF(TODAY(),Q39,"M")&gt;=6,DATEDIF(TODAY(),Q39,"M")&lt;=11),"AMARILLO"))),S39))</f>
        <v xml:space="preserve"> </v>
      </c>
      <c r="S39" s="25" t="str">
        <f>IF(Q39=0," ",IF(Q39&lt;=$N$4,"VENCIDO","NO VENCIDO"))</f>
        <v xml:space="preserve"> </v>
      </c>
      <c r="T39" s="18"/>
      <c r="U39" s="19"/>
      <c r="V39" s="19"/>
      <c r="W39" s="20"/>
      <c r="X39" s="20"/>
      <c r="Y39" s="164"/>
      <c r="Z39" s="21"/>
      <c r="AA39" s="4"/>
      <c r="AB39" s="166"/>
      <c r="AC39" s="166"/>
      <c r="AD39" s="170"/>
      <c r="AE39" s="166"/>
      <c r="AF39" s="166"/>
      <c r="AG39" s="166"/>
      <c r="AH39" s="166"/>
      <c r="AI39" s="166"/>
      <c r="AJ39" s="166"/>
      <c r="AK39" s="166"/>
      <c r="AL39" s="166"/>
      <c r="AM39" s="166"/>
      <c r="AN39" s="166"/>
      <c r="AO39" s="185"/>
      <c r="AP39" s="24"/>
      <c r="AQ39" s="8"/>
    </row>
    <row r="40" spans="1:43" ht="16.5">
      <c r="A40" s="102"/>
      <c r="B40" s="193"/>
      <c r="C40" s="193"/>
      <c r="D40" s="119"/>
      <c r="E40" s="128"/>
      <c r="F40" s="134"/>
      <c r="G40" s="134"/>
      <c r="H40" s="134"/>
      <c r="I40" s="134"/>
      <c r="J40" s="146"/>
      <c r="K40" s="149"/>
      <c r="L40" s="152"/>
      <c r="M40" s="28" t="b">
        <f>M35=N40</f>
        <v>1</v>
      </c>
      <c r="N40" s="29">
        <f>SUM(N35:N39)</f>
        <v>3</v>
      </c>
      <c r="O40" s="30" t="s">
        <v>112</v>
      </c>
      <c r="P40" s="31"/>
      <c r="Q40" s="32"/>
      <c r="R40" s="32"/>
      <c r="S40" s="32"/>
      <c r="T40" s="33">
        <f>SUM(T35:T39)</f>
        <v>0</v>
      </c>
      <c r="U40" s="34"/>
      <c r="V40" s="34"/>
      <c r="W40" s="34"/>
      <c r="X40" s="35"/>
      <c r="Y40" s="165"/>
      <c r="Z40" s="36"/>
      <c r="AA40" s="4"/>
      <c r="AB40" s="37"/>
      <c r="AC40" s="38"/>
      <c r="AD40" s="38"/>
      <c r="AE40" s="38"/>
      <c r="AF40" s="38"/>
      <c r="AG40" s="38"/>
      <c r="AH40" s="38"/>
      <c r="AI40" s="38"/>
      <c r="AJ40" s="38"/>
      <c r="AK40" s="38"/>
      <c r="AL40" s="38"/>
      <c r="AM40" s="38"/>
      <c r="AN40" s="38"/>
      <c r="AO40" s="39"/>
      <c r="AP40" s="24"/>
      <c r="AQ40" s="8"/>
    </row>
    <row r="41" spans="1:43" ht="14.65" customHeight="1">
      <c r="A41" s="100">
        <f>A35+1</f>
        <v>7</v>
      </c>
      <c r="B41" s="193" t="s">
        <v>126</v>
      </c>
      <c r="C41" s="193"/>
      <c r="D41" s="117">
        <f>+Abril!M41</f>
        <v>0</v>
      </c>
      <c r="E41" s="126"/>
      <c r="F41" s="132"/>
      <c r="G41" s="132">
        <v>0</v>
      </c>
      <c r="H41" s="132"/>
      <c r="I41" s="132"/>
      <c r="J41" s="144">
        <f>+F41+G41</f>
        <v>0</v>
      </c>
      <c r="K41" s="147">
        <f>+AO41</f>
        <v>0</v>
      </c>
      <c r="L41" s="150">
        <f>+J41+K41</f>
        <v>0</v>
      </c>
      <c r="M41" s="153">
        <f>+(D41+E41)-(L41)+H41-I41</f>
        <v>0</v>
      </c>
      <c r="N41" s="14"/>
      <c r="O41" s="15"/>
      <c r="P41" s="15"/>
      <c r="Q41" s="16"/>
      <c r="R41" s="40"/>
      <c r="S41" s="40"/>
      <c r="T41" s="18"/>
      <c r="U41" s="19"/>
      <c r="V41" s="19"/>
      <c r="W41" s="20"/>
      <c r="X41" s="20"/>
      <c r="Y41" s="163">
        <f>+AT41</f>
        <v>0</v>
      </c>
      <c r="Z41" s="21"/>
      <c r="AA41" s="4"/>
      <c r="AB41" s="166"/>
      <c r="AC41" s="166"/>
      <c r="AD41" s="170">
        <f>+AB41+AC41</f>
        <v>0</v>
      </c>
      <c r="AE41" s="166"/>
      <c r="AF41" s="166"/>
      <c r="AG41" s="166"/>
      <c r="AH41" s="166"/>
      <c r="AI41" s="166"/>
      <c r="AJ41" s="166"/>
      <c r="AK41" s="166"/>
      <c r="AL41" s="166"/>
      <c r="AM41" s="166"/>
      <c r="AN41" s="166"/>
      <c r="AO41" s="183">
        <f>SUM(AD41:AN45)</f>
        <v>0</v>
      </c>
      <c r="AP41" s="24"/>
      <c r="AQ41" s="8"/>
    </row>
    <row r="42" spans="1:43" ht="14.65" customHeight="1">
      <c r="A42" s="101"/>
      <c r="B42" s="193"/>
      <c r="C42" s="193"/>
      <c r="D42" s="118"/>
      <c r="E42" s="127"/>
      <c r="F42" s="133"/>
      <c r="G42" s="133"/>
      <c r="H42" s="133"/>
      <c r="I42" s="133"/>
      <c r="J42" s="145"/>
      <c r="K42" s="148"/>
      <c r="L42" s="151"/>
      <c r="M42" s="154"/>
      <c r="N42" s="14"/>
      <c r="O42" s="15"/>
      <c r="P42" s="15"/>
      <c r="Q42" s="16"/>
      <c r="R42" s="40"/>
      <c r="S42" s="41"/>
      <c r="T42" s="18"/>
      <c r="U42" s="19"/>
      <c r="V42" s="19"/>
      <c r="W42" s="20"/>
      <c r="X42" s="20"/>
      <c r="Y42" s="164"/>
      <c r="Z42" s="21"/>
      <c r="AA42" s="4"/>
      <c r="AB42" s="166"/>
      <c r="AC42" s="166"/>
      <c r="AD42" s="170"/>
      <c r="AE42" s="166"/>
      <c r="AF42" s="166"/>
      <c r="AG42" s="166"/>
      <c r="AH42" s="166"/>
      <c r="AI42" s="166"/>
      <c r="AJ42" s="166"/>
      <c r="AK42" s="166"/>
      <c r="AL42" s="166"/>
      <c r="AM42" s="166"/>
      <c r="AN42" s="166"/>
      <c r="AO42" s="184"/>
      <c r="AP42" s="24"/>
      <c r="AQ42" s="8"/>
    </row>
    <row r="43" spans="1:43" ht="14.65" customHeight="1">
      <c r="A43" s="101"/>
      <c r="B43" s="193"/>
      <c r="C43" s="193"/>
      <c r="D43" s="118"/>
      <c r="E43" s="127"/>
      <c r="F43" s="133"/>
      <c r="G43" s="133"/>
      <c r="H43" s="133"/>
      <c r="I43" s="133"/>
      <c r="J43" s="145"/>
      <c r="K43" s="148"/>
      <c r="L43" s="151"/>
      <c r="M43" s="154"/>
      <c r="N43" s="14"/>
      <c r="O43" s="15"/>
      <c r="P43" s="15"/>
      <c r="Q43" s="16"/>
      <c r="R43" s="40"/>
      <c r="S43" s="41"/>
      <c r="T43" s="18"/>
      <c r="U43" s="19"/>
      <c r="V43" s="19"/>
      <c r="W43" s="20"/>
      <c r="X43" s="20"/>
      <c r="Y43" s="164"/>
      <c r="Z43" s="21"/>
      <c r="AA43" s="4"/>
      <c r="AB43" s="166"/>
      <c r="AC43" s="166"/>
      <c r="AD43" s="170"/>
      <c r="AE43" s="166"/>
      <c r="AF43" s="166"/>
      <c r="AG43" s="166"/>
      <c r="AH43" s="166"/>
      <c r="AI43" s="166"/>
      <c r="AJ43" s="166"/>
      <c r="AK43" s="166"/>
      <c r="AL43" s="166"/>
      <c r="AM43" s="166"/>
      <c r="AN43" s="166"/>
      <c r="AO43" s="184"/>
      <c r="AP43" s="24"/>
      <c r="AQ43" s="8"/>
    </row>
    <row r="44" spans="1:43" ht="14.65" customHeight="1">
      <c r="A44" s="101"/>
      <c r="B44" s="193"/>
      <c r="C44" s="193"/>
      <c r="D44" s="118"/>
      <c r="E44" s="127"/>
      <c r="F44" s="133"/>
      <c r="G44" s="133"/>
      <c r="H44" s="133"/>
      <c r="I44" s="133"/>
      <c r="J44" s="145"/>
      <c r="K44" s="148"/>
      <c r="L44" s="151"/>
      <c r="M44" s="154"/>
      <c r="N44" s="14"/>
      <c r="O44" s="15"/>
      <c r="P44" s="15"/>
      <c r="Q44" s="16"/>
      <c r="R44" s="40"/>
      <c r="S44" s="41"/>
      <c r="T44" s="18"/>
      <c r="U44" s="19"/>
      <c r="V44" s="19"/>
      <c r="W44" s="20"/>
      <c r="X44" s="20"/>
      <c r="Y44" s="164"/>
      <c r="Z44" s="21"/>
      <c r="AA44" s="4"/>
      <c r="AB44" s="166"/>
      <c r="AC44" s="166"/>
      <c r="AD44" s="170"/>
      <c r="AE44" s="166"/>
      <c r="AF44" s="166"/>
      <c r="AG44" s="166"/>
      <c r="AH44" s="166"/>
      <c r="AI44" s="166"/>
      <c r="AJ44" s="166"/>
      <c r="AK44" s="166"/>
      <c r="AL44" s="166"/>
      <c r="AM44" s="166"/>
      <c r="AN44" s="166"/>
      <c r="AO44" s="184"/>
      <c r="AP44" s="24"/>
      <c r="AQ44" s="8"/>
    </row>
    <row r="45" spans="1:43" ht="14.65" customHeight="1">
      <c r="A45" s="101"/>
      <c r="B45" s="193"/>
      <c r="C45" s="193"/>
      <c r="D45" s="118"/>
      <c r="E45" s="127"/>
      <c r="F45" s="133"/>
      <c r="G45" s="133"/>
      <c r="H45" s="133"/>
      <c r="I45" s="133"/>
      <c r="J45" s="145"/>
      <c r="K45" s="148"/>
      <c r="L45" s="151"/>
      <c r="M45" s="155"/>
      <c r="N45" s="14"/>
      <c r="O45" s="15"/>
      <c r="P45" s="15"/>
      <c r="Q45" s="16"/>
      <c r="R45" s="40"/>
      <c r="S45" s="41"/>
      <c r="T45" s="18"/>
      <c r="U45" s="19"/>
      <c r="V45" s="19"/>
      <c r="W45" s="20"/>
      <c r="X45" s="20"/>
      <c r="Y45" s="164"/>
      <c r="Z45" s="21"/>
      <c r="AA45" s="4"/>
      <c r="AB45" s="166"/>
      <c r="AC45" s="166"/>
      <c r="AD45" s="170"/>
      <c r="AE45" s="166"/>
      <c r="AF45" s="166"/>
      <c r="AG45" s="166"/>
      <c r="AH45" s="166"/>
      <c r="AI45" s="166"/>
      <c r="AJ45" s="166"/>
      <c r="AK45" s="166"/>
      <c r="AL45" s="166"/>
      <c r="AM45" s="166"/>
      <c r="AN45" s="166"/>
      <c r="AO45" s="185"/>
      <c r="AP45" s="24"/>
      <c r="AQ45" s="8"/>
    </row>
    <row r="46" spans="1:43" ht="16.5">
      <c r="A46" s="102"/>
      <c r="B46" s="193"/>
      <c r="C46" s="193"/>
      <c r="D46" s="119"/>
      <c r="E46" s="128"/>
      <c r="F46" s="134"/>
      <c r="G46" s="134"/>
      <c r="H46" s="134"/>
      <c r="I46" s="134"/>
      <c r="J46" s="146"/>
      <c r="K46" s="149"/>
      <c r="L46" s="152"/>
      <c r="M46" s="28" t="b">
        <f>M41=N46</f>
        <v>1</v>
      </c>
      <c r="N46" s="29">
        <f>SUM(N41:N45)</f>
        <v>0</v>
      </c>
      <c r="O46" s="30" t="s">
        <v>112</v>
      </c>
      <c r="P46" s="31"/>
      <c r="Q46" s="32"/>
      <c r="R46" s="32"/>
      <c r="S46" s="32"/>
      <c r="T46" s="33">
        <f>SUM(T41:T45)</f>
        <v>0</v>
      </c>
      <c r="U46" s="34"/>
      <c r="V46" s="34"/>
      <c r="W46" s="34"/>
      <c r="X46" s="35"/>
      <c r="Y46" s="165"/>
      <c r="Z46" s="36"/>
      <c r="AA46" s="4"/>
      <c r="AB46" s="37"/>
      <c r="AC46" s="38"/>
      <c r="AD46" s="38"/>
      <c r="AE46" s="38"/>
      <c r="AF46" s="38"/>
      <c r="AG46" s="38"/>
      <c r="AH46" s="38"/>
      <c r="AI46" s="38"/>
      <c r="AJ46" s="38"/>
      <c r="AK46" s="38"/>
      <c r="AL46" s="38"/>
      <c r="AM46" s="38"/>
      <c r="AN46" s="38"/>
      <c r="AO46" s="39"/>
      <c r="AP46" s="24"/>
      <c r="AQ46" s="8"/>
    </row>
    <row r="47" spans="1:43" ht="14.65" customHeight="1">
      <c r="A47" s="100">
        <f>A41+1</f>
        <v>8</v>
      </c>
      <c r="B47" s="187" t="s">
        <v>127</v>
      </c>
      <c r="C47" s="188"/>
      <c r="D47" s="117">
        <f>+Abril!M47</f>
        <v>21</v>
      </c>
      <c r="E47" s="126">
        <v>10</v>
      </c>
      <c r="F47" s="132">
        <v>10</v>
      </c>
      <c r="G47" s="132">
        <v>1</v>
      </c>
      <c r="H47" s="132"/>
      <c r="I47" s="132"/>
      <c r="J47" s="144">
        <f>+F47+G47</f>
        <v>11</v>
      </c>
      <c r="K47" s="147">
        <f>+AO47</f>
        <v>0</v>
      </c>
      <c r="L47" s="150">
        <f>+J47+K47</f>
        <v>11</v>
      </c>
      <c r="M47" s="153">
        <f>+(D47+E47)-(L47)+H47-I47</f>
        <v>20</v>
      </c>
      <c r="N47" s="14">
        <v>20</v>
      </c>
      <c r="O47" s="15" t="s">
        <v>254</v>
      </c>
      <c r="P47" s="15" t="s">
        <v>115</v>
      </c>
      <c r="Q47" s="16">
        <v>46446</v>
      </c>
      <c r="R47" s="17" t="str">
        <f ca="1">IF(Q47=0," ",IFERROR(IF(DATEDIF(TODAY(),Q47,"M")&lt;=5,"ROJO",IF(DATEDIF(TODAY(),Q47,"M")&gt;=12,"VERDE",IF(AND(DATEDIF(TODAY(),Q47,"M")&gt;=6,DATEDIF(TODAY(),Q47,"M")&lt;=11),"AMARILLO"))),S47))</f>
        <v>ROJO</v>
      </c>
      <c r="S47" s="17" t="str">
        <f>IF(Q47=0," ",IF(Q47&lt;=$N$4,"VENCIDO","NO VENCIDO"))</f>
        <v>NO VENCIDO</v>
      </c>
      <c r="T47" s="18"/>
      <c r="U47" s="19"/>
      <c r="V47" s="19"/>
      <c r="W47" s="20"/>
      <c r="X47" s="20"/>
      <c r="Y47" s="163">
        <f>+AT47</f>
        <v>0</v>
      </c>
      <c r="Z47" s="21"/>
      <c r="AA47" s="4"/>
      <c r="AB47" s="166"/>
      <c r="AC47" s="166"/>
      <c r="AD47" s="170">
        <f>+AB47+AC47</f>
        <v>0</v>
      </c>
      <c r="AE47" s="166"/>
      <c r="AF47" s="166"/>
      <c r="AG47" s="166"/>
      <c r="AH47" s="166"/>
      <c r="AI47" s="166"/>
      <c r="AJ47" s="166"/>
      <c r="AK47" s="166"/>
      <c r="AL47" s="166"/>
      <c r="AM47" s="166"/>
      <c r="AN47" s="166"/>
      <c r="AO47" s="183">
        <f>SUM(AD47:AN51)</f>
        <v>0</v>
      </c>
      <c r="AP47" s="24"/>
      <c r="AQ47" s="8"/>
    </row>
    <row r="48" spans="1:43" ht="14.65" customHeight="1">
      <c r="A48" s="101"/>
      <c r="B48" s="189"/>
      <c r="C48" s="190"/>
      <c r="D48" s="118"/>
      <c r="E48" s="127"/>
      <c r="F48" s="133"/>
      <c r="G48" s="133"/>
      <c r="H48" s="133"/>
      <c r="I48" s="133"/>
      <c r="J48" s="145"/>
      <c r="K48" s="148"/>
      <c r="L48" s="151"/>
      <c r="M48" s="154"/>
      <c r="N48" s="14"/>
      <c r="O48" s="15"/>
      <c r="P48" s="15"/>
      <c r="Q48" s="16"/>
      <c r="R48" s="17" t="str">
        <f ca="1">IF(Q48=0," ",IFERROR(IF(DATEDIF(TODAY(),Q48,"M")&lt;=5,"ROJO",IF(DATEDIF(TODAY(),Q48,"M")&gt;=12,"VERDE",IF(AND(DATEDIF(TODAY(),Q48,"M")&gt;=6,DATEDIF(TODAY(),Q48,"M")&lt;=11),"AMARILLO"))),S48))</f>
        <v xml:space="preserve"> </v>
      </c>
      <c r="S48" s="25" t="str">
        <f>IF(Q48=0," ",IF(Q48&lt;=$N$4,"VENCIDO","NO VENCIDO"))</f>
        <v xml:space="preserve"> </v>
      </c>
      <c r="T48" s="18"/>
      <c r="U48" s="19"/>
      <c r="V48" s="19"/>
      <c r="W48" s="20"/>
      <c r="X48" s="20"/>
      <c r="Y48" s="164"/>
      <c r="Z48" s="21"/>
      <c r="AA48" s="4"/>
      <c r="AB48" s="166"/>
      <c r="AC48" s="166"/>
      <c r="AD48" s="170"/>
      <c r="AE48" s="166"/>
      <c r="AF48" s="166"/>
      <c r="AG48" s="166"/>
      <c r="AH48" s="166"/>
      <c r="AI48" s="166"/>
      <c r="AJ48" s="166"/>
      <c r="AK48" s="166"/>
      <c r="AL48" s="166"/>
      <c r="AM48" s="166"/>
      <c r="AN48" s="166"/>
      <c r="AO48" s="184"/>
      <c r="AP48" s="24"/>
      <c r="AQ48" s="8"/>
    </row>
    <row r="49" spans="1:43" ht="14.65" customHeight="1">
      <c r="A49" s="101"/>
      <c r="B49" s="189"/>
      <c r="C49" s="190"/>
      <c r="D49" s="118"/>
      <c r="E49" s="127"/>
      <c r="F49" s="133"/>
      <c r="G49" s="133"/>
      <c r="H49" s="133"/>
      <c r="I49" s="133"/>
      <c r="J49" s="145"/>
      <c r="K49" s="148"/>
      <c r="L49" s="151"/>
      <c r="M49" s="154"/>
      <c r="N49" s="14"/>
      <c r="O49" s="15"/>
      <c r="P49" s="15"/>
      <c r="Q49" s="16"/>
      <c r="R49" s="17" t="str">
        <f ca="1">IF(Q49=0," ",IFERROR(IF(DATEDIF(TODAY(),Q49,"M")&lt;=5,"ROJO",IF(DATEDIF(TODAY(),Q49,"M")&gt;=12,"VERDE",IF(AND(DATEDIF(TODAY(),Q49,"M")&gt;=6,DATEDIF(TODAY(),Q49,"M")&lt;=11),"AMARILLO"))),S49))</f>
        <v xml:space="preserve"> </v>
      </c>
      <c r="S49" s="25" t="str">
        <f>IF(Q49=0," ",IF(Q49&lt;=$N$4,"VENCIDO","NO VENCIDO"))</f>
        <v xml:space="preserve"> </v>
      </c>
      <c r="T49" s="18"/>
      <c r="U49" s="19"/>
      <c r="V49" s="19"/>
      <c r="W49" s="20"/>
      <c r="X49" s="20"/>
      <c r="Y49" s="164"/>
      <c r="Z49" s="21"/>
      <c r="AA49" s="4"/>
      <c r="AB49" s="166"/>
      <c r="AC49" s="166"/>
      <c r="AD49" s="170"/>
      <c r="AE49" s="166"/>
      <c r="AF49" s="166"/>
      <c r="AG49" s="166"/>
      <c r="AH49" s="166"/>
      <c r="AI49" s="166"/>
      <c r="AJ49" s="166"/>
      <c r="AK49" s="166"/>
      <c r="AL49" s="166"/>
      <c r="AM49" s="166"/>
      <c r="AN49" s="166"/>
      <c r="AO49" s="184"/>
      <c r="AP49" s="24"/>
      <c r="AQ49" s="8"/>
    </row>
    <row r="50" spans="1:43" ht="14.65" customHeight="1">
      <c r="A50" s="101"/>
      <c r="B50" s="189"/>
      <c r="C50" s="190"/>
      <c r="D50" s="118"/>
      <c r="E50" s="127"/>
      <c r="F50" s="133"/>
      <c r="G50" s="133"/>
      <c r="H50" s="133"/>
      <c r="I50" s="133"/>
      <c r="J50" s="145"/>
      <c r="K50" s="148"/>
      <c r="L50" s="151"/>
      <c r="M50" s="154"/>
      <c r="N50" s="14"/>
      <c r="O50" s="15"/>
      <c r="P50" s="15"/>
      <c r="Q50" s="16"/>
      <c r="R50" s="17" t="str">
        <f ca="1">IF(Q50=0," ",IFERROR(IF(DATEDIF(TODAY(),Q50,"M")&lt;=5,"ROJO",IF(DATEDIF(TODAY(),Q50,"M")&gt;=12,"VERDE",IF(AND(DATEDIF(TODAY(),Q50,"M")&gt;=6,DATEDIF(TODAY(),Q50,"M")&lt;=11),"AMARILLO"))),S50))</f>
        <v xml:space="preserve"> </v>
      </c>
      <c r="S50" s="25" t="str">
        <f>IF(Q50=0," ",IF(Q50&lt;=$N$4,"VENCIDO","NO VENCIDO"))</f>
        <v xml:space="preserve"> </v>
      </c>
      <c r="T50" s="18"/>
      <c r="U50" s="19"/>
      <c r="V50" s="19"/>
      <c r="W50" s="20"/>
      <c r="X50" s="20"/>
      <c r="Y50" s="164"/>
      <c r="Z50" s="21"/>
      <c r="AA50" s="4"/>
      <c r="AB50" s="166"/>
      <c r="AC50" s="166"/>
      <c r="AD50" s="170"/>
      <c r="AE50" s="166"/>
      <c r="AF50" s="166"/>
      <c r="AG50" s="166"/>
      <c r="AH50" s="166"/>
      <c r="AI50" s="166"/>
      <c r="AJ50" s="166"/>
      <c r="AK50" s="166"/>
      <c r="AL50" s="166"/>
      <c r="AM50" s="166"/>
      <c r="AN50" s="166"/>
      <c r="AO50" s="184"/>
      <c r="AP50" s="24"/>
      <c r="AQ50" s="8"/>
    </row>
    <row r="51" spans="1:43" ht="14.65" customHeight="1">
      <c r="A51" s="101"/>
      <c r="B51" s="189"/>
      <c r="C51" s="190"/>
      <c r="D51" s="118"/>
      <c r="E51" s="127"/>
      <c r="F51" s="133"/>
      <c r="G51" s="133"/>
      <c r="H51" s="133"/>
      <c r="I51" s="133"/>
      <c r="J51" s="145"/>
      <c r="K51" s="148"/>
      <c r="L51" s="151"/>
      <c r="M51" s="155"/>
      <c r="N51" s="14"/>
      <c r="O51" s="15"/>
      <c r="P51" s="15"/>
      <c r="Q51" s="16"/>
      <c r="R51" s="17" t="str">
        <f ca="1">IF(Q51=0," ",IFERROR(IF(DATEDIF(TODAY(),Q51,"M")&lt;=5,"ROJO",IF(DATEDIF(TODAY(),Q51,"M")&gt;=12,"VERDE",IF(AND(DATEDIF(TODAY(),Q51,"M")&gt;=6,DATEDIF(TODAY(),Q51,"M")&lt;=11),"AMARILLO"))),S51))</f>
        <v xml:space="preserve"> </v>
      </c>
      <c r="S51" s="25" t="str">
        <f>IF(Q51=0," ",IF(Q51&lt;=$N$4,"VENCIDO","NO VENCIDO"))</f>
        <v xml:space="preserve"> </v>
      </c>
      <c r="T51" s="18"/>
      <c r="U51" s="19"/>
      <c r="V51" s="19"/>
      <c r="W51" s="20"/>
      <c r="X51" s="20"/>
      <c r="Y51" s="164"/>
      <c r="Z51" s="21"/>
      <c r="AA51" s="4"/>
      <c r="AB51" s="166"/>
      <c r="AC51" s="166"/>
      <c r="AD51" s="170"/>
      <c r="AE51" s="166"/>
      <c r="AF51" s="166"/>
      <c r="AG51" s="166"/>
      <c r="AH51" s="166"/>
      <c r="AI51" s="166"/>
      <c r="AJ51" s="166"/>
      <c r="AK51" s="166"/>
      <c r="AL51" s="166"/>
      <c r="AM51" s="166"/>
      <c r="AN51" s="166"/>
      <c r="AO51" s="185"/>
      <c r="AP51" s="24"/>
      <c r="AQ51" s="8"/>
    </row>
    <row r="52" spans="1:43" ht="16.5">
      <c r="A52" s="102"/>
      <c r="B52" s="191"/>
      <c r="C52" s="192"/>
      <c r="D52" s="119"/>
      <c r="E52" s="128"/>
      <c r="F52" s="134"/>
      <c r="G52" s="134"/>
      <c r="H52" s="134"/>
      <c r="I52" s="134"/>
      <c r="J52" s="146"/>
      <c r="K52" s="149"/>
      <c r="L52" s="152"/>
      <c r="M52" s="28" t="b">
        <f>M47=N52</f>
        <v>1</v>
      </c>
      <c r="N52" s="29">
        <f>SUM(N47:N51)</f>
        <v>20</v>
      </c>
      <c r="O52" s="30" t="s">
        <v>112</v>
      </c>
      <c r="P52" s="31"/>
      <c r="Q52" s="32"/>
      <c r="R52" s="32"/>
      <c r="S52" s="32"/>
      <c r="T52" s="33">
        <f>SUM(T47:T51)</f>
        <v>0</v>
      </c>
      <c r="U52" s="34"/>
      <c r="V52" s="34"/>
      <c r="W52" s="34"/>
      <c r="X52" s="35"/>
      <c r="Y52" s="165"/>
      <c r="Z52" s="36"/>
      <c r="AA52" s="4"/>
      <c r="AB52" s="37"/>
      <c r="AC52" s="37"/>
      <c r="AD52" s="38"/>
      <c r="AE52" s="37"/>
      <c r="AF52" s="37"/>
      <c r="AG52" s="37"/>
      <c r="AH52" s="37"/>
      <c r="AI52" s="37"/>
      <c r="AJ52" s="37"/>
      <c r="AK52" s="37"/>
      <c r="AL52" s="37"/>
      <c r="AM52" s="37"/>
      <c r="AN52" s="37"/>
      <c r="AO52" s="39"/>
      <c r="AP52" s="24"/>
      <c r="AQ52" s="8"/>
    </row>
    <row r="53" spans="1:43" ht="14.65" customHeight="1">
      <c r="A53" s="100">
        <f>A47+1</f>
        <v>9</v>
      </c>
      <c r="B53" s="187" t="s">
        <v>128</v>
      </c>
      <c r="C53" s="188"/>
      <c r="D53" s="117">
        <f>+Abril!M53</f>
        <v>10</v>
      </c>
      <c r="E53" s="126"/>
      <c r="F53" s="132"/>
      <c r="G53" s="132">
        <v>0</v>
      </c>
      <c r="H53" s="132"/>
      <c r="I53" s="132"/>
      <c r="J53" s="144">
        <f>+F53+G53</f>
        <v>0</v>
      </c>
      <c r="K53" s="147">
        <f>+AO53</f>
        <v>0</v>
      </c>
      <c r="L53" s="150">
        <f>+J53+K53</f>
        <v>0</v>
      </c>
      <c r="M53" s="153">
        <f>+(D53+E53)-(L53)+H53-I53</f>
        <v>10</v>
      </c>
      <c r="N53" s="14">
        <v>10</v>
      </c>
      <c r="O53" s="15" t="s">
        <v>129</v>
      </c>
      <c r="P53" s="15" t="s">
        <v>130</v>
      </c>
      <c r="Q53" s="16">
        <v>46356</v>
      </c>
      <c r="R53" s="17" t="str">
        <f ca="1">IF(Q53=0," ",IFERROR(IF(DATEDIF(TODAY(),Q53,"M")&lt;=5,"ROJO",IF(DATEDIF(TODAY(),Q53,"M")&gt;=12,"VERDE",IF(AND(DATEDIF(TODAY(),Q53,"M")&gt;=6,DATEDIF(TODAY(),Q53,"M")&lt;=11),"AMARILLO"))),S53))</f>
        <v>ROJO</v>
      </c>
      <c r="S53" s="17" t="str">
        <f>IF(Q53=0," ",IF(Q53&lt;=$N$4,"VENCIDO","NO VENCIDO"))</f>
        <v>NO VENCIDO</v>
      </c>
      <c r="T53" s="18"/>
      <c r="U53" s="19"/>
      <c r="V53" s="19"/>
      <c r="W53" s="20"/>
      <c r="X53" s="20"/>
      <c r="Y53" s="163">
        <f>+AT53</f>
        <v>0</v>
      </c>
      <c r="Z53" s="21"/>
      <c r="AA53" s="4"/>
      <c r="AB53" s="166"/>
      <c r="AC53" s="166"/>
      <c r="AD53" s="170">
        <f>+AB53+AC53</f>
        <v>0</v>
      </c>
      <c r="AE53" s="166"/>
      <c r="AF53" s="166"/>
      <c r="AG53" s="166"/>
      <c r="AH53" s="166"/>
      <c r="AI53" s="166"/>
      <c r="AJ53" s="166"/>
      <c r="AK53" s="166"/>
      <c r="AL53" s="166"/>
      <c r="AM53" s="166"/>
      <c r="AN53" s="166"/>
      <c r="AO53" s="183">
        <f>SUM(AD53:AN57)</f>
        <v>0</v>
      </c>
      <c r="AP53" s="24"/>
      <c r="AQ53" s="8"/>
    </row>
    <row r="54" spans="1:43" ht="14.65" customHeight="1">
      <c r="A54" s="101"/>
      <c r="B54" s="189"/>
      <c r="C54" s="190"/>
      <c r="D54" s="118"/>
      <c r="E54" s="127"/>
      <c r="F54" s="133"/>
      <c r="G54" s="133"/>
      <c r="H54" s="133"/>
      <c r="I54" s="133"/>
      <c r="J54" s="145"/>
      <c r="K54" s="148"/>
      <c r="L54" s="151"/>
      <c r="M54" s="154"/>
      <c r="N54" s="14"/>
      <c r="O54" s="15"/>
      <c r="P54" s="15"/>
      <c r="Q54" s="16"/>
      <c r="R54" s="17" t="str">
        <f ca="1">IF(Q54=0," ",IFERROR(IF(DATEDIF(TODAY(),Q54,"M")&lt;=5,"ROJO",IF(DATEDIF(TODAY(),Q54,"M")&gt;=12,"VERDE",IF(AND(DATEDIF(TODAY(),Q54,"M")&gt;=6,DATEDIF(TODAY(),Q54,"M")&lt;=11),"AMARILLO"))),S54))</f>
        <v xml:space="preserve"> </v>
      </c>
      <c r="S54" s="25" t="str">
        <f>IF(Q54=0," ",IF(Q54&lt;=$N$4,"VENCIDO","NO VENCIDO"))</f>
        <v xml:space="preserve"> </v>
      </c>
      <c r="T54" s="18"/>
      <c r="U54" s="19"/>
      <c r="V54" s="19"/>
      <c r="W54" s="20"/>
      <c r="X54" s="20"/>
      <c r="Y54" s="164"/>
      <c r="Z54" s="21"/>
      <c r="AA54" s="4"/>
      <c r="AB54" s="166"/>
      <c r="AC54" s="166"/>
      <c r="AD54" s="170"/>
      <c r="AE54" s="166"/>
      <c r="AF54" s="166"/>
      <c r="AG54" s="166"/>
      <c r="AH54" s="166"/>
      <c r="AI54" s="166"/>
      <c r="AJ54" s="166"/>
      <c r="AK54" s="166"/>
      <c r="AL54" s="166"/>
      <c r="AM54" s="166"/>
      <c r="AN54" s="166"/>
      <c r="AO54" s="184"/>
      <c r="AP54" s="24"/>
      <c r="AQ54" s="8"/>
    </row>
    <row r="55" spans="1:43" ht="14.65" customHeight="1">
      <c r="A55" s="101"/>
      <c r="B55" s="189"/>
      <c r="C55" s="190"/>
      <c r="D55" s="118"/>
      <c r="E55" s="127"/>
      <c r="F55" s="133"/>
      <c r="G55" s="133"/>
      <c r="H55" s="133"/>
      <c r="I55" s="133"/>
      <c r="J55" s="145"/>
      <c r="K55" s="148"/>
      <c r="L55" s="151"/>
      <c r="M55" s="154"/>
      <c r="N55" s="14"/>
      <c r="O55" s="15"/>
      <c r="P55" s="15"/>
      <c r="Q55" s="16"/>
      <c r="R55" s="17" t="str">
        <f ca="1">IF(Q55=0," ",IFERROR(IF(DATEDIF(TODAY(),Q55,"M")&lt;=5,"ROJO",IF(DATEDIF(TODAY(),Q55,"M")&gt;=12,"VERDE",IF(AND(DATEDIF(TODAY(),Q55,"M")&gt;=6,DATEDIF(TODAY(),Q55,"M")&lt;=11),"AMARILLO"))),S55))</f>
        <v xml:space="preserve"> </v>
      </c>
      <c r="S55" s="25" t="str">
        <f>IF(Q55=0," ",IF(Q55&lt;=$N$4,"VENCIDO","NO VENCIDO"))</f>
        <v xml:space="preserve"> </v>
      </c>
      <c r="T55" s="18"/>
      <c r="U55" s="19"/>
      <c r="V55" s="19"/>
      <c r="W55" s="20"/>
      <c r="X55" s="20"/>
      <c r="Y55" s="164"/>
      <c r="Z55" s="21"/>
      <c r="AA55" s="4"/>
      <c r="AB55" s="166"/>
      <c r="AC55" s="166"/>
      <c r="AD55" s="170"/>
      <c r="AE55" s="166"/>
      <c r="AF55" s="166"/>
      <c r="AG55" s="166"/>
      <c r="AH55" s="166"/>
      <c r="AI55" s="166"/>
      <c r="AJ55" s="166"/>
      <c r="AK55" s="166"/>
      <c r="AL55" s="166"/>
      <c r="AM55" s="166"/>
      <c r="AN55" s="166"/>
      <c r="AO55" s="184"/>
      <c r="AP55" s="24"/>
      <c r="AQ55" s="8"/>
    </row>
    <row r="56" spans="1:43" ht="14.65" customHeight="1">
      <c r="A56" s="101"/>
      <c r="B56" s="189"/>
      <c r="C56" s="190"/>
      <c r="D56" s="118"/>
      <c r="E56" s="127"/>
      <c r="F56" s="133"/>
      <c r="G56" s="133"/>
      <c r="H56" s="133"/>
      <c r="I56" s="133"/>
      <c r="J56" s="145"/>
      <c r="K56" s="148"/>
      <c r="L56" s="151"/>
      <c r="M56" s="154"/>
      <c r="N56" s="14"/>
      <c r="O56" s="15"/>
      <c r="P56" s="15"/>
      <c r="Q56" s="16"/>
      <c r="R56" s="17" t="str">
        <f ca="1">IF(Q56=0," ",IFERROR(IF(DATEDIF(TODAY(),Q56,"M")&lt;=5,"ROJO",IF(DATEDIF(TODAY(),Q56,"M")&gt;=12,"VERDE",IF(AND(DATEDIF(TODAY(),Q56,"M")&gt;=6,DATEDIF(TODAY(),Q56,"M")&lt;=11),"AMARILLO"))),S56))</f>
        <v xml:space="preserve"> </v>
      </c>
      <c r="S56" s="25" t="str">
        <f>IF(Q56=0," ",IF(Q56&lt;=$N$4,"VENCIDO","NO VENCIDO"))</f>
        <v xml:space="preserve"> </v>
      </c>
      <c r="T56" s="18"/>
      <c r="U56" s="19"/>
      <c r="V56" s="19"/>
      <c r="W56" s="20"/>
      <c r="X56" s="20"/>
      <c r="Y56" s="164"/>
      <c r="Z56" s="21"/>
      <c r="AA56" s="4"/>
      <c r="AB56" s="166"/>
      <c r="AC56" s="166"/>
      <c r="AD56" s="170"/>
      <c r="AE56" s="166"/>
      <c r="AF56" s="166"/>
      <c r="AG56" s="166"/>
      <c r="AH56" s="166"/>
      <c r="AI56" s="166"/>
      <c r="AJ56" s="166"/>
      <c r="AK56" s="166"/>
      <c r="AL56" s="166"/>
      <c r="AM56" s="166"/>
      <c r="AN56" s="166"/>
      <c r="AO56" s="184"/>
      <c r="AP56" s="24"/>
      <c r="AQ56" s="8"/>
    </row>
    <row r="57" spans="1:43" ht="14.65" customHeight="1">
      <c r="A57" s="101"/>
      <c r="B57" s="189"/>
      <c r="C57" s="190"/>
      <c r="D57" s="118"/>
      <c r="E57" s="127"/>
      <c r="F57" s="133"/>
      <c r="G57" s="133"/>
      <c r="H57" s="133"/>
      <c r="I57" s="133"/>
      <c r="J57" s="145"/>
      <c r="K57" s="148"/>
      <c r="L57" s="151"/>
      <c r="M57" s="155"/>
      <c r="N57" s="14"/>
      <c r="O57" s="15"/>
      <c r="P57" s="15"/>
      <c r="Q57" s="16"/>
      <c r="R57" s="17" t="str">
        <f ca="1">IF(Q57=0," ",IFERROR(IF(DATEDIF(TODAY(),Q57,"M")&lt;=5,"ROJO",IF(DATEDIF(TODAY(),Q57,"M")&gt;=12,"VERDE",IF(AND(DATEDIF(TODAY(),Q57,"M")&gt;=6,DATEDIF(TODAY(),Q57,"M")&lt;=11),"AMARILLO"))),S57))</f>
        <v xml:space="preserve"> </v>
      </c>
      <c r="S57" s="25" t="str">
        <f>IF(Q57=0," ",IF(Q57&lt;=$N$4,"VENCIDO","NO VENCIDO"))</f>
        <v xml:space="preserve"> </v>
      </c>
      <c r="T57" s="18"/>
      <c r="U57" s="19"/>
      <c r="V57" s="19"/>
      <c r="W57" s="20"/>
      <c r="X57" s="20"/>
      <c r="Y57" s="164"/>
      <c r="Z57" s="21"/>
      <c r="AA57" s="4"/>
      <c r="AB57" s="166"/>
      <c r="AC57" s="166"/>
      <c r="AD57" s="170"/>
      <c r="AE57" s="166"/>
      <c r="AF57" s="166"/>
      <c r="AG57" s="166"/>
      <c r="AH57" s="166"/>
      <c r="AI57" s="166"/>
      <c r="AJ57" s="166"/>
      <c r="AK57" s="166"/>
      <c r="AL57" s="166"/>
      <c r="AM57" s="166"/>
      <c r="AN57" s="166"/>
      <c r="AO57" s="185"/>
      <c r="AP57" s="24"/>
      <c r="AQ57" s="8"/>
    </row>
    <row r="58" spans="1:43" ht="16.5">
      <c r="A58" s="102"/>
      <c r="B58" s="191"/>
      <c r="C58" s="192"/>
      <c r="D58" s="119"/>
      <c r="E58" s="128"/>
      <c r="F58" s="134"/>
      <c r="G58" s="134"/>
      <c r="H58" s="134"/>
      <c r="I58" s="134"/>
      <c r="J58" s="146"/>
      <c r="K58" s="149"/>
      <c r="L58" s="152"/>
      <c r="M58" s="28" t="b">
        <f>M53=N58</f>
        <v>1</v>
      </c>
      <c r="N58" s="29">
        <f>SUM(N53:N57)</f>
        <v>10</v>
      </c>
      <c r="O58" s="30" t="s">
        <v>112</v>
      </c>
      <c r="P58" s="31"/>
      <c r="Q58" s="32"/>
      <c r="R58" s="32"/>
      <c r="S58" s="32"/>
      <c r="T58" s="33">
        <f>SUM(T53:T57)</f>
        <v>0</v>
      </c>
      <c r="U58" s="34"/>
      <c r="V58" s="34"/>
      <c r="W58" s="34"/>
      <c r="X58" s="35"/>
      <c r="Y58" s="165"/>
      <c r="Z58" s="36"/>
      <c r="AA58" s="4"/>
      <c r="AB58" s="37"/>
      <c r="AC58" s="37"/>
      <c r="AD58" s="38"/>
      <c r="AE58" s="37"/>
      <c r="AF58" s="37"/>
      <c r="AG58" s="37"/>
      <c r="AH58" s="37"/>
      <c r="AI58" s="37"/>
      <c r="AJ58" s="37"/>
      <c r="AK58" s="37"/>
      <c r="AL58" s="37"/>
      <c r="AM58" s="37"/>
      <c r="AN58" s="37"/>
      <c r="AO58" s="39"/>
      <c r="AP58" s="24"/>
      <c r="AQ58" s="8"/>
    </row>
    <row r="59" spans="1:43" ht="14.65" customHeight="1">
      <c r="A59" s="100">
        <f>A53+1</f>
        <v>10</v>
      </c>
      <c r="B59" s="187" t="s">
        <v>131</v>
      </c>
      <c r="C59" s="188"/>
      <c r="D59" s="117">
        <f>+Abril!M59</f>
        <v>13</v>
      </c>
      <c r="E59" s="126">
        <v>20</v>
      </c>
      <c r="F59" s="132">
        <v>8</v>
      </c>
      <c r="G59" s="132">
        <v>0</v>
      </c>
      <c r="H59" s="132"/>
      <c r="I59" s="132"/>
      <c r="J59" s="144">
        <f>+F59+G59</f>
        <v>8</v>
      </c>
      <c r="K59" s="147">
        <f>+AO59</f>
        <v>0</v>
      </c>
      <c r="L59" s="150">
        <f>+J59+K59</f>
        <v>8</v>
      </c>
      <c r="M59" s="153">
        <f>+(D59+E59)-(L59)+H59-I59</f>
        <v>25</v>
      </c>
      <c r="N59" s="14">
        <v>5</v>
      </c>
      <c r="O59" s="15" t="s">
        <v>247</v>
      </c>
      <c r="P59" s="15" t="s">
        <v>133</v>
      </c>
      <c r="Q59" s="16">
        <v>46418</v>
      </c>
      <c r="R59" s="17" t="str">
        <f ca="1">IF(Q59=0," ",IFERROR(IF(DATEDIF(TODAY(),Q59,"M")&lt;=5,"ROJO",IF(DATEDIF(TODAY(),Q59,"M")&gt;=12,"VERDE",IF(AND(DATEDIF(TODAY(),Q59,"M")&gt;=6,DATEDIF(TODAY(),Q59,"M")&lt;=11),"AMARILLO"))),S59))</f>
        <v>ROJO</v>
      </c>
      <c r="S59" s="17" t="str">
        <f>IF(Q59=0," ",IF(Q59&lt;=$N$4,"VENCIDO","NO VENCIDO"))</f>
        <v>NO VENCIDO</v>
      </c>
      <c r="T59" s="18"/>
      <c r="U59" s="19"/>
      <c r="V59" s="19"/>
      <c r="W59" s="20"/>
      <c r="X59" s="20"/>
      <c r="Y59" s="163">
        <f>+AT59</f>
        <v>0</v>
      </c>
      <c r="Z59" s="21"/>
      <c r="AA59" s="4"/>
      <c r="AB59" s="166"/>
      <c r="AC59" s="166"/>
      <c r="AD59" s="170">
        <f>+AB59+AC59</f>
        <v>0</v>
      </c>
      <c r="AE59" s="166"/>
      <c r="AF59" s="166"/>
      <c r="AG59" s="166"/>
      <c r="AH59" s="166"/>
      <c r="AI59" s="166"/>
      <c r="AJ59" s="166"/>
      <c r="AK59" s="166"/>
      <c r="AL59" s="166"/>
      <c r="AM59" s="166"/>
      <c r="AN59" s="166"/>
      <c r="AO59" s="183">
        <f>SUM(AD59:AN63)</f>
        <v>0</v>
      </c>
      <c r="AP59" s="24"/>
      <c r="AQ59" s="8"/>
    </row>
    <row r="60" spans="1:43" ht="14.65" customHeight="1">
      <c r="A60" s="101"/>
      <c r="B60" s="189"/>
      <c r="C60" s="190"/>
      <c r="D60" s="118"/>
      <c r="E60" s="127"/>
      <c r="F60" s="133"/>
      <c r="G60" s="133"/>
      <c r="H60" s="133"/>
      <c r="I60" s="133"/>
      <c r="J60" s="145"/>
      <c r="K60" s="148"/>
      <c r="L60" s="151"/>
      <c r="M60" s="154"/>
      <c r="N60" s="14">
        <v>20</v>
      </c>
      <c r="O60" s="15" t="s">
        <v>255</v>
      </c>
      <c r="P60" s="15" t="s">
        <v>133</v>
      </c>
      <c r="Q60" s="16">
        <v>46660</v>
      </c>
      <c r="R60" s="17" t="str">
        <f ca="1">IF(Q60=0," ",IFERROR(IF(DATEDIF(TODAY(),Q60,"M")&lt;=5,"ROJO",IF(DATEDIF(TODAY(),Q60,"M")&gt;=12,"VERDE",IF(AND(DATEDIF(TODAY(),Q60,"M")&gt;=6,DATEDIF(TODAY(),Q60,"M")&lt;=11),"AMARILLO"))),S60))</f>
        <v>AMARILLO</v>
      </c>
      <c r="S60" s="25" t="str">
        <f>IF(Q60=0," ",IF(Q60&lt;=$N$4,"VENCIDO","NO VENCIDO"))</f>
        <v>NO VENCIDO</v>
      </c>
      <c r="T60" s="18"/>
      <c r="U60" s="19"/>
      <c r="V60" s="19"/>
      <c r="W60" s="20"/>
      <c r="X60" s="20"/>
      <c r="Y60" s="164"/>
      <c r="Z60" s="21"/>
      <c r="AA60" s="4"/>
      <c r="AB60" s="166"/>
      <c r="AC60" s="166"/>
      <c r="AD60" s="170"/>
      <c r="AE60" s="166"/>
      <c r="AF60" s="166"/>
      <c r="AG60" s="166"/>
      <c r="AH60" s="166"/>
      <c r="AI60" s="166"/>
      <c r="AJ60" s="166"/>
      <c r="AK60" s="166"/>
      <c r="AL60" s="166"/>
      <c r="AM60" s="166"/>
      <c r="AN60" s="166"/>
      <c r="AO60" s="184"/>
      <c r="AP60" s="24"/>
      <c r="AQ60" s="8"/>
    </row>
    <row r="61" spans="1:43" ht="14.65" customHeight="1">
      <c r="A61" s="101"/>
      <c r="B61" s="189"/>
      <c r="C61" s="190"/>
      <c r="D61" s="118"/>
      <c r="E61" s="127"/>
      <c r="F61" s="133"/>
      <c r="G61" s="133"/>
      <c r="H61" s="133"/>
      <c r="I61" s="133"/>
      <c r="J61" s="145"/>
      <c r="K61" s="148"/>
      <c r="L61" s="151"/>
      <c r="M61" s="154"/>
      <c r="N61" s="14"/>
      <c r="O61" s="15"/>
      <c r="P61" s="15"/>
      <c r="Q61" s="16"/>
      <c r="R61" s="17" t="str">
        <f ca="1">IF(Q61=0," ",IFERROR(IF(DATEDIF(TODAY(),Q61,"M")&lt;=5,"ROJO",IF(DATEDIF(TODAY(),Q61,"M")&gt;=12,"VERDE",IF(AND(DATEDIF(TODAY(),Q61,"M")&gt;=6,DATEDIF(TODAY(),Q61,"M")&lt;=11),"AMARILLO"))),S61))</f>
        <v xml:space="preserve"> </v>
      </c>
      <c r="S61" s="25" t="str">
        <f>IF(Q61=0," ",IF(Q61&lt;=$N$4,"VENCIDO","NO VENCIDO"))</f>
        <v xml:space="preserve"> </v>
      </c>
      <c r="T61" s="18"/>
      <c r="U61" s="19"/>
      <c r="V61" s="19"/>
      <c r="W61" s="20"/>
      <c r="X61" s="20"/>
      <c r="Y61" s="164"/>
      <c r="Z61" s="21"/>
      <c r="AA61" s="4"/>
      <c r="AB61" s="166"/>
      <c r="AC61" s="166"/>
      <c r="AD61" s="170"/>
      <c r="AE61" s="166"/>
      <c r="AF61" s="166"/>
      <c r="AG61" s="166"/>
      <c r="AH61" s="166"/>
      <c r="AI61" s="166"/>
      <c r="AJ61" s="166"/>
      <c r="AK61" s="166"/>
      <c r="AL61" s="166"/>
      <c r="AM61" s="166"/>
      <c r="AN61" s="166"/>
      <c r="AO61" s="184"/>
      <c r="AP61" s="24"/>
      <c r="AQ61" s="8"/>
    </row>
    <row r="62" spans="1:43" ht="14.65" customHeight="1">
      <c r="A62" s="101"/>
      <c r="B62" s="189"/>
      <c r="C62" s="190"/>
      <c r="D62" s="118"/>
      <c r="E62" s="127"/>
      <c r="F62" s="133"/>
      <c r="G62" s="133"/>
      <c r="H62" s="133"/>
      <c r="I62" s="133"/>
      <c r="J62" s="145"/>
      <c r="K62" s="148"/>
      <c r="L62" s="151"/>
      <c r="M62" s="154"/>
      <c r="N62" s="14"/>
      <c r="O62" s="15"/>
      <c r="P62" s="15"/>
      <c r="Q62" s="16"/>
      <c r="R62" s="17" t="str">
        <f ca="1">IF(Q62=0," ",IFERROR(IF(DATEDIF(TODAY(),Q62,"M")&lt;=5,"ROJO",IF(DATEDIF(TODAY(),Q62,"M")&gt;=12,"VERDE",IF(AND(DATEDIF(TODAY(),Q62,"M")&gt;=6,DATEDIF(TODAY(),Q62,"M")&lt;=11),"AMARILLO"))),S62))</f>
        <v xml:space="preserve"> </v>
      </c>
      <c r="S62" s="25" t="str">
        <f>IF(Q62=0," ",IF(Q62&lt;=$N$4,"VENCIDO","NO VENCIDO"))</f>
        <v xml:space="preserve"> </v>
      </c>
      <c r="T62" s="18"/>
      <c r="U62" s="19"/>
      <c r="V62" s="19"/>
      <c r="W62" s="20"/>
      <c r="X62" s="20"/>
      <c r="Y62" s="164"/>
      <c r="Z62" s="21"/>
      <c r="AA62" s="4"/>
      <c r="AB62" s="166"/>
      <c r="AC62" s="166"/>
      <c r="AD62" s="170"/>
      <c r="AE62" s="166"/>
      <c r="AF62" s="166"/>
      <c r="AG62" s="166"/>
      <c r="AH62" s="166"/>
      <c r="AI62" s="166"/>
      <c r="AJ62" s="166"/>
      <c r="AK62" s="166"/>
      <c r="AL62" s="166"/>
      <c r="AM62" s="166"/>
      <c r="AN62" s="166"/>
      <c r="AO62" s="184"/>
      <c r="AP62" s="24"/>
      <c r="AQ62" s="8"/>
    </row>
    <row r="63" spans="1:43" ht="14.65" customHeight="1">
      <c r="A63" s="101"/>
      <c r="B63" s="189"/>
      <c r="C63" s="190"/>
      <c r="D63" s="118"/>
      <c r="E63" s="127"/>
      <c r="F63" s="133"/>
      <c r="G63" s="133"/>
      <c r="H63" s="133"/>
      <c r="I63" s="133"/>
      <c r="J63" s="145"/>
      <c r="K63" s="148"/>
      <c r="L63" s="151"/>
      <c r="M63" s="155"/>
      <c r="N63" s="14"/>
      <c r="O63" s="15"/>
      <c r="P63" s="15"/>
      <c r="Q63" s="16"/>
      <c r="R63" s="17" t="str">
        <f ca="1">IF(Q63=0," ",IFERROR(IF(DATEDIF(TODAY(),Q63,"M")&lt;=5,"ROJO",IF(DATEDIF(TODAY(),Q63,"M")&gt;=12,"VERDE",IF(AND(DATEDIF(TODAY(),Q63,"M")&gt;=6,DATEDIF(TODAY(),Q63,"M")&lt;=11),"AMARILLO"))),S63))</f>
        <v xml:space="preserve"> </v>
      </c>
      <c r="S63" s="25" t="str">
        <f>IF(Q63=0," ",IF(Q63&lt;=$N$4,"VENCIDO","NO VENCIDO"))</f>
        <v xml:space="preserve"> </v>
      </c>
      <c r="T63" s="18"/>
      <c r="U63" s="19"/>
      <c r="V63" s="19"/>
      <c r="W63" s="20"/>
      <c r="X63" s="20"/>
      <c r="Y63" s="164"/>
      <c r="Z63" s="21"/>
      <c r="AA63" s="4"/>
      <c r="AB63" s="166"/>
      <c r="AC63" s="166"/>
      <c r="AD63" s="170"/>
      <c r="AE63" s="166"/>
      <c r="AF63" s="166"/>
      <c r="AG63" s="166"/>
      <c r="AH63" s="166"/>
      <c r="AI63" s="166"/>
      <c r="AJ63" s="166"/>
      <c r="AK63" s="166"/>
      <c r="AL63" s="166"/>
      <c r="AM63" s="166"/>
      <c r="AN63" s="166"/>
      <c r="AO63" s="185"/>
      <c r="AP63" s="24"/>
      <c r="AQ63" s="8"/>
    </row>
    <row r="64" spans="1:43" ht="16.5">
      <c r="A64" s="102"/>
      <c r="B64" s="191"/>
      <c r="C64" s="192"/>
      <c r="D64" s="119"/>
      <c r="E64" s="128"/>
      <c r="F64" s="134"/>
      <c r="G64" s="134"/>
      <c r="H64" s="134"/>
      <c r="I64" s="134"/>
      <c r="J64" s="146"/>
      <c r="K64" s="149"/>
      <c r="L64" s="152"/>
      <c r="M64" s="28" t="b">
        <f>M59=N64</f>
        <v>1</v>
      </c>
      <c r="N64" s="29">
        <f>SUM(N59:N63)</f>
        <v>25</v>
      </c>
      <c r="O64" s="30" t="s">
        <v>112</v>
      </c>
      <c r="P64" s="31"/>
      <c r="Q64" s="32"/>
      <c r="R64" s="32"/>
      <c r="S64" s="32"/>
      <c r="T64" s="33">
        <f>SUM(T59:T63)</f>
        <v>0</v>
      </c>
      <c r="U64" s="34"/>
      <c r="V64" s="34"/>
      <c r="W64" s="34"/>
      <c r="X64" s="35"/>
      <c r="Y64" s="165"/>
      <c r="Z64" s="36"/>
      <c r="AA64" s="4"/>
      <c r="AB64" s="37"/>
      <c r="AC64" s="37"/>
      <c r="AD64" s="38"/>
      <c r="AE64" s="37"/>
      <c r="AF64" s="37"/>
      <c r="AG64" s="37"/>
      <c r="AH64" s="37"/>
      <c r="AI64" s="37"/>
      <c r="AJ64" s="37"/>
      <c r="AK64" s="37"/>
      <c r="AL64" s="37"/>
      <c r="AM64" s="37"/>
      <c r="AN64" s="37"/>
      <c r="AO64" s="39"/>
      <c r="AP64" s="24"/>
      <c r="AQ64" s="8"/>
    </row>
    <row r="65" spans="1:43" ht="14.65" customHeight="1">
      <c r="A65" s="100">
        <f>A59+1</f>
        <v>11</v>
      </c>
      <c r="B65" s="187" t="s">
        <v>134</v>
      </c>
      <c r="C65" s="188"/>
      <c r="D65" s="117">
        <f>+Abril!M65</f>
        <v>12</v>
      </c>
      <c r="E65" s="126">
        <v>30</v>
      </c>
      <c r="F65" s="132">
        <v>15</v>
      </c>
      <c r="G65" s="132">
        <v>2</v>
      </c>
      <c r="H65" s="132"/>
      <c r="I65" s="132"/>
      <c r="J65" s="144">
        <f>+F65+G65</f>
        <v>17</v>
      </c>
      <c r="K65" s="147">
        <f>+AO65</f>
        <v>0</v>
      </c>
      <c r="L65" s="150">
        <f>+J65+K65</f>
        <v>17</v>
      </c>
      <c r="M65" s="153">
        <f>+(D65+E65)-(L65)+H65-I65</f>
        <v>25</v>
      </c>
      <c r="N65" s="14">
        <v>25</v>
      </c>
      <c r="O65" s="15" t="s">
        <v>270</v>
      </c>
      <c r="P65" s="15" t="s">
        <v>136</v>
      </c>
      <c r="Q65" s="16">
        <v>46538</v>
      </c>
      <c r="R65" s="17" t="str">
        <f ca="1">IF(Q65=0," ",IFERROR(IF(DATEDIF(TODAY(),Q65,"M")&lt;=5,"ROJO",IF(DATEDIF(TODAY(),Q65,"M")&gt;=12,"VERDE",IF(AND(DATEDIF(TODAY(),Q65,"M")&gt;=6,DATEDIF(TODAY(),Q65,"M")&lt;=11),"AMARILLO"))),S65))</f>
        <v>AMARILLO</v>
      </c>
      <c r="S65" s="17" t="str">
        <f>IF(Q65=0," ",IF(Q65&lt;=$N$4,"VENCIDO","NO VENCIDO"))</f>
        <v>NO VENCIDO</v>
      </c>
      <c r="T65" s="18"/>
      <c r="U65" s="19"/>
      <c r="V65" s="19"/>
      <c r="W65" s="20"/>
      <c r="X65" s="20"/>
      <c r="Y65" s="163">
        <f>+AT65</f>
        <v>0</v>
      </c>
      <c r="Z65" s="21"/>
      <c r="AA65" s="4"/>
      <c r="AB65" s="166"/>
      <c r="AC65" s="166"/>
      <c r="AD65" s="170">
        <f>+AB65+AC65</f>
        <v>0</v>
      </c>
      <c r="AE65" s="166"/>
      <c r="AF65" s="166"/>
      <c r="AG65" s="166"/>
      <c r="AH65" s="166"/>
      <c r="AI65" s="166"/>
      <c r="AJ65" s="166"/>
      <c r="AK65" s="166"/>
      <c r="AL65" s="166"/>
      <c r="AM65" s="166"/>
      <c r="AN65" s="166"/>
      <c r="AO65" s="183">
        <f>SUM(AD65:AN69)</f>
        <v>0</v>
      </c>
      <c r="AP65" s="24"/>
      <c r="AQ65" s="8"/>
    </row>
    <row r="66" spans="1:43" ht="14.65" customHeight="1">
      <c r="A66" s="101"/>
      <c r="B66" s="189"/>
      <c r="C66" s="190"/>
      <c r="D66" s="118"/>
      <c r="E66" s="127"/>
      <c r="F66" s="133"/>
      <c r="G66" s="133"/>
      <c r="H66" s="133"/>
      <c r="I66" s="133"/>
      <c r="J66" s="145"/>
      <c r="K66" s="148"/>
      <c r="L66" s="151"/>
      <c r="M66" s="154"/>
      <c r="N66" s="14"/>
      <c r="O66" s="15"/>
      <c r="P66" s="15"/>
      <c r="Q66" s="16"/>
      <c r="R66" s="17" t="str">
        <f ca="1">IF(Q66=0," ",IFERROR(IF(DATEDIF(TODAY(),Q66,"M")&lt;=5,"ROJO",IF(DATEDIF(TODAY(),Q66,"M")&gt;=12,"VERDE",IF(AND(DATEDIF(TODAY(),Q66,"M")&gt;=6,DATEDIF(TODAY(),Q66,"M")&lt;=11),"AMARILLO"))),S66))</f>
        <v xml:space="preserve"> </v>
      </c>
      <c r="S66" s="25" t="str">
        <f>IF(Q66=0," ",IF(Q66&lt;=$N$4,"VENCIDO","NO VENCIDO"))</f>
        <v xml:space="preserve"> </v>
      </c>
      <c r="T66" s="18"/>
      <c r="U66" s="19"/>
      <c r="V66" s="19"/>
      <c r="W66" s="20"/>
      <c r="X66" s="20"/>
      <c r="Y66" s="164"/>
      <c r="Z66" s="21"/>
      <c r="AA66" s="4"/>
      <c r="AB66" s="166"/>
      <c r="AC66" s="166"/>
      <c r="AD66" s="170"/>
      <c r="AE66" s="166"/>
      <c r="AF66" s="166"/>
      <c r="AG66" s="166"/>
      <c r="AH66" s="166"/>
      <c r="AI66" s="166"/>
      <c r="AJ66" s="166"/>
      <c r="AK66" s="166"/>
      <c r="AL66" s="166"/>
      <c r="AM66" s="166"/>
      <c r="AN66" s="166"/>
      <c r="AO66" s="184"/>
      <c r="AP66" s="24"/>
      <c r="AQ66" s="8"/>
    </row>
    <row r="67" spans="1:43" ht="14.65" customHeight="1">
      <c r="A67" s="101"/>
      <c r="B67" s="189"/>
      <c r="C67" s="190"/>
      <c r="D67" s="118"/>
      <c r="E67" s="127"/>
      <c r="F67" s="133"/>
      <c r="G67" s="133"/>
      <c r="H67" s="133"/>
      <c r="I67" s="133"/>
      <c r="J67" s="145"/>
      <c r="K67" s="148"/>
      <c r="L67" s="151"/>
      <c r="M67" s="154"/>
      <c r="N67" s="14"/>
      <c r="O67" s="15"/>
      <c r="P67" s="15"/>
      <c r="Q67" s="16"/>
      <c r="R67" s="17" t="str">
        <f ca="1">IF(Q67=0," ",IFERROR(IF(DATEDIF(TODAY(),Q67,"M")&lt;=5,"ROJO",IF(DATEDIF(TODAY(),Q67,"M")&gt;=12,"VERDE",IF(AND(DATEDIF(TODAY(),Q67,"M")&gt;=6,DATEDIF(TODAY(),Q67,"M")&lt;=11),"AMARILLO"))),S67))</f>
        <v xml:space="preserve"> </v>
      </c>
      <c r="S67" s="25" t="str">
        <f>IF(Q67=0," ",IF(Q67&lt;=$N$4,"VENCIDO","NO VENCIDO"))</f>
        <v xml:space="preserve"> </v>
      </c>
      <c r="T67" s="18"/>
      <c r="U67" s="19"/>
      <c r="V67" s="19"/>
      <c r="W67" s="20"/>
      <c r="X67" s="20"/>
      <c r="Y67" s="164"/>
      <c r="Z67" s="21"/>
      <c r="AA67" s="4"/>
      <c r="AB67" s="166"/>
      <c r="AC67" s="166"/>
      <c r="AD67" s="170"/>
      <c r="AE67" s="166"/>
      <c r="AF67" s="166"/>
      <c r="AG67" s="166"/>
      <c r="AH67" s="166"/>
      <c r="AI67" s="166"/>
      <c r="AJ67" s="166"/>
      <c r="AK67" s="166"/>
      <c r="AL67" s="166"/>
      <c r="AM67" s="166"/>
      <c r="AN67" s="166"/>
      <c r="AO67" s="184"/>
      <c r="AP67" s="24"/>
      <c r="AQ67" s="8"/>
    </row>
    <row r="68" spans="1:43" ht="14.65" customHeight="1">
      <c r="A68" s="101"/>
      <c r="B68" s="189"/>
      <c r="C68" s="190"/>
      <c r="D68" s="118"/>
      <c r="E68" s="127"/>
      <c r="F68" s="133"/>
      <c r="G68" s="133"/>
      <c r="H68" s="133"/>
      <c r="I68" s="133"/>
      <c r="J68" s="145"/>
      <c r="K68" s="148"/>
      <c r="L68" s="151"/>
      <c r="M68" s="154"/>
      <c r="N68" s="14"/>
      <c r="O68" s="15"/>
      <c r="P68" s="15"/>
      <c r="Q68" s="16"/>
      <c r="R68" s="17" t="str">
        <f ca="1">IF(Q68=0," ",IFERROR(IF(DATEDIF(TODAY(),Q68,"M")&lt;=5,"ROJO",IF(DATEDIF(TODAY(),Q68,"M")&gt;=12,"VERDE",IF(AND(DATEDIF(TODAY(),Q68,"M")&gt;=6,DATEDIF(TODAY(),Q68,"M")&lt;=11),"AMARILLO"))),S68))</f>
        <v xml:space="preserve"> </v>
      </c>
      <c r="S68" s="25" t="str">
        <f>IF(Q68=0," ",IF(Q68&lt;=$N$4,"VENCIDO","NO VENCIDO"))</f>
        <v xml:space="preserve"> </v>
      </c>
      <c r="T68" s="18"/>
      <c r="U68" s="19"/>
      <c r="V68" s="19"/>
      <c r="W68" s="20"/>
      <c r="X68" s="20"/>
      <c r="Y68" s="164"/>
      <c r="Z68" s="21"/>
      <c r="AA68" s="4"/>
      <c r="AB68" s="166"/>
      <c r="AC68" s="166"/>
      <c r="AD68" s="170"/>
      <c r="AE68" s="166"/>
      <c r="AF68" s="166"/>
      <c r="AG68" s="166"/>
      <c r="AH68" s="166"/>
      <c r="AI68" s="166"/>
      <c r="AJ68" s="166"/>
      <c r="AK68" s="166"/>
      <c r="AL68" s="166"/>
      <c r="AM68" s="166"/>
      <c r="AN68" s="166"/>
      <c r="AO68" s="184"/>
      <c r="AP68" s="24"/>
      <c r="AQ68" s="8"/>
    </row>
    <row r="69" spans="1:43" ht="14.65" customHeight="1">
      <c r="A69" s="101"/>
      <c r="B69" s="189"/>
      <c r="C69" s="190"/>
      <c r="D69" s="118"/>
      <c r="E69" s="127"/>
      <c r="F69" s="133"/>
      <c r="G69" s="133"/>
      <c r="H69" s="133"/>
      <c r="I69" s="133"/>
      <c r="J69" s="145"/>
      <c r="K69" s="148"/>
      <c r="L69" s="151"/>
      <c r="M69" s="155"/>
      <c r="N69" s="14"/>
      <c r="O69" s="15"/>
      <c r="P69" s="15"/>
      <c r="Q69" s="16"/>
      <c r="R69" s="17" t="str">
        <f ca="1">IF(Q69=0," ",IFERROR(IF(DATEDIF(TODAY(),Q69,"M")&lt;=5,"ROJO",IF(DATEDIF(TODAY(),Q69,"M")&gt;=12,"VERDE",IF(AND(DATEDIF(TODAY(),Q69,"M")&gt;=6,DATEDIF(TODAY(),Q69,"M")&lt;=11),"AMARILLO"))),S69))</f>
        <v xml:space="preserve"> </v>
      </c>
      <c r="S69" s="25" t="str">
        <f>IF(Q69=0," ",IF(Q69&lt;=$N$4,"VENCIDO","NO VENCIDO"))</f>
        <v xml:space="preserve"> </v>
      </c>
      <c r="T69" s="18"/>
      <c r="U69" s="19"/>
      <c r="V69" s="19"/>
      <c r="W69" s="20"/>
      <c r="X69" s="20"/>
      <c r="Y69" s="164"/>
      <c r="Z69" s="21"/>
      <c r="AA69" s="4"/>
      <c r="AB69" s="166"/>
      <c r="AC69" s="166"/>
      <c r="AD69" s="170"/>
      <c r="AE69" s="166"/>
      <c r="AF69" s="166"/>
      <c r="AG69" s="166"/>
      <c r="AH69" s="166"/>
      <c r="AI69" s="166"/>
      <c r="AJ69" s="166"/>
      <c r="AK69" s="166"/>
      <c r="AL69" s="166"/>
      <c r="AM69" s="166"/>
      <c r="AN69" s="166"/>
      <c r="AO69" s="185"/>
      <c r="AP69" s="24"/>
      <c r="AQ69" s="8"/>
    </row>
    <row r="70" spans="1:43" ht="16.5">
      <c r="A70" s="102"/>
      <c r="B70" s="191"/>
      <c r="C70" s="192"/>
      <c r="D70" s="119"/>
      <c r="E70" s="128"/>
      <c r="F70" s="134"/>
      <c r="G70" s="134"/>
      <c r="H70" s="134"/>
      <c r="I70" s="134"/>
      <c r="J70" s="146"/>
      <c r="K70" s="149"/>
      <c r="L70" s="152"/>
      <c r="M70" s="28" t="b">
        <f>M65=N70</f>
        <v>1</v>
      </c>
      <c r="N70" s="29">
        <f>SUM(N65:N69)</f>
        <v>25</v>
      </c>
      <c r="O70" s="30" t="s">
        <v>112</v>
      </c>
      <c r="P70" s="31"/>
      <c r="Q70" s="32"/>
      <c r="R70" s="32"/>
      <c r="S70" s="32"/>
      <c r="T70" s="33">
        <f>SUM(T65:T69)</f>
        <v>0</v>
      </c>
      <c r="U70" s="34"/>
      <c r="V70" s="34"/>
      <c r="W70" s="34"/>
      <c r="X70" s="35"/>
      <c r="Y70" s="165"/>
      <c r="Z70" s="36"/>
      <c r="AA70" s="4"/>
      <c r="AB70" s="37"/>
      <c r="AC70" s="37"/>
      <c r="AD70" s="38"/>
      <c r="AE70" s="37"/>
      <c r="AF70" s="37"/>
      <c r="AG70" s="37"/>
      <c r="AH70" s="37"/>
      <c r="AI70" s="37"/>
      <c r="AJ70" s="37"/>
      <c r="AK70" s="37"/>
      <c r="AL70" s="37"/>
      <c r="AM70" s="37"/>
      <c r="AN70" s="37"/>
      <c r="AO70" s="39"/>
      <c r="AP70" s="24"/>
      <c r="AQ70" s="8"/>
    </row>
    <row r="71" spans="1:43" ht="14.65" customHeight="1">
      <c r="A71" s="100">
        <f>A65+1</f>
        <v>12</v>
      </c>
      <c r="B71" s="193" t="s">
        <v>137</v>
      </c>
      <c r="C71" s="193"/>
      <c r="D71" s="117">
        <f>+Abril!M71</f>
        <v>0</v>
      </c>
      <c r="E71" s="126"/>
      <c r="F71" s="132"/>
      <c r="G71" s="132">
        <v>0</v>
      </c>
      <c r="H71" s="132"/>
      <c r="I71" s="132"/>
      <c r="J71" s="144">
        <f>+F71+G71</f>
        <v>0</v>
      </c>
      <c r="K71" s="147">
        <f>+AO71</f>
        <v>0</v>
      </c>
      <c r="L71" s="150">
        <f>+J71+K71</f>
        <v>0</v>
      </c>
      <c r="M71" s="153">
        <f>+(D71+E71)-(L71)+H71-I71</f>
        <v>0</v>
      </c>
      <c r="N71" s="14"/>
      <c r="O71" s="15"/>
      <c r="P71" s="15"/>
      <c r="Q71" s="16"/>
      <c r="R71" s="17" t="str">
        <f ca="1">IF(Q71=0," ",IFERROR(IF(DATEDIF(TODAY(),Q71,"M")&lt;=5,"ROJO",IF(DATEDIF(TODAY(),Q71,"M")&gt;=12,"VERDE",IF(AND(DATEDIF(TODAY(),Q71,"M")&gt;=6,DATEDIF(TODAY(),Q71,"M")&lt;=11),"AMARILLO"))),S71))</f>
        <v xml:space="preserve"> </v>
      </c>
      <c r="S71" s="17" t="str">
        <f>IF(Q71=0," ",IF(Q71&lt;=$N$4,"VENCIDO","NO VENCIDO"))</f>
        <v xml:space="preserve"> </v>
      </c>
      <c r="T71" s="18"/>
      <c r="U71" s="19"/>
      <c r="V71" s="19"/>
      <c r="W71" s="20"/>
      <c r="X71" s="20"/>
      <c r="Y71" s="163">
        <f>+AT71</f>
        <v>0</v>
      </c>
      <c r="Z71" s="21"/>
      <c r="AA71" s="4"/>
      <c r="AB71" s="166"/>
      <c r="AC71" s="166"/>
      <c r="AD71" s="170">
        <f>+AB71+AC71</f>
        <v>0</v>
      </c>
      <c r="AE71" s="166"/>
      <c r="AF71" s="166"/>
      <c r="AG71" s="166"/>
      <c r="AH71" s="166"/>
      <c r="AI71" s="166"/>
      <c r="AJ71" s="166"/>
      <c r="AK71" s="166"/>
      <c r="AL71" s="166"/>
      <c r="AM71" s="166"/>
      <c r="AN71" s="166"/>
      <c r="AO71" s="183">
        <f>SUM(AD71:AN75)</f>
        <v>0</v>
      </c>
      <c r="AP71" s="24"/>
      <c r="AQ71" s="8"/>
    </row>
    <row r="72" spans="1:43" ht="14.65" customHeight="1">
      <c r="A72" s="101"/>
      <c r="B72" s="193"/>
      <c r="C72" s="193"/>
      <c r="D72" s="118"/>
      <c r="E72" s="127"/>
      <c r="F72" s="133"/>
      <c r="G72" s="133"/>
      <c r="H72" s="133"/>
      <c r="I72" s="133"/>
      <c r="J72" s="145"/>
      <c r="K72" s="148"/>
      <c r="L72" s="151"/>
      <c r="M72" s="154"/>
      <c r="N72" s="14"/>
      <c r="O72" s="15"/>
      <c r="P72" s="15"/>
      <c r="Q72" s="16"/>
      <c r="R72" s="17" t="str">
        <f ca="1">IF(Q72=0," ",IFERROR(IF(DATEDIF(TODAY(),Q72,"M")&lt;=5,"ROJO",IF(DATEDIF(TODAY(),Q72,"M")&gt;=12,"VERDE",IF(AND(DATEDIF(TODAY(),Q72,"M")&gt;=6,DATEDIF(TODAY(),Q72,"M")&lt;=11),"AMARILLO"))),S72))</f>
        <v xml:space="preserve"> </v>
      </c>
      <c r="S72" s="25" t="str">
        <f>IF(Q72=0," ",IF(Q72&lt;=$N$4,"VENCIDO","NO VENCIDO"))</f>
        <v xml:space="preserve"> </v>
      </c>
      <c r="T72" s="18"/>
      <c r="U72" s="19"/>
      <c r="V72" s="19"/>
      <c r="W72" s="20"/>
      <c r="X72" s="20"/>
      <c r="Y72" s="164"/>
      <c r="Z72" s="21"/>
      <c r="AA72" s="4"/>
      <c r="AB72" s="166"/>
      <c r="AC72" s="166"/>
      <c r="AD72" s="170"/>
      <c r="AE72" s="166"/>
      <c r="AF72" s="166"/>
      <c r="AG72" s="166"/>
      <c r="AH72" s="166"/>
      <c r="AI72" s="166"/>
      <c r="AJ72" s="166"/>
      <c r="AK72" s="166"/>
      <c r="AL72" s="166"/>
      <c r="AM72" s="166"/>
      <c r="AN72" s="166"/>
      <c r="AO72" s="184"/>
      <c r="AP72" s="24"/>
      <c r="AQ72" s="8"/>
    </row>
    <row r="73" spans="1:43" ht="14.65" customHeight="1">
      <c r="A73" s="101"/>
      <c r="B73" s="193"/>
      <c r="C73" s="193"/>
      <c r="D73" s="118"/>
      <c r="E73" s="127"/>
      <c r="F73" s="133"/>
      <c r="G73" s="133"/>
      <c r="H73" s="133"/>
      <c r="I73" s="133"/>
      <c r="J73" s="145"/>
      <c r="K73" s="148"/>
      <c r="L73" s="151"/>
      <c r="M73" s="154"/>
      <c r="N73" s="14"/>
      <c r="O73" s="15"/>
      <c r="P73" s="15"/>
      <c r="Q73" s="16"/>
      <c r="R73" s="17" t="str">
        <f ca="1">IF(Q73=0," ",IFERROR(IF(DATEDIF(TODAY(),Q73,"M")&lt;=5,"ROJO",IF(DATEDIF(TODAY(),Q73,"M")&gt;=12,"VERDE",IF(AND(DATEDIF(TODAY(),Q73,"M")&gt;=6,DATEDIF(TODAY(),Q73,"M")&lt;=11),"AMARILLO"))),S73))</f>
        <v xml:space="preserve"> </v>
      </c>
      <c r="S73" s="25" t="str">
        <f>IF(Q73=0," ",IF(Q73&lt;=$N$4,"VENCIDO","NO VENCIDO"))</f>
        <v xml:space="preserve"> </v>
      </c>
      <c r="T73" s="18"/>
      <c r="U73" s="19"/>
      <c r="V73" s="19"/>
      <c r="W73" s="20"/>
      <c r="X73" s="20"/>
      <c r="Y73" s="164"/>
      <c r="Z73" s="21"/>
      <c r="AA73" s="4"/>
      <c r="AB73" s="166"/>
      <c r="AC73" s="166"/>
      <c r="AD73" s="170"/>
      <c r="AE73" s="166"/>
      <c r="AF73" s="166"/>
      <c r="AG73" s="166"/>
      <c r="AH73" s="166"/>
      <c r="AI73" s="166"/>
      <c r="AJ73" s="166"/>
      <c r="AK73" s="166"/>
      <c r="AL73" s="166"/>
      <c r="AM73" s="166"/>
      <c r="AN73" s="166"/>
      <c r="AO73" s="184"/>
      <c r="AP73" s="24"/>
      <c r="AQ73" s="8"/>
    </row>
    <row r="74" spans="1:43" ht="14.65" customHeight="1">
      <c r="A74" s="101"/>
      <c r="B74" s="193"/>
      <c r="C74" s="193"/>
      <c r="D74" s="118"/>
      <c r="E74" s="127"/>
      <c r="F74" s="133"/>
      <c r="G74" s="133"/>
      <c r="H74" s="133"/>
      <c r="I74" s="133"/>
      <c r="J74" s="145"/>
      <c r="K74" s="148"/>
      <c r="L74" s="151"/>
      <c r="M74" s="154"/>
      <c r="N74" s="14"/>
      <c r="O74" s="15"/>
      <c r="P74" s="15"/>
      <c r="Q74" s="16"/>
      <c r="R74" s="17" t="str">
        <f ca="1">IF(Q74=0," ",IFERROR(IF(DATEDIF(TODAY(),Q74,"M")&lt;=5,"ROJO",IF(DATEDIF(TODAY(),Q74,"M")&gt;=12,"VERDE",IF(AND(DATEDIF(TODAY(),Q74,"M")&gt;=6,DATEDIF(TODAY(),Q74,"M")&lt;=11),"AMARILLO"))),S74))</f>
        <v xml:space="preserve"> </v>
      </c>
      <c r="S74" s="25" t="str">
        <f>IF(Q74=0," ",IF(Q74&lt;=$N$4,"VENCIDO","NO VENCIDO"))</f>
        <v xml:space="preserve"> </v>
      </c>
      <c r="T74" s="18"/>
      <c r="U74" s="19"/>
      <c r="V74" s="19"/>
      <c r="W74" s="20"/>
      <c r="X74" s="20"/>
      <c r="Y74" s="164"/>
      <c r="Z74" s="21"/>
      <c r="AA74" s="4"/>
      <c r="AB74" s="166"/>
      <c r="AC74" s="166"/>
      <c r="AD74" s="170"/>
      <c r="AE74" s="166"/>
      <c r="AF74" s="166"/>
      <c r="AG74" s="166"/>
      <c r="AH74" s="166"/>
      <c r="AI74" s="166"/>
      <c r="AJ74" s="166"/>
      <c r="AK74" s="166"/>
      <c r="AL74" s="166"/>
      <c r="AM74" s="166"/>
      <c r="AN74" s="166"/>
      <c r="AO74" s="184"/>
      <c r="AP74" s="24"/>
      <c r="AQ74" s="8"/>
    </row>
    <row r="75" spans="1:43" ht="14.65" customHeight="1">
      <c r="A75" s="101"/>
      <c r="B75" s="193"/>
      <c r="C75" s="193"/>
      <c r="D75" s="118"/>
      <c r="E75" s="127"/>
      <c r="F75" s="133"/>
      <c r="G75" s="133"/>
      <c r="H75" s="133"/>
      <c r="I75" s="133"/>
      <c r="J75" s="145"/>
      <c r="K75" s="148"/>
      <c r="L75" s="151"/>
      <c r="M75" s="155"/>
      <c r="N75" s="14"/>
      <c r="O75" s="15"/>
      <c r="P75" s="15"/>
      <c r="Q75" s="16"/>
      <c r="R75" s="17" t="str">
        <f ca="1">IF(Q75=0," ",IFERROR(IF(DATEDIF(TODAY(),Q75,"M")&lt;=5,"ROJO",IF(DATEDIF(TODAY(),Q75,"M")&gt;=12,"VERDE",IF(AND(DATEDIF(TODAY(),Q75,"M")&gt;=6,DATEDIF(TODAY(),Q75,"M")&lt;=11),"AMARILLO"))),S75))</f>
        <v xml:space="preserve"> </v>
      </c>
      <c r="S75" s="25" t="str">
        <f>IF(Q75=0," ",IF(Q75&lt;=$N$4,"VENCIDO","NO VENCIDO"))</f>
        <v xml:space="preserve"> </v>
      </c>
      <c r="T75" s="18"/>
      <c r="U75" s="19"/>
      <c r="V75" s="19"/>
      <c r="W75" s="20"/>
      <c r="X75" s="20"/>
      <c r="Y75" s="164"/>
      <c r="Z75" s="21"/>
      <c r="AA75" s="4"/>
      <c r="AB75" s="166"/>
      <c r="AC75" s="166"/>
      <c r="AD75" s="170"/>
      <c r="AE75" s="166"/>
      <c r="AF75" s="166"/>
      <c r="AG75" s="166"/>
      <c r="AH75" s="166"/>
      <c r="AI75" s="166"/>
      <c r="AJ75" s="166"/>
      <c r="AK75" s="166"/>
      <c r="AL75" s="166"/>
      <c r="AM75" s="166"/>
      <c r="AN75" s="166"/>
      <c r="AO75" s="185"/>
      <c r="AP75" s="24"/>
      <c r="AQ75" s="8"/>
    </row>
    <row r="76" spans="1:43" ht="16.5">
      <c r="A76" s="102"/>
      <c r="B76" s="193"/>
      <c r="C76" s="193"/>
      <c r="D76" s="119"/>
      <c r="E76" s="128"/>
      <c r="F76" s="134"/>
      <c r="G76" s="134"/>
      <c r="H76" s="134"/>
      <c r="I76" s="134"/>
      <c r="J76" s="146"/>
      <c r="K76" s="149"/>
      <c r="L76" s="152"/>
      <c r="M76" s="28" t="b">
        <f>M71=N76</f>
        <v>1</v>
      </c>
      <c r="N76" s="29">
        <f>SUM(N71:N75)</f>
        <v>0</v>
      </c>
      <c r="O76" s="30" t="s">
        <v>112</v>
      </c>
      <c r="P76" s="31"/>
      <c r="Q76" s="32"/>
      <c r="R76" s="32"/>
      <c r="S76" s="32"/>
      <c r="T76" s="33">
        <f>SUM(T71:T75)</f>
        <v>0</v>
      </c>
      <c r="U76" s="34"/>
      <c r="V76" s="34"/>
      <c r="W76" s="34"/>
      <c r="X76" s="35"/>
      <c r="Y76" s="165"/>
      <c r="Z76" s="36"/>
      <c r="AA76" s="4"/>
      <c r="AB76" s="37"/>
      <c r="AC76" s="38"/>
      <c r="AD76" s="38"/>
      <c r="AE76" s="38"/>
      <c r="AF76" s="38"/>
      <c r="AG76" s="38"/>
      <c r="AH76" s="38"/>
      <c r="AI76" s="38"/>
      <c r="AJ76" s="38"/>
      <c r="AK76" s="38"/>
      <c r="AL76" s="38"/>
      <c r="AM76" s="38"/>
      <c r="AN76" s="38"/>
      <c r="AO76" s="39"/>
      <c r="AP76" s="24"/>
      <c r="AQ76" s="8"/>
    </row>
    <row r="77" spans="1:43" ht="14.65" customHeight="1">
      <c r="A77" s="100">
        <f>A71+1</f>
        <v>13</v>
      </c>
      <c r="B77" s="193" t="s">
        <v>138</v>
      </c>
      <c r="C77" s="193"/>
      <c r="D77" s="117">
        <f>+Abril!M77</f>
        <v>26</v>
      </c>
      <c r="E77" s="126">
        <v>20</v>
      </c>
      <c r="F77" s="132">
        <v>13</v>
      </c>
      <c r="G77" s="132">
        <v>3</v>
      </c>
      <c r="H77" s="132"/>
      <c r="I77" s="132"/>
      <c r="J77" s="144">
        <f>+F77+G77</f>
        <v>16</v>
      </c>
      <c r="K77" s="147">
        <f>+AO77</f>
        <v>0</v>
      </c>
      <c r="L77" s="150">
        <f>+J77+K77</f>
        <v>16</v>
      </c>
      <c r="M77" s="153">
        <f>+(D77+E77)-(L77)+H77-I77</f>
        <v>30</v>
      </c>
      <c r="N77" s="14">
        <v>30</v>
      </c>
      <c r="O77" s="15" t="s">
        <v>256</v>
      </c>
      <c r="P77" s="15" t="s">
        <v>115</v>
      </c>
      <c r="Q77" s="16">
        <v>46507</v>
      </c>
      <c r="R77" s="17" t="str">
        <f ca="1">IF(Q77=0," ",IFERROR(IF(DATEDIF(TODAY(),Q77,"M")&lt;=5,"ROJO",IF(DATEDIF(TODAY(),Q77,"M")&gt;=12,"VERDE",IF(AND(DATEDIF(TODAY(),Q77,"M")&gt;=6,DATEDIF(TODAY(),Q77,"M")&lt;=11),"AMARILLO"))),S77))</f>
        <v>AMARILLO</v>
      </c>
      <c r="S77" s="17" t="str">
        <f>IF(Q77=0," ",IF(Q77&lt;=$N$4,"VENCIDO","NO VENCIDO"))</f>
        <v>NO VENCIDO</v>
      </c>
      <c r="T77" s="18"/>
      <c r="U77" s="19"/>
      <c r="V77" s="19"/>
      <c r="W77" s="20"/>
      <c r="X77" s="20"/>
      <c r="Y77" s="163">
        <f>+AT77</f>
        <v>0</v>
      </c>
      <c r="Z77" s="21"/>
      <c r="AA77" s="4"/>
      <c r="AB77" s="166"/>
      <c r="AC77" s="166"/>
      <c r="AD77" s="170">
        <f>+AB77+AC77</f>
        <v>0</v>
      </c>
      <c r="AE77" s="166"/>
      <c r="AF77" s="166"/>
      <c r="AG77" s="166"/>
      <c r="AH77" s="166"/>
      <c r="AI77" s="166"/>
      <c r="AJ77" s="166"/>
      <c r="AK77" s="166"/>
      <c r="AL77" s="166"/>
      <c r="AM77" s="166"/>
      <c r="AN77" s="166"/>
      <c r="AO77" s="183">
        <f>SUM(AD77:AN81)</f>
        <v>0</v>
      </c>
      <c r="AP77" s="24"/>
      <c r="AQ77" s="8"/>
    </row>
    <row r="78" spans="1:43" ht="14.65" customHeight="1">
      <c r="A78" s="101"/>
      <c r="B78" s="193"/>
      <c r="C78" s="193"/>
      <c r="D78" s="118"/>
      <c r="E78" s="127"/>
      <c r="F78" s="133"/>
      <c r="G78" s="133"/>
      <c r="H78" s="133"/>
      <c r="I78" s="133"/>
      <c r="J78" s="145"/>
      <c r="K78" s="148"/>
      <c r="L78" s="151"/>
      <c r="M78" s="154"/>
      <c r="N78" s="14"/>
      <c r="O78" s="15"/>
      <c r="P78" s="15"/>
      <c r="Q78" s="16"/>
      <c r="R78" s="17" t="str">
        <f ca="1">IF(Q78=0," ",IFERROR(IF(DATEDIF(TODAY(),Q78,"M")&lt;=5,"ROJO",IF(DATEDIF(TODAY(),Q78,"M")&gt;=12,"VERDE",IF(AND(DATEDIF(TODAY(),Q78,"M")&gt;=6,DATEDIF(TODAY(),Q78,"M")&lt;=11),"AMARILLO"))),S78))</f>
        <v xml:space="preserve"> </v>
      </c>
      <c r="S78" s="25" t="str">
        <f>IF(Q78=0," ",IF(Q78&lt;=$N$4,"VENCIDO","NO VENCIDO"))</f>
        <v xml:space="preserve"> </v>
      </c>
      <c r="T78" s="18"/>
      <c r="U78" s="19"/>
      <c r="V78" s="19"/>
      <c r="W78" s="20"/>
      <c r="X78" s="20"/>
      <c r="Y78" s="164"/>
      <c r="Z78" s="21"/>
      <c r="AA78" s="4"/>
      <c r="AB78" s="166"/>
      <c r="AC78" s="166"/>
      <c r="AD78" s="170"/>
      <c r="AE78" s="166"/>
      <c r="AF78" s="166"/>
      <c r="AG78" s="166"/>
      <c r="AH78" s="166"/>
      <c r="AI78" s="166"/>
      <c r="AJ78" s="166"/>
      <c r="AK78" s="166"/>
      <c r="AL78" s="166"/>
      <c r="AM78" s="166"/>
      <c r="AN78" s="166"/>
      <c r="AO78" s="184"/>
      <c r="AP78" s="24"/>
      <c r="AQ78" s="8"/>
    </row>
    <row r="79" spans="1:43" ht="14.65" customHeight="1">
      <c r="A79" s="101"/>
      <c r="B79" s="193"/>
      <c r="C79" s="193"/>
      <c r="D79" s="118"/>
      <c r="E79" s="127"/>
      <c r="F79" s="133"/>
      <c r="G79" s="133"/>
      <c r="H79" s="133"/>
      <c r="I79" s="133"/>
      <c r="J79" s="145"/>
      <c r="K79" s="148"/>
      <c r="L79" s="151"/>
      <c r="M79" s="154"/>
      <c r="N79" s="14"/>
      <c r="O79" s="15"/>
      <c r="P79" s="15"/>
      <c r="Q79" s="16"/>
      <c r="R79" s="17" t="str">
        <f ca="1">IF(Q79=0," ",IFERROR(IF(DATEDIF(TODAY(),Q79,"M")&lt;=5,"ROJO",IF(DATEDIF(TODAY(),Q79,"M")&gt;=12,"VERDE",IF(AND(DATEDIF(TODAY(),Q79,"M")&gt;=6,DATEDIF(TODAY(),Q79,"M")&lt;=11),"AMARILLO"))),S79))</f>
        <v xml:space="preserve"> </v>
      </c>
      <c r="S79" s="25" t="str">
        <f>IF(Q79=0," ",IF(Q79&lt;=$N$4,"VENCIDO","NO VENCIDO"))</f>
        <v xml:space="preserve"> </v>
      </c>
      <c r="T79" s="18"/>
      <c r="U79" s="19"/>
      <c r="V79" s="19"/>
      <c r="W79" s="20"/>
      <c r="X79" s="20"/>
      <c r="Y79" s="164"/>
      <c r="Z79" s="21"/>
      <c r="AA79" s="4"/>
      <c r="AB79" s="166"/>
      <c r="AC79" s="166"/>
      <c r="AD79" s="170"/>
      <c r="AE79" s="166"/>
      <c r="AF79" s="166"/>
      <c r="AG79" s="166"/>
      <c r="AH79" s="166"/>
      <c r="AI79" s="166"/>
      <c r="AJ79" s="166"/>
      <c r="AK79" s="166"/>
      <c r="AL79" s="166"/>
      <c r="AM79" s="166"/>
      <c r="AN79" s="166"/>
      <c r="AO79" s="184"/>
      <c r="AP79" s="24"/>
      <c r="AQ79" s="8"/>
    </row>
    <row r="80" spans="1:43" ht="14.65" customHeight="1">
      <c r="A80" s="101"/>
      <c r="B80" s="193"/>
      <c r="C80" s="193"/>
      <c r="D80" s="118"/>
      <c r="E80" s="127"/>
      <c r="F80" s="133"/>
      <c r="G80" s="133"/>
      <c r="H80" s="133"/>
      <c r="I80" s="133"/>
      <c r="J80" s="145"/>
      <c r="K80" s="148"/>
      <c r="L80" s="151"/>
      <c r="M80" s="154"/>
      <c r="N80" s="14"/>
      <c r="O80" s="15"/>
      <c r="P80" s="15"/>
      <c r="Q80" s="16"/>
      <c r="R80" s="17" t="str">
        <f ca="1">IF(Q80=0," ",IFERROR(IF(DATEDIF(TODAY(),Q80,"M")&lt;=5,"ROJO",IF(DATEDIF(TODAY(),Q80,"M")&gt;=12,"VERDE",IF(AND(DATEDIF(TODAY(),Q80,"M")&gt;=6,DATEDIF(TODAY(),Q80,"M")&lt;=11),"AMARILLO"))),S80))</f>
        <v xml:space="preserve"> </v>
      </c>
      <c r="S80" s="25" t="str">
        <f>IF(Q80=0," ",IF(Q80&lt;=$N$4,"VENCIDO","NO VENCIDO"))</f>
        <v xml:space="preserve"> </v>
      </c>
      <c r="T80" s="18"/>
      <c r="U80" s="19"/>
      <c r="V80" s="19"/>
      <c r="W80" s="20"/>
      <c r="X80" s="20"/>
      <c r="Y80" s="164"/>
      <c r="Z80" s="21"/>
      <c r="AA80" s="4"/>
      <c r="AB80" s="166"/>
      <c r="AC80" s="166"/>
      <c r="AD80" s="170"/>
      <c r="AE80" s="166"/>
      <c r="AF80" s="166"/>
      <c r="AG80" s="166"/>
      <c r="AH80" s="166"/>
      <c r="AI80" s="166"/>
      <c r="AJ80" s="166"/>
      <c r="AK80" s="166"/>
      <c r="AL80" s="166"/>
      <c r="AM80" s="166"/>
      <c r="AN80" s="166"/>
      <c r="AO80" s="184"/>
      <c r="AP80" s="24"/>
      <c r="AQ80" s="8"/>
    </row>
    <row r="81" spans="1:43" ht="14.65" customHeight="1">
      <c r="A81" s="101"/>
      <c r="B81" s="193"/>
      <c r="C81" s="193"/>
      <c r="D81" s="118"/>
      <c r="E81" s="127"/>
      <c r="F81" s="133"/>
      <c r="G81" s="133"/>
      <c r="H81" s="133"/>
      <c r="I81" s="133"/>
      <c r="J81" s="145"/>
      <c r="K81" s="148"/>
      <c r="L81" s="151"/>
      <c r="M81" s="155"/>
      <c r="N81" s="14"/>
      <c r="O81" s="15"/>
      <c r="P81" s="15"/>
      <c r="Q81" s="16"/>
      <c r="R81" s="17" t="str">
        <f ca="1">IF(Q81=0," ",IFERROR(IF(DATEDIF(TODAY(),Q81,"M")&lt;=5,"ROJO",IF(DATEDIF(TODAY(),Q81,"M")&gt;=12,"VERDE",IF(AND(DATEDIF(TODAY(),Q81,"M")&gt;=6,DATEDIF(TODAY(),Q81,"M")&lt;=11),"AMARILLO"))),S81))</f>
        <v xml:space="preserve"> </v>
      </c>
      <c r="S81" s="25" t="str">
        <f>IF(Q81=0," ",IF(Q81&lt;=$N$4,"VENCIDO","NO VENCIDO"))</f>
        <v xml:space="preserve"> </v>
      </c>
      <c r="T81" s="18"/>
      <c r="U81" s="19"/>
      <c r="V81" s="19"/>
      <c r="W81" s="20"/>
      <c r="X81" s="20"/>
      <c r="Y81" s="164"/>
      <c r="Z81" s="21"/>
      <c r="AA81" s="4"/>
      <c r="AB81" s="166"/>
      <c r="AC81" s="166"/>
      <c r="AD81" s="170"/>
      <c r="AE81" s="166"/>
      <c r="AF81" s="166"/>
      <c r="AG81" s="166"/>
      <c r="AH81" s="166"/>
      <c r="AI81" s="166"/>
      <c r="AJ81" s="166"/>
      <c r="AK81" s="166"/>
      <c r="AL81" s="166"/>
      <c r="AM81" s="166"/>
      <c r="AN81" s="166"/>
      <c r="AO81" s="185"/>
      <c r="AP81" s="24"/>
      <c r="AQ81" s="8"/>
    </row>
    <row r="82" spans="1:43" ht="16.5">
      <c r="A82" s="102"/>
      <c r="B82" s="193"/>
      <c r="C82" s="193"/>
      <c r="D82" s="119"/>
      <c r="E82" s="128"/>
      <c r="F82" s="134"/>
      <c r="G82" s="134"/>
      <c r="H82" s="134"/>
      <c r="I82" s="134"/>
      <c r="J82" s="146"/>
      <c r="K82" s="149"/>
      <c r="L82" s="152"/>
      <c r="M82" s="28" t="b">
        <f>M77=N82</f>
        <v>1</v>
      </c>
      <c r="N82" s="29">
        <f>SUM(N77:N81)</f>
        <v>30</v>
      </c>
      <c r="O82" s="30" t="s">
        <v>112</v>
      </c>
      <c r="P82" s="31"/>
      <c r="Q82" s="32"/>
      <c r="R82" s="32"/>
      <c r="S82" s="32"/>
      <c r="T82" s="33">
        <f>SUM(T77:T81)</f>
        <v>0</v>
      </c>
      <c r="U82" s="34"/>
      <c r="V82" s="34"/>
      <c r="W82" s="34"/>
      <c r="X82" s="35"/>
      <c r="Y82" s="165"/>
      <c r="Z82" s="36"/>
      <c r="AA82" s="4"/>
      <c r="AB82" s="37"/>
      <c r="AC82" s="37"/>
      <c r="AD82" s="38"/>
      <c r="AE82" s="37"/>
      <c r="AF82" s="37"/>
      <c r="AG82" s="37"/>
      <c r="AH82" s="37"/>
      <c r="AI82" s="37"/>
      <c r="AJ82" s="37"/>
      <c r="AK82" s="37"/>
      <c r="AL82" s="37"/>
      <c r="AM82" s="37"/>
      <c r="AN82" s="37"/>
      <c r="AO82" s="39"/>
      <c r="AP82" s="24"/>
      <c r="AQ82" s="8"/>
    </row>
    <row r="83" spans="1:43" ht="14.65" customHeight="1">
      <c r="A83" s="100">
        <f>A77+1</f>
        <v>14</v>
      </c>
      <c r="B83" s="193" t="s">
        <v>140</v>
      </c>
      <c r="C83" s="193"/>
      <c r="D83" s="117">
        <f>+Abril!M83</f>
        <v>0</v>
      </c>
      <c r="E83" s="126"/>
      <c r="F83" s="132"/>
      <c r="G83" s="132">
        <v>0</v>
      </c>
      <c r="H83" s="132"/>
      <c r="I83" s="132"/>
      <c r="J83" s="144">
        <f>+F83+G83</f>
        <v>0</v>
      </c>
      <c r="K83" s="147">
        <f>+AO83</f>
        <v>0</v>
      </c>
      <c r="L83" s="150">
        <f>+J83+K83</f>
        <v>0</v>
      </c>
      <c r="M83" s="153">
        <f>+(D83+E83)-(L83)+H83-I83</f>
        <v>0</v>
      </c>
      <c r="N83" s="14"/>
      <c r="O83" s="15"/>
      <c r="P83" s="15"/>
      <c r="Q83" s="16"/>
      <c r="R83" s="17" t="str">
        <f ca="1">IF(Q83=0," ",IFERROR(IF(DATEDIF(TODAY(),Q83,"M")&lt;=5,"ROJO",IF(DATEDIF(TODAY(),Q83,"M")&gt;=12,"VERDE",IF(AND(DATEDIF(TODAY(),Q83,"M")&gt;=6,DATEDIF(TODAY(),Q83,"M")&lt;=11),"AMARILLO"))),S83))</f>
        <v xml:space="preserve"> </v>
      </c>
      <c r="S83" s="17" t="str">
        <f>IF(Q83=0," ",IF(Q83&lt;=$N$4,"VENCIDO","NO VENCIDO"))</f>
        <v xml:space="preserve"> </v>
      </c>
      <c r="T83" s="18"/>
      <c r="U83" s="19"/>
      <c r="V83" s="19"/>
      <c r="W83" s="20"/>
      <c r="X83" s="20"/>
      <c r="Y83" s="163">
        <f>+AT83</f>
        <v>0</v>
      </c>
      <c r="Z83" s="21"/>
      <c r="AA83" s="4"/>
      <c r="AB83" s="166"/>
      <c r="AC83" s="166"/>
      <c r="AD83" s="170">
        <f>+AB83+AC83</f>
        <v>0</v>
      </c>
      <c r="AE83" s="166"/>
      <c r="AF83" s="166"/>
      <c r="AG83" s="166"/>
      <c r="AH83" s="166"/>
      <c r="AI83" s="166"/>
      <c r="AJ83" s="166"/>
      <c r="AK83" s="166"/>
      <c r="AL83" s="166"/>
      <c r="AM83" s="166"/>
      <c r="AN83" s="166"/>
      <c r="AO83" s="183">
        <f>SUM(AD83:AN87)</f>
        <v>0</v>
      </c>
      <c r="AP83" s="24"/>
      <c r="AQ83" s="8"/>
    </row>
    <row r="84" spans="1:43" ht="14.65" customHeight="1">
      <c r="A84" s="101"/>
      <c r="B84" s="193"/>
      <c r="C84" s="193"/>
      <c r="D84" s="118"/>
      <c r="E84" s="127"/>
      <c r="F84" s="133"/>
      <c r="G84" s="133"/>
      <c r="H84" s="133"/>
      <c r="I84" s="133"/>
      <c r="J84" s="145"/>
      <c r="K84" s="148"/>
      <c r="L84" s="151"/>
      <c r="M84" s="154"/>
      <c r="N84" s="14"/>
      <c r="O84" s="15"/>
      <c r="P84" s="15"/>
      <c r="Q84" s="16"/>
      <c r="R84" s="17" t="str">
        <f ca="1">IF(Q84=0," ",IFERROR(IF(DATEDIF(TODAY(),Q84,"M")&lt;=5,"ROJO",IF(DATEDIF(TODAY(),Q84,"M")&gt;=12,"VERDE",IF(AND(DATEDIF(TODAY(),Q84,"M")&gt;=6,DATEDIF(TODAY(),Q84,"M")&lt;=11),"AMARILLO"))),S84))</f>
        <v xml:space="preserve"> </v>
      </c>
      <c r="S84" s="25" t="str">
        <f>IF(Q84=0," ",IF(Q84&lt;=$N$4,"VENCIDO","NO VENCIDO"))</f>
        <v xml:space="preserve"> </v>
      </c>
      <c r="T84" s="18"/>
      <c r="U84" s="19"/>
      <c r="V84" s="19"/>
      <c r="W84" s="20"/>
      <c r="X84" s="20"/>
      <c r="Y84" s="164"/>
      <c r="Z84" s="21"/>
      <c r="AA84" s="4"/>
      <c r="AB84" s="166"/>
      <c r="AC84" s="166"/>
      <c r="AD84" s="170"/>
      <c r="AE84" s="166"/>
      <c r="AF84" s="166"/>
      <c r="AG84" s="166"/>
      <c r="AH84" s="166"/>
      <c r="AI84" s="166"/>
      <c r="AJ84" s="166"/>
      <c r="AK84" s="166"/>
      <c r="AL84" s="166"/>
      <c r="AM84" s="166"/>
      <c r="AN84" s="166"/>
      <c r="AO84" s="184"/>
      <c r="AP84" s="24"/>
      <c r="AQ84" s="8"/>
    </row>
    <row r="85" spans="1:43" ht="14.65" customHeight="1">
      <c r="A85" s="101"/>
      <c r="B85" s="193"/>
      <c r="C85" s="193"/>
      <c r="D85" s="118"/>
      <c r="E85" s="127"/>
      <c r="F85" s="133"/>
      <c r="G85" s="133"/>
      <c r="H85" s="133"/>
      <c r="I85" s="133"/>
      <c r="J85" s="145"/>
      <c r="K85" s="148"/>
      <c r="L85" s="151"/>
      <c r="M85" s="154"/>
      <c r="N85" s="14"/>
      <c r="O85" s="15"/>
      <c r="P85" s="15"/>
      <c r="Q85" s="16"/>
      <c r="R85" s="17" t="str">
        <f ca="1">IF(Q85=0," ",IFERROR(IF(DATEDIF(TODAY(),Q85,"M")&lt;=5,"ROJO",IF(DATEDIF(TODAY(),Q85,"M")&gt;=12,"VERDE",IF(AND(DATEDIF(TODAY(),Q85,"M")&gt;=6,DATEDIF(TODAY(),Q85,"M")&lt;=11),"AMARILLO"))),S85))</f>
        <v xml:space="preserve"> </v>
      </c>
      <c r="S85" s="25" t="str">
        <f>IF(Q85=0," ",IF(Q85&lt;=$N$4,"VENCIDO","NO VENCIDO"))</f>
        <v xml:space="preserve"> </v>
      </c>
      <c r="T85" s="18"/>
      <c r="U85" s="19"/>
      <c r="V85" s="19"/>
      <c r="W85" s="20"/>
      <c r="X85" s="20"/>
      <c r="Y85" s="164"/>
      <c r="Z85" s="21"/>
      <c r="AA85" s="4"/>
      <c r="AB85" s="166"/>
      <c r="AC85" s="166"/>
      <c r="AD85" s="170"/>
      <c r="AE85" s="166"/>
      <c r="AF85" s="166"/>
      <c r="AG85" s="166"/>
      <c r="AH85" s="166"/>
      <c r="AI85" s="166"/>
      <c r="AJ85" s="166"/>
      <c r="AK85" s="166"/>
      <c r="AL85" s="166"/>
      <c r="AM85" s="166"/>
      <c r="AN85" s="166"/>
      <c r="AO85" s="184"/>
      <c r="AP85" s="24"/>
      <c r="AQ85" s="8"/>
    </row>
    <row r="86" spans="1:43" ht="14.65" customHeight="1">
      <c r="A86" s="101"/>
      <c r="B86" s="193"/>
      <c r="C86" s="193"/>
      <c r="D86" s="118"/>
      <c r="E86" s="127"/>
      <c r="F86" s="133"/>
      <c r="G86" s="133"/>
      <c r="H86" s="133"/>
      <c r="I86" s="133"/>
      <c r="J86" s="145"/>
      <c r="K86" s="148"/>
      <c r="L86" s="151"/>
      <c r="M86" s="154"/>
      <c r="N86" s="14"/>
      <c r="O86" s="15"/>
      <c r="P86" s="15"/>
      <c r="Q86" s="16"/>
      <c r="R86" s="17" t="str">
        <f ca="1">IF(Q86=0," ",IFERROR(IF(DATEDIF(TODAY(),Q86,"M")&lt;=5,"ROJO",IF(DATEDIF(TODAY(),Q86,"M")&gt;=12,"VERDE",IF(AND(DATEDIF(TODAY(),Q86,"M")&gt;=6,DATEDIF(TODAY(),Q86,"M")&lt;=11),"AMARILLO"))),S86))</f>
        <v xml:space="preserve"> </v>
      </c>
      <c r="S86" s="25" t="str">
        <f>IF(Q86=0," ",IF(Q86&lt;=$N$4,"VENCIDO","NO VENCIDO"))</f>
        <v xml:space="preserve"> </v>
      </c>
      <c r="T86" s="18"/>
      <c r="U86" s="19"/>
      <c r="V86" s="19"/>
      <c r="W86" s="20"/>
      <c r="X86" s="20"/>
      <c r="Y86" s="164"/>
      <c r="Z86" s="21"/>
      <c r="AA86" s="4"/>
      <c r="AB86" s="166"/>
      <c r="AC86" s="166"/>
      <c r="AD86" s="170"/>
      <c r="AE86" s="166"/>
      <c r="AF86" s="166"/>
      <c r="AG86" s="166"/>
      <c r="AH86" s="166"/>
      <c r="AI86" s="166"/>
      <c r="AJ86" s="166"/>
      <c r="AK86" s="166"/>
      <c r="AL86" s="166"/>
      <c r="AM86" s="166"/>
      <c r="AN86" s="166"/>
      <c r="AO86" s="184"/>
      <c r="AP86" s="24"/>
      <c r="AQ86" s="8"/>
    </row>
    <row r="87" spans="1:43" ht="14.65" customHeight="1">
      <c r="A87" s="101"/>
      <c r="B87" s="193"/>
      <c r="C87" s="193"/>
      <c r="D87" s="118"/>
      <c r="E87" s="127"/>
      <c r="F87" s="133"/>
      <c r="G87" s="133"/>
      <c r="H87" s="133"/>
      <c r="I87" s="133"/>
      <c r="J87" s="145"/>
      <c r="K87" s="148"/>
      <c r="L87" s="151"/>
      <c r="M87" s="155"/>
      <c r="N87" s="14"/>
      <c r="O87" s="15"/>
      <c r="P87" s="15"/>
      <c r="Q87" s="16"/>
      <c r="R87" s="17" t="str">
        <f ca="1">IF(Q87=0," ",IFERROR(IF(DATEDIF(TODAY(),Q87,"M")&lt;=5,"ROJO",IF(DATEDIF(TODAY(),Q87,"M")&gt;=12,"VERDE",IF(AND(DATEDIF(TODAY(),Q87,"M")&gt;=6,DATEDIF(TODAY(),Q87,"M")&lt;=11),"AMARILLO"))),S87))</f>
        <v xml:space="preserve"> </v>
      </c>
      <c r="S87" s="25" t="str">
        <f>IF(Q87=0," ",IF(Q87&lt;=$N$4,"VENCIDO","NO VENCIDO"))</f>
        <v xml:space="preserve"> </v>
      </c>
      <c r="T87" s="18"/>
      <c r="U87" s="19"/>
      <c r="V87" s="19"/>
      <c r="W87" s="20"/>
      <c r="X87" s="20"/>
      <c r="Y87" s="164"/>
      <c r="Z87" s="21"/>
      <c r="AA87" s="4"/>
      <c r="AB87" s="166"/>
      <c r="AC87" s="166"/>
      <c r="AD87" s="170"/>
      <c r="AE87" s="166"/>
      <c r="AF87" s="166"/>
      <c r="AG87" s="166"/>
      <c r="AH87" s="166"/>
      <c r="AI87" s="166"/>
      <c r="AJ87" s="166"/>
      <c r="AK87" s="166"/>
      <c r="AL87" s="166"/>
      <c r="AM87" s="166"/>
      <c r="AN87" s="166"/>
      <c r="AO87" s="185"/>
      <c r="AP87" s="24"/>
      <c r="AQ87" s="8"/>
    </row>
    <row r="88" spans="1:43" ht="16.5">
      <c r="A88" s="102"/>
      <c r="B88" s="193"/>
      <c r="C88" s="193"/>
      <c r="D88" s="119"/>
      <c r="E88" s="128"/>
      <c r="F88" s="134"/>
      <c r="G88" s="134"/>
      <c r="H88" s="134"/>
      <c r="I88" s="134"/>
      <c r="J88" s="146"/>
      <c r="K88" s="149"/>
      <c r="L88" s="152"/>
      <c r="M88" s="28" t="b">
        <f>M83=N88</f>
        <v>1</v>
      </c>
      <c r="N88" s="29">
        <f>SUM(N83:N87)</f>
        <v>0</v>
      </c>
      <c r="O88" s="30" t="s">
        <v>112</v>
      </c>
      <c r="P88" s="31"/>
      <c r="Q88" s="32"/>
      <c r="R88" s="32"/>
      <c r="S88" s="32"/>
      <c r="T88" s="33">
        <f>SUM(T83:T87)</f>
        <v>0</v>
      </c>
      <c r="U88" s="34"/>
      <c r="V88" s="34"/>
      <c r="W88" s="34"/>
      <c r="X88" s="35"/>
      <c r="Y88" s="165"/>
      <c r="Z88" s="36"/>
      <c r="AA88" s="4"/>
      <c r="AB88" s="37"/>
      <c r="AC88" s="37"/>
      <c r="AD88" s="38"/>
      <c r="AE88" s="37"/>
      <c r="AF88" s="37"/>
      <c r="AG88" s="37"/>
      <c r="AH88" s="37"/>
      <c r="AI88" s="37"/>
      <c r="AJ88" s="37"/>
      <c r="AK88" s="37"/>
      <c r="AL88" s="37"/>
      <c r="AM88" s="37"/>
      <c r="AN88" s="37"/>
      <c r="AO88" s="39"/>
      <c r="AP88" s="24"/>
      <c r="AQ88" s="8"/>
    </row>
    <row r="89" spans="1:43" ht="14.65" customHeight="1">
      <c r="A89" s="100">
        <f>A83+1</f>
        <v>15</v>
      </c>
      <c r="B89" s="193" t="s">
        <v>141</v>
      </c>
      <c r="C89" s="193"/>
      <c r="D89" s="117">
        <f>+Abril!M89</f>
        <v>0</v>
      </c>
      <c r="E89" s="126"/>
      <c r="F89" s="132"/>
      <c r="G89" s="132">
        <v>0</v>
      </c>
      <c r="H89" s="132"/>
      <c r="I89" s="132"/>
      <c r="J89" s="144">
        <f>+F89+G89</f>
        <v>0</v>
      </c>
      <c r="K89" s="147">
        <f>+AO89</f>
        <v>0</v>
      </c>
      <c r="L89" s="150">
        <f>+J89+K89</f>
        <v>0</v>
      </c>
      <c r="M89" s="153">
        <f>+(D89+E89)-(L89)+H89-I89</f>
        <v>0</v>
      </c>
      <c r="N89" s="14"/>
      <c r="O89" s="15"/>
      <c r="P89" s="15"/>
      <c r="Q89" s="16"/>
      <c r="R89" s="17" t="str">
        <f ca="1">IF(Q89=0," ",IFERROR(IF(DATEDIF(TODAY(),Q89,"M")&lt;=5,"ROJO",IF(DATEDIF(TODAY(),Q89,"M")&gt;=12,"VERDE",IF(AND(DATEDIF(TODAY(),Q89,"M")&gt;=6,DATEDIF(TODAY(),Q89,"M")&lt;=11),"AMARILLO"))),S89))</f>
        <v xml:space="preserve"> </v>
      </c>
      <c r="S89" s="17" t="str">
        <f>IF(Q89=0," ",IF(Q89&lt;=$N$4,"VENCIDO","NO VENCIDO"))</f>
        <v xml:space="preserve"> </v>
      </c>
      <c r="T89" s="18"/>
      <c r="U89" s="19"/>
      <c r="V89" s="19"/>
      <c r="W89" s="20"/>
      <c r="X89" s="20"/>
      <c r="Y89" s="163">
        <f>+AT89</f>
        <v>0</v>
      </c>
      <c r="Z89" s="21"/>
      <c r="AA89" s="4"/>
      <c r="AB89" s="166"/>
      <c r="AC89" s="166"/>
      <c r="AD89" s="170">
        <f>+AB89+AC89</f>
        <v>0</v>
      </c>
      <c r="AE89" s="166"/>
      <c r="AF89" s="166"/>
      <c r="AG89" s="166"/>
      <c r="AH89" s="166"/>
      <c r="AI89" s="166"/>
      <c r="AJ89" s="166"/>
      <c r="AK89" s="166"/>
      <c r="AL89" s="166"/>
      <c r="AM89" s="166"/>
      <c r="AN89" s="166"/>
      <c r="AO89" s="183">
        <f>SUM(AD89:AN93)</f>
        <v>0</v>
      </c>
      <c r="AP89" s="24"/>
      <c r="AQ89" s="8"/>
    </row>
    <row r="90" spans="1:43" ht="14.65" customHeight="1">
      <c r="A90" s="101"/>
      <c r="B90" s="193"/>
      <c r="C90" s="193"/>
      <c r="D90" s="118"/>
      <c r="E90" s="127"/>
      <c r="F90" s="133"/>
      <c r="G90" s="133"/>
      <c r="H90" s="133"/>
      <c r="I90" s="133"/>
      <c r="J90" s="145"/>
      <c r="K90" s="148"/>
      <c r="L90" s="151"/>
      <c r="M90" s="154"/>
      <c r="N90" s="14"/>
      <c r="O90" s="15"/>
      <c r="P90" s="15"/>
      <c r="Q90" s="16"/>
      <c r="R90" s="17" t="str">
        <f ca="1">IF(Q90=0," ",IFERROR(IF(DATEDIF(TODAY(),Q90,"M")&lt;=5,"ROJO",IF(DATEDIF(TODAY(),Q90,"M")&gt;=12,"VERDE",IF(AND(DATEDIF(TODAY(),Q90,"M")&gt;=6,DATEDIF(TODAY(),Q90,"M")&lt;=11),"AMARILLO"))),S90))</f>
        <v xml:space="preserve"> </v>
      </c>
      <c r="S90" s="25" t="str">
        <f>IF(Q90=0," ",IF(Q90&lt;=$N$4,"VENCIDO","NO VENCIDO"))</f>
        <v xml:space="preserve"> </v>
      </c>
      <c r="T90" s="18"/>
      <c r="U90" s="19"/>
      <c r="V90" s="19"/>
      <c r="W90" s="20"/>
      <c r="X90" s="20"/>
      <c r="Y90" s="164"/>
      <c r="Z90" s="21"/>
      <c r="AA90" s="4"/>
      <c r="AB90" s="166"/>
      <c r="AC90" s="166"/>
      <c r="AD90" s="170"/>
      <c r="AE90" s="166"/>
      <c r="AF90" s="166"/>
      <c r="AG90" s="166"/>
      <c r="AH90" s="166"/>
      <c r="AI90" s="166"/>
      <c r="AJ90" s="166"/>
      <c r="AK90" s="166"/>
      <c r="AL90" s="166"/>
      <c r="AM90" s="166"/>
      <c r="AN90" s="166"/>
      <c r="AO90" s="184"/>
      <c r="AP90" s="24"/>
      <c r="AQ90" s="8"/>
    </row>
    <row r="91" spans="1:43" ht="14.65" customHeight="1">
      <c r="A91" s="101"/>
      <c r="B91" s="193"/>
      <c r="C91" s="193"/>
      <c r="D91" s="118"/>
      <c r="E91" s="127"/>
      <c r="F91" s="133"/>
      <c r="G91" s="133"/>
      <c r="H91" s="133"/>
      <c r="I91" s="133"/>
      <c r="J91" s="145"/>
      <c r="K91" s="148"/>
      <c r="L91" s="151"/>
      <c r="M91" s="154"/>
      <c r="N91" s="14"/>
      <c r="O91" s="15"/>
      <c r="P91" s="15"/>
      <c r="Q91" s="16"/>
      <c r="R91" s="17" t="str">
        <f ca="1">IF(Q91=0," ",IFERROR(IF(DATEDIF(TODAY(),Q91,"M")&lt;=5,"ROJO",IF(DATEDIF(TODAY(),Q91,"M")&gt;=12,"VERDE",IF(AND(DATEDIF(TODAY(),Q91,"M")&gt;=6,DATEDIF(TODAY(),Q91,"M")&lt;=11),"AMARILLO"))),S91))</f>
        <v xml:space="preserve"> </v>
      </c>
      <c r="S91" s="25" t="str">
        <f>IF(Q91=0," ",IF(Q91&lt;=$N$4,"VENCIDO","NO VENCIDO"))</f>
        <v xml:space="preserve"> </v>
      </c>
      <c r="T91" s="18"/>
      <c r="U91" s="19"/>
      <c r="V91" s="19"/>
      <c r="W91" s="20"/>
      <c r="X91" s="20"/>
      <c r="Y91" s="164"/>
      <c r="Z91" s="21"/>
      <c r="AA91" s="4"/>
      <c r="AB91" s="166"/>
      <c r="AC91" s="166"/>
      <c r="AD91" s="170"/>
      <c r="AE91" s="166"/>
      <c r="AF91" s="166"/>
      <c r="AG91" s="166"/>
      <c r="AH91" s="166"/>
      <c r="AI91" s="166"/>
      <c r="AJ91" s="166"/>
      <c r="AK91" s="166"/>
      <c r="AL91" s="166"/>
      <c r="AM91" s="166"/>
      <c r="AN91" s="166"/>
      <c r="AO91" s="184"/>
      <c r="AP91" s="24"/>
      <c r="AQ91" s="8"/>
    </row>
    <row r="92" spans="1:43" ht="14.65" customHeight="1">
      <c r="A92" s="101"/>
      <c r="B92" s="193"/>
      <c r="C92" s="193"/>
      <c r="D92" s="118"/>
      <c r="E92" s="127"/>
      <c r="F92" s="133"/>
      <c r="G92" s="133"/>
      <c r="H92" s="133"/>
      <c r="I92" s="133"/>
      <c r="J92" s="145"/>
      <c r="K92" s="148"/>
      <c r="L92" s="151"/>
      <c r="M92" s="154"/>
      <c r="N92" s="14"/>
      <c r="O92" s="15"/>
      <c r="P92" s="15"/>
      <c r="Q92" s="16"/>
      <c r="R92" s="17" t="str">
        <f ca="1">IF(Q92=0," ",IFERROR(IF(DATEDIF(TODAY(),Q92,"M")&lt;=5,"ROJO",IF(DATEDIF(TODAY(),Q92,"M")&gt;=12,"VERDE",IF(AND(DATEDIF(TODAY(),Q92,"M")&gt;=6,DATEDIF(TODAY(),Q92,"M")&lt;=11),"AMARILLO"))),S92))</f>
        <v xml:space="preserve"> </v>
      </c>
      <c r="S92" s="25" t="str">
        <f>IF(Q92=0," ",IF(Q92&lt;=$N$4,"VENCIDO","NO VENCIDO"))</f>
        <v xml:space="preserve"> </v>
      </c>
      <c r="T92" s="18"/>
      <c r="U92" s="19"/>
      <c r="V92" s="19"/>
      <c r="W92" s="20"/>
      <c r="X92" s="20"/>
      <c r="Y92" s="164"/>
      <c r="Z92" s="21"/>
      <c r="AA92" s="4"/>
      <c r="AB92" s="166"/>
      <c r="AC92" s="166"/>
      <c r="AD92" s="170"/>
      <c r="AE92" s="166"/>
      <c r="AF92" s="166"/>
      <c r="AG92" s="166"/>
      <c r="AH92" s="166"/>
      <c r="AI92" s="166"/>
      <c r="AJ92" s="166"/>
      <c r="AK92" s="166"/>
      <c r="AL92" s="166"/>
      <c r="AM92" s="166"/>
      <c r="AN92" s="166"/>
      <c r="AO92" s="184"/>
      <c r="AP92" s="24"/>
      <c r="AQ92" s="8"/>
    </row>
    <row r="93" spans="1:43" ht="14.65" customHeight="1">
      <c r="A93" s="101"/>
      <c r="B93" s="193"/>
      <c r="C93" s="193"/>
      <c r="D93" s="118"/>
      <c r="E93" s="127"/>
      <c r="F93" s="133"/>
      <c r="G93" s="133"/>
      <c r="H93" s="133"/>
      <c r="I93" s="133"/>
      <c r="J93" s="145"/>
      <c r="K93" s="148"/>
      <c r="L93" s="151"/>
      <c r="M93" s="155"/>
      <c r="N93" s="14"/>
      <c r="O93" s="15"/>
      <c r="P93" s="15"/>
      <c r="Q93" s="16"/>
      <c r="R93" s="17" t="str">
        <f ca="1">IF(Q93=0," ",IFERROR(IF(DATEDIF(TODAY(),Q93,"M")&lt;=5,"ROJO",IF(DATEDIF(TODAY(),Q93,"M")&gt;=12,"VERDE",IF(AND(DATEDIF(TODAY(),Q93,"M")&gt;=6,DATEDIF(TODAY(),Q93,"M")&lt;=11),"AMARILLO"))),S93))</f>
        <v xml:space="preserve"> </v>
      </c>
      <c r="S93" s="25" t="str">
        <f>IF(Q93=0," ",IF(Q93&lt;=$N$4,"VENCIDO","NO VENCIDO"))</f>
        <v xml:space="preserve"> </v>
      </c>
      <c r="T93" s="18"/>
      <c r="U93" s="19"/>
      <c r="V93" s="19"/>
      <c r="W93" s="20"/>
      <c r="X93" s="20"/>
      <c r="Y93" s="164"/>
      <c r="Z93" s="21"/>
      <c r="AA93" s="4"/>
      <c r="AB93" s="166"/>
      <c r="AC93" s="166"/>
      <c r="AD93" s="170"/>
      <c r="AE93" s="166"/>
      <c r="AF93" s="166"/>
      <c r="AG93" s="166"/>
      <c r="AH93" s="166"/>
      <c r="AI93" s="166"/>
      <c r="AJ93" s="166"/>
      <c r="AK93" s="166"/>
      <c r="AL93" s="166"/>
      <c r="AM93" s="166"/>
      <c r="AN93" s="166"/>
      <c r="AO93" s="185"/>
      <c r="AP93" s="24"/>
      <c r="AQ93" s="8"/>
    </row>
    <row r="94" spans="1:43" ht="16.5">
      <c r="A94" s="102"/>
      <c r="B94" s="193"/>
      <c r="C94" s="193"/>
      <c r="D94" s="119"/>
      <c r="E94" s="128"/>
      <c r="F94" s="134"/>
      <c r="G94" s="134"/>
      <c r="H94" s="134"/>
      <c r="I94" s="134"/>
      <c r="J94" s="146"/>
      <c r="K94" s="149"/>
      <c r="L94" s="152"/>
      <c r="M94" s="28" t="b">
        <f>M89=N94</f>
        <v>1</v>
      </c>
      <c r="N94" s="29">
        <f>SUM(N89:N93)</f>
        <v>0</v>
      </c>
      <c r="O94" s="30" t="s">
        <v>112</v>
      </c>
      <c r="P94" s="31"/>
      <c r="Q94" s="32"/>
      <c r="R94" s="32"/>
      <c r="S94" s="32"/>
      <c r="T94" s="33">
        <f>SUM(T89:T93)</f>
        <v>0</v>
      </c>
      <c r="U94" s="34"/>
      <c r="V94" s="34"/>
      <c r="W94" s="34"/>
      <c r="X94" s="35"/>
      <c r="Y94" s="165"/>
      <c r="Z94" s="36"/>
      <c r="AA94" s="4"/>
      <c r="AB94" s="37"/>
      <c r="AC94" s="37"/>
      <c r="AD94" s="38"/>
      <c r="AE94" s="37"/>
      <c r="AF94" s="37"/>
      <c r="AG94" s="37"/>
      <c r="AH94" s="37"/>
      <c r="AI94" s="37"/>
      <c r="AJ94" s="37"/>
      <c r="AK94" s="37"/>
      <c r="AL94" s="37"/>
      <c r="AM94" s="37"/>
      <c r="AN94" s="37"/>
      <c r="AO94" s="39"/>
      <c r="AP94" s="24"/>
      <c r="AQ94" s="8"/>
    </row>
    <row r="95" spans="1:43" ht="14.65" customHeight="1">
      <c r="A95" s="100">
        <f>A89+1</f>
        <v>16</v>
      </c>
      <c r="B95" s="187" t="s">
        <v>142</v>
      </c>
      <c r="C95" s="188"/>
      <c r="D95" s="117">
        <f>+Abril!M95</f>
        <v>35</v>
      </c>
      <c r="E95" s="126"/>
      <c r="F95" s="132">
        <v>3</v>
      </c>
      <c r="G95" s="132">
        <v>0</v>
      </c>
      <c r="H95" s="132"/>
      <c r="I95" s="132"/>
      <c r="J95" s="144">
        <f>+F95+G95</f>
        <v>3</v>
      </c>
      <c r="K95" s="147">
        <f>+AO95</f>
        <v>0</v>
      </c>
      <c r="L95" s="150">
        <f>+J95+K95</f>
        <v>3</v>
      </c>
      <c r="M95" s="153">
        <f>+(D95+E95)-(L95)+H95-I95</f>
        <v>32</v>
      </c>
      <c r="N95" s="14">
        <v>32</v>
      </c>
      <c r="O95" s="15" t="s">
        <v>143</v>
      </c>
      <c r="P95" s="15" t="s">
        <v>111</v>
      </c>
      <c r="Q95" s="16">
        <v>46356</v>
      </c>
      <c r="R95" s="17" t="str">
        <f ca="1">IF(Q95=0," ",IFERROR(IF(DATEDIF(TODAY(),Q95,"M")&lt;=5,"ROJO",IF(DATEDIF(TODAY(),Q95,"M")&gt;=12,"VERDE",IF(AND(DATEDIF(TODAY(),Q95,"M")&gt;=6,DATEDIF(TODAY(),Q95,"M")&lt;=11),"AMARILLO"))),S95))</f>
        <v>ROJO</v>
      </c>
      <c r="S95" s="17" t="str">
        <f>IF(Q95=0," ",IF(Q95&lt;=$N$4,"VENCIDO","NO VENCIDO"))</f>
        <v>NO VENCIDO</v>
      </c>
      <c r="T95" s="18"/>
      <c r="U95" s="19"/>
      <c r="V95" s="19"/>
      <c r="W95" s="20"/>
      <c r="X95" s="20"/>
      <c r="Y95" s="163">
        <f>+AT95</f>
        <v>0</v>
      </c>
      <c r="Z95" s="21"/>
      <c r="AA95" s="4"/>
      <c r="AB95" s="166"/>
      <c r="AC95" s="166"/>
      <c r="AD95" s="170">
        <f>+AB95+AC95</f>
        <v>0</v>
      </c>
      <c r="AE95" s="166"/>
      <c r="AF95" s="166"/>
      <c r="AG95" s="166"/>
      <c r="AH95" s="166"/>
      <c r="AI95" s="166"/>
      <c r="AJ95" s="166"/>
      <c r="AK95" s="166"/>
      <c r="AL95" s="166"/>
      <c r="AM95" s="166"/>
      <c r="AN95" s="166"/>
      <c r="AO95" s="183">
        <f>SUM(AD95:AN99)</f>
        <v>0</v>
      </c>
      <c r="AP95" s="24"/>
      <c r="AQ95" s="8"/>
    </row>
    <row r="96" spans="1:43" ht="14.65" customHeight="1">
      <c r="A96" s="101"/>
      <c r="B96" s="189"/>
      <c r="C96" s="190"/>
      <c r="D96" s="118"/>
      <c r="E96" s="127"/>
      <c r="F96" s="133"/>
      <c r="G96" s="133"/>
      <c r="H96" s="133"/>
      <c r="I96" s="133"/>
      <c r="J96" s="145"/>
      <c r="K96" s="148"/>
      <c r="L96" s="151"/>
      <c r="M96" s="154"/>
      <c r="N96" s="14"/>
      <c r="O96" s="15"/>
      <c r="P96" s="15"/>
      <c r="Q96" s="16"/>
      <c r="R96" s="17" t="str">
        <f ca="1">IF(Q96=0," ",IFERROR(IF(DATEDIF(TODAY(),Q96,"M")&lt;=5,"ROJO",IF(DATEDIF(TODAY(),Q96,"M")&gt;=12,"VERDE",IF(AND(DATEDIF(TODAY(),Q96,"M")&gt;=6,DATEDIF(TODAY(),Q96,"M")&lt;=11),"AMARILLO"))),S96))</f>
        <v xml:space="preserve"> </v>
      </c>
      <c r="S96" s="25" t="str">
        <f>IF(Q96=0," ",IF(Q96&lt;=$N$4,"VENCIDO","NO VENCIDO"))</f>
        <v xml:space="preserve"> </v>
      </c>
      <c r="T96" s="18"/>
      <c r="U96" s="19"/>
      <c r="V96" s="19"/>
      <c r="W96" s="20"/>
      <c r="X96" s="20"/>
      <c r="Y96" s="164"/>
      <c r="Z96" s="21"/>
      <c r="AA96" s="4"/>
      <c r="AB96" s="166"/>
      <c r="AC96" s="166"/>
      <c r="AD96" s="170"/>
      <c r="AE96" s="166"/>
      <c r="AF96" s="166"/>
      <c r="AG96" s="166"/>
      <c r="AH96" s="166"/>
      <c r="AI96" s="166"/>
      <c r="AJ96" s="166"/>
      <c r="AK96" s="166"/>
      <c r="AL96" s="166"/>
      <c r="AM96" s="166"/>
      <c r="AN96" s="166"/>
      <c r="AO96" s="184"/>
      <c r="AP96" s="24"/>
      <c r="AQ96" s="8"/>
    </row>
    <row r="97" spans="1:43" ht="14.65" customHeight="1">
      <c r="A97" s="101"/>
      <c r="B97" s="189"/>
      <c r="C97" s="190"/>
      <c r="D97" s="118"/>
      <c r="E97" s="127"/>
      <c r="F97" s="133"/>
      <c r="G97" s="133"/>
      <c r="H97" s="133"/>
      <c r="I97" s="133"/>
      <c r="J97" s="145"/>
      <c r="K97" s="148"/>
      <c r="L97" s="151"/>
      <c r="M97" s="154"/>
      <c r="N97" s="14"/>
      <c r="O97" s="15"/>
      <c r="P97" s="15"/>
      <c r="Q97" s="16"/>
      <c r="R97" s="17" t="str">
        <f ca="1">IF(Q97=0," ",IFERROR(IF(DATEDIF(TODAY(),Q97,"M")&lt;=5,"ROJO",IF(DATEDIF(TODAY(),Q97,"M")&gt;=12,"VERDE",IF(AND(DATEDIF(TODAY(),Q97,"M")&gt;=6,DATEDIF(TODAY(),Q97,"M")&lt;=11),"AMARILLO"))),S97))</f>
        <v xml:space="preserve"> </v>
      </c>
      <c r="S97" s="25" t="str">
        <f>IF(Q97=0," ",IF(Q97&lt;=$N$4,"VENCIDO","NO VENCIDO"))</f>
        <v xml:space="preserve"> </v>
      </c>
      <c r="T97" s="18"/>
      <c r="U97" s="19"/>
      <c r="V97" s="19"/>
      <c r="W97" s="20"/>
      <c r="X97" s="20"/>
      <c r="Y97" s="164"/>
      <c r="Z97" s="21"/>
      <c r="AA97" s="4"/>
      <c r="AB97" s="166"/>
      <c r="AC97" s="166"/>
      <c r="AD97" s="170"/>
      <c r="AE97" s="166"/>
      <c r="AF97" s="166"/>
      <c r="AG97" s="166"/>
      <c r="AH97" s="166"/>
      <c r="AI97" s="166"/>
      <c r="AJ97" s="166"/>
      <c r="AK97" s="166"/>
      <c r="AL97" s="166"/>
      <c r="AM97" s="166"/>
      <c r="AN97" s="166"/>
      <c r="AO97" s="184"/>
      <c r="AP97" s="24"/>
      <c r="AQ97" s="8"/>
    </row>
    <row r="98" spans="1:43" ht="14.65" customHeight="1">
      <c r="A98" s="101"/>
      <c r="B98" s="189"/>
      <c r="C98" s="190"/>
      <c r="D98" s="118"/>
      <c r="E98" s="127"/>
      <c r="F98" s="133"/>
      <c r="G98" s="133"/>
      <c r="H98" s="133"/>
      <c r="I98" s="133"/>
      <c r="J98" s="145"/>
      <c r="K98" s="148"/>
      <c r="L98" s="151"/>
      <c r="M98" s="154"/>
      <c r="N98" s="14"/>
      <c r="O98" s="15"/>
      <c r="P98" s="15"/>
      <c r="Q98" s="16"/>
      <c r="R98" s="17" t="str">
        <f ca="1">IF(Q98=0," ",IFERROR(IF(DATEDIF(TODAY(),Q98,"M")&lt;=5,"ROJO",IF(DATEDIF(TODAY(),Q98,"M")&gt;=12,"VERDE",IF(AND(DATEDIF(TODAY(),Q98,"M")&gt;=6,DATEDIF(TODAY(),Q98,"M")&lt;=11),"AMARILLO"))),S98))</f>
        <v xml:space="preserve"> </v>
      </c>
      <c r="S98" s="25" t="str">
        <f>IF(Q98=0," ",IF(Q98&lt;=$N$4,"VENCIDO","NO VENCIDO"))</f>
        <v xml:space="preserve"> </v>
      </c>
      <c r="T98" s="18"/>
      <c r="U98" s="19"/>
      <c r="V98" s="19"/>
      <c r="W98" s="20"/>
      <c r="X98" s="20"/>
      <c r="Y98" s="164"/>
      <c r="Z98" s="21"/>
      <c r="AA98" s="4"/>
      <c r="AB98" s="166"/>
      <c r="AC98" s="166"/>
      <c r="AD98" s="170"/>
      <c r="AE98" s="166"/>
      <c r="AF98" s="166"/>
      <c r="AG98" s="166"/>
      <c r="AH98" s="166"/>
      <c r="AI98" s="166"/>
      <c r="AJ98" s="166"/>
      <c r="AK98" s="166"/>
      <c r="AL98" s="166"/>
      <c r="AM98" s="166"/>
      <c r="AN98" s="166"/>
      <c r="AO98" s="184"/>
      <c r="AP98" s="24"/>
      <c r="AQ98" s="8"/>
    </row>
    <row r="99" spans="1:43" ht="14.65" customHeight="1">
      <c r="A99" s="101"/>
      <c r="B99" s="189"/>
      <c r="C99" s="190"/>
      <c r="D99" s="118"/>
      <c r="E99" s="127"/>
      <c r="F99" s="133"/>
      <c r="G99" s="133"/>
      <c r="H99" s="133"/>
      <c r="I99" s="133"/>
      <c r="J99" s="145"/>
      <c r="K99" s="148"/>
      <c r="L99" s="151"/>
      <c r="M99" s="155"/>
      <c r="N99" s="14"/>
      <c r="O99" s="15"/>
      <c r="P99" s="15"/>
      <c r="Q99" s="16"/>
      <c r="R99" s="17" t="str">
        <f ca="1">IF(Q99=0," ",IFERROR(IF(DATEDIF(TODAY(),Q99,"M")&lt;=5,"ROJO",IF(DATEDIF(TODAY(),Q99,"M")&gt;=12,"VERDE",IF(AND(DATEDIF(TODAY(),Q99,"M")&gt;=6,DATEDIF(TODAY(),Q99,"M")&lt;=11),"AMARILLO"))),S99))</f>
        <v xml:space="preserve"> </v>
      </c>
      <c r="S99" s="25" t="str">
        <f>IF(Q99=0," ",IF(Q99&lt;=$N$4,"VENCIDO","NO VENCIDO"))</f>
        <v xml:space="preserve"> </v>
      </c>
      <c r="T99" s="18"/>
      <c r="U99" s="19"/>
      <c r="V99" s="19"/>
      <c r="W99" s="20"/>
      <c r="X99" s="20"/>
      <c r="Y99" s="164"/>
      <c r="Z99" s="21"/>
      <c r="AA99" s="4"/>
      <c r="AB99" s="166"/>
      <c r="AC99" s="166"/>
      <c r="AD99" s="170"/>
      <c r="AE99" s="166"/>
      <c r="AF99" s="166"/>
      <c r="AG99" s="166"/>
      <c r="AH99" s="166"/>
      <c r="AI99" s="166"/>
      <c r="AJ99" s="166"/>
      <c r="AK99" s="166"/>
      <c r="AL99" s="166"/>
      <c r="AM99" s="166"/>
      <c r="AN99" s="166"/>
      <c r="AO99" s="185"/>
      <c r="AP99" s="24"/>
      <c r="AQ99" s="8"/>
    </row>
    <row r="100" spans="1:43" ht="16.5">
      <c r="A100" s="102"/>
      <c r="B100" s="191"/>
      <c r="C100" s="192"/>
      <c r="D100" s="119"/>
      <c r="E100" s="128"/>
      <c r="F100" s="134"/>
      <c r="G100" s="134"/>
      <c r="H100" s="134"/>
      <c r="I100" s="134"/>
      <c r="J100" s="146"/>
      <c r="K100" s="149"/>
      <c r="L100" s="152"/>
      <c r="M100" s="28" t="b">
        <f>M95=N100</f>
        <v>1</v>
      </c>
      <c r="N100" s="29">
        <f>SUM(N95:N99)</f>
        <v>32</v>
      </c>
      <c r="O100" s="30" t="s">
        <v>112</v>
      </c>
      <c r="P100" s="31"/>
      <c r="Q100" s="32"/>
      <c r="R100" s="32"/>
      <c r="S100" s="32"/>
      <c r="T100" s="33">
        <f>SUM(T95:T99)</f>
        <v>0</v>
      </c>
      <c r="U100" s="34"/>
      <c r="V100" s="34"/>
      <c r="W100" s="34"/>
      <c r="X100" s="35"/>
      <c r="Y100" s="165"/>
      <c r="Z100" s="36"/>
      <c r="AA100" s="4"/>
      <c r="AB100" s="37"/>
      <c r="AC100" s="37"/>
      <c r="AD100" s="38"/>
      <c r="AE100" s="37"/>
      <c r="AF100" s="37"/>
      <c r="AG100" s="37"/>
      <c r="AH100" s="37"/>
      <c r="AI100" s="37"/>
      <c r="AJ100" s="37"/>
      <c r="AK100" s="37"/>
      <c r="AL100" s="37"/>
      <c r="AM100" s="37"/>
      <c r="AN100" s="37"/>
      <c r="AO100" s="39"/>
      <c r="AP100" s="24"/>
      <c r="AQ100" s="8"/>
    </row>
    <row r="101" spans="1:43" ht="14.65" customHeight="1">
      <c r="A101" s="100">
        <f>A95+1</f>
        <v>17</v>
      </c>
      <c r="B101" s="193" t="s">
        <v>144</v>
      </c>
      <c r="C101" s="193"/>
      <c r="D101" s="117">
        <f>+Abril!M101</f>
        <v>0</v>
      </c>
      <c r="E101" s="126"/>
      <c r="F101" s="132"/>
      <c r="G101" s="132">
        <v>0</v>
      </c>
      <c r="H101" s="132"/>
      <c r="I101" s="132"/>
      <c r="J101" s="144">
        <f>+F101+G101</f>
        <v>0</v>
      </c>
      <c r="K101" s="147">
        <f>+AO101</f>
        <v>0</v>
      </c>
      <c r="L101" s="150">
        <f>+J101+K101</f>
        <v>0</v>
      </c>
      <c r="M101" s="153">
        <f>+(D101+E101)-(L101)+H101-I101</f>
        <v>0</v>
      </c>
      <c r="N101" s="14"/>
      <c r="O101" s="15"/>
      <c r="P101" s="15"/>
      <c r="Q101" s="16"/>
      <c r="R101" s="17" t="str">
        <f ca="1">IF(Q101=0," ",IFERROR(IF(DATEDIF(TODAY(),Q101,"M")&lt;=5,"ROJO",IF(DATEDIF(TODAY(),Q101,"M")&gt;=12,"VERDE",IF(AND(DATEDIF(TODAY(),Q101,"M")&gt;=6,DATEDIF(TODAY(),Q101,"M")&lt;=11),"AMARILLO"))),S101))</f>
        <v xml:space="preserve"> </v>
      </c>
      <c r="S101" s="17" t="str">
        <f>IF(Q101=0," ",IF(Q101&lt;=$N$4,"VENCIDO","NO VENCIDO"))</f>
        <v xml:space="preserve"> </v>
      </c>
      <c r="T101" s="18"/>
      <c r="U101" s="19"/>
      <c r="V101" s="19"/>
      <c r="W101" s="20"/>
      <c r="X101" s="20"/>
      <c r="Y101" s="163">
        <f>+AT101</f>
        <v>0</v>
      </c>
      <c r="Z101" s="21"/>
      <c r="AA101" s="4"/>
      <c r="AB101" s="166"/>
      <c r="AC101" s="166"/>
      <c r="AD101" s="170">
        <f>+AB101+AC101</f>
        <v>0</v>
      </c>
      <c r="AE101" s="166"/>
      <c r="AF101" s="166"/>
      <c r="AG101" s="166"/>
      <c r="AH101" s="166"/>
      <c r="AI101" s="166"/>
      <c r="AJ101" s="166"/>
      <c r="AK101" s="166"/>
      <c r="AL101" s="166"/>
      <c r="AM101" s="166"/>
      <c r="AN101" s="166"/>
      <c r="AO101" s="183">
        <f>SUM(AD101:AN105)</f>
        <v>0</v>
      </c>
      <c r="AP101" s="24"/>
      <c r="AQ101" s="8"/>
    </row>
    <row r="102" spans="1:43" ht="14.65" customHeight="1">
      <c r="A102" s="101"/>
      <c r="B102" s="193"/>
      <c r="C102" s="193"/>
      <c r="D102" s="118"/>
      <c r="E102" s="127"/>
      <c r="F102" s="133"/>
      <c r="G102" s="133"/>
      <c r="H102" s="133"/>
      <c r="I102" s="133"/>
      <c r="J102" s="145"/>
      <c r="K102" s="148"/>
      <c r="L102" s="151"/>
      <c r="M102" s="154"/>
      <c r="N102" s="14"/>
      <c r="O102" s="15"/>
      <c r="P102" s="15"/>
      <c r="Q102" s="16"/>
      <c r="R102" s="17" t="str">
        <f ca="1">IF(Q102=0," ",IFERROR(IF(DATEDIF(TODAY(),Q102,"M")&lt;=5,"ROJO",IF(DATEDIF(TODAY(),Q102,"M")&gt;=12,"VERDE",IF(AND(DATEDIF(TODAY(),Q102,"M")&gt;=6,DATEDIF(TODAY(),Q102,"M")&lt;=11),"AMARILLO"))),S102))</f>
        <v xml:space="preserve"> </v>
      </c>
      <c r="S102" s="25" t="str">
        <f>IF(Q102=0," ",IF(Q102&lt;=$N$4,"VENCIDO","NO VENCIDO"))</f>
        <v xml:space="preserve"> </v>
      </c>
      <c r="T102" s="18"/>
      <c r="U102" s="19"/>
      <c r="V102" s="19"/>
      <c r="W102" s="20"/>
      <c r="X102" s="20"/>
      <c r="Y102" s="164"/>
      <c r="Z102" s="21"/>
      <c r="AA102" s="4"/>
      <c r="AB102" s="166"/>
      <c r="AC102" s="166"/>
      <c r="AD102" s="170"/>
      <c r="AE102" s="166"/>
      <c r="AF102" s="166"/>
      <c r="AG102" s="166"/>
      <c r="AH102" s="166"/>
      <c r="AI102" s="166"/>
      <c r="AJ102" s="166"/>
      <c r="AK102" s="166"/>
      <c r="AL102" s="166"/>
      <c r="AM102" s="166"/>
      <c r="AN102" s="166"/>
      <c r="AO102" s="184"/>
      <c r="AP102" s="24"/>
      <c r="AQ102" s="8"/>
    </row>
    <row r="103" spans="1:43" ht="14.65" customHeight="1">
      <c r="A103" s="101"/>
      <c r="B103" s="193"/>
      <c r="C103" s="193"/>
      <c r="D103" s="118"/>
      <c r="E103" s="127"/>
      <c r="F103" s="133"/>
      <c r="G103" s="133"/>
      <c r="H103" s="133"/>
      <c r="I103" s="133"/>
      <c r="J103" s="145"/>
      <c r="K103" s="148"/>
      <c r="L103" s="151"/>
      <c r="M103" s="154"/>
      <c r="N103" s="14"/>
      <c r="O103" s="15"/>
      <c r="P103" s="15"/>
      <c r="Q103" s="16"/>
      <c r="R103" s="17" t="str">
        <f ca="1">IF(Q103=0," ",IFERROR(IF(DATEDIF(TODAY(),Q103,"M")&lt;=5,"ROJO",IF(DATEDIF(TODAY(),Q103,"M")&gt;=12,"VERDE",IF(AND(DATEDIF(TODAY(),Q103,"M")&gt;=6,DATEDIF(TODAY(),Q103,"M")&lt;=11),"AMARILLO"))),S103))</f>
        <v xml:space="preserve"> </v>
      </c>
      <c r="S103" s="25" t="str">
        <f>IF(Q103=0," ",IF(Q103&lt;=$N$4,"VENCIDO","NO VENCIDO"))</f>
        <v xml:space="preserve"> </v>
      </c>
      <c r="T103" s="18"/>
      <c r="U103" s="19"/>
      <c r="V103" s="19"/>
      <c r="W103" s="20"/>
      <c r="X103" s="20"/>
      <c r="Y103" s="164"/>
      <c r="Z103" s="21"/>
      <c r="AA103" s="4"/>
      <c r="AB103" s="166"/>
      <c r="AC103" s="166"/>
      <c r="AD103" s="170"/>
      <c r="AE103" s="166"/>
      <c r="AF103" s="166"/>
      <c r="AG103" s="166"/>
      <c r="AH103" s="166"/>
      <c r="AI103" s="166"/>
      <c r="AJ103" s="166"/>
      <c r="AK103" s="166"/>
      <c r="AL103" s="166"/>
      <c r="AM103" s="166"/>
      <c r="AN103" s="166"/>
      <c r="AO103" s="184"/>
      <c r="AP103" s="24"/>
      <c r="AQ103" s="8"/>
    </row>
    <row r="104" spans="1:43" ht="14.65" customHeight="1">
      <c r="A104" s="101"/>
      <c r="B104" s="193"/>
      <c r="C104" s="193"/>
      <c r="D104" s="118"/>
      <c r="E104" s="127"/>
      <c r="F104" s="133"/>
      <c r="G104" s="133"/>
      <c r="H104" s="133"/>
      <c r="I104" s="133"/>
      <c r="J104" s="145"/>
      <c r="K104" s="148"/>
      <c r="L104" s="151"/>
      <c r="M104" s="154"/>
      <c r="N104" s="14"/>
      <c r="O104" s="15"/>
      <c r="P104" s="15"/>
      <c r="Q104" s="16"/>
      <c r="R104" s="17" t="str">
        <f ca="1">IF(Q104=0," ",IFERROR(IF(DATEDIF(TODAY(),Q104,"M")&lt;=5,"ROJO",IF(DATEDIF(TODAY(),Q104,"M")&gt;=12,"VERDE",IF(AND(DATEDIF(TODAY(),Q104,"M")&gt;=6,DATEDIF(TODAY(),Q104,"M")&lt;=11),"AMARILLO"))),S104))</f>
        <v xml:space="preserve"> </v>
      </c>
      <c r="S104" s="25" t="str">
        <f>IF(Q104=0," ",IF(Q104&lt;=$N$4,"VENCIDO","NO VENCIDO"))</f>
        <v xml:space="preserve"> </v>
      </c>
      <c r="T104" s="18"/>
      <c r="U104" s="19"/>
      <c r="V104" s="19"/>
      <c r="W104" s="20"/>
      <c r="X104" s="20"/>
      <c r="Y104" s="164"/>
      <c r="Z104" s="21"/>
      <c r="AA104" s="4"/>
      <c r="AB104" s="166"/>
      <c r="AC104" s="166"/>
      <c r="AD104" s="170"/>
      <c r="AE104" s="166"/>
      <c r="AF104" s="166"/>
      <c r="AG104" s="166"/>
      <c r="AH104" s="166"/>
      <c r="AI104" s="166"/>
      <c r="AJ104" s="166"/>
      <c r="AK104" s="166"/>
      <c r="AL104" s="166"/>
      <c r="AM104" s="166"/>
      <c r="AN104" s="166"/>
      <c r="AO104" s="184"/>
      <c r="AP104" s="24"/>
      <c r="AQ104" s="8"/>
    </row>
    <row r="105" spans="1:43" ht="14.65" customHeight="1">
      <c r="A105" s="101"/>
      <c r="B105" s="193"/>
      <c r="C105" s="193"/>
      <c r="D105" s="118"/>
      <c r="E105" s="127"/>
      <c r="F105" s="133"/>
      <c r="G105" s="133"/>
      <c r="H105" s="133"/>
      <c r="I105" s="133"/>
      <c r="J105" s="145"/>
      <c r="K105" s="148"/>
      <c r="L105" s="151"/>
      <c r="M105" s="155"/>
      <c r="N105" s="14"/>
      <c r="O105" s="15"/>
      <c r="P105" s="15"/>
      <c r="Q105" s="16"/>
      <c r="R105" s="17" t="str">
        <f ca="1">IF(Q105=0," ",IFERROR(IF(DATEDIF(TODAY(),Q105,"M")&lt;=5,"ROJO",IF(DATEDIF(TODAY(),Q105,"M")&gt;=12,"VERDE",IF(AND(DATEDIF(TODAY(),Q105,"M")&gt;=6,DATEDIF(TODAY(),Q105,"M")&lt;=11),"AMARILLO"))),S105))</f>
        <v xml:space="preserve"> </v>
      </c>
      <c r="S105" s="25" t="str">
        <f>IF(Q105=0," ",IF(Q105&lt;=$N$4,"VENCIDO","NO VENCIDO"))</f>
        <v xml:space="preserve"> </v>
      </c>
      <c r="T105" s="18"/>
      <c r="U105" s="19"/>
      <c r="V105" s="19"/>
      <c r="W105" s="20"/>
      <c r="X105" s="20"/>
      <c r="Y105" s="164"/>
      <c r="Z105" s="21"/>
      <c r="AA105" s="4"/>
      <c r="AB105" s="166"/>
      <c r="AC105" s="166"/>
      <c r="AD105" s="170"/>
      <c r="AE105" s="166"/>
      <c r="AF105" s="166"/>
      <c r="AG105" s="166"/>
      <c r="AH105" s="166"/>
      <c r="AI105" s="166"/>
      <c r="AJ105" s="166"/>
      <c r="AK105" s="166"/>
      <c r="AL105" s="166"/>
      <c r="AM105" s="166"/>
      <c r="AN105" s="166"/>
      <c r="AO105" s="185"/>
      <c r="AP105" s="24"/>
      <c r="AQ105" s="8"/>
    </row>
    <row r="106" spans="1:43" ht="16.5">
      <c r="A106" s="102"/>
      <c r="B106" s="193"/>
      <c r="C106" s="193"/>
      <c r="D106" s="119"/>
      <c r="E106" s="128"/>
      <c r="F106" s="134"/>
      <c r="G106" s="134"/>
      <c r="H106" s="134"/>
      <c r="I106" s="134"/>
      <c r="J106" s="146"/>
      <c r="K106" s="149"/>
      <c r="L106" s="152"/>
      <c r="M106" s="28" t="b">
        <f>M101=N106</f>
        <v>1</v>
      </c>
      <c r="N106" s="29">
        <f>SUM(N101:N105)</f>
        <v>0</v>
      </c>
      <c r="O106" s="30" t="s">
        <v>112</v>
      </c>
      <c r="P106" s="31"/>
      <c r="Q106" s="32"/>
      <c r="R106" s="32"/>
      <c r="S106" s="32"/>
      <c r="T106" s="33">
        <f>SUM(T101:T105)</f>
        <v>0</v>
      </c>
      <c r="U106" s="34"/>
      <c r="V106" s="34"/>
      <c r="W106" s="34"/>
      <c r="X106" s="35"/>
      <c r="Y106" s="165"/>
      <c r="Z106" s="36"/>
      <c r="AA106" s="4"/>
      <c r="AB106" s="37"/>
      <c r="AC106" s="37"/>
      <c r="AD106" s="38"/>
      <c r="AE106" s="37"/>
      <c r="AF106" s="37"/>
      <c r="AG106" s="37"/>
      <c r="AH106" s="37"/>
      <c r="AI106" s="37"/>
      <c r="AJ106" s="37"/>
      <c r="AK106" s="37"/>
      <c r="AL106" s="37"/>
      <c r="AM106" s="37"/>
      <c r="AN106" s="37"/>
      <c r="AO106" s="39"/>
      <c r="AP106" s="24"/>
      <c r="AQ106" s="8"/>
    </row>
    <row r="107" spans="1:43" ht="14.65" customHeight="1">
      <c r="A107" s="100">
        <f>A101+1</f>
        <v>18</v>
      </c>
      <c r="B107" s="193" t="s">
        <v>145</v>
      </c>
      <c r="C107" s="193"/>
      <c r="D107" s="117">
        <f>+Abril!M107</f>
        <v>0</v>
      </c>
      <c r="E107" s="126"/>
      <c r="F107" s="132"/>
      <c r="G107" s="132">
        <v>0</v>
      </c>
      <c r="H107" s="132"/>
      <c r="I107" s="132"/>
      <c r="J107" s="144">
        <f>+F107+G107</f>
        <v>0</v>
      </c>
      <c r="K107" s="147">
        <f>+AO107</f>
        <v>0</v>
      </c>
      <c r="L107" s="150">
        <f>+J107+K107</f>
        <v>0</v>
      </c>
      <c r="M107" s="153">
        <f>+(D107+E107)-(L107)+H107-I107</f>
        <v>0</v>
      </c>
      <c r="N107" s="14"/>
      <c r="O107" s="15"/>
      <c r="P107" s="15"/>
      <c r="Q107" s="16"/>
      <c r="R107" s="17" t="str">
        <f ca="1">IF(Q107=0," ",IFERROR(IF(DATEDIF(TODAY(),Q107,"M")&lt;=5,"ROJO",IF(DATEDIF(TODAY(),Q107,"M")&gt;=12,"VERDE",IF(AND(DATEDIF(TODAY(),Q107,"M")&gt;=6,DATEDIF(TODAY(),Q107,"M")&lt;=11),"AMARILLO"))),S107))</f>
        <v xml:space="preserve"> </v>
      </c>
      <c r="S107" s="17" t="str">
        <f>IF(Q107=0," ",IF(Q107&lt;=$N$4,"VENCIDO","NO VENCIDO"))</f>
        <v xml:space="preserve"> </v>
      </c>
      <c r="T107" s="18"/>
      <c r="U107" s="19"/>
      <c r="V107" s="19"/>
      <c r="W107" s="20"/>
      <c r="X107" s="20"/>
      <c r="Y107" s="163">
        <f>+AT107</f>
        <v>0</v>
      </c>
      <c r="Z107" s="21"/>
      <c r="AA107" s="4"/>
      <c r="AB107" s="166"/>
      <c r="AC107" s="166"/>
      <c r="AD107" s="170">
        <f>+AB107+AC107</f>
        <v>0</v>
      </c>
      <c r="AE107" s="166"/>
      <c r="AF107" s="166"/>
      <c r="AG107" s="166"/>
      <c r="AH107" s="166"/>
      <c r="AI107" s="166"/>
      <c r="AJ107" s="166"/>
      <c r="AK107" s="166"/>
      <c r="AL107" s="166"/>
      <c r="AM107" s="166"/>
      <c r="AN107" s="166"/>
      <c r="AO107" s="183">
        <f>SUM(AD107:AN111)</f>
        <v>0</v>
      </c>
      <c r="AP107" s="24"/>
      <c r="AQ107" s="8"/>
    </row>
    <row r="108" spans="1:43" ht="14.65" customHeight="1">
      <c r="A108" s="101"/>
      <c r="B108" s="193"/>
      <c r="C108" s="193"/>
      <c r="D108" s="118"/>
      <c r="E108" s="127"/>
      <c r="F108" s="133"/>
      <c r="G108" s="133"/>
      <c r="H108" s="133"/>
      <c r="I108" s="133"/>
      <c r="J108" s="145"/>
      <c r="K108" s="148"/>
      <c r="L108" s="151"/>
      <c r="M108" s="154"/>
      <c r="N108" s="14"/>
      <c r="O108" s="15"/>
      <c r="P108" s="15"/>
      <c r="Q108" s="16"/>
      <c r="R108" s="17" t="str">
        <f ca="1">IF(Q108=0," ",IFERROR(IF(DATEDIF(TODAY(),Q108,"M")&lt;=5,"ROJO",IF(DATEDIF(TODAY(),Q108,"M")&gt;=12,"VERDE",IF(AND(DATEDIF(TODAY(),Q108,"M")&gt;=6,DATEDIF(TODAY(),Q108,"M")&lt;=11),"AMARILLO"))),S108))</f>
        <v xml:space="preserve"> </v>
      </c>
      <c r="S108" s="25" t="str">
        <f>IF(Q108=0," ",IF(Q108&lt;=$N$4,"VENCIDO","NO VENCIDO"))</f>
        <v xml:space="preserve"> </v>
      </c>
      <c r="T108" s="18"/>
      <c r="U108" s="19"/>
      <c r="V108" s="19"/>
      <c r="W108" s="20"/>
      <c r="X108" s="20"/>
      <c r="Y108" s="164"/>
      <c r="Z108" s="21"/>
      <c r="AA108" s="4"/>
      <c r="AB108" s="166"/>
      <c r="AC108" s="166"/>
      <c r="AD108" s="170"/>
      <c r="AE108" s="166"/>
      <c r="AF108" s="166"/>
      <c r="AG108" s="166"/>
      <c r="AH108" s="166"/>
      <c r="AI108" s="166"/>
      <c r="AJ108" s="166"/>
      <c r="AK108" s="166"/>
      <c r="AL108" s="166"/>
      <c r="AM108" s="166"/>
      <c r="AN108" s="166"/>
      <c r="AO108" s="184"/>
      <c r="AP108" s="24"/>
      <c r="AQ108" s="8"/>
    </row>
    <row r="109" spans="1:43" ht="14.65" customHeight="1">
      <c r="A109" s="101"/>
      <c r="B109" s="193"/>
      <c r="C109" s="193"/>
      <c r="D109" s="118"/>
      <c r="E109" s="127"/>
      <c r="F109" s="133"/>
      <c r="G109" s="133"/>
      <c r="H109" s="133"/>
      <c r="I109" s="133"/>
      <c r="J109" s="145"/>
      <c r="K109" s="148"/>
      <c r="L109" s="151"/>
      <c r="M109" s="154"/>
      <c r="N109" s="14"/>
      <c r="O109" s="15"/>
      <c r="P109" s="15"/>
      <c r="Q109" s="16"/>
      <c r="R109" s="17" t="str">
        <f ca="1">IF(Q109=0," ",IFERROR(IF(DATEDIF(TODAY(),Q109,"M")&lt;=5,"ROJO",IF(DATEDIF(TODAY(),Q109,"M")&gt;=12,"VERDE",IF(AND(DATEDIF(TODAY(),Q109,"M")&gt;=6,DATEDIF(TODAY(),Q109,"M")&lt;=11),"AMARILLO"))),S109))</f>
        <v xml:space="preserve"> </v>
      </c>
      <c r="S109" s="25" t="str">
        <f>IF(Q109=0," ",IF(Q109&lt;=$N$4,"VENCIDO","NO VENCIDO"))</f>
        <v xml:space="preserve"> </v>
      </c>
      <c r="T109" s="18"/>
      <c r="U109" s="19"/>
      <c r="V109" s="19"/>
      <c r="W109" s="20"/>
      <c r="X109" s="20"/>
      <c r="Y109" s="164"/>
      <c r="Z109" s="21"/>
      <c r="AA109" s="4"/>
      <c r="AB109" s="166"/>
      <c r="AC109" s="166"/>
      <c r="AD109" s="170"/>
      <c r="AE109" s="166"/>
      <c r="AF109" s="166"/>
      <c r="AG109" s="166"/>
      <c r="AH109" s="166"/>
      <c r="AI109" s="166"/>
      <c r="AJ109" s="166"/>
      <c r="AK109" s="166"/>
      <c r="AL109" s="166"/>
      <c r="AM109" s="166"/>
      <c r="AN109" s="166"/>
      <c r="AO109" s="184"/>
      <c r="AP109" s="24"/>
      <c r="AQ109" s="8"/>
    </row>
    <row r="110" spans="1:43" ht="14.65" customHeight="1">
      <c r="A110" s="101"/>
      <c r="B110" s="193"/>
      <c r="C110" s="193"/>
      <c r="D110" s="118"/>
      <c r="E110" s="127"/>
      <c r="F110" s="133"/>
      <c r="G110" s="133"/>
      <c r="H110" s="133"/>
      <c r="I110" s="133"/>
      <c r="J110" s="145"/>
      <c r="K110" s="148"/>
      <c r="L110" s="151"/>
      <c r="M110" s="154"/>
      <c r="N110" s="14"/>
      <c r="O110" s="15"/>
      <c r="P110" s="15"/>
      <c r="Q110" s="16"/>
      <c r="R110" s="17" t="str">
        <f ca="1">IF(Q110=0," ",IFERROR(IF(DATEDIF(TODAY(),Q110,"M")&lt;=5,"ROJO",IF(DATEDIF(TODAY(),Q110,"M")&gt;=12,"VERDE",IF(AND(DATEDIF(TODAY(),Q110,"M")&gt;=6,DATEDIF(TODAY(),Q110,"M")&lt;=11),"AMARILLO"))),S110))</f>
        <v xml:space="preserve"> </v>
      </c>
      <c r="S110" s="25" t="str">
        <f>IF(Q110=0," ",IF(Q110&lt;=$N$4,"VENCIDO","NO VENCIDO"))</f>
        <v xml:space="preserve"> </v>
      </c>
      <c r="T110" s="18"/>
      <c r="U110" s="19"/>
      <c r="V110" s="19"/>
      <c r="W110" s="20"/>
      <c r="X110" s="20"/>
      <c r="Y110" s="164"/>
      <c r="Z110" s="21"/>
      <c r="AA110" s="4"/>
      <c r="AB110" s="166"/>
      <c r="AC110" s="166"/>
      <c r="AD110" s="170"/>
      <c r="AE110" s="166"/>
      <c r="AF110" s="166"/>
      <c r="AG110" s="166"/>
      <c r="AH110" s="166"/>
      <c r="AI110" s="166"/>
      <c r="AJ110" s="166"/>
      <c r="AK110" s="166"/>
      <c r="AL110" s="166"/>
      <c r="AM110" s="166"/>
      <c r="AN110" s="166"/>
      <c r="AO110" s="184"/>
      <c r="AP110" s="24"/>
      <c r="AQ110" s="8"/>
    </row>
    <row r="111" spans="1:43" ht="14.65" customHeight="1">
      <c r="A111" s="101"/>
      <c r="B111" s="193"/>
      <c r="C111" s="193"/>
      <c r="D111" s="118"/>
      <c r="E111" s="127"/>
      <c r="F111" s="133"/>
      <c r="G111" s="133"/>
      <c r="H111" s="133"/>
      <c r="I111" s="133"/>
      <c r="J111" s="145"/>
      <c r="K111" s="148"/>
      <c r="L111" s="151"/>
      <c r="M111" s="155"/>
      <c r="N111" s="14"/>
      <c r="O111" s="15"/>
      <c r="P111" s="15"/>
      <c r="Q111" s="16"/>
      <c r="R111" s="17" t="str">
        <f ca="1">IF(Q111=0," ",IFERROR(IF(DATEDIF(TODAY(),Q111,"M")&lt;=5,"ROJO",IF(DATEDIF(TODAY(),Q111,"M")&gt;=12,"VERDE",IF(AND(DATEDIF(TODAY(),Q111,"M")&gt;=6,DATEDIF(TODAY(),Q111,"M")&lt;=11),"AMARILLO"))),S111))</f>
        <v xml:space="preserve"> </v>
      </c>
      <c r="S111" s="25" t="str">
        <f>IF(Q111=0," ",IF(Q111&lt;=$N$4,"VENCIDO","NO VENCIDO"))</f>
        <v xml:space="preserve"> </v>
      </c>
      <c r="T111" s="18"/>
      <c r="U111" s="19"/>
      <c r="V111" s="19"/>
      <c r="W111" s="20"/>
      <c r="X111" s="20"/>
      <c r="Y111" s="164"/>
      <c r="Z111" s="21"/>
      <c r="AA111" s="4"/>
      <c r="AB111" s="166"/>
      <c r="AC111" s="166"/>
      <c r="AD111" s="170"/>
      <c r="AE111" s="166"/>
      <c r="AF111" s="166"/>
      <c r="AG111" s="166"/>
      <c r="AH111" s="166"/>
      <c r="AI111" s="166"/>
      <c r="AJ111" s="166"/>
      <c r="AK111" s="166"/>
      <c r="AL111" s="166"/>
      <c r="AM111" s="166"/>
      <c r="AN111" s="166"/>
      <c r="AO111" s="185"/>
      <c r="AP111" s="24"/>
      <c r="AQ111" s="8"/>
    </row>
    <row r="112" spans="1:43" ht="16.5">
      <c r="A112" s="102"/>
      <c r="B112" s="193"/>
      <c r="C112" s="193"/>
      <c r="D112" s="119"/>
      <c r="E112" s="128"/>
      <c r="F112" s="134"/>
      <c r="G112" s="134"/>
      <c r="H112" s="134"/>
      <c r="I112" s="134"/>
      <c r="J112" s="146"/>
      <c r="K112" s="149"/>
      <c r="L112" s="152"/>
      <c r="M112" s="28" t="b">
        <f>M107=N112</f>
        <v>1</v>
      </c>
      <c r="N112" s="29">
        <f>SUM(N107:N111)</f>
        <v>0</v>
      </c>
      <c r="O112" s="30" t="s">
        <v>112</v>
      </c>
      <c r="P112" s="31"/>
      <c r="Q112" s="32"/>
      <c r="R112" s="32"/>
      <c r="S112" s="32"/>
      <c r="T112" s="33">
        <f>SUM(T107:T111)</f>
        <v>0</v>
      </c>
      <c r="U112" s="34"/>
      <c r="V112" s="34"/>
      <c r="W112" s="34"/>
      <c r="X112" s="35"/>
      <c r="Y112" s="165"/>
      <c r="Z112" s="36"/>
      <c r="AA112" s="4"/>
      <c r="AB112" s="37"/>
      <c r="AC112" s="37"/>
      <c r="AD112" s="38"/>
      <c r="AE112" s="37"/>
      <c r="AF112" s="37"/>
      <c r="AG112" s="37"/>
      <c r="AH112" s="37"/>
      <c r="AI112" s="37"/>
      <c r="AJ112" s="37"/>
      <c r="AK112" s="37"/>
      <c r="AL112" s="37"/>
      <c r="AM112" s="37"/>
      <c r="AN112" s="37"/>
      <c r="AO112" s="39"/>
      <c r="AP112" s="24"/>
      <c r="AQ112" s="8"/>
    </row>
    <row r="113" spans="1:43" ht="14.65" customHeight="1">
      <c r="A113" s="100">
        <f>A107+1</f>
        <v>19</v>
      </c>
      <c r="B113" s="187" t="s">
        <v>146</v>
      </c>
      <c r="C113" s="188"/>
      <c r="D113" s="117">
        <f>+Abril!M113</f>
        <v>141</v>
      </c>
      <c r="E113" s="126"/>
      <c r="F113" s="132">
        <v>9</v>
      </c>
      <c r="G113" s="132">
        <v>1</v>
      </c>
      <c r="H113" s="132"/>
      <c r="I113" s="132"/>
      <c r="J113" s="144">
        <f>+F113+G113</f>
        <v>10</v>
      </c>
      <c r="K113" s="147">
        <f>+AO113</f>
        <v>31</v>
      </c>
      <c r="L113" s="150">
        <f>+J113+K113</f>
        <v>41</v>
      </c>
      <c r="M113" s="153">
        <f>+(D113+E113)-(L113)+H113-I113</f>
        <v>100</v>
      </c>
      <c r="N113" s="14">
        <v>100</v>
      </c>
      <c r="O113" s="15" t="s">
        <v>147</v>
      </c>
      <c r="P113" s="15" t="s">
        <v>125</v>
      </c>
      <c r="Q113" s="16">
        <v>46507</v>
      </c>
      <c r="R113" s="17" t="str">
        <f ca="1">IF(Q113=0," ",IFERROR(IF(DATEDIF(TODAY(),Q113,"M")&lt;=5,"ROJO",IF(DATEDIF(TODAY(),Q113,"M")&gt;=12,"VERDE",IF(AND(DATEDIF(TODAY(),Q113,"M")&gt;=6,DATEDIF(TODAY(),Q113,"M")&lt;=11),"AMARILLO"))),S113))</f>
        <v>AMARILLO</v>
      </c>
      <c r="S113" s="17" t="str">
        <f>IF(Q113=0," ",IF(Q113&lt;=$N$4,"VENCIDO","NO VENCIDO"))</f>
        <v>NO VENCIDO</v>
      </c>
      <c r="T113" s="18"/>
      <c r="U113" s="19"/>
      <c r="V113" s="19"/>
      <c r="W113" s="20"/>
      <c r="X113" s="20"/>
      <c r="Y113" s="163">
        <f>+AT113</f>
        <v>0</v>
      </c>
      <c r="Z113" s="21"/>
      <c r="AA113" s="4"/>
      <c r="AB113" s="166">
        <v>31</v>
      </c>
      <c r="AC113" s="166"/>
      <c r="AD113" s="170">
        <f>+AB113+AC113</f>
        <v>31</v>
      </c>
      <c r="AE113" s="166"/>
      <c r="AF113" s="166"/>
      <c r="AG113" s="166"/>
      <c r="AH113" s="166"/>
      <c r="AI113" s="166"/>
      <c r="AJ113" s="166"/>
      <c r="AK113" s="166"/>
      <c r="AL113" s="166"/>
      <c r="AM113" s="166"/>
      <c r="AN113" s="166"/>
      <c r="AO113" s="183">
        <f>SUM(AD113:AN117)</f>
        <v>31</v>
      </c>
      <c r="AP113" s="24"/>
      <c r="AQ113" s="8"/>
    </row>
    <row r="114" spans="1:43" ht="14.65" customHeight="1">
      <c r="A114" s="101"/>
      <c r="B114" s="189"/>
      <c r="C114" s="190"/>
      <c r="D114" s="118"/>
      <c r="E114" s="127"/>
      <c r="F114" s="133"/>
      <c r="G114" s="133"/>
      <c r="H114" s="133"/>
      <c r="I114" s="133"/>
      <c r="J114" s="145"/>
      <c r="K114" s="148"/>
      <c r="L114" s="151"/>
      <c r="M114" s="154"/>
      <c r="N114" s="14"/>
      <c r="O114" s="15"/>
      <c r="P114" s="15"/>
      <c r="Q114" s="16"/>
      <c r="R114" s="17" t="str">
        <f ca="1">IF(Q114=0," ",IFERROR(IF(DATEDIF(TODAY(),Q114,"M")&lt;=5,"ROJO",IF(DATEDIF(TODAY(),Q114,"M")&gt;=12,"VERDE",IF(AND(DATEDIF(TODAY(),Q114,"M")&gt;=6,DATEDIF(TODAY(),Q114,"M")&lt;=11),"AMARILLO"))),S114))</f>
        <v xml:space="preserve"> </v>
      </c>
      <c r="S114" s="25" t="str">
        <f>IF(Q114=0," ",IF(Q114&lt;=$N$4,"VENCIDO","NO VENCIDO"))</f>
        <v xml:space="preserve"> </v>
      </c>
      <c r="T114" s="18"/>
      <c r="U114" s="19"/>
      <c r="V114" s="19"/>
      <c r="W114" s="20"/>
      <c r="X114" s="20"/>
      <c r="Y114" s="164"/>
      <c r="Z114" s="21"/>
      <c r="AA114" s="4"/>
      <c r="AB114" s="166"/>
      <c r="AC114" s="166"/>
      <c r="AD114" s="170"/>
      <c r="AE114" s="166"/>
      <c r="AF114" s="166"/>
      <c r="AG114" s="166"/>
      <c r="AH114" s="166"/>
      <c r="AI114" s="166"/>
      <c r="AJ114" s="166"/>
      <c r="AK114" s="166"/>
      <c r="AL114" s="166"/>
      <c r="AM114" s="166"/>
      <c r="AN114" s="166"/>
      <c r="AO114" s="184"/>
      <c r="AP114" s="24"/>
      <c r="AQ114" s="8"/>
    </row>
    <row r="115" spans="1:43" ht="14.65" customHeight="1">
      <c r="A115" s="101"/>
      <c r="B115" s="189"/>
      <c r="C115" s="190"/>
      <c r="D115" s="118"/>
      <c r="E115" s="127"/>
      <c r="F115" s="133"/>
      <c r="G115" s="133"/>
      <c r="H115" s="133"/>
      <c r="I115" s="133"/>
      <c r="J115" s="145"/>
      <c r="K115" s="148"/>
      <c r="L115" s="151"/>
      <c r="M115" s="154"/>
      <c r="N115" s="14"/>
      <c r="O115" s="15"/>
      <c r="P115" s="15"/>
      <c r="Q115" s="16"/>
      <c r="R115" s="17" t="str">
        <f ca="1">IF(Q115=0," ",IFERROR(IF(DATEDIF(TODAY(),Q115,"M")&lt;=5,"ROJO",IF(DATEDIF(TODAY(),Q115,"M")&gt;=12,"VERDE",IF(AND(DATEDIF(TODAY(),Q115,"M")&gt;=6,DATEDIF(TODAY(),Q115,"M")&lt;=11),"AMARILLO"))),S115))</f>
        <v xml:space="preserve"> </v>
      </c>
      <c r="S115" s="25" t="str">
        <f>IF(Q115=0," ",IF(Q115&lt;=$N$4,"VENCIDO","NO VENCIDO"))</f>
        <v xml:space="preserve"> </v>
      </c>
      <c r="T115" s="18"/>
      <c r="U115" s="19"/>
      <c r="V115" s="19"/>
      <c r="W115" s="20"/>
      <c r="X115" s="20"/>
      <c r="Y115" s="164"/>
      <c r="Z115" s="21"/>
      <c r="AA115" s="4"/>
      <c r="AB115" s="166"/>
      <c r="AC115" s="166"/>
      <c r="AD115" s="170"/>
      <c r="AE115" s="166"/>
      <c r="AF115" s="166"/>
      <c r="AG115" s="166"/>
      <c r="AH115" s="166"/>
      <c r="AI115" s="166"/>
      <c r="AJ115" s="166"/>
      <c r="AK115" s="166"/>
      <c r="AL115" s="166"/>
      <c r="AM115" s="166"/>
      <c r="AN115" s="166"/>
      <c r="AO115" s="184"/>
      <c r="AP115" s="24"/>
      <c r="AQ115" s="8"/>
    </row>
    <row r="116" spans="1:43" ht="14.65" customHeight="1">
      <c r="A116" s="101"/>
      <c r="B116" s="189"/>
      <c r="C116" s="190"/>
      <c r="D116" s="118"/>
      <c r="E116" s="127"/>
      <c r="F116" s="133"/>
      <c r="G116" s="133"/>
      <c r="H116" s="133"/>
      <c r="I116" s="133"/>
      <c r="J116" s="145"/>
      <c r="K116" s="148"/>
      <c r="L116" s="151"/>
      <c r="M116" s="154"/>
      <c r="N116" s="14"/>
      <c r="O116" s="15"/>
      <c r="P116" s="15"/>
      <c r="Q116" s="16"/>
      <c r="R116" s="17" t="str">
        <f ca="1">IF(Q116=0," ",IFERROR(IF(DATEDIF(TODAY(),Q116,"M")&lt;=5,"ROJO",IF(DATEDIF(TODAY(),Q116,"M")&gt;=12,"VERDE",IF(AND(DATEDIF(TODAY(),Q116,"M")&gt;=6,DATEDIF(TODAY(),Q116,"M")&lt;=11),"AMARILLO"))),S116))</f>
        <v xml:space="preserve"> </v>
      </c>
      <c r="S116" s="25" t="str">
        <f>IF(Q116=0," ",IF(Q116&lt;=$N$4,"VENCIDO","NO VENCIDO"))</f>
        <v xml:space="preserve"> </v>
      </c>
      <c r="T116" s="18"/>
      <c r="U116" s="19"/>
      <c r="V116" s="19"/>
      <c r="W116" s="20"/>
      <c r="X116" s="20"/>
      <c r="Y116" s="164"/>
      <c r="Z116" s="21"/>
      <c r="AA116" s="4"/>
      <c r="AB116" s="166"/>
      <c r="AC116" s="166"/>
      <c r="AD116" s="170"/>
      <c r="AE116" s="166"/>
      <c r="AF116" s="166"/>
      <c r="AG116" s="166"/>
      <c r="AH116" s="166"/>
      <c r="AI116" s="166"/>
      <c r="AJ116" s="166"/>
      <c r="AK116" s="166"/>
      <c r="AL116" s="166"/>
      <c r="AM116" s="166"/>
      <c r="AN116" s="166"/>
      <c r="AO116" s="184"/>
      <c r="AP116" s="24"/>
      <c r="AQ116" s="8"/>
    </row>
    <row r="117" spans="1:43" ht="14.65" customHeight="1">
      <c r="A117" s="101"/>
      <c r="B117" s="189"/>
      <c r="C117" s="190"/>
      <c r="D117" s="118"/>
      <c r="E117" s="127"/>
      <c r="F117" s="133"/>
      <c r="G117" s="133"/>
      <c r="H117" s="133"/>
      <c r="I117" s="133"/>
      <c r="J117" s="145"/>
      <c r="K117" s="148"/>
      <c r="L117" s="151"/>
      <c r="M117" s="155"/>
      <c r="N117" s="14"/>
      <c r="O117" s="15"/>
      <c r="P117" s="15"/>
      <c r="Q117" s="16"/>
      <c r="R117" s="17" t="str">
        <f ca="1">IF(Q117=0," ",IFERROR(IF(DATEDIF(TODAY(),Q117,"M")&lt;=5,"ROJO",IF(DATEDIF(TODAY(),Q117,"M")&gt;=12,"VERDE",IF(AND(DATEDIF(TODAY(),Q117,"M")&gt;=6,DATEDIF(TODAY(),Q117,"M")&lt;=11),"AMARILLO"))),S117))</f>
        <v xml:space="preserve"> </v>
      </c>
      <c r="S117" s="25" t="str">
        <f>IF(Q117=0," ",IF(Q117&lt;=$N$4,"VENCIDO","NO VENCIDO"))</f>
        <v xml:space="preserve"> </v>
      </c>
      <c r="T117" s="18"/>
      <c r="U117" s="19"/>
      <c r="V117" s="19"/>
      <c r="W117" s="20"/>
      <c r="X117" s="20"/>
      <c r="Y117" s="164"/>
      <c r="Z117" s="21"/>
      <c r="AA117" s="4"/>
      <c r="AB117" s="166"/>
      <c r="AC117" s="166"/>
      <c r="AD117" s="170"/>
      <c r="AE117" s="166"/>
      <c r="AF117" s="166"/>
      <c r="AG117" s="166"/>
      <c r="AH117" s="166"/>
      <c r="AI117" s="166"/>
      <c r="AJ117" s="166"/>
      <c r="AK117" s="166"/>
      <c r="AL117" s="166"/>
      <c r="AM117" s="166"/>
      <c r="AN117" s="166"/>
      <c r="AO117" s="185"/>
      <c r="AP117" s="24"/>
      <c r="AQ117" s="8"/>
    </row>
    <row r="118" spans="1:43" ht="16.5">
      <c r="A118" s="102"/>
      <c r="B118" s="191"/>
      <c r="C118" s="192"/>
      <c r="D118" s="119"/>
      <c r="E118" s="128"/>
      <c r="F118" s="134"/>
      <c r="G118" s="134"/>
      <c r="H118" s="134"/>
      <c r="I118" s="134"/>
      <c r="J118" s="146"/>
      <c r="K118" s="149"/>
      <c r="L118" s="152"/>
      <c r="M118" s="28" t="b">
        <f>M113=N118</f>
        <v>1</v>
      </c>
      <c r="N118" s="29">
        <f>SUM(N113:N117)</f>
        <v>100</v>
      </c>
      <c r="O118" s="30" t="s">
        <v>112</v>
      </c>
      <c r="P118" s="31"/>
      <c r="Q118" s="32"/>
      <c r="R118" s="32"/>
      <c r="S118" s="32"/>
      <c r="T118" s="33">
        <f>SUM(T113:T117)</f>
        <v>0</v>
      </c>
      <c r="U118" s="34"/>
      <c r="V118" s="34"/>
      <c r="W118" s="34"/>
      <c r="X118" s="35"/>
      <c r="Y118" s="165"/>
      <c r="Z118" s="36"/>
      <c r="AA118" s="4"/>
      <c r="AB118" s="37"/>
      <c r="AC118" s="37"/>
      <c r="AD118" s="38"/>
      <c r="AE118" s="37"/>
      <c r="AF118" s="37"/>
      <c r="AG118" s="37"/>
      <c r="AH118" s="37"/>
      <c r="AI118" s="37"/>
      <c r="AJ118" s="37"/>
      <c r="AK118" s="37"/>
      <c r="AL118" s="37"/>
      <c r="AM118" s="37"/>
      <c r="AN118" s="37"/>
      <c r="AO118" s="39"/>
      <c r="AP118" s="24"/>
      <c r="AQ118" s="8"/>
    </row>
    <row r="119" spans="1:43" ht="14.65" customHeight="1">
      <c r="A119" s="100">
        <f>A113+1</f>
        <v>20</v>
      </c>
      <c r="B119" s="187" t="s">
        <v>148</v>
      </c>
      <c r="C119" s="188"/>
      <c r="D119" s="117">
        <f>+Abril!M119</f>
        <v>13</v>
      </c>
      <c r="E119" s="126">
        <v>10</v>
      </c>
      <c r="F119" s="132">
        <v>7</v>
      </c>
      <c r="G119" s="132">
        <v>2</v>
      </c>
      <c r="H119" s="132"/>
      <c r="I119" s="132"/>
      <c r="J119" s="144">
        <f>+F119+G119</f>
        <v>9</v>
      </c>
      <c r="K119" s="147">
        <f>+AO119</f>
        <v>0</v>
      </c>
      <c r="L119" s="150">
        <f>+J119+K119</f>
        <v>9</v>
      </c>
      <c r="M119" s="153">
        <f>+(D119+E119)-(L119)+H119-I119</f>
        <v>14</v>
      </c>
      <c r="N119" s="14">
        <v>10</v>
      </c>
      <c r="O119" s="15" t="s">
        <v>271</v>
      </c>
      <c r="P119" s="15" t="s">
        <v>150</v>
      </c>
      <c r="Q119" s="16">
        <v>46681</v>
      </c>
      <c r="R119" s="17" t="str">
        <f ca="1">IF(Q119=0," ",IFERROR(IF(DATEDIF(TODAY(),Q119,"M")&lt;=5,"ROJO",IF(DATEDIF(TODAY(),Q119,"M")&gt;=12,"VERDE",IF(AND(DATEDIF(TODAY(),Q119,"M")&gt;=6,DATEDIF(TODAY(),Q119,"M")&lt;=11),"AMARILLO"))),S119))</f>
        <v>VERDE</v>
      </c>
      <c r="S119" s="17" t="str">
        <f>IF(Q119=0," ",IF(Q119&lt;=$N$4,"VENCIDO","NO VENCIDO"))</f>
        <v>NO VENCIDO</v>
      </c>
      <c r="T119" s="18"/>
      <c r="U119" s="19"/>
      <c r="V119" s="19"/>
      <c r="W119" s="20"/>
      <c r="X119" s="20"/>
      <c r="Y119" s="163">
        <f>+AT119</f>
        <v>0</v>
      </c>
      <c r="Z119" s="21"/>
      <c r="AA119" s="4"/>
      <c r="AB119" s="166"/>
      <c r="AC119" s="166"/>
      <c r="AD119" s="170">
        <f>+AB119+AC119</f>
        <v>0</v>
      </c>
      <c r="AE119" s="166"/>
      <c r="AF119" s="166"/>
      <c r="AG119" s="166"/>
      <c r="AH119" s="166"/>
      <c r="AI119" s="166"/>
      <c r="AJ119" s="166"/>
      <c r="AK119" s="166"/>
      <c r="AL119" s="166"/>
      <c r="AM119" s="166"/>
      <c r="AN119" s="166"/>
      <c r="AO119" s="183">
        <f>SUM(AD119:AN123)</f>
        <v>0</v>
      </c>
      <c r="AP119" s="24"/>
      <c r="AQ119" s="8"/>
    </row>
    <row r="120" spans="1:43" ht="14.65" customHeight="1">
      <c r="A120" s="101"/>
      <c r="B120" s="189"/>
      <c r="C120" s="190"/>
      <c r="D120" s="118"/>
      <c r="E120" s="127"/>
      <c r="F120" s="133"/>
      <c r="G120" s="133"/>
      <c r="H120" s="133"/>
      <c r="I120" s="133"/>
      <c r="J120" s="145"/>
      <c r="K120" s="148"/>
      <c r="L120" s="151"/>
      <c r="M120" s="154"/>
      <c r="N120" s="14">
        <v>4</v>
      </c>
      <c r="O120" s="15" t="s">
        <v>149</v>
      </c>
      <c r="P120" s="15" t="s">
        <v>150</v>
      </c>
      <c r="Q120" s="16">
        <v>46634</v>
      </c>
      <c r="R120" s="17" t="str">
        <f ca="1">IF(Q120=0," ",IFERROR(IF(DATEDIF(TODAY(),Q120,"M")&lt;=5,"ROJO",IF(DATEDIF(TODAY(),Q120,"M")&gt;=12,"VERDE",IF(AND(DATEDIF(TODAY(),Q120,"M")&gt;=6,DATEDIF(TODAY(),Q120,"M")&lt;=11),"AMARILLO"))),S120))</f>
        <v>AMARILLO</v>
      </c>
      <c r="S120" s="25" t="str">
        <f>IF(Q120=0," ",IF(Q120&lt;=$N$4,"VENCIDO","NO VENCIDO"))</f>
        <v>NO VENCIDO</v>
      </c>
      <c r="T120" s="18"/>
      <c r="U120" s="19"/>
      <c r="V120" s="19"/>
      <c r="W120" s="20"/>
      <c r="X120" s="20"/>
      <c r="Y120" s="164"/>
      <c r="Z120" s="21"/>
      <c r="AA120" s="4"/>
      <c r="AB120" s="166"/>
      <c r="AC120" s="166"/>
      <c r="AD120" s="170"/>
      <c r="AE120" s="166"/>
      <c r="AF120" s="166"/>
      <c r="AG120" s="166"/>
      <c r="AH120" s="166"/>
      <c r="AI120" s="166"/>
      <c r="AJ120" s="166"/>
      <c r="AK120" s="166"/>
      <c r="AL120" s="166"/>
      <c r="AM120" s="166"/>
      <c r="AN120" s="166"/>
      <c r="AO120" s="184"/>
      <c r="AP120" s="24"/>
      <c r="AQ120" s="8"/>
    </row>
    <row r="121" spans="1:43" ht="14.65" customHeight="1">
      <c r="A121" s="101"/>
      <c r="B121" s="189"/>
      <c r="C121" s="190"/>
      <c r="D121" s="118"/>
      <c r="E121" s="127"/>
      <c r="F121" s="133"/>
      <c r="G121" s="133"/>
      <c r="H121" s="133"/>
      <c r="I121" s="133"/>
      <c r="J121" s="145"/>
      <c r="K121" s="148"/>
      <c r="L121" s="151"/>
      <c r="M121" s="154"/>
      <c r="N121" s="14"/>
      <c r="O121" s="15"/>
      <c r="P121" s="15"/>
      <c r="Q121" s="16"/>
      <c r="R121" s="17" t="str">
        <f ca="1">IF(Q121=0," ",IFERROR(IF(DATEDIF(TODAY(),Q121,"M")&lt;=5,"ROJO",IF(DATEDIF(TODAY(),Q121,"M")&gt;=12,"VERDE",IF(AND(DATEDIF(TODAY(),Q121,"M")&gt;=6,DATEDIF(TODAY(),Q121,"M")&lt;=11),"AMARILLO"))),S121))</f>
        <v xml:space="preserve"> </v>
      </c>
      <c r="S121" s="25" t="str">
        <f>IF(Q121=0," ",IF(Q121&lt;=$N$4,"VENCIDO","NO VENCIDO"))</f>
        <v xml:space="preserve"> </v>
      </c>
      <c r="T121" s="18"/>
      <c r="U121" s="19"/>
      <c r="V121" s="19"/>
      <c r="W121" s="20"/>
      <c r="X121" s="20"/>
      <c r="Y121" s="164"/>
      <c r="Z121" s="21"/>
      <c r="AA121" s="4"/>
      <c r="AB121" s="166"/>
      <c r="AC121" s="166"/>
      <c r="AD121" s="170"/>
      <c r="AE121" s="166"/>
      <c r="AF121" s="166"/>
      <c r="AG121" s="166"/>
      <c r="AH121" s="166"/>
      <c r="AI121" s="166"/>
      <c r="AJ121" s="166"/>
      <c r="AK121" s="166"/>
      <c r="AL121" s="166"/>
      <c r="AM121" s="166"/>
      <c r="AN121" s="166"/>
      <c r="AO121" s="184"/>
      <c r="AP121" s="24"/>
      <c r="AQ121" s="8"/>
    </row>
    <row r="122" spans="1:43" ht="14.65" customHeight="1">
      <c r="A122" s="101"/>
      <c r="B122" s="189"/>
      <c r="C122" s="190"/>
      <c r="D122" s="118"/>
      <c r="E122" s="127"/>
      <c r="F122" s="133"/>
      <c r="G122" s="133"/>
      <c r="H122" s="133"/>
      <c r="I122" s="133"/>
      <c r="J122" s="145"/>
      <c r="K122" s="148"/>
      <c r="L122" s="151"/>
      <c r="M122" s="154"/>
      <c r="N122" s="14"/>
      <c r="O122" s="15"/>
      <c r="P122" s="15"/>
      <c r="Q122" s="16"/>
      <c r="R122" s="17" t="str">
        <f ca="1">IF(Q122=0," ",IFERROR(IF(DATEDIF(TODAY(),Q122,"M")&lt;=5,"ROJO",IF(DATEDIF(TODAY(),Q122,"M")&gt;=12,"VERDE",IF(AND(DATEDIF(TODAY(),Q122,"M")&gt;=6,DATEDIF(TODAY(),Q122,"M")&lt;=11),"AMARILLO"))),S122))</f>
        <v xml:space="preserve"> </v>
      </c>
      <c r="S122" s="25" t="str">
        <f>IF(Q122=0," ",IF(Q122&lt;=$N$4,"VENCIDO","NO VENCIDO"))</f>
        <v xml:space="preserve"> </v>
      </c>
      <c r="T122" s="18"/>
      <c r="U122" s="19"/>
      <c r="V122" s="19"/>
      <c r="W122" s="20"/>
      <c r="X122" s="20"/>
      <c r="Y122" s="164"/>
      <c r="Z122" s="21"/>
      <c r="AA122" s="4"/>
      <c r="AB122" s="166"/>
      <c r="AC122" s="166"/>
      <c r="AD122" s="170"/>
      <c r="AE122" s="166"/>
      <c r="AF122" s="166"/>
      <c r="AG122" s="166"/>
      <c r="AH122" s="166"/>
      <c r="AI122" s="166"/>
      <c r="AJ122" s="166"/>
      <c r="AK122" s="166"/>
      <c r="AL122" s="166"/>
      <c r="AM122" s="166"/>
      <c r="AN122" s="166"/>
      <c r="AO122" s="184"/>
      <c r="AP122" s="24"/>
      <c r="AQ122" s="8"/>
    </row>
    <row r="123" spans="1:43" ht="14.65" customHeight="1">
      <c r="A123" s="101"/>
      <c r="B123" s="189"/>
      <c r="C123" s="190"/>
      <c r="D123" s="118"/>
      <c r="E123" s="127"/>
      <c r="F123" s="133"/>
      <c r="G123" s="133"/>
      <c r="H123" s="133"/>
      <c r="I123" s="133"/>
      <c r="J123" s="145"/>
      <c r="K123" s="148"/>
      <c r="L123" s="151"/>
      <c r="M123" s="155"/>
      <c r="N123" s="14"/>
      <c r="O123" s="15"/>
      <c r="P123" s="15"/>
      <c r="Q123" s="16"/>
      <c r="R123" s="17" t="str">
        <f ca="1">IF(Q123=0," ",IFERROR(IF(DATEDIF(TODAY(),Q123,"M")&lt;=5,"ROJO",IF(DATEDIF(TODAY(),Q123,"M")&gt;=12,"VERDE",IF(AND(DATEDIF(TODAY(),Q123,"M")&gt;=6,DATEDIF(TODAY(),Q123,"M")&lt;=11),"AMARILLO"))),S123))</f>
        <v xml:space="preserve"> </v>
      </c>
      <c r="S123" s="25" t="str">
        <f>IF(Q123=0," ",IF(Q123&lt;=$N$4,"VENCIDO","NO VENCIDO"))</f>
        <v xml:space="preserve"> </v>
      </c>
      <c r="T123" s="18"/>
      <c r="U123" s="19"/>
      <c r="V123" s="19"/>
      <c r="W123" s="20"/>
      <c r="X123" s="20"/>
      <c r="Y123" s="164"/>
      <c r="Z123" s="21"/>
      <c r="AA123" s="4"/>
      <c r="AB123" s="166"/>
      <c r="AC123" s="166"/>
      <c r="AD123" s="170"/>
      <c r="AE123" s="166"/>
      <c r="AF123" s="166"/>
      <c r="AG123" s="166"/>
      <c r="AH123" s="166"/>
      <c r="AI123" s="166"/>
      <c r="AJ123" s="166"/>
      <c r="AK123" s="166"/>
      <c r="AL123" s="166"/>
      <c r="AM123" s="166"/>
      <c r="AN123" s="166"/>
      <c r="AO123" s="185"/>
      <c r="AP123" s="24"/>
      <c r="AQ123" s="8"/>
    </row>
    <row r="124" spans="1:43" ht="16.5">
      <c r="A124" s="102"/>
      <c r="B124" s="191"/>
      <c r="C124" s="192"/>
      <c r="D124" s="119"/>
      <c r="E124" s="128"/>
      <c r="F124" s="134"/>
      <c r="G124" s="134"/>
      <c r="H124" s="134"/>
      <c r="I124" s="134"/>
      <c r="J124" s="146"/>
      <c r="K124" s="149"/>
      <c r="L124" s="152"/>
      <c r="M124" s="28" t="b">
        <f>M119=N124</f>
        <v>1</v>
      </c>
      <c r="N124" s="29">
        <f>SUM(N119:N123)</f>
        <v>14</v>
      </c>
      <c r="O124" s="30" t="s">
        <v>112</v>
      </c>
      <c r="P124" s="31"/>
      <c r="Q124" s="32"/>
      <c r="R124" s="32"/>
      <c r="S124" s="32"/>
      <c r="T124" s="33">
        <f>SUM(T119:T123)</f>
        <v>0</v>
      </c>
      <c r="U124" s="34"/>
      <c r="V124" s="34"/>
      <c r="W124" s="34"/>
      <c r="X124" s="35"/>
      <c r="Y124" s="165"/>
      <c r="Z124" s="36"/>
      <c r="AA124" s="4"/>
      <c r="AB124" s="37"/>
      <c r="AC124" s="38"/>
      <c r="AD124" s="38"/>
      <c r="AE124" s="38"/>
      <c r="AF124" s="38"/>
      <c r="AG124" s="38"/>
      <c r="AH124" s="38"/>
      <c r="AI124" s="38"/>
      <c r="AJ124" s="38"/>
      <c r="AK124" s="38"/>
      <c r="AL124" s="38"/>
      <c r="AM124" s="38"/>
      <c r="AN124" s="38"/>
      <c r="AO124" s="39"/>
      <c r="AP124" s="24"/>
      <c r="AQ124" s="8"/>
    </row>
    <row r="125" spans="1:43" ht="14.65" customHeight="1">
      <c r="A125" s="100">
        <f>A119+1</f>
        <v>21</v>
      </c>
      <c r="B125" s="187" t="s">
        <v>151</v>
      </c>
      <c r="C125" s="188"/>
      <c r="D125" s="117">
        <f>+Abril!M125</f>
        <v>12</v>
      </c>
      <c r="E125" s="126">
        <v>40</v>
      </c>
      <c r="F125" s="132">
        <v>17</v>
      </c>
      <c r="G125" s="132">
        <v>1</v>
      </c>
      <c r="H125" s="132"/>
      <c r="I125" s="132"/>
      <c r="J125" s="144">
        <f>+F125+G125</f>
        <v>18</v>
      </c>
      <c r="K125" s="147">
        <f>+AO125</f>
        <v>0</v>
      </c>
      <c r="L125" s="150">
        <f>+J125+K125</f>
        <v>18</v>
      </c>
      <c r="M125" s="153">
        <f>+(D125+E125)-(L125)+H125-I125</f>
        <v>34</v>
      </c>
      <c r="N125" s="14">
        <v>34</v>
      </c>
      <c r="O125" s="15" t="s">
        <v>272</v>
      </c>
      <c r="P125" s="15" t="s">
        <v>150</v>
      </c>
      <c r="Q125" s="16">
        <v>46554</v>
      </c>
      <c r="R125" s="17" t="str">
        <f ca="1">IF(Q125=0," ",IFERROR(IF(DATEDIF(TODAY(),Q125,"M")&lt;=5,"ROJO",IF(DATEDIF(TODAY(),Q125,"M")&gt;=12,"VERDE",IF(AND(DATEDIF(TODAY(),Q125,"M")&gt;=6,DATEDIF(TODAY(),Q125,"M")&lt;=11),"AMARILLO"))),S125))</f>
        <v>AMARILLO</v>
      </c>
      <c r="S125" s="17" t="str">
        <f>IF(Q125=0," ",IF(Q125&lt;=$N$4,"VENCIDO","NO VENCIDO"))</f>
        <v>NO VENCIDO</v>
      </c>
      <c r="T125" s="18"/>
      <c r="U125" s="19"/>
      <c r="V125" s="19"/>
      <c r="W125" s="20"/>
      <c r="X125" s="20"/>
      <c r="Y125" s="163">
        <f>+AT125</f>
        <v>0</v>
      </c>
      <c r="Z125" s="21"/>
      <c r="AA125" s="4"/>
      <c r="AB125" s="166"/>
      <c r="AC125" s="166"/>
      <c r="AD125" s="170">
        <f>+AB125+AC125</f>
        <v>0</v>
      </c>
      <c r="AE125" s="166"/>
      <c r="AF125" s="166"/>
      <c r="AG125" s="166"/>
      <c r="AH125" s="166"/>
      <c r="AI125" s="166"/>
      <c r="AJ125" s="166"/>
      <c r="AK125" s="166"/>
      <c r="AL125" s="166"/>
      <c r="AM125" s="166"/>
      <c r="AN125" s="166"/>
      <c r="AO125" s="183">
        <f>SUM(AD125:AN129)</f>
        <v>0</v>
      </c>
      <c r="AP125" s="24"/>
      <c r="AQ125" s="8"/>
    </row>
    <row r="126" spans="1:43" ht="14.65" customHeight="1">
      <c r="A126" s="101"/>
      <c r="B126" s="189"/>
      <c r="C126" s="190"/>
      <c r="D126" s="118"/>
      <c r="E126" s="127"/>
      <c r="F126" s="133"/>
      <c r="G126" s="133"/>
      <c r="H126" s="133"/>
      <c r="I126" s="133"/>
      <c r="J126" s="145"/>
      <c r="K126" s="148"/>
      <c r="L126" s="151"/>
      <c r="M126" s="154"/>
      <c r="N126" s="14"/>
      <c r="O126" s="15"/>
      <c r="P126" s="15"/>
      <c r="Q126" s="16"/>
      <c r="R126" s="17" t="str">
        <f ca="1">IF(Q126=0," ",IFERROR(IF(DATEDIF(TODAY(),Q126,"M")&lt;=5,"ROJO",IF(DATEDIF(TODAY(),Q126,"M")&gt;=12,"VERDE",IF(AND(DATEDIF(TODAY(),Q126,"M")&gt;=6,DATEDIF(TODAY(),Q126,"M")&lt;=11),"AMARILLO"))),S126))</f>
        <v xml:space="preserve"> </v>
      </c>
      <c r="S126" s="25" t="str">
        <f>IF(Q126=0," ",IF(Q126&lt;=$N$4,"VENCIDO","NO VENCIDO"))</f>
        <v xml:space="preserve"> </v>
      </c>
      <c r="T126" s="18"/>
      <c r="U126" s="19"/>
      <c r="V126" s="19"/>
      <c r="W126" s="20"/>
      <c r="X126" s="20"/>
      <c r="Y126" s="164"/>
      <c r="Z126" s="21"/>
      <c r="AA126" s="4"/>
      <c r="AB126" s="166"/>
      <c r="AC126" s="166"/>
      <c r="AD126" s="170"/>
      <c r="AE126" s="166"/>
      <c r="AF126" s="166"/>
      <c r="AG126" s="166"/>
      <c r="AH126" s="166"/>
      <c r="AI126" s="166"/>
      <c r="AJ126" s="166"/>
      <c r="AK126" s="166"/>
      <c r="AL126" s="166"/>
      <c r="AM126" s="166"/>
      <c r="AN126" s="166"/>
      <c r="AO126" s="184"/>
      <c r="AP126" s="24"/>
      <c r="AQ126" s="8"/>
    </row>
    <row r="127" spans="1:43" ht="14.65" customHeight="1">
      <c r="A127" s="101"/>
      <c r="B127" s="189"/>
      <c r="C127" s="190"/>
      <c r="D127" s="118"/>
      <c r="E127" s="127"/>
      <c r="F127" s="133"/>
      <c r="G127" s="133"/>
      <c r="H127" s="133"/>
      <c r="I127" s="133"/>
      <c r="J127" s="145"/>
      <c r="K127" s="148"/>
      <c r="L127" s="151"/>
      <c r="M127" s="154"/>
      <c r="N127" s="14"/>
      <c r="O127" s="15"/>
      <c r="P127" s="15"/>
      <c r="Q127" s="16"/>
      <c r="R127" s="17" t="str">
        <f ca="1">IF(Q127=0," ",IFERROR(IF(DATEDIF(TODAY(),Q127,"M")&lt;=5,"ROJO",IF(DATEDIF(TODAY(),Q127,"M")&gt;=12,"VERDE",IF(AND(DATEDIF(TODAY(),Q127,"M")&gt;=6,DATEDIF(TODAY(),Q127,"M")&lt;=11),"AMARILLO"))),S127))</f>
        <v xml:space="preserve"> </v>
      </c>
      <c r="S127" s="25" t="str">
        <f>IF(Q127=0," ",IF(Q127&lt;=$N$4,"VENCIDO","NO VENCIDO"))</f>
        <v xml:space="preserve"> </v>
      </c>
      <c r="T127" s="18"/>
      <c r="U127" s="19"/>
      <c r="V127" s="19"/>
      <c r="W127" s="20"/>
      <c r="X127" s="20"/>
      <c r="Y127" s="164"/>
      <c r="Z127" s="21"/>
      <c r="AA127" s="4"/>
      <c r="AB127" s="166"/>
      <c r="AC127" s="166"/>
      <c r="AD127" s="170"/>
      <c r="AE127" s="166"/>
      <c r="AF127" s="166"/>
      <c r="AG127" s="166"/>
      <c r="AH127" s="166"/>
      <c r="AI127" s="166"/>
      <c r="AJ127" s="166"/>
      <c r="AK127" s="166"/>
      <c r="AL127" s="166"/>
      <c r="AM127" s="166"/>
      <c r="AN127" s="166"/>
      <c r="AO127" s="184"/>
      <c r="AP127" s="24"/>
      <c r="AQ127" s="8"/>
    </row>
    <row r="128" spans="1:43" ht="14.65" customHeight="1">
      <c r="A128" s="101"/>
      <c r="B128" s="189"/>
      <c r="C128" s="190"/>
      <c r="D128" s="118"/>
      <c r="E128" s="127"/>
      <c r="F128" s="133"/>
      <c r="G128" s="133"/>
      <c r="H128" s="133"/>
      <c r="I128" s="133"/>
      <c r="J128" s="145"/>
      <c r="K128" s="148"/>
      <c r="L128" s="151"/>
      <c r="M128" s="154"/>
      <c r="N128" s="14"/>
      <c r="O128" s="15"/>
      <c r="P128" s="15"/>
      <c r="Q128" s="16"/>
      <c r="R128" s="17" t="str">
        <f ca="1">IF(Q128=0," ",IFERROR(IF(DATEDIF(TODAY(),Q128,"M")&lt;=5,"ROJO",IF(DATEDIF(TODAY(),Q128,"M")&gt;=12,"VERDE",IF(AND(DATEDIF(TODAY(),Q128,"M")&gt;=6,DATEDIF(TODAY(),Q128,"M")&lt;=11),"AMARILLO"))),S128))</f>
        <v xml:space="preserve"> </v>
      </c>
      <c r="S128" s="25" t="str">
        <f>IF(Q128=0," ",IF(Q128&lt;=$N$4,"VENCIDO","NO VENCIDO"))</f>
        <v xml:space="preserve"> </v>
      </c>
      <c r="T128" s="18"/>
      <c r="U128" s="19"/>
      <c r="V128" s="19"/>
      <c r="W128" s="20"/>
      <c r="X128" s="20"/>
      <c r="Y128" s="164"/>
      <c r="Z128" s="21"/>
      <c r="AA128" s="4"/>
      <c r="AB128" s="166"/>
      <c r="AC128" s="166"/>
      <c r="AD128" s="170"/>
      <c r="AE128" s="166"/>
      <c r="AF128" s="166"/>
      <c r="AG128" s="166"/>
      <c r="AH128" s="166"/>
      <c r="AI128" s="166"/>
      <c r="AJ128" s="166"/>
      <c r="AK128" s="166"/>
      <c r="AL128" s="166"/>
      <c r="AM128" s="166"/>
      <c r="AN128" s="166"/>
      <c r="AO128" s="184"/>
      <c r="AP128" s="24"/>
      <c r="AQ128" s="8"/>
    </row>
    <row r="129" spans="1:43" ht="14.65" customHeight="1">
      <c r="A129" s="101"/>
      <c r="B129" s="189"/>
      <c r="C129" s="190"/>
      <c r="D129" s="118"/>
      <c r="E129" s="127"/>
      <c r="F129" s="133"/>
      <c r="G129" s="133"/>
      <c r="H129" s="133"/>
      <c r="I129" s="133"/>
      <c r="J129" s="145"/>
      <c r="K129" s="148"/>
      <c r="L129" s="151"/>
      <c r="M129" s="155"/>
      <c r="N129" s="14"/>
      <c r="O129" s="15"/>
      <c r="P129" s="15"/>
      <c r="Q129" s="16"/>
      <c r="R129" s="17" t="str">
        <f ca="1">IF(Q129=0," ",IFERROR(IF(DATEDIF(TODAY(),Q129,"M")&lt;=5,"ROJO",IF(DATEDIF(TODAY(),Q129,"M")&gt;=12,"VERDE",IF(AND(DATEDIF(TODAY(),Q129,"M")&gt;=6,DATEDIF(TODAY(),Q129,"M")&lt;=11),"AMARILLO"))),S129))</f>
        <v xml:space="preserve"> </v>
      </c>
      <c r="S129" s="25" t="str">
        <f>IF(Q129=0," ",IF(Q129&lt;=$N$4,"VENCIDO","NO VENCIDO"))</f>
        <v xml:space="preserve"> </v>
      </c>
      <c r="T129" s="18"/>
      <c r="U129" s="19"/>
      <c r="V129" s="19"/>
      <c r="W129" s="20"/>
      <c r="X129" s="20"/>
      <c r="Y129" s="164"/>
      <c r="Z129" s="21"/>
      <c r="AA129" s="4"/>
      <c r="AB129" s="166"/>
      <c r="AC129" s="166"/>
      <c r="AD129" s="170"/>
      <c r="AE129" s="166"/>
      <c r="AF129" s="166"/>
      <c r="AG129" s="166"/>
      <c r="AH129" s="166"/>
      <c r="AI129" s="166"/>
      <c r="AJ129" s="166"/>
      <c r="AK129" s="166"/>
      <c r="AL129" s="166"/>
      <c r="AM129" s="166"/>
      <c r="AN129" s="166"/>
      <c r="AO129" s="185"/>
      <c r="AP129" s="24"/>
      <c r="AQ129" s="8"/>
    </row>
    <row r="130" spans="1:43" ht="16.5">
      <c r="A130" s="102"/>
      <c r="B130" s="191"/>
      <c r="C130" s="192"/>
      <c r="D130" s="119"/>
      <c r="E130" s="128"/>
      <c r="F130" s="134"/>
      <c r="G130" s="134"/>
      <c r="H130" s="134"/>
      <c r="I130" s="134"/>
      <c r="J130" s="146"/>
      <c r="K130" s="149"/>
      <c r="L130" s="152"/>
      <c r="M130" s="28" t="b">
        <f>M125=N130</f>
        <v>1</v>
      </c>
      <c r="N130" s="29">
        <f>SUM(N125:N129)</f>
        <v>34</v>
      </c>
      <c r="O130" s="30" t="s">
        <v>112</v>
      </c>
      <c r="P130" s="31"/>
      <c r="Q130" s="32"/>
      <c r="R130" s="32"/>
      <c r="S130" s="32"/>
      <c r="T130" s="33">
        <f>SUM(T125:T129)</f>
        <v>0</v>
      </c>
      <c r="U130" s="34"/>
      <c r="V130" s="34"/>
      <c r="W130" s="34"/>
      <c r="X130" s="35"/>
      <c r="Y130" s="165"/>
      <c r="Z130" s="36"/>
      <c r="AA130" s="4"/>
      <c r="AB130" s="37"/>
      <c r="AC130" s="37"/>
      <c r="AD130" s="38"/>
      <c r="AE130" s="37"/>
      <c r="AF130" s="37"/>
      <c r="AG130" s="37"/>
      <c r="AH130" s="37"/>
      <c r="AI130" s="37"/>
      <c r="AJ130" s="37"/>
      <c r="AK130" s="37"/>
      <c r="AL130" s="37"/>
      <c r="AM130" s="37"/>
      <c r="AN130" s="37"/>
      <c r="AO130" s="39"/>
      <c r="AP130" s="24"/>
      <c r="AQ130" s="8"/>
    </row>
    <row r="131" spans="1:43" ht="14.65" customHeight="1">
      <c r="A131" s="100">
        <f>A125+1</f>
        <v>22</v>
      </c>
      <c r="B131" s="193" t="s">
        <v>153</v>
      </c>
      <c r="C131" s="193"/>
      <c r="D131" s="117">
        <f>+Abril!M131</f>
        <v>0</v>
      </c>
      <c r="E131" s="126"/>
      <c r="F131" s="132"/>
      <c r="G131" s="132">
        <v>0</v>
      </c>
      <c r="H131" s="132"/>
      <c r="I131" s="132"/>
      <c r="J131" s="144">
        <f>+F131+G131</f>
        <v>0</v>
      </c>
      <c r="K131" s="147">
        <f>+AO131</f>
        <v>0</v>
      </c>
      <c r="L131" s="150">
        <f>+J131+K131</f>
        <v>0</v>
      </c>
      <c r="M131" s="153">
        <f>+(D131+E131)-(L131)+H131-I131</f>
        <v>0</v>
      </c>
      <c r="N131" s="14"/>
      <c r="O131" s="15"/>
      <c r="P131" s="15"/>
      <c r="Q131" s="16"/>
      <c r="R131" s="17" t="str">
        <f ca="1">IF(Q131=0," ",IFERROR(IF(DATEDIF(TODAY(),Q131,"M")&lt;=5,"ROJO",IF(DATEDIF(TODAY(),Q131,"M")&gt;=12,"VERDE",IF(AND(DATEDIF(TODAY(),Q131,"M")&gt;=6,DATEDIF(TODAY(),Q131,"M")&lt;=11),"AMARILLO"))),S131))</f>
        <v xml:space="preserve"> </v>
      </c>
      <c r="S131" s="17" t="str">
        <f>IF(Q131=0," ",IF(Q131&lt;=$N$4,"VENCIDO","NO VENCIDO"))</f>
        <v xml:space="preserve"> </v>
      </c>
      <c r="T131" s="18"/>
      <c r="U131" s="19"/>
      <c r="V131" s="19"/>
      <c r="W131" s="20"/>
      <c r="X131" s="20"/>
      <c r="Y131" s="163">
        <f>+AT131</f>
        <v>0</v>
      </c>
      <c r="Z131" s="21"/>
      <c r="AA131" s="4"/>
      <c r="AB131" s="166"/>
      <c r="AC131" s="166"/>
      <c r="AD131" s="170">
        <f>+AB131+AC131</f>
        <v>0</v>
      </c>
      <c r="AE131" s="166"/>
      <c r="AF131" s="166"/>
      <c r="AG131" s="166"/>
      <c r="AH131" s="166"/>
      <c r="AI131" s="166"/>
      <c r="AJ131" s="166"/>
      <c r="AK131" s="166"/>
      <c r="AL131" s="166"/>
      <c r="AM131" s="166"/>
      <c r="AN131" s="166"/>
      <c r="AO131" s="183">
        <f>SUM(AD131:AN135)</f>
        <v>0</v>
      </c>
      <c r="AP131" s="24"/>
      <c r="AQ131" s="8"/>
    </row>
    <row r="132" spans="1:43" ht="14.65" customHeight="1">
      <c r="A132" s="101"/>
      <c r="B132" s="193"/>
      <c r="C132" s="193"/>
      <c r="D132" s="118"/>
      <c r="E132" s="127"/>
      <c r="F132" s="133"/>
      <c r="G132" s="133"/>
      <c r="H132" s="133"/>
      <c r="I132" s="133"/>
      <c r="J132" s="145"/>
      <c r="K132" s="148"/>
      <c r="L132" s="151"/>
      <c r="M132" s="154"/>
      <c r="N132" s="14"/>
      <c r="O132" s="15"/>
      <c r="P132" s="15"/>
      <c r="Q132" s="16"/>
      <c r="R132" s="17" t="str">
        <f ca="1">IF(Q132=0," ",IFERROR(IF(DATEDIF(TODAY(),Q132,"M")&lt;=5,"ROJO",IF(DATEDIF(TODAY(),Q132,"M")&gt;=12,"VERDE",IF(AND(DATEDIF(TODAY(),Q132,"M")&gt;=6,DATEDIF(TODAY(),Q132,"M")&lt;=11),"AMARILLO"))),S132))</f>
        <v xml:space="preserve"> </v>
      </c>
      <c r="S132" s="25" t="str">
        <f>IF(Q132=0," ",IF(Q132&lt;=$N$4,"VENCIDO","NO VENCIDO"))</f>
        <v xml:space="preserve"> </v>
      </c>
      <c r="T132" s="18"/>
      <c r="U132" s="19"/>
      <c r="V132" s="19"/>
      <c r="W132" s="20"/>
      <c r="X132" s="20"/>
      <c r="Y132" s="164"/>
      <c r="Z132" s="21"/>
      <c r="AA132" s="4"/>
      <c r="AB132" s="166"/>
      <c r="AC132" s="166"/>
      <c r="AD132" s="170"/>
      <c r="AE132" s="166"/>
      <c r="AF132" s="166"/>
      <c r="AG132" s="166"/>
      <c r="AH132" s="166"/>
      <c r="AI132" s="166"/>
      <c r="AJ132" s="166"/>
      <c r="AK132" s="166"/>
      <c r="AL132" s="166"/>
      <c r="AM132" s="166"/>
      <c r="AN132" s="166"/>
      <c r="AO132" s="184"/>
      <c r="AP132" s="24"/>
      <c r="AQ132" s="8"/>
    </row>
    <row r="133" spans="1:43" ht="14.65" customHeight="1">
      <c r="A133" s="101"/>
      <c r="B133" s="193"/>
      <c r="C133" s="193"/>
      <c r="D133" s="118"/>
      <c r="E133" s="127"/>
      <c r="F133" s="133"/>
      <c r="G133" s="133"/>
      <c r="H133" s="133"/>
      <c r="I133" s="133"/>
      <c r="J133" s="145"/>
      <c r="K133" s="148"/>
      <c r="L133" s="151"/>
      <c r="M133" s="154"/>
      <c r="N133" s="14"/>
      <c r="O133" s="15"/>
      <c r="P133" s="15"/>
      <c r="Q133" s="16"/>
      <c r="R133" s="17" t="str">
        <f ca="1">IF(Q133=0," ",IFERROR(IF(DATEDIF(TODAY(),Q133,"M")&lt;=5,"ROJO",IF(DATEDIF(TODAY(),Q133,"M")&gt;=12,"VERDE",IF(AND(DATEDIF(TODAY(),Q133,"M")&gt;=6,DATEDIF(TODAY(),Q133,"M")&lt;=11),"AMARILLO"))),S133))</f>
        <v xml:space="preserve"> </v>
      </c>
      <c r="S133" s="25" t="str">
        <f>IF(Q133=0," ",IF(Q133&lt;=$N$4,"VENCIDO","NO VENCIDO"))</f>
        <v xml:space="preserve"> </v>
      </c>
      <c r="T133" s="18"/>
      <c r="U133" s="19"/>
      <c r="V133" s="19"/>
      <c r="W133" s="20"/>
      <c r="X133" s="20"/>
      <c r="Y133" s="164"/>
      <c r="Z133" s="21"/>
      <c r="AA133" s="4"/>
      <c r="AB133" s="166"/>
      <c r="AC133" s="166"/>
      <c r="AD133" s="170"/>
      <c r="AE133" s="166"/>
      <c r="AF133" s="166"/>
      <c r="AG133" s="166"/>
      <c r="AH133" s="166"/>
      <c r="AI133" s="166"/>
      <c r="AJ133" s="166"/>
      <c r="AK133" s="166"/>
      <c r="AL133" s="166"/>
      <c r="AM133" s="166"/>
      <c r="AN133" s="166"/>
      <c r="AO133" s="184"/>
      <c r="AP133" s="24"/>
      <c r="AQ133" s="8"/>
    </row>
    <row r="134" spans="1:43" ht="14.65" customHeight="1">
      <c r="A134" s="101"/>
      <c r="B134" s="193"/>
      <c r="C134" s="193"/>
      <c r="D134" s="118"/>
      <c r="E134" s="127"/>
      <c r="F134" s="133"/>
      <c r="G134" s="133"/>
      <c r="H134" s="133"/>
      <c r="I134" s="133"/>
      <c r="J134" s="145"/>
      <c r="K134" s="148"/>
      <c r="L134" s="151"/>
      <c r="M134" s="154"/>
      <c r="N134" s="14"/>
      <c r="O134" s="15"/>
      <c r="P134" s="15"/>
      <c r="Q134" s="16"/>
      <c r="R134" s="17" t="str">
        <f ca="1">IF(Q134=0," ",IFERROR(IF(DATEDIF(TODAY(),Q134,"M")&lt;=5,"ROJO",IF(DATEDIF(TODAY(),Q134,"M")&gt;=12,"VERDE",IF(AND(DATEDIF(TODAY(),Q134,"M")&gt;=6,DATEDIF(TODAY(),Q134,"M")&lt;=11),"AMARILLO"))),S134))</f>
        <v xml:space="preserve"> </v>
      </c>
      <c r="S134" s="25" t="str">
        <f>IF(Q134=0," ",IF(Q134&lt;=$N$4,"VENCIDO","NO VENCIDO"))</f>
        <v xml:space="preserve"> </v>
      </c>
      <c r="T134" s="18"/>
      <c r="U134" s="19"/>
      <c r="V134" s="19"/>
      <c r="W134" s="20"/>
      <c r="X134" s="20"/>
      <c r="Y134" s="164"/>
      <c r="Z134" s="21"/>
      <c r="AA134" s="4"/>
      <c r="AB134" s="166"/>
      <c r="AC134" s="166"/>
      <c r="AD134" s="170"/>
      <c r="AE134" s="166"/>
      <c r="AF134" s="166"/>
      <c r="AG134" s="166"/>
      <c r="AH134" s="166"/>
      <c r="AI134" s="166"/>
      <c r="AJ134" s="166"/>
      <c r="AK134" s="166"/>
      <c r="AL134" s="166"/>
      <c r="AM134" s="166"/>
      <c r="AN134" s="166"/>
      <c r="AO134" s="184"/>
      <c r="AP134" s="24"/>
      <c r="AQ134" s="8"/>
    </row>
    <row r="135" spans="1:43" ht="14.65" customHeight="1">
      <c r="A135" s="101"/>
      <c r="B135" s="193"/>
      <c r="C135" s="193"/>
      <c r="D135" s="118"/>
      <c r="E135" s="127"/>
      <c r="F135" s="133"/>
      <c r="G135" s="133"/>
      <c r="H135" s="133"/>
      <c r="I135" s="133"/>
      <c r="J135" s="145"/>
      <c r="K135" s="148"/>
      <c r="L135" s="151"/>
      <c r="M135" s="155"/>
      <c r="N135" s="14"/>
      <c r="O135" s="15"/>
      <c r="P135" s="15"/>
      <c r="Q135" s="16"/>
      <c r="R135" s="17" t="str">
        <f ca="1">IF(Q135=0," ",IFERROR(IF(DATEDIF(TODAY(),Q135,"M")&lt;=5,"ROJO",IF(DATEDIF(TODAY(),Q135,"M")&gt;=12,"VERDE",IF(AND(DATEDIF(TODAY(),Q135,"M")&gt;=6,DATEDIF(TODAY(),Q135,"M")&lt;=11),"AMARILLO"))),S135))</f>
        <v xml:space="preserve"> </v>
      </c>
      <c r="S135" s="25" t="str">
        <f>IF(Q135=0," ",IF(Q135&lt;=$N$4,"VENCIDO","NO VENCIDO"))</f>
        <v xml:space="preserve"> </v>
      </c>
      <c r="T135" s="18"/>
      <c r="U135" s="19"/>
      <c r="V135" s="19"/>
      <c r="W135" s="20"/>
      <c r="X135" s="20"/>
      <c r="Y135" s="164"/>
      <c r="Z135" s="21"/>
      <c r="AA135" s="4"/>
      <c r="AB135" s="166"/>
      <c r="AC135" s="166"/>
      <c r="AD135" s="170"/>
      <c r="AE135" s="166"/>
      <c r="AF135" s="166"/>
      <c r="AG135" s="166"/>
      <c r="AH135" s="166"/>
      <c r="AI135" s="166"/>
      <c r="AJ135" s="166"/>
      <c r="AK135" s="166"/>
      <c r="AL135" s="166"/>
      <c r="AM135" s="166"/>
      <c r="AN135" s="166"/>
      <c r="AO135" s="185"/>
      <c r="AP135" s="24"/>
      <c r="AQ135" s="8"/>
    </row>
    <row r="136" spans="1:43" ht="16.5">
      <c r="A136" s="102"/>
      <c r="B136" s="193"/>
      <c r="C136" s="193"/>
      <c r="D136" s="119"/>
      <c r="E136" s="128"/>
      <c r="F136" s="134"/>
      <c r="G136" s="134"/>
      <c r="H136" s="134"/>
      <c r="I136" s="134"/>
      <c r="J136" s="146"/>
      <c r="K136" s="149"/>
      <c r="L136" s="152"/>
      <c r="M136" s="28" t="b">
        <f>M131=N136</f>
        <v>1</v>
      </c>
      <c r="N136" s="29">
        <f>SUM(N131:N135)</f>
        <v>0</v>
      </c>
      <c r="O136" s="30" t="s">
        <v>112</v>
      </c>
      <c r="P136" s="31"/>
      <c r="Q136" s="32"/>
      <c r="R136" s="32"/>
      <c r="S136" s="32"/>
      <c r="T136" s="33">
        <f>SUM(T131:T135)</f>
        <v>0</v>
      </c>
      <c r="U136" s="34"/>
      <c r="V136" s="34"/>
      <c r="W136" s="34"/>
      <c r="X136" s="35"/>
      <c r="Y136" s="165"/>
      <c r="Z136" s="36"/>
      <c r="AA136" s="4"/>
      <c r="AB136" s="37"/>
      <c r="AC136" s="37"/>
      <c r="AD136" s="38"/>
      <c r="AE136" s="37"/>
      <c r="AF136" s="37"/>
      <c r="AG136" s="37"/>
      <c r="AH136" s="37"/>
      <c r="AI136" s="37"/>
      <c r="AJ136" s="37"/>
      <c r="AK136" s="37"/>
      <c r="AL136" s="37"/>
      <c r="AM136" s="37"/>
      <c r="AN136" s="37"/>
      <c r="AO136" s="39"/>
      <c r="AP136" s="24"/>
      <c r="AQ136" s="8"/>
    </row>
    <row r="137" spans="1:43" ht="14.65" customHeight="1">
      <c r="A137" s="100">
        <f>A131+1</f>
        <v>23</v>
      </c>
      <c r="B137" s="187" t="s">
        <v>154</v>
      </c>
      <c r="C137" s="188"/>
      <c r="D137" s="117">
        <f>+Abril!M137</f>
        <v>18</v>
      </c>
      <c r="E137" s="126">
        <v>20</v>
      </c>
      <c r="F137" s="132">
        <v>7</v>
      </c>
      <c r="G137" s="132">
        <v>0</v>
      </c>
      <c r="H137" s="132"/>
      <c r="I137" s="132"/>
      <c r="J137" s="144">
        <f>+F137+G137</f>
        <v>7</v>
      </c>
      <c r="K137" s="147">
        <f>+AO137</f>
        <v>1</v>
      </c>
      <c r="L137" s="150">
        <f>+J137+K137</f>
        <v>8</v>
      </c>
      <c r="M137" s="153">
        <f>+(D137+E137)-(L137)+H137-I137</f>
        <v>30</v>
      </c>
      <c r="N137" s="14">
        <v>20</v>
      </c>
      <c r="O137" s="15" t="s">
        <v>273</v>
      </c>
      <c r="P137" s="15" t="s">
        <v>115</v>
      </c>
      <c r="Q137" s="16">
        <v>46477</v>
      </c>
      <c r="R137" s="17" t="str">
        <f ca="1">IF(Q137=0," ",IFERROR(IF(DATEDIF(TODAY(),Q137,"M")&lt;=5,"ROJO",IF(DATEDIF(TODAY(),Q137,"M")&gt;=12,"VERDE",IF(AND(DATEDIF(TODAY(),Q137,"M")&gt;=6,DATEDIF(TODAY(),Q137,"M")&lt;=11),"AMARILLO"))),S137))</f>
        <v>ROJO</v>
      </c>
      <c r="S137" s="17" t="str">
        <f>IF(Q137=0," ",IF(Q137&lt;=$N$4,"VENCIDO","NO VENCIDO"))</f>
        <v>NO VENCIDO</v>
      </c>
      <c r="T137" s="18"/>
      <c r="U137" s="19"/>
      <c r="V137" s="19"/>
      <c r="W137" s="20"/>
      <c r="X137" s="20"/>
      <c r="Y137" s="163">
        <f>+AT137</f>
        <v>0</v>
      </c>
      <c r="Z137" s="21"/>
      <c r="AA137" s="4"/>
      <c r="AB137" s="166">
        <v>1</v>
      </c>
      <c r="AC137" s="166"/>
      <c r="AD137" s="170">
        <f>+AB137+AC137</f>
        <v>1</v>
      </c>
      <c r="AE137" s="166"/>
      <c r="AF137" s="166"/>
      <c r="AG137" s="166"/>
      <c r="AH137" s="166"/>
      <c r="AI137" s="166"/>
      <c r="AJ137" s="166"/>
      <c r="AK137" s="166"/>
      <c r="AL137" s="166"/>
      <c r="AM137" s="166"/>
      <c r="AN137" s="166"/>
      <c r="AO137" s="183">
        <f>SUM(AD137:AN141)</f>
        <v>1</v>
      </c>
      <c r="AP137" s="24"/>
      <c r="AQ137" s="8"/>
    </row>
    <row r="138" spans="1:43" ht="14.65" customHeight="1">
      <c r="A138" s="101"/>
      <c r="B138" s="189"/>
      <c r="C138" s="190"/>
      <c r="D138" s="118"/>
      <c r="E138" s="127"/>
      <c r="F138" s="133"/>
      <c r="G138" s="133"/>
      <c r="H138" s="133"/>
      <c r="I138" s="133"/>
      <c r="J138" s="145"/>
      <c r="K138" s="148"/>
      <c r="L138" s="151"/>
      <c r="M138" s="154"/>
      <c r="N138" s="14">
        <v>10</v>
      </c>
      <c r="O138" s="15" t="s">
        <v>155</v>
      </c>
      <c r="P138" s="15" t="s">
        <v>115</v>
      </c>
      <c r="Q138" s="16">
        <v>46387</v>
      </c>
      <c r="R138" s="17" t="str">
        <f ca="1">IF(Q138=0," ",IFERROR(IF(DATEDIF(TODAY(),Q138,"M")&lt;=5,"ROJO",IF(DATEDIF(TODAY(),Q138,"M")&gt;=12,"VERDE",IF(AND(DATEDIF(TODAY(),Q138,"M")&gt;=6,DATEDIF(TODAY(),Q138,"M")&lt;=11),"AMARILLO"))),S138))</f>
        <v>ROJO</v>
      </c>
      <c r="S138" s="25" t="str">
        <f>IF(Q138=0," ",IF(Q138&lt;=$N$4,"VENCIDO","NO VENCIDO"))</f>
        <v>NO VENCIDO</v>
      </c>
      <c r="T138" s="18"/>
      <c r="U138" s="19"/>
      <c r="V138" s="19"/>
      <c r="W138" s="20"/>
      <c r="X138" s="20"/>
      <c r="Y138" s="164"/>
      <c r="Z138" s="21"/>
      <c r="AA138" s="4"/>
      <c r="AB138" s="166"/>
      <c r="AC138" s="166"/>
      <c r="AD138" s="170"/>
      <c r="AE138" s="166"/>
      <c r="AF138" s="166"/>
      <c r="AG138" s="166"/>
      <c r="AH138" s="166"/>
      <c r="AI138" s="166"/>
      <c r="AJ138" s="166"/>
      <c r="AK138" s="166"/>
      <c r="AL138" s="166"/>
      <c r="AM138" s="166"/>
      <c r="AN138" s="166"/>
      <c r="AO138" s="184"/>
      <c r="AP138" s="24"/>
      <c r="AQ138" s="8"/>
    </row>
    <row r="139" spans="1:43" ht="14.65" customHeight="1">
      <c r="A139" s="101"/>
      <c r="B139" s="189"/>
      <c r="C139" s="190"/>
      <c r="D139" s="118"/>
      <c r="E139" s="127"/>
      <c r="F139" s="133"/>
      <c r="G139" s="133"/>
      <c r="H139" s="133"/>
      <c r="I139" s="133"/>
      <c r="J139" s="145"/>
      <c r="K139" s="148"/>
      <c r="L139" s="151"/>
      <c r="M139" s="154"/>
      <c r="N139" s="14"/>
      <c r="O139" s="15"/>
      <c r="P139" s="15"/>
      <c r="Q139" s="16"/>
      <c r="R139" s="17" t="str">
        <f ca="1">IF(Q139=0," ",IFERROR(IF(DATEDIF(TODAY(),Q139,"M")&lt;=5,"ROJO",IF(DATEDIF(TODAY(),Q139,"M")&gt;=12,"VERDE",IF(AND(DATEDIF(TODAY(),Q139,"M")&gt;=6,DATEDIF(TODAY(),Q139,"M")&lt;=11),"AMARILLO"))),S139))</f>
        <v xml:space="preserve"> </v>
      </c>
      <c r="S139" s="25" t="str">
        <f>IF(Q139=0," ",IF(Q139&lt;=$N$4,"VENCIDO","NO VENCIDO"))</f>
        <v xml:space="preserve"> </v>
      </c>
      <c r="T139" s="18"/>
      <c r="U139" s="19"/>
      <c r="V139" s="19"/>
      <c r="W139" s="20"/>
      <c r="X139" s="20"/>
      <c r="Y139" s="164"/>
      <c r="Z139" s="21"/>
      <c r="AA139" s="4"/>
      <c r="AB139" s="166"/>
      <c r="AC139" s="166"/>
      <c r="AD139" s="170"/>
      <c r="AE139" s="166"/>
      <c r="AF139" s="166"/>
      <c r="AG139" s="166"/>
      <c r="AH139" s="166"/>
      <c r="AI139" s="166"/>
      <c r="AJ139" s="166"/>
      <c r="AK139" s="166"/>
      <c r="AL139" s="166"/>
      <c r="AM139" s="166"/>
      <c r="AN139" s="166"/>
      <c r="AO139" s="184"/>
      <c r="AP139" s="24"/>
      <c r="AQ139" s="8"/>
    </row>
    <row r="140" spans="1:43" ht="14.65" customHeight="1">
      <c r="A140" s="101"/>
      <c r="B140" s="189"/>
      <c r="C140" s="190"/>
      <c r="D140" s="118"/>
      <c r="E140" s="127"/>
      <c r="F140" s="133"/>
      <c r="G140" s="133"/>
      <c r="H140" s="133"/>
      <c r="I140" s="133"/>
      <c r="J140" s="145"/>
      <c r="K140" s="148"/>
      <c r="L140" s="151"/>
      <c r="M140" s="154"/>
      <c r="N140" s="14"/>
      <c r="O140" s="15"/>
      <c r="P140" s="15"/>
      <c r="Q140" s="16"/>
      <c r="R140" s="17" t="str">
        <f ca="1">IF(Q140=0," ",IFERROR(IF(DATEDIF(TODAY(),Q140,"M")&lt;=5,"ROJO",IF(DATEDIF(TODAY(),Q140,"M")&gt;=12,"VERDE",IF(AND(DATEDIF(TODAY(),Q140,"M")&gt;=6,DATEDIF(TODAY(),Q140,"M")&lt;=11),"AMARILLO"))),S140))</f>
        <v xml:space="preserve"> </v>
      </c>
      <c r="S140" s="25" t="str">
        <f>IF(Q140=0," ",IF(Q140&lt;=$N$4,"VENCIDO","NO VENCIDO"))</f>
        <v xml:space="preserve"> </v>
      </c>
      <c r="T140" s="18"/>
      <c r="U140" s="19"/>
      <c r="V140" s="19"/>
      <c r="W140" s="20"/>
      <c r="X140" s="20"/>
      <c r="Y140" s="164"/>
      <c r="Z140" s="21"/>
      <c r="AA140" s="4"/>
      <c r="AB140" s="166"/>
      <c r="AC140" s="166"/>
      <c r="AD140" s="170"/>
      <c r="AE140" s="166"/>
      <c r="AF140" s="166"/>
      <c r="AG140" s="166"/>
      <c r="AH140" s="166"/>
      <c r="AI140" s="166"/>
      <c r="AJ140" s="166"/>
      <c r="AK140" s="166"/>
      <c r="AL140" s="166"/>
      <c r="AM140" s="166"/>
      <c r="AN140" s="166"/>
      <c r="AO140" s="184"/>
      <c r="AP140" s="24"/>
      <c r="AQ140" s="8"/>
    </row>
    <row r="141" spans="1:43" ht="14.65" customHeight="1">
      <c r="A141" s="101"/>
      <c r="B141" s="189"/>
      <c r="C141" s="190"/>
      <c r="D141" s="118"/>
      <c r="E141" s="127"/>
      <c r="F141" s="133"/>
      <c r="G141" s="133"/>
      <c r="H141" s="133"/>
      <c r="I141" s="133"/>
      <c r="J141" s="145"/>
      <c r="K141" s="148"/>
      <c r="L141" s="151"/>
      <c r="M141" s="155"/>
      <c r="N141" s="14"/>
      <c r="O141" s="15"/>
      <c r="P141" s="15"/>
      <c r="Q141" s="16"/>
      <c r="R141" s="17" t="str">
        <f ca="1">IF(Q141=0," ",IFERROR(IF(DATEDIF(TODAY(),Q141,"M")&lt;=5,"ROJO",IF(DATEDIF(TODAY(),Q141,"M")&gt;=12,"VERDE",IF(AND(DATEDIF(TODAY(),Q141,"M")&gt;=6,DATEDIF(TODAY(),Q141,"M")&lt;=11),"AMARILLO"))),S141))</f>
        <v xml:space="preserve"> </v>
      </c>
      <c r="S141" s="25" t="str">
        <f>IF(Q141=0," ",IF(Q141&lt;=$N$4,"VENCIDO","NO VENCIDO"))</f>
        <v xml:space="preserve"> </v>
      </c>
      <c r="T141" s="18"/>
      <c r="U141" s="19"/>
      <c r="V141" s="19"/>
      <c r="W141" s="20"/>
      <c r="X141" s="20"/>
      <c r="Y141" s="164"/>
      <c r="Z141" s="21"/>
      <c r="AA141" s="4"/>
      <c r="AB141" s="166"/>
      <c r="AC141" s="166"/>
      <c r="AD141" s="170"/>
      <c r="AE141" s="166"/>
      <c r="AF141" s="166"/>
      <c r="AG141" s="166"/>
      <c r="AH141" s="166"/>
      <c r="AI141" s="166"/>
      <c r="AJ141" s="166"/>
      <c r="AK141" s="166"/>
      <c r="AL141" s="166"/>
      <c r="AM141" s="166"/>
      <c r="AN141" s="166"/>
      <c r="AO141" s="185"/>
      <c r="AP141" s="24"/>
      <c r="AQ141" s="8"/>
    </row>
    <row r="142" spans="1:43" ht="16.5">
      <c r="A142" s="102"/>
      <c r="B142" s="191"/>
      <c r="C142" s="192"/>
      <c r="D142" s="119"/>
      <c r="E142" s="128"/>
      <c r="F142" s="134"/>
      <c r="G142" s="134"/>
      <c r="H142" s="134"/>
      <c r="I142" s="134"/>
      <c r="J142" s="146"/>
      <c r="K142" s="149"/>
      <c r="L142" s="152"/>
      <c r="M142" s="28" t="b">
        <f>M137=N142</f>
        <v>1</v>
      </c>
      <c r="N142" s="29">
        <f>SUM(N137:N141)</f>
        <v>30</v>
      </c>
      <c r="O142" s="30" t="s">
        <v>112</v>
      </c>
      <c r="P142" s="31"/>
      <c r="Q142" s="32"/>
      <c r="R142" s="32"/>
      <c r="S142" s="32"/>
      <c r="T142" s="33">
        <f>SUM(T137:T141)</f>
        <v>0</v>
      </c>
      <c r="U142" s="34"/>
      <c r="V142" s="34"/>
      <c r="W142" s="34"/>
      <c r="X142" s="35"/>
      <c r="Y142" s="165"/>
      <c r="Z142" s="36"/>
      <c r="AA142" s="4"/>
      <c r="AB142" s="37"/>
      <c r="AC142" s="37"/>
      <c r="AD142" s="38"/>
      <c r="AE142" s="37"/>
      <c r="AF142" s="37"/>
      <c r="AG142" s="37"/>
      <c r="AH142" s="37"/>
      <c r="AI142" s="37"/>
      <c r="AJ142" s="37"/>
      <c r="AK142" s="37"/>
      <c r="AL142" s="37"/>
      <c r="AM142" s="37"/>
      <c r="AN142" s="37"/>
      <c r="AO142" s="39"/>
      <c r="AP142" s="24"/>
      <c r="AQ142" s="8"/>
    </row>
    <row r="143" spans="1:43" ht="14.65" customHeight="1">
      <c r="A143" s="100">
        <f>A137+1</f>
        <v>24</v>
      </c>
      <c r="B143" s="187" t="s">
        <v>156</v>
      </c>
      <c r="C143" s="188"/>
      <c r="D143" s="117">
        <f>+Abril!M143</f>
        <v>14</v>
      </c>
      <c r="E143" s="126">
        <v>10</v>
      </c>
      <c r="F143" s="132">
        <v>3</v>
      </c>
      <c r="G143" s="132">
        <v>0</v>
      </c>
      <c r="H143" s="132"/>
      <c r="I143" s="132"/>
      <c r="J143" s="144">
        <f>+F143+G143</f>
        <v>3</v>
      </c>
      <c r="K143" s="147">
        <f>+AO143</f>
        <v>0</v>
      </c>
      <c r="L143" s="150">
        <f>+J143+K143</f>
        <v>3</v>
      </c>
      <c r="M143" s="153">
        <f>+(D143+E143)-(L143)+H143-I143</f>
        <v>21</v>
      </c>
      <c r="N143" s="14">
        <v>11</v>
      </c>
      <c r="O143" s="15" t="s">
        <v>237</v>
      </c>
      <c r="P143" s="15" t="s">
        <v>125</v>
      </c>
      <c r="Q143" s="16">
        <v>46660</v>
      </c>
      <c r="R143" s="17" t="str">
        <f ca="1">IF(Q143=0," ",IFERROR(IF(DATEDIF(TODAY(),Q143,"M")&lt;=5,"ROJO",IF(DATEDIF(TODAY(),Q143,"M")&gt;=12,"VERDE",IF(AND(DATEDIF(TODAY(),Q143,"M")&gt;=6,DATEDIF(TODAY(),Q143,"M")&lt;=11),"AMARILLO"))),S143))</f>
        <v>AMARILLO</v>
      </c>
      <c r="S143" s="17" t="str">
        <f>IF(Q143=0," ",IF(Q143&lt;=$N$4,"VENCIDO","NO VENCIDO"))</f>
        <v>NO VENCIDO</v>
      </c>
      <c r="T143" s="18"/>
      <c r="U143" s="19"/>
      <c r="V143" s="19"/>
      <c r="W143" s="20"/>
      <c r="X143" s="20"/>
      <c r="Y143" s="163">
        <f>+AT143</f>
        <v>0</v>
      </c>
      <c r="Z143" s="21"/>
      <c r="AA143" s="4"/>
      <c r="AB143" s="166"/>
      <c r="AC143" s="166"/>
      <c r="AD143" s="170">
        <f>+AB143+AC143</f>
        <v>0</v>
      </c>
      <c r="AE143" s="166"/>
      <c r="AF143" s="166"/>
      <c r="AG143" s="166"/>
      <c r="AH143" s="166"/>
      <c r="AI143" s="166"/>
      <c r="AJ143" s="166"/>
      <c r="AK143" s="166"/>
      <c r="AL143" s="166"/>
      <c r="AM143" s="166"/>
      <c r="AN143" s="166"/>
      <c r="AO143" s="183">
        <f>SUM(AD143:AN147)</f>
        <v>0</v>
      </c>
      <c r="AP143" s="24"/>
      <c r="AQ143" s="8"/>
    </row>
    <row r="144" spans="1:43" ht="14.65" customHeight="1">
      <c r="A144" s="101"/>
      <c r="B144" s="189"/>
      <c r="C144" s="190"/>
      <c r="D144" s="118"/>
      <c r="E144" s="127"/>
      <c r="F144" s="133"/>
      <c r="G144" s="133"/>
      <c r="H144" s="133"/>
      <c r="I144" s="133"/>
      <c r="J144" s="145"/>
      <c r="K144" s="148"/>
      <c r="L144" s="151"/>
      <c r="M144" s="154"/>
      <c r="N144" s="14">
        <v>10</v>
      </c>
      <c r="O144" s="15" t="s">
        <v>257</v>
      </c>
      <c r="P144" s="15" t="s">
        <v>125</v>
      </c>
      <c r="Q144" s="16">
        <v>47026</v>
      </c>
      <c r="R144" s="17" t="str">
        <f ca="1">IF(Q144=0," ",IFERROR(IF(DATEDIF(TODAY(),Q144,"M")&lt;=5,"ROJO",IF(DATEDIF(TODAY(),Q144,"M")&gt;=12,"VERDE",IF(AND(DATEDIF(TODAY(),Q144,"M")&gt;=6,DATEDIF(TODAY(),Q144,"M")&lt;=11),"AMARILLO"))),S144))</f>
        <v>VERDE</v>
      </c>
      <c r="S144" s="25" t="str">
        <f>IF(Q144=0," ",IF(Q144&lt;=$N$4,"VENCIDO","NO VENCIDO"))</f>
        <v>NO VENCIDO</v>
      </c>
      <c r="T144" s="18"/>
      <c r="U144" s="19"/>
      <c r="V144" s="19"/>
      <c r="W144" s="20"/>
      <c r="X144" s="20"/>
      <c r="Y144" s="164"/>
      <c r="Z144" s="21"/>
      <c r="AA144" s="4"/>
      <c r="AB144" s="166"/>
      <c r="AC144" s="166"/>
      <c r="AD144" s="170"/>
      <c r="AE144" s="166"/>
      <c r="AF144" s="166"/>
      <c r="AG144" s="166"/>
      <c r="AH144" s="166"/>
      <c r="AI144" s="166"/>
      <c r="AJ144" s="166"/>
      <c r="AK144" s="166"/>
      <c r="AL144" s="166"/>
      <c r="AM144" s="166"/>
      <c r="AN144" s="166"/>
      <c r="AO144" s="184"/>
      <c r="AP144" s="24"/>
      <c r="AQ144" s="8"/>
    </row>
    <row r="145" spans="1:43" ht="14.65" customHeight="1">
      <c r="A145" s="101"/>
      <c r="B145" s="189"/>
      <c r="C145" s="190"/>
      <c r="D145" s="118"/>
      <c r="E145" s="127"/>
      <c r="F145" s="133"/>
      <c r="G145" s="133"/>
      <c r="H145" s="133"/>
      <c r="I145" s="133"/>
      <c r="J145" s="145"/>
      <c r="K145" s="148"/>
      <c r="L145" s="151"/>
      <c r="M145" s="154"/>
      <c r="N145" s="14"/>
      <c r="O145" s="15"/>
      <c r="P145" s="15"/>
      <c r="Q145" s="16"/>
      <c r="R145" s="17" t="str">
        <f ca="1">IF(Q145=0," ",IFERROR(IF(DATEDIF(TODAY(),Q145,"M")&lt;=5,"ROJO",IF(DATEDIF(TODAY(),Q145,"M")&gt;=12,"VERDE",IF(AND(DATEDIF(TODAY(),Q145,"M")&gt;=6,DATEDIF(TODAY(),Q145,"M")&lt;=11),"AMARILLO"))),S145))</f>
        <v xml:space="preserve"> </v>
      </c>
      <c r="S145" s="25" t="str">
        <f>IF(Q145=0," ",IF(Q145&lt;=$N$4,"VENCIDO","NO VENCIDO"))</f>
        <v xml:space="preserve"> </v>
      </c>
      <c r="T145" s="18"/>
      <c r="U145" s="19"/>
      <c r="V145" s="19"/>
      <c r="W145" s="20"/>
      <c r="X145" s="20"/>
      <c r="Y145" s="164"/>
      <c r="Z145" s="21"/>
      <c r="AA145" s="4"/>
      <c r="AB145" s="166"/>
      <c r="AC145" s="166"/>
      <c r="AD145" s="170"/>
      <c r="AE145" s="166"/>
      <c r="AF145" s="166"/>
      <c r="AG145" s="166"/>
      <c r="AH145" s="166"/>
      <c r="AI145" s="166"/>
      <c r="AJ145" s="166"/>
      <c r="AK145" s="166"/>
      <c r="AL145" s="166"/>
      <c r="AM145" s="166"/>
      <c r="AN145" s="166"/>
      <c r="AO145" s="184"/>
      <c r="AP145" s="24"/>
      <c r="AQ145" s="8"/>
    </row>
    <row r="146" spans="1:43" ht="14.65" customHeight="1">
      <c r="A146" s="101"/>
      <c r="B146" s="189"/>
      <c r="C146" s="190"/>
      <c r="D146" s="118"/>
      <c r="E146" s="127"/>
      <c r="F146" s="133"/>
      <c r="G146" s="133"/>
      <c r="H146" s="133"/>
      <c r="I146" s="133"/>
      <c r="J146" s="145"/>
      <c r="K146" s="148"/>
      <c r="L146" s="151"/>
      <c r="M146" s="154"/>
      <c r="N146" s="14"/>
      <c r="O146" s="15"/>
      <c r="P146" s="15"/>
      <c r="Q146" s="16"/>
      <c r="R146" s="17" t="str">
        <f ca="1">IF(Q146=0," ",IFERROR(IF(DATEDIF(TODAY(),Q146,"M")&lt;=5,"ROJO",IF(DATEDIF(TODAY(),Q146,"M")&gt;=12,"VERDE",IF(AND(DATEDIF(TODAY(),Q146,"M")&gt;=6,DATEDIF(TODAY(),Q146,"M")&lt;=11),"AMARILLO"))),S146))</f>
        <v xml:space="preserve"> </v>
      </c>
      <c r="S146" s="25" t="str">
        <f>IF(Q146=0," ",IF(Q146&lt;=$N$4,"VENCIDO","NO VENCIDO"))</f>
        <v xml:space="preserve"> </v>
      </c>
      <c r="T146" s="18"/>
      <c r="U146" s="19"/>
      <c r="V146" s="19"/>
      <c r="W146" s="20"/>
      <c r="X146" s="20"/>
      <c r="Y146" s="164"/>
      <c r="Z146" s="21"/>
      <c r="AA146" s="4"/>
      <c r="AB146" s="166"/>
      <c r="AC146" s="166"/>
      <c r="AD146" s="170"/>
      <c r="AE146" s="166"/>
      <c r="AF146" s="166"/>
      <c r="AG146" s="166"/>
      <c r="AH146" s="166"/>
      <c r="AI146" s="166"/>
      <c r="AJ146" s="166"/>
      <c r="AK146" s="166"/>
      <c r="AL146" s="166"/>
      <c r="AM146" s="166"/>
      <c r="AN146" s="166"/>
      <c r="AO146" s="184"/>
      <c r="AP146" s="24"/>
      <c r="AQ146" s="8"/>
    </row>
    <row r="147" spans="1:43" ht="14.65" customHeight="1">
      <c r="A147" s="101"/>
      <c r="B147" s="189"/>
      <c r="C147" s="190"/>
      <c r="D147" s="118"/>
      <c r="E147" s="127"/>
      <c r="F147" s="133"/>
      <c r="G147" s="133"/>
      <c r="H147" s="133"/>
      <c r="I147" s="133"/>
      <c r="J147" s="145"/>
      <c r="K147" s="148"/>
      <c r="L147" s="151"/>
      <c r="M147" s="155"/>
      <c r="N147" s="14"/>
      <c r="O147" s="15"/>
      <c r="P147" s="15"/>
      <c r="Q147" s="16"/>
      <c r="R147" s="17" t="str">
        <f ca="1">IF(Q147=0," ",IFERROR(IF(DATEDIF(TODAY(),Q147,"M")&lt;=5,"ROJO",IF(DATEDIF(TODAY(),Q147,"M")&gt;=12,"VERDE",IF(AND(DATEDIF(TODAY(),Q147,"M")&gt;=6,DATEDIF(TODAY(),Q147,"M")&lt;=11),"AMARILLO"))),S147))</f>
        <v xml:space="preserve"> </v>
      </c>
      <c r="S147" s="25" t="str">
        <f>IF(Q147=0," ",IF(Q147&lt;=$N$4,"VENCIDO","NO VENCIDO"))</f>
        <v xml:space="preserve"> </v>
      </c>
      <c r="T147" s="18"/>
      <c r="U147" s="19"/>
      <c r="V147" s="19"/>
      <c r="W147" s="20"/>
      <c r="X147" s="20"/>
      <c r="Y147" s="164"/>
      <c r="Z147" s="21"/>
      <c r="AA147" s="4"/>
      <c r="AB147" s="166"/>
      <c r="AC147" s="166"/>
      <c r="AD147" s="170"/>
      <c r="AE147" s="166"/>
      <c r="AF147" s="166"/>
      <c r="AG147" s="166"/>
      <c r="AH147" s="166"/>
      <c r="AI147" s="166"/>
      <c r="AJ147" s="166"/>
      <c r="AK147" s="166"/>
      <c r="AL147" s="166"/>
      <c r="AM147" s="166"/>
      <c r="AN147" s="166"/>
      <c r="AO147" s="185"/>
      <c r="AP147" s="24"/>
      <c r="AQ147" s="8"/>
    </row>
    <row r="148" spans="1:43" ht="16.5">
      <c r="A148" s="102"/>
      <c r="B148" s="191"/>
      <c r="C148" s="192"/>
      <c r="D148" s="119"/>
      <c r="E148" s="128"/>
      <c r="F148" s="134"/>
      <c r="G148" s="134"/>
      <c r="H148" s="134"/>
      <c r="I148" s="134"/>
      <c r="J148" s="146"/>
      <c r="K148" s="149"/>
      <c r="L148" s="152"/>
      <c r="M148" s="28" t="b">
        <f>M143=N148</f>
        <v>1</v>
      </c>
      <c r="N148" s="29">
        <f>SUM(N143:N147)</f>
        <v>21</v>
      </c>
      <c r="O148" s="30" t="s">
        <v>112</v>
      </c>
      <c r="P148" s="31"/>
      <c r="Q148" s="32"/>
      <c r="R148" s="32"/>
      <c r="S148" s="32"/>
      <c r="T148" s="33">
        <f>SUM(T143:T147)</f>
        <v>0</v>
      </c>
      <c r="U148" s="34"/>
      <c r="V148" s="34"/>
      <c r="W148" s="34"/>
      <c r="X148" s="35"/>
      <c r="Y148" s="165"/>
      <c r="Z148" s="36"/>
      <c r="AA148" s="4"/>
      <c r="AB148" s="37"/>
      <c r="AC148" s="38"/>
      <c r="AD148" s="38"/>
      <c r="AE148" s="38"/>
      <c r="AF148" s="38"/>
      <c r="AG148" s="38"/>
      <c r="AH148" s="38"/>
      <c r="AI148" s="38"/>
      <c r="AJ148" s="38"/>
      <c r="AK148" s="38"/>
      <c r="AL148" s="38"/>
      <c r="AM148" s="38"/>
      <c r="AN148" s="38"/>
      <c r="AO148" s="39"/>
      <c r="AP148" s="24"/>
      <c r="AQ148" s="8"/>
    </row>
    <row r="149" spans="1:43" ht="14.65" customHeight="1">
      <c r="A149" s="100">
        <f>A143+1</f>
        <v>25</v>
      </c>
      <c r="B149" s="201" t="s">
        <v>158</v>
      </c>
      <c r="C149" s="201"/>
      <c r="D149" s="120">
        <f>+Abril!M149</f>
        <v>80</v>
      </c>
      <c r="E149" s="129">
        <v>0</v>
      </c>
      <c r="F149" s="132">
        <v>33</v>
      </c>
      <c r="G149" s="132">
        <v>0</v>
      </c>
      <c r="H149" s="132"/>
      <c r="I149" s="132"/>
      <c r="J149" s="144">
        <f>+F149+G149</f>
        <v>33</v>
      </c>
      <c r="K149" s="147">
        <f>+AO149</f>
        <v>0</v>
      </c>
      <c r="L149" s="150">
        <f>+J149+K149</f>
        <v>33</v>
      </c>
      <c r="M149" s="153">
        <f>+(D149+E149)-(L149)+H149-I149</f>
        <v>47</v>
      </c>
      <c r="N149" s="14">
        <v>47</v>
      </c>
      <c r="O149" s="15" t="s">
        <v>258</v>
      </c>
      <c r="P149" s="15" t="s">
        <v>259</v>
      </c>
      <c r="Q149" s="16">
        <v>46418</v>
      </c>
      <c r="R149" s="17" t="str">
        <f ca="1">IF(Q149=0," ",IFERROR(IF(DATEDIF(TODAY(),Q149,"M")&lt;=5,"ROJO",IF(DATEDIF(TODAY(),Q149,"M")&gt;=12,"VERDE",IF(AND(DATEDIF(TODAY(),Q149,"M")&gt;=6,DATEDIF(TODAY(),Q149,"M")&lt;=11),"AMARILLO"))),S149))</f>
        <v>ROJO</v>
      </c>
      <c r="S149" s="17" t="str">
        <f>IF(Q149=0," ",IF(Q149&lt;=$N$4,"VENCIDO","NO VENCIDO"))</f>
        <v>NO VENCIDO</v>
      </c>
      <c r="T149" s="18"/>
      <c r="U149" s="19"/>
      <c r="V149" s="19"/>
      <c r="W149" s="20"/>
      <c r="X149" s="20"/>
      <c r="Y149" s="163">
        <f>+AT149</f>
        <v>0</v>
      </c>
      <c r="Z149" s="21"/>
      <c r="AA149" s="4"/>
      <c r="AB149" s="166"/>
      <c r="AC149" s="166"/>
      <c r="AD149" s="170">
        <f>+AB149+AC149</f>
        <v>0</v>
      </c>
      <c r="AE149" s="166"/>
      <c r="AF149" s="166"/>
      <c r="AG149" s="166"/>
      <c r="AH149" s="166"/>
      <c r="AI149" s="166"/>
      <c r="AJ149" s="166"/>
      <c r="AK149" s="166"/>
      <c r="AL149" s="166"/>
      <c r="AM149" s="166"/>
      <c r="AN149" s="166"/>
      <c r="AO149" s="183">
        <f>SUM(AD149:AN153)</f>
        <v>0</v>
      </c>
      <c r="AP149" s="24"/>
      <c r="AQ149" s="8"/>
    </row>
    <row r="150" spans="1:43" ht="14.65" customHeight="1">
      <c r="A150" s="101"/>
      <c r="B150" s="201"/>
      <c r="C150" s="201"/>
      <c r="D150" s="121"/>
      <c r="E150" s="130"/>
      <c r="F150" s="133"/>
      <c r="G150" s="133"/>
      <c r="H150" s="133"/>
      <c r="I150" s="133"/>
      <c r="J150" s="145"/>
      <c r="K150" s="148"/>
      <c r="L150" s="151"/>
      <c r="M150" s="154"/>
      <c r="N150" s="14"/>
      <c r="O150" s="15"/>
      <c r="P150" s="15"/>
      <c r="Q150" s="16"/>
      <c r="R150" s="17" t="str">
        <f ca="1">IF(Q150=0," ",IFERROR(IF(DATEDIF(TODAY(),Q150,"M")&lt;=5,"ROJO",IF(DATEDIF(TODAY(),Q150,"M")&gt;=12,"VERDE",IF(AND(DATEDIF(TODAY(),Q150,"M")&gt;=6,DATEDIF(TODAY(),Q150,"M")&lt;=11),"AMARILLO"))),S150))</f>
        <v xml:space="preserve"> </v>
      </c>
      <c r="S150" s="25" t="str">
        <f>IF(Q150=0," ",IF(Q150&lt;=$N$4,"VENCIDO","NO VENCIDO"))</f>
        <v xml:space="preserve"> </v>
      </c>
      <c r="T150" s="18"/>
      <c r="U150" s="19"/>
      <c r="V150" s="19"/>
      <c r="W150" s="20"/>
      <c r="X150" s="20"/>
      <c r="Y150" s="164"/>
      <c r="Z150" s="21"/>
      <c r="AA150" s="4"/>
      <c r="AB150" s="166"/>
      <c r="AC150" s="166"/>
      <c r="AD150" s="170"/>
      <c r="AE150" s="166"/>
      <c r="AF150" s="166"/>
      <c r="AG150" s="166"/>
      <c r="AH150" s="166"/>
      <c r="AI150" s="166"/>
      <c r="AJ150" s="166"/>
      <c r="AK150" s="166"/>
      <c r="AL150" s="166"/>
      <c r="AM150" s="166"/>
      <c r="AN150" s="166"/>
      <c r="AO150" s="184"/>
      <c r="AP150" s="24"/>
      <c r="AQ150" s="8"/>
    </row>
    <row r="151" spans="1:43" ht="14.65" customHeight="1">
      <c r="A151" s="101"/>
      <c r="B151" s="201"/>
      <c r="C151" s="201"/>
      <c r="D151" s="122"/>
      <c r="E151" s="130"/>
      <c r="F151" s="133"/>
      <c r="G151" s="133"/>
      <c r="H151" s="133"/>
      <c r="I151" s="133"/>
      <c r="J151" s="145"/>
      <c r="K151" s="148"/>
      <c r="L151" s="151"/>
      <c r="M151" s="154"/>
      <c r="N151" s="14"/>
      <c r="O151" s="15"/>
      <c r="P151" s="15"/>
      <c r="Q151" s="16"/>
      <c r="R151" s="17" t="str">
        <f ca="1">IF(Q151=0," ",IFERROR(IF(DATEDIF(TODAY(),Q151,"M")&lt;=5,"ROJO",IF(DATEDIF(TODAY(),Q151,"M")&gt;=12,"VERDE",IF(AND(DATEDIF(TODAY(),Q151,"M")&gt;=6,DATEDIF(TODAY(),Q151,"M")&lt;=11),"AMARILLO"))),S151))</f>
        <v xml:space="preserve"> </v>
      </c>
      <c r="S151" s="25" t="str">
        <f>IF(Q151=0," ",IF(Q151&lt;=$N$4,"VENCIDO","NO VENCIDO"))</f>
        <v xml:space="preserve"> </v>
      </c>
      <c r="T151" s="18"/>
      <c r="U151" s="19"/>
      <c r="V151" s="19"/>
      <c r="W151" s="20"/>
      <c r="X151" s="20"/>
      <c r="Y151" s="164"/>
      <c r="Z151" s="21"/>
      <c r="AA151" s="4"/>
      <c r="AB151" s="166"/>
      <c r="AC151" s="166"/>
      <c r="AD151" s="170"/>
      <c r="AE151" s="166"/>
      <c r="AF151" s="166"/>
      <c r="AG151" s="166"/>
      <c r="AH151" s="166"/>
      <c r="AI151" s="166"/>
      <c r="AJ151" s="166"/>
      <c r="AK151" s="166"/>
      <c r="AL151" s="166"/>
      <c r="AM151" s="166"/>
      <c r="AN151" s="166"/>
      <c r="AO151" s="184"/>
      <c r="AP151" s="24"/>
      <c r="AQ151" s="8"/>
    </row>
    <row r="152" spans="1:43" ht="15.4" customHeight="1">
      <c r="A152" s="101"/>
      <c r="B152" s="92" t="s">
        <v>238</v>
      </c>
      <c r="C152" s="92"/>
      <c r="D152" s="42"/>
      <c r="E152" s="130"/>
      <c r="F152" s="133"/>
      <c r="G152" s="133"/>
      <c r="H152" s="133"/>
      <c r="I152" s="133"/>
      <c r="J152" s="145"/>
      <c r="K152" s="148"/>
      <c r="L152" s="151"/>
      <c r="M152" s="154"/>
      <c r="N152" s="14"/>
      <c r="O152" s="15"/>
      <c r="P152" s="15"/>
      <c r="Q152" s="16"/>
      <c r="R152" s="17" t="str">
        <f ca="1">IF(Q152=0," ",IFERROR(IF(DATEDIF(TODAY(),Q152,"M")&lt;=5,"ROJO",IF(DATEDIF(TODAY(),Q152,"M")&gt;=12,"VERDE",IF(AND(DATEDIF(TODAY(),Q152,"M")&gt;=6,DATEDIF(TODAY(),Q152,"M")&lt;=11),"AMARILLO"))),S152))</f>
        <v xml:space="preserve"> </v>
      </c>
      <c r="S152" s="25" t="str">
        <f>IF(Q152=0," ",IF(Q152&lt;=$N$4,"VENCIDO","NO VENCIDO"))</f>
        <v xml:space="preserve"> </v>
      </c>
      <c r="T152" s="18"/>
      <c r="U152" s="19"/>
      <c r="V152" s="19"/>
      <c r="W152" s="20"/>
      <c r="X152" s="20"/>
      <c r="Y152" s="164"/>
      <c r="Z152" s="21"/>
      <c r="AA152" s="4"/>
      <c r="AB152" s="166"/>
      <c r="AC152" s="166"/>
      <c r="AD152" s="170"/>
      <c r="AE152" s="166"/>
      <c r="AF152" s="166"/>
      <c r="AG152" s="166"/>
      <c r="AH152" s="166"/>
      <c r="AI152" s="166"/>
      <c r="AJ152" s="166"/>
      <c r="AK152" s="166"/>
      <c r="AL152" s="166"/>
      <c r="AM152" s="166"/>
      <c r="AN152" s="166"/>
      <c r="AO152" s="184"/>
      <c r="AP152" s="24"/>
      <c r="AQ152" s="8"/>
    </row>
    <row r="153" spans="1:43" ht="15.4" customHeight="1">
      <c r="A153" s="101"/>
      <c r="B153" s="93" t="s">
        <v>239</v>
      </c>
      <c r="C153" s="93"/>
      <c r="D153" s="43">
        <f>+M158*2</f>
        <v>0</v>
      </c>
      <c r="E153" s="130"/>
      <c r="F153" s="133"/>
      <c r="G153" s="133"/>
      <c r="H153" s="133"/>
      <c r="I153" s="133"/>
      <c r="J153" s="145"/>
      <c r="K153" s="148"/>
      <c r="L153" s="151"/>
      <c r="M153" s="155"/>
      <c r="N153" s="14"/>
      <c r="O153" s="15"/>
      <c r="P153" s="15"/>
      <c r="Q153" s="16"/>
      <c r="R153" s="17" t="str">
        <f ca="1">IF(Q153=0," ",IFERROR(IF(DATEDIF(TODAY(),Q153,"M")&lt;=5,"ROJO",IF(DATEDIF(TODAY(),Q153,"M")&gt;=12,"VERDE",IF(AND(DATEDIF(TODAY(),Q153,"M")&gt;=6,DATEDIF(TODAY(),Q153,"M")&lt;=11),"AMARILLO"))),S153))</f>
        <v xml:space="preserve"> </v>
      </c>
      <c r="S153" s="25" t="str">
        <f>IF(Q153=0," ",IF(Q153&lt;=$N$4,"VENCIDO","NO VENCIDO"))</f>
        <v xml:space="preserve"> </v>
      </c>
      <c r="T153" s="18"/>
      <c r="U153" s="19"/>
      <c r="V153" s="19"/>
      <c r="W153" s="20"/>
      <c r="X153" s="20"/>
      <c r="Y153" s="164"/>
      <c r="Z153" s="21"/>
      <c r="AA153" s="4"/>
      <c r="AB153" s="166"/>
      <c r="AC153" s="166"/>
      <c r="AD153" s="170"/>
      <c r="AE153" s="166"/>
      <c r="AF153" s="166"/>
      <c r="AG153" s="166"/>
      <c r="AH153" s="166"/>
      <c r="AI153" s="166"/>
      <c r="AJ153" s="166"/>
      <c r="AK153" s="166"/>
      <c r="AL153" s="166"/>
      <c r="AM153" s="166"/>
      <c r="AN153" s="166"/>
      <c r="AO153" s="185"/>
      <c r="AP153" s="24"/>
      <c r="AQ153" s="8"/>
    </row>
    <row r="154" spans="1:43" ht="16.5">
      <c r="A154" s="102"/>
      <c r="B154" s="94" t="s">
        <v>162</v>
      </c>
      <c r="C154" s="94"/>
      <c r="D154" s="44">
        <f>+M149-M152+M153</f>
        <v>47</v>
      </c>
      <c r="E154" s="131"/>
      <c r="F154" s="134"/>
      <c r="G154" s="134"/>
      <c r="H154" s="134"/>
      <c r="I154" s="134"/>
      <c r="J154" s="146"/>
      <c r="K154" s="149"/>
      <c r="L154" s="152"/>
      <c r="M154" s="28" t="b">
        <f>M149=N154</f>
        <v>1</v>
      </c>
      <c r="N154" s="29">
        <f>SUM(N149:N153)</f>
        <v>47</v>
      </c>
      <c r="O154" s="30" t="s">
        <v>112</v>
      </c>
      <c r="P154" s="31"/>
      <c r="Q154" s="32"/>
      <c r="R154" s="32"/>
      <c r="S154" s="32"/>
      <c r="T154" s="33">
        <f>SUM(T149:T153)</f>
        <v>0</v>
      </c>
      <c r="U154" s="34"/>
      <c r="V154" s="34"/>
      <c r="W154" s="34"/>
      <c r="X154" s="35"/>
      <c r="Y154" s="165"/>
      <c r="Z154" s="36"/>
      <c r="AA154" s="4"/>
      <c r="AB154" s="37"/>
      <c r="AC154" s="37"/>
      <c r="AD154" s="38"/>
      <c r="AE154" s="37"/>
      <c r="AF154" s="37"/>
      <c r="AG154" s="37"/>
      <c r="AH154" s="37"/>
      <c r="AI154" s="37"/>
      <c r="AJ154" s="37"/>
      <c r="AK154" s="37"/>
      <c r="AL154" s="37"/>
      <c r="AM154" s="37"/>
      <c r="AN154" s="37"/>
      <c r="AO154" s="39"/>
      <c r="AP154" s="24"/>
      <c r="AQ154" s="8"/>
    </row>
    <row r="155" spans="1:43" ht="14.65" customHeight="1">
      <c r="A155" s="103">
        <f>A149+1</f>
        <v>26</v>
      </c>
      <c r="B155" s="201" t="s">
        <v>159</v>
      </c>
      <c r="C155" s="201"/>
      <c r="D155" s="117">
        <f>+Abril!M155</f>
        <v>427</v>
      </c>
      <c r="E155" s="129">
        <v>20</v>
      </c>
      <c r="F155" s="132">
        <v>110</v>
      </c>
      <c r="G155" s="132">
        <v>0</v>
      </c>
      <c r="H155" s="132"/>
      <c r="I155" s="132"/>
      <c r="J155" s="144">
        <f>+F155+G155</f>
        <v>110</v>
      </c>
      <c r="K155" s="147">
        <f>+AO155</f>
        <v>5</v>
      </c>
      <c r="L155" s="150">
        <f>+J155+K155</f>
        <v>115</v>
      </c>
      <c r="M155" s="153">
        <f>+(D155+E155)-(L155)+H155-I155</f>
        <v>332</v>
      </c>
      <c r="N155" s="14">
        <v>330</v>
      </c>
      <c r="O155" s="15" t="s">
        <v>260</v>
      </c>
      <c r="P155" s="15" t="s">
        <v>261</v>
      </c>
      <c r="Q155" s="16">
        <v>46413</v>
      </c>
      <c r="R155" s="17" t="str">
        <f ca="1">IF(Q155=0," ",IFERROR(IF(DATEDIF(TODAY(),Q155,"M")&lt;=5,"ROJO",IF(DATEDIF(TODAY(),Q155,"M")&gt;=12,"VERDE",IF(AND(DATEDIF(TODAY(),Q155,"M")&gt;=6,DATEDIF(TODAY(),Q155,"M")&lt;=11),"AMARILLO"))),S155))</f>
        <v>ROJO</v>
      </c>
      <c r="S155" s="17" t="str">
        <f>IF(Q155=0," ",IF(Q155&lt;=$N$4,"VENCIDO","NO VENCIDO"))</f>
        <v>NO VENCIDO</v>
      </c>
      <c r="T155" s="18"/>
      <c r="U155" s="19"/>
      <c r="V155" s="19"/>
      <c r="W155" s="20"/>
      <c r="X155" s="20"/>
      <c r="Y155" s="163">
        <f>+AT155</f>
        <v>0</v>
      </c>
      <c r="Z155" s="21"/>
      <c r="AA155" s="4"/>
      <c r="AB155" s="166">
        <v>5</v>
      </c>
      <c r="AC155" s="166"/>
      <c r="AD155" s="170">
        <f>+AB155+AC155</f>
        <v>5</v>
      </c>
      <c r="AE155" s="166"/>
      <c r="AF155" s="166"/>
      <c r="AG155" s="166"/>
      <c r="AH155" s="166"/>
      <c r="AI155" s="166"/>
      <c r="AJ155" s="166"/>
      <c r="AK155" s="166"/>
      <c r="AL155" s="166"/>
      <c r="AM155" s="166"/>
      <c r="AN155" s="166"/>
      <c r="AO155" s="183">
        <f>SUM(AD155:AN159)</f>
        <v>5</v>
      </c>
      <c r="AP155" s="24"/>
      <c r="AQ155" s="8"/>
    </row>
    <row r="156" spans="1:43" ht="14.65" customHeight="1">
      <c r="A156" s="103"/>
      <c r="B156" s="201"/>
      <c r="C156" s="201"/>
      <c r="D156" s="118"/>
      <c r="E156" s="130"/>
      <c r="F156" s="133"/>
      <c r="G156" s="133"/>
      <c r="H156" s="133"/>
      <c r="I156" s="133"/>
      <c r="J156" s="145"/>
      <c r="K156" s="148"/>
      <c r="L156" s="151"/>
      <c r="M156" s="154"/>
      <c r="N156" s="14">
        <v>2</v>
      </c>
      <c r="O156" s="15" t="s">
        <v>258</v>
      </c>
      <c r="P156" s="15" t="s">
        <v>259</v>
      </c>
      <c r="Q156" s="16">
        <v>46418</v>
      </c>
      <c r="R156" s="17" t="str">
        <f ca="1">IF(Q156=0," ",IFERROR(IF(DATEDIF(TODAY(),Q156,"M")&lt;=5,"ROJO",IF(DATEDIF(TODAY(),Q156,"M")&gt;=12,"VERDE",IF(AND(DATEDIF(TODAY(),Q156,"M")&gt;=6,DATEDIF(TODAY(),Q156,"M")&lt;=11),"AMARILLO"))),S156))</f>
        <v>ROJO</v>
      </c>
      <c r="S156" s="25" t="str">
        <f>IF(Q156=0," ",IF(Q156&lt;=$N$4,"VENCIDO","NO VENCIDO"))</f>
        <v>NO VENCIDO</v>
      </c>
      <c r="T156" s="18"/>
      <c r="U156" s="19"/>
      <c r="V156" s="19"/>
      <c r="W156" s="20"/>
      <c r="X156" s="20"/>
      <c r="Y156" s="164"/>
      <c r="Z156" s="21"/>
      <c r="AA156" s="4"/>
      <c r="AB156" s="166"/>
      <c r="AC156" s="166"/>
      <c r="AD156" s="170"/>
      <c r="AE156" s="166"/>
      <c r="AF156" s="166"/>
      <c r="AG156" s="166"/>
      <c r="AH156" s="166"/>
      <c r="AI156" s="166"/>
      <c r="AJ156" s="166"/>
      <c r="AK156" s="166"/>
      <c r="AL156" s="166"/>
      <c r="AM156" s="166"/>
      <c r="AN156" s="166"/>
      <c r="AO156" s="184"/>
      <c r="AP156" s="24"/>
      <c r="AQ156" s="8"/>
    </row>
    <row r="157" spans="1:43" ht="14.65" customHeight="1">
      <c r="A157" s="103"/>
      <c r="B157" s="201"/>
      <c r="C157" s="201"/>
      <c r="D157" s="119"/>
      <c r="E157" s="130"/>
      <c r="F157" s="133"/>
      <c r="G157" s="133"/>
      <c r="H157" s="133"/>
      <c r="I157" s="133"/>
      <c r="J157" s="145"/>
      <c r="K157" s="148"/>
      <c r="L157" s="151"/>
      <c r="M157" s="154"/>
      <c r="N157" s="14"/>
      <c r="O157" s="15"/>
      <c r="P157" s="15"/>
      <c r="Q157" s="16"/>
      <c r="R157" s="17" t="str">
        <f ca="1">IF(Q157=0," ",IFERROR(IF(DATEDIF(TODAY(),Q157,"M")&lt;=5,"ROJO",IF(DATEDIF(TODAY(),Q157,"M")&gt;=12,"VERDE",IF(AND(DATEDIF(TODAY(),Q157,"M")&gt;=6,DATEDIF(TODAY(),Q157,"M")&lt;=11),"AMARILLO"))),S157))</f>
        <v xml:space="preserve"> </v>
      </c>
      <c r="S157" s="25" t="str">
        <f>IF(Q157=0," ",IF(Q157&lt;=$N$4,"VENCIDO","NO VENCIDO"))</f>
        <v xml:space="preserve"> </v>
      </c>
      <c r="T157" s="18"/>
      <c r="U157" s="19"/>
      <c r="V157" s="19"/>
      <c r="W157" s="20"/>
      <c r="X157" s="20"/>
      <c r="Y157" s="164"/>
      <c r="Z157" s="21"/>
      <c r="AA157" s="4"/>
      <c r="AB157" s="166"/>
      <c r="AC157" s="166"/>
      <c r="AD157" s="170"/>
      <c r="AE157" s="166"/>
      <c r="AF157" s="166"/>
      <c r="AG157" s="166"/>
      <c r="AH157" s="166"/>
      <c r="AI157" s="166"/>
      <c r="AJ157" s="166"/>
      <c r="AK157" s="166"/>
      <c r="AL157" s="166"/>
      <c r="AM157" s="166"/>
      <c r="AN157" s="166"/>
      <c r="AO157" s="184"/>
      <c r="AP157" s="24"/>
      <c r="AQ157" s="8"/>
    </row>
    <row r="158" spans="1:43" ht="15.4" customHeight="1">
      <c r="A158" s="103"/>
      <c r="B158" s="93" t="s">
        <v>160</v>
      </c>
      <c r="C158" s="93"/>
      <c r="D158" s="46"/>
      <c r="E158" s="130"/>
      <c r="F158" s="133"/>
      <c r="G158" s="133"/>
      <c r="H158" s="133"/>
      <c r="I158" s="133"/>
      <c r="J158" s="145"/>
      <c r="K158" s="148"/>
      <c r="L158" s="151"/>
      <c r="M158" s="154"/>
      <c r="N158" s="14"/>
      <c r="O158" s="15"/>
      <c r="P158" s="15"/>
      <c r="Q158" s="16"/>
      <c r="R158" s="17" t="str">
        <f ca="1">IF(Q158=0," ",IFERROR(IF(DATEDIF(TODAY(),Q158,"M")&lt;=5,"ROJO",IF(DATEDIF(TODAY(),Q158,"M")&gt;=12,"VERDE",IF(AND(DATEDIF(TODAY(),Q158,"M")&gt;=6,DATEDIF(TODAY(),Q158,"M")&lt;=11),"AMARILLO"))),S158))</f>
        <v xml:space="preserve"> </v>
      </c>
      <c r="S158" s="25" t="str">
        <f>IF(Q158=0," ",IF(Q158&lt;=$N$4,"VENCIDO","NO VENCIDO"))</f>
        <v xml:space="preserve"> </v>
      </c>
      <c r="T158" s="18"/>
      <c r="U158" s="19"/>
      <c r="V158" s="19"/>
      <c r="W158" s="20"/>
      <c r="X158" s="20"/>
      <c r="Y158" s="164"/>
      <c r="Z158" s="21"/>
      <c r="AA158" s="4"/>
      <c r="AB158" s="166"/>
      <c r="AC158" s="166"/>
      <c r="AD158" s="170"/>
      <c r="AE158" s="166"/>
      <c r="AF158" s="166"/>
      <c r="AG158" s="166"/>
      <c r="AH158" s="166"/>
      <c r="AI158" s="166"/>
      <c r="AJ158" s="166"/>
      <c r="AK158" s="166"/>
      <c r="AL158" s="166"/>
      <c r="AM158" s="166"/>
      <c r="AN158" s="166"/>
      <c r="AO158" s="184"/>
      <c r="AP158" s="24"/>
      <c r="AQ158" s="8"/>
    </row>
    <row r="159" spans="1:43" ht="15.4" customHeight="1">
      <c r="A159" s="103"/>
      <c r="B159" s="95" t="s">
        <v>161</v>
      </c>
      <c r="C159" s="95"/>
      <c r="D159" s="47">
        <f>+M152/2</f>
        <v>0</v>
      </c>
      <c r="E159" s="130"/>
      <c r="F159" s="133"/>
      <c r="G159" s="133"/>
      <c r="H159" s="133"/>
      <c r="I159" s="133"/>
      <c r="J159" s="145"/>
      <c r="K159" s="148"/>
      <c r="L159" s="151"/>
      <c r="M159" s="155"/>
      <c r="N159" s="14"/>
      <c r="O159" s="15"/>
      <c r="P159" s="15"/>
      <c r="Q159" s="16"/>
      <c r="R159" s="17" t="str">
        <f ca="1">IF(Q159=0," ",IFERROR(IF(DATEDIF(TODAY(),Q159,"M")&lt;=5,"ROJO",IF(DATEDIF(TODAY(),Q159,"M")&gt;=12,"VERDE",IF(AND(DATEDIF(TODAY(),Q159,"M")&gt;=6,DATEDIF(TODAY(),Q159,"M")&lt;=11),"AMARILLO"))),S159))</f>
        <v xml:space="preserve"> </v>
      </c>
      <c r="S159" s="25" t="str">
        <f>IF(Q159=0," ",IF(Q159&lt;=$N$4,"VENCIDO","NO VENCIDO"))</f>
        <v xml:space="preserve"> </v>
      </c>
      <c r="T159" s="18"/>
      <c r="U159" s="19"/>
      <c r="V159" s="19"/>
      <c r="W159" s="20"/>
      <c r="X159" s="20"/>
      <c r="Y159" s="164"/>
      <c r="Z159" s="21"/>
      <c r="AA159" s="4"/>
      <c r="AB159" s="166"/>
      <c r="AC159" s="166"/>
      <c r="AD159" s="170"/>
      <c r="AE159" s="166"/>
      <c r="AF159" s="166"/>
      <c r="AG159" s="166"/>
      <c r="AH159" s="166"/>
      <c r="AI159" s="166"/>
      <c r="AJ159" s="166"/>
      <c r="AK159" s="166"/>
      <c r="AL159" s="166"/>
      <c r="AM159" s="166"/>
      <c r="AN159" s="166"/>
      <c r="AO159" s="185"/>
      <c r="AP159" s="24"/>
      <c r="AQ159" s="8"/>
    </row>
    <row r="160" spans="1:43" ht="16.5">
      <c r="A160" s="103"/>
      <c r="B160" s="94" t="s">
        <v>162</v>
      </c>
      <c r="C160" s="94"/>
      <c r="D160" s="44">
        <f>+M155+M159-M158</f>
        <v>332</v>
      </c>
      <c r="E160" s="131"/>
      <c r="F160" s="134"/>
      <c r="G160" s="134"/>
      <c r="H160" s="134"/>
      <c r="I160" s="134"/>
      <c r="J160" s="146"/>
      <c r="K160" s="149"/>
      <c r="L160" s="152"/>
      <c r="M160" s="28" t="b">
        <f>M155=N160</f>
        <v>1</v>
      </c>
      <c r="N160" s="29">
        <f>SUM(N155:N159)</f>
        <v>332</v>
      </c>
      <c r="O160" s="30" t="s">
        <v>112</v>
      </c>
      <c r="P160" s="31"/>
      <c r="Q160" s="32"/>
      <c r="R160" s="32"/>
      <c r="S160" s="32"/>
      <c r="T160" s="33">
        <f>SUM(T155:T159)</f>
        <v>0</v>
      </c>
      <c r="U160" s="34"/>
      <c r="V160" s="34"/>
      <c r="W160" s="34"/>
      <c r="X160" s="35"/>
      <c r="Y160" s="165"/>
      <c r="Z160" s="36"/>
      <c r="AA160" s="4"/>
      <c r="AB160" s="37"/>
      <c r="AC160" s="37"/>
      <c r="AD160" s="38"/>
      <c r="AE160" s="37"/>
      <c r="AF160" s="37"/>
      <c r="AG160" s="37"/>
      <c r="AH160" s="37"/>
      <c r="AI160" s="37"/>
      <c r="AJ160" s="37"/>
      <c r="AK160" s="37"/>
      <c r="AL160" s="37"/>
      <c r="AM160" s="37"/>
      <c r="AN160" s="37"/>
      <c r="AO160" s="39"/>
      <c r="AP160" s="24"/>
      <c r="AQ160" s="8"/>
    </row>
    <row r="161" spans="1:43" ht="14.65" customHeight="1">
      <c r="A161" s="100">
        <f>A155+1</f>
        <v>27</v>
      </c>
      <c r="B161" s="193" t="s">
        <v>163</v>
      </c>
      <c r="C161" s="193"/>
      <c r="D161" s="117">
        <f>+Abril!M161</f>
        <v>8</v>
      </c>
      <c r="E161" s="126"/>
      <c r="F161" s="132">
        <v>6</v>
      </c>
      <c r="G161" s="132">
        <v>0</v>
      </c>
      <c r="H161" s="132"/>
      <c r="I161" s="132"/>
      <c r="J161" s="144">
        <f>+F161+G161</f>
        <v>6</v>
      </c>
      <c r="K161" s="147">
        <f>+AO161</f>
        <v>0</v>
      </c>
      <c r="L161" s="150">
        <f>+J161+K161</f>
        <v>6</v>
      </c>
      <c r="M161" s="153">
        <f>+(D161+E161)-(L161)+H161-I161</f>
        <v>2</v>
      </c>
      <c r="N161" s="14">
        <v>2</v>
      </c>
      <c r="O161" s="15" t="s">
        <v>262</v>
      </c>
      <c r="P161" s="15" t="s">
        <v>244</v>
      </c>
      <c r="Q161" s="16">
        <v>46691</v>
      </c>
      <c r="R161" s="17" t="str">
        <f ca="1">IF(Q161=0," ",IFERROR(IF(DATEDIF(TODAY(),Q161,"M")&lt;=5,"ROJO",IF(DATEDIF(TODAY(),Q161,"M")&gt;=12,"VERDE",IF(AND(DATEDIF(TODAY(),Q161,"M")&gt;=6,DATEDIF(TODAY(),Q161,"M")&lt;=11),"AMARILLO"))),S161))</f>
        <v>VERDE</v>
      </c>
      <c r="S161" s="17" t="str">
        <f>IF(Q161=0," ",IF(Q161&lt;=$N$4,"VENCIDO","NO VENCIDO"))</f>
        <v>NO VENCIDO</v>
      </c>
      <c r="T161" s="18"/>
      <c r="U161" s="19"/>
      <c r="V161" s="19"/>
      <c r="W161" s="20"/>
      <c r="X161" s="20"/>
      <c r="Y161" s="163">
        <f>+AT161</f>
        <v>0</v>
      </c>
      <c r="Z161" s="21"/>
      <c r="AA161" s="4"/>
      <c r="AB161" s="166"/>
      <c r="AC161" s="166"/>
      <c r="AD161" s="170">
        <f>+AB161+AC161</f>
        <v>0</v>
      </c>
      <c r="AE161" s="166"/>
      <c r="AF161" s="166"/>
      <c r="AG161" s="166"/>
      <c r="AH161" s="166"/>
      <c r="AI161" s="166"/>
      <c r="AJ161" s="166"/>
      <c r="AK161" s="166"/>
      <c r="AL161" s="166"/>
      <c r="AM161" s="166"/>
      <c r="AN161" s="166"/>
      <c r="AO161" s="183">
        <f>SUM(AD161:AN165)</f>
        <v>0</v>
      </c>
      <c r="AP161" s="24"/>
      <c r="AQ161" s="8"/>
    </row>
    <row r="162" spans="1:43" ht="14.65" customHeight="1">
      <c r="A162" s="101"/>
      <c r="B162" s="193"/>
      <c r="C162" s="193"/>
      <c r="D162" s="118"/>
      <c r="E162" s="127"/>
      <c r="F162" s="133"/>
      <c r="G162" s="133"/>
      <c r="H162" s="133"/>
      <c r="I162" s="133"/>
      <c r="J162" s="145"/>
      <c r="K162" s="148"/>
      <c r="L162" s="151"/>
      <c r="M162" s="154"/>
      <c r="N162" s="14"/>
      <c r="O162" s="15"/>
      <c r="P162" s="15"/>
      <c r="Q162" s="16"/>
      <c r="R162" s="17" t="str">
        <f ca="1">IF(Q162=0," ",IFERROR(IF(DATEDIF(TODAY(),Q162,"M")&lt;=5,"ROJO",IF(DATEDIF(TODAY(),Q162,"M")&gt;=12,"VERDE",IF(AND(DATEDIF(TODAY(),Q162,"M")&gt;=6,DATEDIF(TODAY(),Q162,"M")&lt;=11),"AMARILLO"))),S162))</f>
        <v xml:space="preserve"> </v>
      </c>
      <c r="S162" s="25" t="str">
        <f>IF(Q162=0," ",IF(Q162&lt;=$N$4,"VENCIDO","NO VENCIDO"))</f>
        <v xml:space="preserve"> </v>
      </c>
      <c r="T162" s="18"/>
      <c r="U162" s="19"/>
      <c r="V162" s="19"/>
      <c r="W162" s="20"/>
      <c r="X162" s="20"/>
      <c r="Y162" s="164"/>
      <c r="Z162" s="21"/>
      <c r="AA162" s="4"/>
      <c r="AB162" s="166"/>
      <c r="AC162" s="166"/>
      <c r="AD162" s="170"/>
      <c r="AE162" s="166"/>
      <c r="AF162" s="166"/>
      <c r="AG162" s="166"/>
      <c r="AH162" s="166"/>
      <c r="AI162" s="166"/>
      <c r="AJ162" s="166"/>
      <c r="AK162" s="166"/>
      <c r="AL162" s="166"/>
      <c r="AM162" s="166"/>
      <c r="AN162" s="166"/>
      <c r="AO162" s="184"/>
      <c r="AP162" s="24"/>
      <c r="AQ162" s="8"/>
    </row>
    <row r="163" spans="1:43" ht="14.65" customHeight="1">
      <c r="A163" s="101"/>
      <c r="B163" s="193"/>
      <c r="C163" s="193"/>
      <c r="D163" s="118"/>
      <c r="E163" s="127"/>
      <c r="F163" s="133"/>
      <c r="G163" s="133"/>
      <c r="H163" s="133"/>
      <c r="I163" s="133"/>
      <c r="J163" s="145"/>
      <c r="K163" s="148"/>
      <c r="L163" s="151"/>
      <c r="M163" s="154"/>
      <c r="N163" s="14"/>
      <c r="O163" s="15"/>
      <c r="P163" s="15"/>
      <c r="Q163" s="16"/>
      <c r="R163" s="17" t="str">
        <f ca="1">IF(Q163=0," ",IFERROR(IF(DATEDIF(TODAY(),Q163,"M")&lt;=5,"ROJO",IF(DATEDIF(TODAY(),Q163,"M")&gt;=12,"VERDE",IF(AND(DATEDIF(TODAY(),Q163,"M")&gt;=6,DATEDIF(TODAY(),Q163,"M")&lt;=11),"AMARILLO"))),S163))</f>
        <v xml:space="preserve"> </v>
      </c>
      <c r="S163" s="25" t="str">
        <f>IF(Q163=0," ",IF(Q163&lt;=$N$4,"VENCIDO","NO VENCIDO"))</f>
        <v xml:space="preserve"> </v>
      </c>
      <c r="T163" s="18"/>
      <c r="U163" s="19"/>
      <c r="V163" s="19"/>
      <c r="W163" s="20"/>
      <c r="X163" s="20"/>
      <c r="Y163" s="164"/>
      <c r="Z163" s="21"/>
      <c r="AA163" s="4"/>
      <c r="AB163" s="166"/>
      <c r="AC163" s="166"/>
      <c r="AD163" s="170"/>
      <c r="AE163" s="166"/>
      <c r="AF163" s="166"/>
      <c r="AG163" s="166"/>
      <c r="AH163" s="166"/>
      <c r="AI163" s="166"/>
      <c r="AJ163" s="166"/>
      <c r="AK163" s="166"/>
      <c r="AL163" s="166"/>
      <c r="AM163" s="166"/>
      <c r="AN163" s="166"/>
      <c r="AO163" s="184"/>
      <c r="AP163" s="24"/>
      <c r="AQ163" s="8"/>
    </row>
    <row r="164" spans="1:43" ht="14.65" customHeight="1">
      <c r="A164" s="101"/>
      <c r="B164" s="193"/>
      <c r="C164" s="193"/>
      <c r="D164" s="118"/>
      <c r="E164" s="127"/>
      <c r="F164" s="133"/>
      <c r="G164" s="133"/>
      <c r="H164" s="133"/>
      <c r="I164" s="133"/>
      <c r="J164" s="145"/>
      <c r="K164" s="148"/>
      <c r="L164" s="151"/>
      <c r="M164" s="154"/>
      <c r="N164" s="14"/>
      <c r="O164" s="15"/>
      <c r="P164" s="15"/>
      <c r="Q164" s="16"/>
      <c r="R164" s="17" t="str">
        <f ca="1">IF(Q164=0," ",IFERROR(IF(DATEDIF(TODAY(),Q164,"M")&lt;=5,"ROJO",IF(DATEDIF(TODAY(),Q164,"M")&gt;=12,"VERDE",IF(AND(DATEDIF(TODAY(),Q164,"M")&gt;=6,DATEDIF(TODAY(),Q164,"M")&lt;=11),"AMARILLO"))),S164))</f>
        <v xml:space="preserve"> </v>
      </c>
      <c r="S164" s="25" t="str">
        <f>IF(Q164=0," ",IF(Q164&lt;=$N$4,"VENCIDO","NO VENCIDO"))</f>
        <v xml:space="preserve"> </v>
      </c>
      <c r="T164" s="18"/>
      <c r="U164" s="19"/>
      <c r="V164" s="19"/>
      <c r="W164" s="20"/>
      <c r="X164" s="20"/>
      <c r="Y164" s="164"/>
      <c r="Z164" s="21"/>
      <c r="AA164" s="4"/>
      <c r="AB164" s="166"/>
      <c r="AC164" s="166"/>
      <c r="AD164" s="170"/>
      <c r="AE164" s="166"/>
      <c r="AF164" s="166"/>
      <c r="AG164" s="166"/>
      <c r="AH164" s="166"/>
      <c r="AI164" s="166"/>
      <c r="AJ164" s="166"/>
      <c r="AK164" s="166"/>
      <c r="AL164" s="166"/>
      <c r="AM164" s="166"/>
      <c r="AN164" s="166"/>
      <c r="AO164" s="184"/>
      <c r="AP164" s="24"/>
      <c r="AQ164" s="8"/>
    </row>
    <row r="165" spans="1:43" ht="14.65" customHeight="1">
      <c r="A165" s="101"/>
      <c r="B165" s="193"/>
      <c r="C165" s="193"/>
      <c r="D165" s="118"/>
      <c r="E165" s="127"/>
      <c r="F165" s="133"/>
      <c r="G165" s="133"/>
      <c r="H165" s="133"/>
      <c r="I165" s="133"/>
      <c r="J165" s="145"/>
      <c r="K165" s="148"/>
      <c r="L165" s="151"/>
      <c r="M165" s="155"/>
      <c r="N165" s="14"/>
      <c r="O165" s="15"/>
      <c r="P165" s="15"/>
      <c r="Q165" s="16"/>
      <c r="R165" s="17" t="str">
        <f ca="1">IF(Q165=0," ",IFERROR(IF(DATEDIF(TODAY(),Q165,"M")&lt;=5,"ROJO",IF(DATEDIF(TODAY(),Q165,"M")&gt;=12,"VERDE",IF(AND(DATEDIF(TODAY(),Q165,"M")&gt;=6,DATEDIF(TODAY(),Q165,"M")&lt;=11),"AMARILLO"))),S165))</f>
        <v xml:space="preserve"> </v>
      </c>
      <c r="S165" s="25" t="str">
        <f>IF(Q165=0," ",IF(Q165&lt;=$N$4,"VENCIDO","NO VENCIDO"))</f>
        <v xml:space="preserve"> </v>
      </c>
      <c r="T165" s="18"/>
      <c r="U165" s="19"/>
      <c r="V165" s="19"/>
      <c r="W165" s="20"/>
      <c r="X165" s="20"/>
      <c r="Y165" s="164"/>
      <c r="Z165" s="21"/>
      <c r="AA165" s="4"/>
      <c r="AB165" s="166"/>
      <c r="AC165" s="166"/>
      <c r="AD165" s="170"/>
      <c r="AE165" s="166"/>
      <c r="AF165" s="166"/>
      <c r="AG165" s="166"/>
      <c r="AH165" s="166"/>
      <c r="AI165" s="166"/>
      <c r="AJ165" s="166"/>
      <c r="AK165" s="166"/>
      <c r="AL165" s="166"/>
      <c r="AM165" s="166"/>
      <c r="AN165" s="166"/>
      <c r="AO165" s="185"/>
      <c r="AP165" s="24"/>
      <c r="AQ165" s="8"/>
    </row>
    <row r="166" spans="1:43" ht="16.5">
      <c r="A166" s="102"/>
      <c r="B166" s="193"/>
      <c r="C166" s="193"/>
      <c r="D166" s="119"/>
      <c r="E166" s="128"/>
      <c r="F166" s="134"/>
      <c r="G166" s="134"/>
      <c r="H166" s="134"/>
      <c r="I166" s="134"/>
      <c r="J166" s="146"/>
      <c r="K166" s="149"/>
      <c r="L166" s="152"/>
      <c r="M166" s="28" t="b">
        <f>M161=N166</f>
        <v>1</v>
      </c>
      <c r="N166" s="29">
        <f>SUM(N161:N165)</f>
        <v>2</v>
      </c>
      <c r="O166" s="30" t="s">
        <v>112</v>
      </c>
      <c r="P166" s="31"/>
      <c r="Q166" s="32"/>
      <c r="R166" s="32"/>
      <c r="S166" s="32"/>
      <c r="T166" s="33">
        <f>SUM(T161:T165)</f>
        <v>0</v>
      </c>
      <c r="U166" s="34"/>
      <c r="V166" s="34"/>
      <c r="W166" s="34"/>
      <c r="X166" s="35"/>
      <c r="Y166" s="165"/>
      <c r="Z166" s="36"/>
      <c r="AA166" s="4"/>
      <c r="AB166" s="37"/>
      <c r="AC166" s="37"/>
      <c r="AD166" s="38"/>
      <c r="AE166" s="37"/>
      <c r="AF166" s="37"/>
      <c r="AG166" s="37"/>
      <c r="AH166" s="37"/>
      <c r="AI166" s="37"/>
      <c r="AJ166" s="37"/>
      <c r="AK166" s="37"/>
      <c r="AL166" s="37"/>
      <c r="AM166" s="37"/>
      <c r="AN166" s="37"/>
      <c r="AO166" s="39"/>
      <c r="AP166" s="24"/>
      <c r="AQ166" s="8"/>
    </row>
    <row r="167" spans="1:43" ht="14.65" customHeight="1">
      <c r="A167" s="100">
        <f>A161+1</f>
        <v>28</v>
      </c>
      <c r="B167" s="193" t="s">
        <v>164</v>
      </c>
      <c r="C167" s="193"/>
      <c r="D167" s="117">
        <f>+Abril!M167</f>
        <v>0</v>
      </c>
      <c r="E167" s="126"/>
      <c r="F167" s="132"/>
      <c r="G167" s="132">
        <v>0</v>
      </c>
      <c r="H167" s="132"/>
      <c r="I167" s="132"/>
      <c r="J167" s="144">
        <f>+F167+G167</f>
        <v>0</v>
      </c>
      <c r="K167" s="147">
        <f>+AO167</f>
        <v>0</v>
      </c>
      <c r="L167" s="150">
        <f>+J167+K167</f>
        <v>0</v>
      </c>
      <c r="M167" s="153">
        <f>+(D167+E167)-(L167)+H167-I167</f>
        <v>0</v>
      </c>
      <c r="N167" s="14"/>
      <c r="O167" s="15"/>
      <c r="P167" s="15"/>
      <c r="Q167" s="16"/>
      <c r="R167" s="17" t="str">
        <f ca="1">IF(Q167=0," ",IFERROR(IF(DATEDIF(TODAY(),Q167,"M")&lt;=5,"ROJO",IF(DATEDIF(TODAY(),Q167,"M")&gt;=12,"VERDE",IF(AND(DATEDIF(TODAY(),Q167,"M")&gt;=6,DATEDIF(TODAY(),Q167,"M")&lt;=11),"AMARILLO"))),S167))</f>
        <v xml:space="preserve"> </v>
      </c>
      <c r="S167" s="17" t="str">
        <f>IF(Q167=0," ",IF(Q167&lt;=$N$4,"VENCIDO","NO VENCIDO"))</f>
        <v xml:space="preserve"> </v>
      </c>
      <c r="T167" s="18"/>
      <c r="U167" s="19"/>
      <c r="V167" s="19"/>
      <c r="W167" s="20"/>
      <c r="X167" s="20"/>
      <c r="Y167" s="163">
        <f>+AT167</f>
        <v>0</v>
      </c>
      <c r="Z167" s="21"/>
      <c r="AA167" s="4"/>
      <c r="AB167" s="166"/>
      <c r="AC167" s="166"/>
      <c r="AD167" s="170">
        <f>+AB167+AC167</f>
        <v>0</v>
      </c>
      <c r="AE167" s="166"/>
      <c r="AF167" s="166"/>
      <c r="AG167" s="166"/>
      <c r="AH167" s="166"/>
      <c r="AI167" s="166"/>
      <c r="AJ167" s="166"/>
      <c r="AK167" s="166"/>
      <c r="AL167" s="166"/>
      <c r="AM167" s="166"/>
      <c r="AN167" s="166"/>
      <c r="AO167" s="183">
        <f>SUM(AD167:AN171)</f>
        <v>0</v>
      </c>
      <c r="AP167" s="24"/>
      <c r="AQ167" s="8"/>
    </row>
    <row r="168" spans="1:43" ht="14.65" customHeight="1">
      <c r="A168" s="101"/>
      <c r="B168" s="193"/>
      <c r="C168" s="193"/>
      <c r="D168" s="118"/>
      <c r="E168" s="127"/>
      <c r="F168" s="133"/>
      <c r="G168" s="133"/>
      <c r="H168" s="133"/>
      <c r="I168" s="133"/>
      <c r="J168" s="145"/>
      <c r="K168" s="148"/>
      <c r="L168" s="151"/>
      <c r="M168" s="154"/>
      <c r="N168" s="14"/>
      <c r="O168" s="15"/>
      <c r="P168" s="15"/>
      <c r="Q168" s="16"/>
      <c r="R168" s="17" t="str">
        <f ca="1">IF(Q168=0," ",IFERROR(IF(DATEDIF(TODAY(),Q168,"M")&lt;=5,"ROJO",IF(DATEDIF(TODAY(),Q168,"M")&gt;=12,"VERDE",IF(AND(DATEDIF(TODAY(),Q168,"M")&gt;=6,DATEDIF(TODAY(),Q168,"M")&lt;=11),"AMARILLO"))),S168))</f>
        <v xml:space="preserve"> </v>
      </c>
      <c r="S168" s="25" t="str">
        <f>IF(Q168=0," ",IF(Q168&lt;=$N$4,"VENCIDO","NO VENCIDO"))</f>
        <v xml:space="preserve"> </v>
      </c>
      <c r="T168" s="18"/>
      <c r="U168" s="19"/>
      <c r="V168" s="19"/>
      <c r="W168" s="20"/>
      <c r="X168" s="20"/>
      <c r="Y168" s="164"/>
      <c r="Z168" s="21"/>
      <c r="AA168" s="4"/>
      <c r="AB168" s="166"/>
      <c r="AC168" s="166"/>
      <c r="AD168" s="170"/>
      <c r="AE168" s="166"/>
      <c r="AF168" s="166"/>
      <c r="AG168" s="166"/>
      <c r="AH168" s="166"/>
      <c r="AI168" s="166"/>
      <c r="AJ168" s="166"/>
      <c r="AK168" s="166"/>
      <c r="AL168" s="166"/>
      <c r="AM168" s="166"/>
      <c r="AN168" s="166"/>
      <c r="AO168" s="184"/>
      <c r="AP168" s="24"/>
      <c r="AQ168" s="8"/>
    </row>
    <row r="169" spans="1:43" ht="14.65" customHeight="1">
      <c r="A169" s="101"/>
      <c r="B169" s="193"/>
      <c r="C169" s="193"/>
      <c r="D169" s="118"/>
      <c r="E169" s="127"/>
      <c r="F169" s="133"/>
      <c r="G169" s="133"/>
      <c r="H169" s="133"/>
      <c r="I169" s="133"/>
      <c r="J169" s="145"/>
      <c r="K169" s="148"/>
      <c r="L169" s="151"/>
      <c r="M169" s="154"/>
      <c r="N169" s="14"/>
      <c r="O169" s="15"/>
      <c r="P169" s="15"/>
      <c r="Q169" s="16"/>
      <c r="R169" s="17" t="str">
        <f ca="1">IF(Q169=0," ",IFERROR(IF(DATEDIF(TODAY(),Q169,"M")&lt;=5,"ROJO",IF(DATEDIF(TODAY(),Q169,"M")&gt;=12,"VERDE",IF(AND(DATEDIF(TODAY(),Q169,"M")&gt;=6,DATEDIF(TODAY(),Q169,"M")&lt;=11),"AMARILLO"))),S169))</f>
        <v xml:space="preserve"> </v>
      </c>
      <c r="S169" s="25" t="str">
        <f>IF(Q169=0," ",IF(Q169&lt;=$N$4,"VENCIDO","NO VENCIDO"))</f>
        <v xml:space="preserve"> </v>
      </c>
      <c r="T169" s="18"/>
      <c r="U169" s="19"/>
      <c r="V169" s="19"/>
      <c r="W169" s="20"/>
      <c r="X169" s="20"/>
      <c r="Y169" s="164"/>
      <c r="Z169" s="21"/>
      <c r="AA169" s="4"/>
      <c r="AB169" s="166"/>
      <c r="AC169" s="166"/>
      <c r="AD169" s="170"/>
      <c r="AE169" s="166"/>
      <c r="AF169" s="166"/>
      <c r="AG169" s="166"/>
      <c r="AH169" s="166"/>
      <c r="AI169" s="166"/>
      <c r="AJ169" s="166"/>
      <c r="AK169" s="166"/>
      <c r="AL169" s="166"/>
      <c r="AM169" s="166"/>
      <c r="AN169" s="166"/>
      <c r="AO169" s="184"/>
      <c r="AP169" s="24"/>
      <c r="AQ169" s="8"/>
    </row>
    <row r="170" spans="1:43" ht="14.65" customHeight="1">
      <c r="A170" s="101"/>
      <c r="B170" s="193"/>
      <c r="C170" s="193"/>
      <c r="D170" s="118"/>
      <c r="E170" s="127"/>
      <c r="F170" s="133"/>
      <c r="G170" s="133"/>
      <c r="H170" s="133"/>
      <c r="I170" s="133"/>
      <c r="J170" s="145"/>
      <c r="K170" s="148"/>
      <c r="L170" s="151"/>
      <c r="M170" s="154"/>
      <c r="N170" s="14"/>
      <c r="O170" s="15"/>
      <c r="P170" s="15"/>
      <c r="Q170" s="16"/>
      <c r="R170" s="17" t="str">
        <f ca="1">IF(Q170=0," ",IFERROR(IF(DATEDIF(TODAY(),Q170,"M")&lt;=5,"ROJO",IF(DATEDIF(TODAY(),Q170,"M")&gt;=12,"VERDE",IF(AND(DATEDIF(TODAY(),Q170,"M")&gt;=6,DATEDIF(TODAY(),Q170,"M")&lt;=11),"AMARILLO"))),S170))</f>
        <v xml:space="preserve"> </v>
      </c>
      <c r="S170" s="25" t="str">
        <f>IF(Q170=0," ",IF(Q170&lt;=$N$4,"VENCIDO","NO VENCIDO"))</f>
        <v xml:space="preserve"> </v>
      </c>
      <c r="T170" s="18"/>
      <c r="U170" s="19"/>
      <c r="V170" s="19"/>
      <c r="W170" s="20"/>
      <c r="X170" s="20"/>
      <c r="Y170" s="164"/>
      <c r="Z170" s="21"/>
      <c r="AA170" s="4"/>
      <c r="AB170" s="166"/>
      <c r="AC170" s="166"/>
      <c r="AD170" s="170"/>
      <c r="AE170" s="166"/>
      <c r="AF170" s="166"/>
      <c r="AG170" s="166"/>
      <c r="AH170" s="166"/>
      <c r="AI170" s="166"/>
      <c r="AJ170" s="166"/>
      <c r="AK170" s="166"/>
      <c r="AL170" s="166"/>
      <c r="AM170" s="166"/>
      <c r="AN170" s="166"/>
      <c r="AO170" s="184"/>
      <c r="AP170" s="24"/>
      <c r="AQ170" s="8"/>
    </row>
    <row r="171" spans="1:43" ht="14.65" customHeight="1">
      <c r="A171" s="101"/>
      <c r="B171" s="193"/>
      <c r="C171" s="193"/>
      <c r="D171" s="118"/>
      <c r="E171" s="127"/>
      <c r="F171" s="133"/>
      <c r="G171" s="133"/>
      <c r="H171" s="133"/>
      <c r="I171" s="133"/>
      <c r="J171" s="145"/>
      <c r="K171" s="148"/>
      <c r="L171" s="151"/>
      <c r="M171" s="155"/>
      <c r="N171" s="14"/>
      <c r="O171" s="15"/>
      <c r="P171" s="15"/>
      <c r="Q171" s="16"/>
      <c r="R171" s="17" t="str">
        <f ca="1">IF(Q171=0," ",IFERROR(IF(DATEDIF(TODAY(),Q171,"M")&lt;=5,"ROJO",IF(DATEDIF(TODAY(),Q171,"M")&gt;=12,"VERDE",IF(AND(DATEDIF(TODAY(),Q171,"M")&gt;=6,DATEDIF(TODAY(),Q171,"M")&lt;=11),"AMARILLO"))),S171))</f>
        <v xml:space="preserve"> </v>
      </c>
      <c r="S171" s="25" t="str">
        <f>IF(Q171=0," ",IF(Q171&lt;=$N$4,"VENCIDO","NO VENCIDO"))</f>
        <v xml:space="preserve"> </v>
      </c>
      <c r="T171" s="18"/>
      <c r="U171" s="19"/>
      <c r="V171" s="19"/>
      <c r="W171" s="20"/>
      <c r="X171" s="20"/>
      <c r="Y171" s="164"/>
      <c r="Z171" s="21"/>
      <c r="AA171" s="4"/>
      <c r="AB171" s="166"/>
      <c r="AC171" s="166"/>
      <c r="AD171" s="170"/>
      <c r="AE171" s="166"/>
      <c r="AF171" s="166"/>
      <c r="AG171" s="166"/>
      <c r="AH171" s="166"/>
      <c r="AI171" s="166"/>
      <c r="AJ171" s="166"/>
      <c r="AK171" s="166"/>
      <c r="AL171" s="166"/>
      <c r="AM171" s="166"/>
      <c r="AN171" s="166"/>
      <c r="AO171" s="185"/>
      <c r="AP171" s="24"/>
      <c r="AQ171" s="8"/>
    </row>
    <row r="172" spans="1:43" ht="16.5">
      <c r="A172" s="102"/>
      <c r="B172" s="193"/>
      <c r="C172" s="193"/>
      <c r="D172" s="119"/>
      <c r="E172" s="128"/>
      <c r="F172" s="134"/>
      <c r="G172" s="134"/>
      <c r="H172" s="134"/>
      <c r="I172" s="134"/>
      <c r="J172" s="146"/>
      <c r="K172" s="149"/>
      <c r="L172" s="152"/>
      <c r="M172" s="28" t="b">
        <f>M167=N172</f>
        <v>1</v>
      </c>
      <c r="N172" s="29">
        <f>SUM(N167:N171)</f>
        <v>0</v>
      </c>
      <c r="O172" s="30" t="s">
        <v>112</v>
      </c>
      <c r="P172" s="31"/>
      <c r="Q172" s="32"/>
      <c r="R172" s="32"/>
      <c r="S172" s="32"/>
      <c r="T172" s="33">
        <f>SUM(T167:T171)</f>
        <v>0</v>
      </c>
      <c r="U172" s="34"/>
      <c r="V172" s="34"/>
      <c r="W172" s="34"/>
      <c r="X172" s="35"/>
      <c r="Y172" s="165"/>
      <c r="Z172" s="36"/>
      <c r="AA172" s="4"/>
      <c r="AB172" s="37"/>
      <c r="AC172" s="37"/>
      <c r="AD172" s="38"/>
      <c r="AE172" s="37"/>
      <c r="AF172" s="37"/>
      <c r="AG172" s="37"/>
      <c r="AH172" s="37"/>
      <c r="AI172" s="37"/>
      <c r="AJ172" s="37"/>
      <c r="AK172" s="37"/>
      <c r="AL172" s="37"/>
      <c r="AM172" s="37"/>
      <c r="AN172" s="37"/>
      <c r="AO172" s="39"/>
      <c r="AP172" s="24"/>
      <c r="AQ172" s="8"/>
    </row>
    <row r="173" spans="1:43" ht="14.65" customHeight="1">
      <c r="A173" s="100">
        <f>A167+1</f>
        <v>29</v>
      </c>
      <c r="B173" s="193" t="s">
        <v>165</v>
      </c>
      <c r="C173" s="193"/>
      <c r="D173" s="117">
        <f>+Abril!M173</f>
        <v>37</v>
      </c>
      <c r="E173" s="126"/>
      <c r="F173" s="132">
        <v>7</v>
      </c>
      <c r="G173" s="132">
        <v>0</v>
      </c>
      <c r="H173" s="132"/>
      <c r="I173" s="132"/>
      <c r="J173" s="144">
        <f>+F173+G173</f>
        <v>7</v>
      </c>
      <c r="K173" s="147">
        <f>+AO173</f>
        <v>0</v>
      </c>
      <c r="L173" s="150">
        <f>+J173+K173</f>
        <v>7</v>
      </c>
      <c r="M173" s="153">
        <f>+(D173+E173)-(L173)+H173-I173</f>
        <v>30</v>
      </c>
      <c r="N173" s="14">
        <v>30</v>
      </c>
      <c r="O173" s="15" t="s">
        <v>166</v>
      </c>
      <c r="P173" s="15" t="s">
        <v>167</v>
      </c>
      <c r="Q173" s="16">
        <v>46538</v>
      </c>
      <c r="R173" s="17" t="str">
        <f ca="1">IF(Q173=0," ",IFERROR(IF(DATEDIF(TODAY(),Q173,"M")&lt;=5,"ROJO",IF(DATEDIF(TODAY(),Q173,"M")&gt;=12,"VERDE",IF(AND(DATEDIF(TODAY(),Q173,"M")&gt;=6,DATEDIF(TODAY(),Q173,"M")&lt;=11),"AMARILLO"))),S173))</f>
        <v>AMARILLO</v>
      </c>
      <c r="S173" s="17" t="str">
        <f>IF(Q173=0," ",IF(Q173&lt;=$N$4,"VENCIDO","NO VENCIDO"))</f>
        <v>NO VENCIDO</v>
      </c>
      <c r="T173" s="18"/>
      <c r="U173" s="19"/>
      <c r="V173" s="19"/>
      <c r="W173" s="20"/>
      <c r="X173" s="20"/>
      <c r="Y173" s="163">
        <f>+AT173</f>
        <v>0</v>
      </c>
      <c r="Z173" s="21"/>
      <c r="AA173" s="4"/>
      <c r="AB173" s="166"/>
      <c r="AC173" s="166"/>
      <c r="AD173" s="170">
        <f>+AB173+AC173</f>
        <v>0</v>
      </c>
      <c r="AE173" s="166"/>
      <c r="AF173" s="166"/>
      <c r="AG173" s="166"/>
      <c r="AH173" s="166"/>
      <c r="AI173" s="166"/>
      <c r="AJ173" s="166"/>
      <c r="AK173" s="166"/>
      <c r="AL173" s="166"/>
      <c r="AM173" s="166"/>
      <c r="AN173" s="166"/>
      <c r="AO173" s="183">
        <f>SUM(AD173:AN177)</f>
        <v>0</v>
      </c>
      <c r="AP173" s="24"/>
      <c r="AQ173" s="8"/>
    </row>
    <row r="174" spans="1:43" ht="14.65" customHeight="1">
      <c r="A174" s="101"/>
      <c r="B174" s="193"/>
      <c r="C174" s="193"/>
      <c r="D174" s="118"/>
      <c r="E174" s="127"/>
      <c r="F174" s="133"/>
      <c r="G174" s="133"/>
      <c r="H174" s="133"/>
      <c r="I174" s="133"/>
      <c r="J174" s="145"/>
      <c r="K174" s="148"/>
      <c r="L174" s="151"/>
      <c r="M174" s="154"/>
      <c r="N174" s="14"/>
      <c r="O174" s="15"/>
      <c r="P174" s="15"/>
      <c r="Q174" s="16"/>
      <c r="R174" s="17" t="str">
        <f ca="1">IF(Q174=0," ",IFERROR(IF(DATEDIF(TODAY(),Q174,"M")&lt;=5,"ROJO",IF(DATEDIF(TODAY(),Q174,"M")&gt;=12,"VERDE",IF(AND(DATEDIF(TODAY(),Q174,"M")&gt;=6,DATEDIF(TODAY(),Q174,"M")&lt;=11),"AMARILLO"))),S174))</f>
        <v xml:space="preserve"> </v>
      </c>
      <c r="S174" s="25" t="str">
        <f>IF(Q174=0," ",IF(Q174&lt;=$N$4,"VENCIDO","NO VENCIDO"))</f>
        <v xml:space="preserve"> </v>
      </c>
      <c r="T174" s="18"/>
      <c r="U174" s="19"/>
      <c r="V174" s="19"/>
      <c r="W174" s="20"/>
      <c r="X174" s="20"/>
      <c r="Y174" s="164"/>
      <c r="Z174" s="21"/>
      <c r="AA174" s="4"/>
      <c r="AB174" s="166"/>
      <c r="AC174" s="166"/>
      <c r="AD174" s="170"/>
      <c r="AE174" s="166"/>
      <c r="AF174" s="166"/>
      <c r="AG174" s="166"/>
      <c r="AH174" s="166"/>
      <c r="AI174" s="166"/>
      <c r="AJ174" s="166"/>
      <c r="AK174" s="166"/>
      <c r="AL174" s="166"/>
      <c r="AM174" s="166"/>
      <c r="AN174" s="166"/>
      <c r="AO174" s="184"/>
      <c r="AP174" s="24"/>
      <c r="AQ174" s="8"/>
    </row>
    <row r="175" spans="1:43" ht="14.65" customHeight="1">
      <c r="A175" s="101"/>
      <c r="B175" s="193"/>
      <c r="C175" s="193"/>
      <c r="D175" s="118"/>
      <c r="E175" s="127"/>
      <c r="F175" s="133"/>
      <c r="G175" s="133"/>
      <c r="H175" s="133"/>
      <c r="I175" s="133"/>
      <c r="J175" s="145"/>
      <c r="K175" s="148"/>
      <c r="L175" s="151"/>
      <c r="M175" s="154"/>
      <c r="N175" s="14"/>
      <c r="O175" s="15"/>
      <c r="P175" s="15"/>
      <c r="Q175" s="16"/>
      <c r="R175" s="17" t="str">
        <f ca="1">IF(Q175=0," ",IFERROR(IF(DATEDIF(TODAY(),Q175,"M")&lt;=5,"ROJO",IF(DATEDIF(TODAY(),Q175,"M")&gt;=12,"VERDE",IF(AND(DATEDIF(TODAY(),Q175,"M")&gt;=6,DATEDIF(TODAY(),Q175,"M")&lt;=11),"AMARILLO"))),S175))</f>
        <v xml:space="preserve"> </v>
      </c>
      <c r="S175" s="25" t="str">
        <f>IF(Q175=0," ",IF(Q175&lt;=$N$4,"VENCIDO","NO VENCIDO"))</f>
        <v xml:space="preserve"> </v>
      </c>
      <c r="T175" s="18"/>
      <c r="U175" s="19"/>
      <c r="V175" s="19"/>
      <c r="W175" s="20"/>
      <c r="X175" s="20"/>
      <c r="Y175" s="164"/>
      <c r="Z175" s="21"/>
      <c r="AA175" s="4"/>
      <c r="AB175" s="166"/>
      <c r="AC175" s="166"/>
      <c r="AD175" s="170"/>
      <c r="AE175" s="166"/>
      <c r="AF175" s="166"/>
      <c r="AG175" s="166"/>
      <c r="AH175" s="166"/>
      <c r="AI175" s="166"/>
      <c r="AJ175" s="166"/>
      <c r="AK175" s="166"/>
      <c r="AL175" s="166"/>
      <c r="AM175" s="166"/>
      <c r="AN175" s="166"/>
      <c r="AO175" s="184"/>
      <c r="AP175" s="24"/>
      <c r="AQ175" s="8"/>
    </row>
    <row r="176" spans="1:43" ht="14.65" customHeight="1">
      <c r="A176" s="101"/>
      <c r="B176" s="193"/>
      <c r="C176" s="193"/>
      <c r="D176" s="118"/>
      <c r="E176" s="127"/>
      <c r="F176" s="133"/>
      <c r="G176" s="133"/>
      <c r="H176" s="133"/>
      <c r="I176" s="133"/>
      <c r="J176" s="145"/>
      <c r="K176" s="148"/>
      <c r="L176" s="151"/>
      <c r="M176" s="154"/>
      <c r="N176" s="14"/>
      <c r="O176" s="15"/>
      <c r="P176" s="15"/>
      <c r="Q176" s="16"/>
      <c r="R176" s="17" t="str">
        <f ca="1">IF(Q176=0," ",IFERROR(IF(DATEDIF(TODAY(),Q176,"M")&lt;=5,"ROJO",IF(DATEDIF(TODAY(),Q176,"M")&gt;=12,"VERDE",IF(AND(DATEDIF(TODAY(),Q176,"M")&gt;=6,DATEDIF(TODAY(),Q176,"M")&lt;=11),"AMARILLO"))),S176))</f>
        <v xml:space="preserve"> </v>
      </c>
      <c r="S176" s="25" t="str">
        <f>IF(Q176=0," ",IF(Q176&lt;=$N$4,"VENCIDO","NO VENCIDO"))</f>
        <v xml:space="preserve"> </v>
      </c>
      <c r="T176" s="18"/>
      <c r="U176" s="19"/>
      <c r="V176" s="19"/>
      <c r="W176" s="20"/>
      <c r="X176" s="20"/>
      <c r="Y176" s="164"/>
      <c r="Z176" s="21"/>
      <c r="AA176" s="4"/>
      <c r="AB176" s="166"/>
      <c r="AC176" s="166"/>
      <c r="AD176" s="170"/>
      <c r="AE176" s="166"/>
      <c r="AF176" s="166"/>
      <c r="AG176" s="166"/>
      <c r="AH176" s="166"/>
      <c r="AI176" s="166"/>
      <c r="AJ176" s="166"/>
      <c r="AK176" s="166"/>
      <c r="AL176" s="166"/>
      <c r="AM176" s="166"/>
      <c r="AN176" s="166"/>
      <c r="AO176" s="184"/>
      <c r="AP176" s="24"/>
      <c r="AQ176" s="8"/>
    </row>
    <row r="177" spans="1:43" ht="14.65" customHeight="1">
      <c r="A177" s="101"/>
      <c r="B177" s="193"/>
      <c r="C177" s="193"/>
      <c r="D177" s="118"/>
      <c r="E177" s="127"/>
      <c r="F177" s="133"/>
      <c r="G177" s="133"/>
      <c r="H177" s="133"/>
      <c r="I177" s="133"/>
      <c r="J177" s="145"/>
      <c r="K177" s="148"/>
      <c r="L177" s="151"/>
      <c r="M177" s="155"/>
      <c r="N177" s="14"/>
      <c r="O177" s="15"/>
      <c r="P177" s="15"/>
      <c r="Q177" s="16"/>
      <c r="R177" s="17" t="str">
        <f ca="1">IF(Q177=0," ",IFERROR(IF(DATEDIF(TODAY(),Q177,"M")&lt;=5,"ROJO",IF(DATEDIF(TODAY(),Q177,"M")&gt;=12,"VERDE",IF(AND(DATEDIF(TODAY(),Q177,"M")&gt;=6,DATEDIF(TODAY(),Q177,"M")&lt;=11),"AMARILLO"))),S177))</f>
        <v xml:space="preserve"> </v>
      </c>
      <c r="S177" s="25" t="str">
        <f>IF(Q177=0," ",IF(Q177&lt;=$N$4,"VENCIDO","NO VENCIDO"))</f>
        <v xml:space="preserve"> </v>
      </c>
      <c r="T177" s="18"/>
      <c r="U177" s="19"/>
      <c r="V177" s="19"/>
      <c r="W177" s="20"/>
      <c r="X177" s="20"/>
      <c r="Y177" s="164"/>
      <c r="Z177" s="21"/>
      <c r="AA177" s="4"/>
      <c r="AB177" s="166"/>
      <c r="AC177" s="166"/>
      <c r="AD177" s="170"/>
      <c r="AE177" s="166"/>
      <c r="AF177" s="166"/>
      <c r="AG177" s="166"/>
      <c r="AH177" s="166"/>
      <c r="AI177" s="166"/>
      <c r="AJ177" s="166"/>
      <c r="AK177" s="166"/>
      <c r="AL177" s="166"/>
      <c r="AM177" s="166"/>
      <c r="AN177" s="166"/>
      <c r="AO177" s="185"/>
      <c r="AP177" s="24"/>
      <c r="AQ177" s="8"/>
    </row>
    <row r="178" spans="1:43" ht="16.5">
      <c r="A178" s="102"/>
      <c r="B178" s="193"/>
      <c r="C178" s="193"/>
      <c r="D178" s="119"/>
      <c r="E178" s="128"/>
      <c r="F178" s="134"/>
      <c r="G178" s="134"/>
      <c r="H178" s="134"/>
      <c r="I178" s="134"/>
      <c r="J178" s="146"/>
      <c r="K178" s="149"/>
      <c r="L178" s="152"/>
      <c r="M178" s="28" t="b">
        <f>M173=N178</f>
        <v>1</v>
      </c>
      <c r="N178" s="29">
        <f>SUM(N173:N177)</f>
        <v>30</v>
      </c>
      <c r="O178" s="30" t="s">
        <v>112</v>
      </c>
      <c r="P178" s="31"/>
      <c r="Q178" s="32"/>
      <c r="R178" s="32"/>
      <c r="S178" s="32"/>
      <c r="T178" s="33">
        <f>SUM(T173:T177)</f>
        <v>0</v>
      </c>
      <c r="U178" s="34"/>
      <c r="V178" s="34"/>
      <c r="W178" s="34"/>
      <c r="X178" s="35"/>
      <c r="Y178" s="165"/>
      <c r="Z178" s="36"/>
      <c r="AA178" s="4"/>
      <c r="AB178" s="37"/>
      <c r="AC178" s="37"/>
      <c r="AD178" s="38"/>
      <c r="AE178" s="37"/>
      <c r="AF178" s="37"/>
      <c r="AG178" s="37"/>
      <c r="AH178" s="37"/>
      <c r="AI178" s="37"/>
      <c r="AJ178" s="37"/>
      <c r="AK178" s="37"/>
      <c r="AL178" s="37"/>
      <c r="AM178" s="37"/>
      <c r="AN178" s="37"/>
      <c r="AO178" s="39"/>
      <c r="AP178" s="24"/>
      <c r="AQ178" s="8"/>
    </row>
    <row r="179" spans="1:43" ht="14.65" customHeight="1">
      <c r="A179" s="100">
        <f>A173+1</f>
        <v>30</v>
      </c>
      <c r="B179" s="193" t="s">
        <v>168</v>
      </c>
      <c r="C179" s="193"/>
      <c r="D179" s="117">
        <f>+Abril!M179</f>
        <v>7</v>
      </c>
      <c r="E179" s="126"/>
      <c r="F179" s="132">
        <v>1</v>
      </c>
      <c r="G179" s="132">
        <v>0</v>
      </c>
      <c r="H179" s="132"/>
      <c r="I179" s="132"/>
      <c r="J179" s="144">
        <f>+F179+G179</f>
        <v>1</v>
      </c>
      <c r="K179" s="147">
        <f>+AO179</f>
        <v>0</v>
      </c>
      <c r="L179" s="150">
        <f>+J179+K179</f>
        <v>1</v>
      </c>
      <c r="M179" s="153">
        <f>+(D179+E179)-(L179)+H179-I179</f>
        <v>6</v>
      </c>
      <c r="N179" s="14">
        <v>6</v>
      </c>
      <c r="O179" s="15" t="s">
        <v>263</v>
      </c>
      <c r="P179" s="15" t="s">
        <v>111</v>
      </c>
      <c r="Q179" s="16">
        <v>46783</v>
      </c>
      <c r="R179" s="17" t="str">
        <f ca="1">IF(Q179=0," ",IFERROR(IF(DATEDIF(TODAY(),Q179,"M")&lt;=5,"ROJO",IF(DATEDIF(TODAY(),Q179,"M")&gt;=12,"VERDE",IF(AND(DATEDIF(TODAY(),Q179,"M")&gt;=6,DATEDIF(TODAY(),Q179,"M")&lt;=11),"AMARILLO"))),S179))</f>
        <v>VERDE</v>
      </c>
      <c r="S179" s="17" t="str">
        <f>IF(Q179=0," ",IF(Q179&lt;=$N$4,"VENCIDO","NO VENCIDO"))</f>
        <v>NO VENCIDO</v>
      </c>
      <c r="T179" s="18"/>
      <c r="U179" s="19"/>
      <c r="V179" s="19"/>
      <c r="W179" s="20"/>
      <c r="X179" s="20"/>
      <c r="Y179" s="163">
        <f>+AT179</f>
        <v>0</v>
      </c>
      <c r="Z179" s="21"/>
      <c r="AA179" s="4"/>
      <c r="AB179" s="166"/>
      <c r="AC179" s="166"/>
      <c r="AD179" s="170">
        <f>+AB179+AC179</f>
        <v>0</v>
      </c>
      <c r="AE179" s="166"/>
      <c r="AF179" s="166"/>
      <c r="AG179" s="166"/>
      <c r="AH179" s="166"/>
      <c r="AI179" s="166"/>
      <c r="AJ179" s="166"/>
      <c r="AK179" s="166"/>
      <c r="AL179" s="166"/>
      <c r="AM179" s="166"/>
      <c r="AN179" s="166"/>
      <c r="AO179" s="183">
        <f>SUM(AD179:AN183)</f>
        <v>0</v>
      </c>
      <c r="AP179" s="24"/>
      <c r="AQ179" s="8"/>
    </row>
    <row r="180" spans="1:43" ht="14.65" customHeight="1">
      <c r="A180" s="101"/>
      <c r="B180" s="193"/>
      <c r="C180" s="193"/>
      <c r="D180" s="118"/>
      <c r="E180" s="127"/>
      <c r="F180" s="133"/>
      <c r="G180" s="133"/>
      <c r="H180" s="133"/>
      <c r="I180" s="133"/>
      <c r="J180" s="145"/>
      <c r="K180" s="148"/>
      <c r="L180" s="151"/>
      <c r="M180" s="154"/>
      <c r="N180" s="14"/>
      <c r="O180" s="15"/>
      <c r="P180" s="15"/>
      <c r="Q180" s="16"/>
      <c r="R180" s="17" t="str">
        <f ca="1">IF(Q180=0," ",IFERROR(IF(DATEDIF(TODAY(),Q180,"M")&lt;=5,"ROJO",IF(DATEDIF(TODAY(),Q180,"M")&gt;=12,"VERDE",IF(AND(DATEDIF(TODAY(),Q180,"M")&gt;=6,DATEDIF(TODAY(),Q180,"M")&lt;=11),"AMARILLO"))),S180))</f>
        <v xml:space="preserve"> </v>
      </c>
      <c r="S180" s="25" t="str">
        <f>IF(Q180=0," ",IF(Q180&lt;=$N$4,"VENCIDO","NO VENCIDO"))</f>
        <v xml:space="preserve"> </v>
      </c>
      <c r="T180" s="18"/>
      <c r="U180" s="19"/>
      <c r="V180" s="19"/>
      <c r="W180" s="20"/>
      <c r="X180" s="20"/>
      <c r="Y180" s="164"/>
      <c r="Z180" s="21"/>
      <c r="AA180" s="4"/>
      <c r="AB180" s="166"/>
      <c r="AC180" s="166"/>
      <c r="AD180" s="170"/>
      <c r="AE180" s="166"/>
      <c r="AF180" s="166"/>
      <c r="AG180" s="166"/>
      <c r="AH180" s="166"/>
      <c r="AI180" s="166"/>
      <c r="AJ180" s="166"/>
      <c r="AK180" s="166"/>
      <c r="AL180" s="166"/>
      <c r="AM180" s="166"/>
      <c r="AN180" s="166"/>
      <c r="AO180" s="184"/>
      <c r="AP180" s="24"/>
      <c r="AQ180" s="8"/>
    </row>
    <row r="181" spans="1:43" ht="14.65" customHeight="1">
      <c r="A181" s="101"/>
      <c r="B181" s="193"/>
      <c r="C181" s="193"/>
      <c r="D181" s="118"/>
      <c r="E181" s="127"/>
      <c r="F181" s="133"/>
      <c r="G181" s="133"/>
      <c r="H181" s="133"/>
      <c r="I181" s="133"/>
      <c r="J181" s="145"/>
      <c r="K181" s="148"/>
      <c r="L181" s="151"/>
      <c r="M181" s="154"/>
      <c r="N181" s="14"/>
      <c r="O181" s="15"/>
      <c r="P181" s="15"/>
      <c r="Q181" s="16"/>
      <c r="R181" s="17" t="str">
        <f ca="1">IF(Q181=0," ",IFERROR(IF(DATEDIF(TODAY(),Q181,"M")&lt;=5,"ROJO",IF(DATEDIF(TODAY(),Q181,"M")&gt;=12,"VERDE",IF(AND(DATEDIF(TODAY(),Q181,"M")&gt;=6,DATEDIF(TODAY(),Q181,"M")&lt;=11),"AMARILLO"))),S181))</f>
        <v xml:space="preserve"> </v>
      </c>
      <c r="S181" s="25" t="str">
        <f>IF(Q181=0," ",IF(Q181&lt;=$N$4,"VENCIDO","NO VENCIDO"))</f>
        <v xml:space="preserve"> </v>
      </c>
      <c r="T181" s="18"/>
      <c r="U181" s="19"/>
      <c r="V181" s="19"/>
      <c r="W181" s="20"/>
      <c r="X181" s="20"/>
      <c r="Y181" s="164"/>
      <c r="Z181" s="21"/>
      <c r="AA181" s="4"/>
      <c r="AB181" s="166"/>
      <c r="AC181" s="166"/>
      <c r="AD181" s="170"/>
      <c r="AE181" s="166"/>
      <c r="AF181" s="166"/>
      <c r="AG181" s="166"/>
      <c r="AH181" s="166"/>
      <c r="AI181" s="166"/>
      <c r="AJ181" s="166"/>
      <c r="AK181" s="166"/>
      <c r="AL181" s="166"/>
      <c r="AM181" s="166"/>
      <c r="AN181" s="166"/>
      <c r="AO181" s="184"/>
      <c r="AP181" s="24"/>
      <c r="AQ181" s="8"/>
    </row>
    <row r="182" spans="1:43" ht="14.65" customHeight="1">
      <c r="A182" s="101"/>
      <c r="B182" s="193"/>
      <c r="C182" s="193"/>
      <c r="D182" s="118"/>
      <c r="E182" s="127"/>
      <c r="F182" s="133"/>
      <c r="G182" s="133"/>
      <c r="H182" s="133"/>
      <c r="I182" s="133"/>
      <c r="J182" s="145"/>
      <c r="K182" s="148"/>
      <c r="L182" s="151"/>
      <c r="M182" s="154"/>
      <c r="N182" s="14"/>
      <c r="O182" s="15"/>
      <c r="P182" s="15"/>
      <c r="Q182" s="16"/>
      <c r="R182" s="17" t="str">
        <f ca="1">IF(Q182=0," ",IFERROR(IF(DATEDIF(TODAY(),Q182,"M")&lt;=5,"ROJO",IF(DATEDIF(TODAY(),Q182,"M")&gt;=12,"VERDE",IF(AND(DATEDIF(TODAY(),Q182,"M")&gt;=6,DATEDIF(TODAY(),Q182,"M")&lt;=11),"AMARILLO"))),S182))</f>
        <v xml:space="preserve"> </v>
      </c>
      <c r="S182" s="25" t="str">
        <f>IF(Q182=0," ",IF(Q182&lt;=$N$4,"VENCIDO","NO VENCIDO"))</f>
        <v xml:space="preserve"> </v>
      </c>
      <c r="T182" s="18"/>
      <c r="U182" s="19"/>
      <c r="V182" s="19"/>
      <c r="W182" s="20"/>
      <c r="X182" s="20"/>
      <c r="Y182" s="164"/>
      <c r="Z182" s="21"/>
      <c r="AA182" s="4"/>
      <c r="AB182" s="166"/>
      <c r="AC182" s="166"/>
      <c r="AD182" s="170"/>
      <c r="AE182" s="166"/>
      <c r="AF182" s="166"/>
      <c r="AG182" s="166"/>
      <c r="AH182" s="166"/>
      <c r="AI182" s="166"/>
      <c r="AJ182" s="166"/>
      <c r="AK182" s="166"/>
      <c r="AL182" s="166"/>
      <c r="AM182" s="166"/>
      <c r="AN182" s="166"/>
      <c r="AO182" s="184"/>
      <c r="AP182" s="24"/>
      <c r="AQ182" s="8"/>
    </row>
    <row r="183" spans="1:43" ht="14.65" customHeight="1">
      <c r="A183" s="101"/>
      <c r="B183" s="193"/>
      <c r="C183" s="193"/>
      <c r="D183" s="118"/>
      <c r="E183" s="127"/>
      <c r="F183" s="133"/>
      <c r="G183" s="133"/>
      <c r="H183" s="133"/>
      <c r="I183" s="133"/>
      <c r="J183" s="145"/>
      <c r="K183" s="148"/>
      <c r="L183" s="151"/>
      <c r="M183" s="155"/>
      <c r="N183" s="14"/>
      <c r="O183" s="15"/>
      <c r="P183" s="15"/>
      <c r="Q183" s="16"/>
      <c r="R183" s="17" t="str">
        <f ca="1">IF(Q183=0," ",IFERROR(IF(DATEDIF(TODAY(),Q183,"M")&lt;=5,"ROJO",IF(DATEDIF(TODAY(),Q183,"M")&gt;=12,"VERDE",IF(AND(DATEDIF(TODAY(),Q183,"M")&gt;=6,DATEDIF(TODAY(),Q183,"M")&lt;=11),"AMARILLO"))),S183))</f>
        <v xml:space="preserve"> </v>
      </c>
      <c r="S183" s="25" t="str">
        <f>IF(Q183=0," ",IF(Q183&lt;=$N$4,"VENCIDO","NO VENCIDO"))</f>
        <v xml:space="preserve"> </v>
      </c>
      <c r="T183" s="18"/>
      <c r="U183" s="19"/>
      <c r="V183" s="19"/>
      <c r="W183" s="20"/>
      <c r="X183" s="20"/>
      <c r="Y183" s="164"/>
      <c r="Z183" s="21"/>
      <c r="AA183" s="4"/>
      <c r="AB183" s="166"/>
      <c r="AC183" s="166"/>
      <c r="AD183" s="170"/>
      <c r="AE183" s="166"/>
      <c r="AF183" s="166"/>
      <c r="AG183" s="166"/>
      <c r="AH183" s="166"/>
      <c r="AI183" s="166"/>
      <c r="AJ183" s="166"/>
      <c r="AK183" s="166"/>
      <c r="AL183" s="166"/>
      <c r="AM183" s="166"/>
      <c r="AN183" s="166"/>
      <c r="AO183" s="185"/>
      <c r="AP183" s="24"/>
      <c r="AQ183" s="8"/>
    </row>
    <row r="184" spans="1:43" ht="16.5">
      <c r="A184" s="102"/>
      <c r="B184" s="193"/>
      <c r="C184" s="193"/>
      <c r="D184" s="119"/>
      <c r="E184" s="128"/>
      <c r="F184" s="134"/>
      <c r="G184" s="134"/>
      <c r="H184" s="134"/>
      <c r="I184" s="134"/>
      <c r="J184" s="146"/>
      <c r="K184" s="149"/>
      <c r="L184" s="152"/>
      <c r="M184" s="28" t="b">
        <f>M179=N184</f>
        <v>1</v>
      </c>
      <c r="N184" s="29">
        <f>SUM(N179:N183)</f>
        <v>6</v>
      </c>
      <c r="O184" s="30" t="s">
        <v>112</v>
      </c>
      <c r="P184" s="31"/>
      <c r="Q184" s="32"/>
      <c r="R184" s="32"/>
      <c r="S184" s="32"/>
      <c r="T184" s="33">
        <f>SUM(T179:T183)</f>
        <v>0</v>
      </c>
      <c r="U184" s="34"/>
      <c r="V184" s="34"/>
      <c r="W184" s="34"/>
      <c r="X184" s="35"/>
      <c r="Y184" s="165"/>
      <c r="Z184" s="36"/>
      <c r="AA184" s="4"/>
      <c r="AB184" s="37"/>
      <c r="AC184" s="37"/>
      <c r="AD184" s="38"/>
      <c r="AE184" s="37"/>
      <c r="AF184" s="37"/>
      <c r="AG184" s="37"/>
      <c r="AH184" s="37"/>
      <c r="AI184" s="37"/>
      <c r="AJ184" s="37"/>
      <c r="AK184" s="37"/>
      <c r="AL184" s="37"/>
      <c r="AM184" s="37"/>
      <c r="AN184" s="37"/>
      <c r="AO184" s="39"/>
      <c r="AP184" s="24"/>
      <c r="AQ184" s="8"/>
    </row>
    <row r="185" spans="1:43" ht="14.65" customHeight="1">
      <c r="A185" s="100">
        <f>A179+1</f>
        <v>31</v>
      </c>
      <c r="B185" s="193" t="s">
        <v>170</v>
      </c>
      <c r="C185" s="193"/>
      <c r="D185" s="117">
        <f>+Abril!M185</f>
        <v>10</v>
      </c>
      <c r="E185" s="126"/>
      <c r="F185" s="132">
        <v>4</v>
      </c>
      <c r="G185" s="132">
        <v>0</v>
      </c>
      <c r="H185" s="132"/>
      <c r="I185" s="132"/>
      <c r="J185" s="144">
        <f>+F185+G185</f>
        <v>4</v>
      </c>
      <c r="K185" s="147">
        <f>+AO185</f>
        <v>0</v>
      </c>
      <c r="L185" s="150">
        <f>+J185+K185</f>
        <v>4</v>
      </c>
      <c r="M185" s="153">
        <f>+(D185+E185)-(L185)+H185-I185</f>
        <v>6</v>
      </c>
      <c r="N185" s="14">
        <v>6</v>
      </c>
      <c r="O185" s="15" t="s">
        <v>171</v>
      </c>
      <c r="P185" s="15" t="s">
        <v>172</v>
      </c>
      <c r="Q185" s="16">
        <v>46836</v>
      </c>
      <c r="R185" s="17" t="str">
        <f ca="1">IF(Q185=0," ",IFERROR(IF(DATEDIF(TODAY(),Q185,"M")&lt;=5,"ROJO",IF(DATEDIF(TODAY(),Q185,"M")&gt;=12,"VERDE",IF(AND(DATEDIF(TODAY(),Q185,"M")&gt;=6,DATEDIF(TODAY(),Q185,"M")&lt;=11),"AMARILLO"))),S185))</f>
        <v>VERDE</v>
      </c>
      <c r="S185" s="17" t="str">
        <f>IF(Q185=0," ",IF(Q185&lt;=$N$4,"VENCIDO","NO VENCIDO"))</f>
        <v>NO VENCIDO</v>
      </c>
      <c r="T185" s="18"/>
      <c r="U185" s="19"/>
      <c r="V185" s="19"/>
      <c r="W185" s="20"/>
      <c r="X185" s="20"/>
      <c r="Y185" s="163">
        <f>+AT185</f>
        <v>0</v>
      </c>
      <c r="Z185" s="21"/>
      <c r="AA185" s="4"/>
      <c r="AB185" s="166"/>
      <c r="AC185" s="166"/>
      <c r="AD185" s="170">
        <f>+AB185+AC185</f>
        <v>0</v>
      </c>
      <c r="AE185" s="166"/>
      <c r="AF185" s="166"/>
      <c r="AG185" s="166"/>
      <c r="AH185" s="166"/>
      <c r="AI185" s="166"/>
      <c r="AJ185" s="166"/>
      <c r="AK185" s="166"/>
      <c r="AL185" s="166"/>
      <c r="AM185" s="166"/>
      <c r="AN185" s="166"/>
      <c r="AO185" s="183">
        <f>SUM(AD185:AN189)</f>
        <v>0</v>
      </c>
      <c r="AP185" s="24"/>
      <c r="AQ185" s="8"/>
    </row>
    <row r="186" spans="1:43" ht="14.65" customHeight="1">
      <c r="A186" s="101"/>
      <c r="B186" s="193"/>
      <c r="C186" s="193"/>
      <c r="D186" s="118"/>
      <c r="E186" s="127"/>
      <c r="F186" s="133"/>
      <c r="G186" s="133"/>
      <c r="H186" s="133"/>
      <c r="I186" s="133"/>
      <c r="J186" s="145"/>
      <c r="K186" s="148"/>
      <c r="L186" s="151"/>
      <c r="M186" s="154"/>
      <c r="N186" s="14"/>
      <c r="O186" s="15"/>
      <c r="P186" s="15"/>
      <c r="Q186" s="16"/>
      <c r="R186" s="17" t="str">
        <f ca="1">IF(Q186=0," ",IFERROR(IF(DATEDIF(TODAY(),Q186,"M")&lt;=5,"ROJO",IF(DATEDIF(TODAY(),Q186,"M")&gt;=12,"VERDE",IF(AND(DATEDIF(TODAY(),Q186,"M")&gt;=6,DATEDIF(TODAY(),Q186,"M")&lt;=11),"AMARILLO"))),S186))</f>
        <v xml:space="preserve"> </v>
      </c>
      <c r="S186" s="25" t="str">
        <f>IF(Q186=0," ",IF(Q186&lt;=$N$4,"VENCIDO","NO VENCIDO"))</f>
        <v xml:space="preserve"> </v>
      </c>
      <c r="T186" s="18"/>
      <c r="U186" s="19"/>
      <c r="V186" s="19"/>
      <c r="W186" s="20"/>
      <c r="X186" s="20"/>
      <c r="Y186" s="164"/>
      <c r="Z186" s="21"/>
      <c r="AA186" s="4"/>
      <c r="AB186" s="166"/>
      <c r="AC186" s="166"/>
      <c r="AD186" s="170"/>
      <c r="AE186" s="166"/>
      <c r="AF186" s="166"/>
      <c r="AG186" s="166"/>
      <c r="AH186" s="166"/>
      <c r="AI186" s="166"/>
      <c r="AJ186" s="166"/>
      <c r="AK186" s="166"/>
      <c r="AL186" s="166"/>
      <c r="AM186" s="166"/>
      <c r="AN186" s="166"/>
      <c r="AO186" s="184"/>
      <c r="AP186" s="24"/>
      <c r="AQ186" s="8"/>
    </row>
    <row r="187" spans="1:43" ht="14.65" customHeight="1">
      <c r="A187" s="101"/>
      <c r="B187" s="193"/>
      <c r="C187" s="193"/>
      <c r="D187" s="118"/>
      <c r="E187" s="127"/>
      <c r="F187" s="133"/>
      <c r="G187" s="133"/>
      <c r="H187" s="133"/>
      <c r="I187" s="133"/>
      <c r="J187" s="145"/>
      <c r="K187" s="148"/>
      <c r="L187" s="151"/>
      <c r="M187" s="154"/>
      <c r="N187" s="14"/>
      <c r="O187" s="15"/>
      <c r="P187" s="15"/>
      <c r="Q187" s="16"/>
      <c r="R187" s="17" t="str">
        <f ca="1">IF(Q187=0," ",IFERROR(IF(DATEDIF(TODAY(),Q187,"M")&lt;=5,"ROJO",IF(DATEDIF(TODAY(),Q187,"M")&gt;=12,"VERDE",IF(AND(DATEDIF(TODAY(),Q187,"M")&gt;=6,DATEDIF(TODAY(),Q187,"M")&lt;=11),"AMARILLO"))),S187))</f>
        <v xml:space="preserve"> </v>
      </c>
      <c r="S187" s="25" t="str">
        <f>IF(Q187=0," ",IF(Q187&lt;=$N$4,"VENCIDO","NO VENCIDO"))</f>
        <v xml:space="preserve"> </v>
      </c>
      <c r="T187" s="18"/>
      <c r="U187" s="19"/>
      <c r="V187" s="19"/>
      <c r="W187" s="20"/>
      <c r="X187" s="20"/>
      <c r="Y187" s="164"/>
      <c r="Z187" s="21"/>
      <c r="AA187" s="4"/>
      <c r="AB187" s="166"/>
      <c r="AC187" s="166"/>
      <c r="AD187" s="170"/>
      <c r="AE187" s="166"/>
      <c r="AF187" s="166"/>
      <c r="AG187" s="166"/>
      <c r="AH187" s="166"/>
      <c r="AI187" s="166"/>
      <c r="AJ187" s="166"/>
      <c r="AK187" s="166"/>
      <c r="AL187" s="166"/>
      <c r="AM187" s="166"/>
      <c r="AN187" s="166"/>
      <c r="AO187" s="184"/>
      <c r="AP187" s="24"/>
      <c r="AQ187" s="8"/>
    </row>
    <row r="188" spans="1:43" ht="14.65" customHeight="1">
      <c r="A188" s="101"/>
      <c r="B188" s="193"/>
      <c r="C188" s="193"/>
      <c r="D188" s="118"/>
      <c r="E188" s="127"/>
      <c r="F188" s="133"/>
      <c r="G188" s="133"/>
      <c r="H188" s="133"/>
      <c r="I188" s="133"/>
      <c r="J188" s="145"/>
      <c r="K188" s="148"/>
      <c r="L188" s="151"/>
      <c r="M188" s="154"/>
      <c r="N188" s="14"/>
      <c r="O188" s="15"/>
      <c r="P188" s="15"/>
      <c r="Q188" s="16"/>
      <c r="R188" s="17" t="str">
        <f ca="1">IF(Q188=0," ",IFERROR(IF(DATEDIF(TODAY(),Q188,"M")&lt;=5,"ROJO",IF(DATEDIF(TODAY(),Q188,"M")&gt;=12,"VERDE",IF(AND(DATEDIF(TODAY(),Q188,"M")&gt;=6,DATEDIF(TODAY(),Q188,"M")&lt;=11),"AMARILLO"))),S188))</f>
        <v xml:space="preserve"> </v>
      </c>
      <c r="S188" s="25" t="str">
        <f>IF(Q188=0," ",IF(Q188&lt;=$N$4,"VENCIDO","NO VENCIDO"))</f>
        <v xml:space="preserve"> </v>
      </c>
      <c r="T188" s="18"/>
      <c r="U188" s="19"/>
      <c r="V188" s="19"/>
      <c r="W188" s="20"/>
      <c r="X188" s="20"/>
      <c r="Y188" s="164"/>
      <c r="Z188" s="21"/>
      <c r="AA188" s="4"/>
      <c r="AB188" s="166"/>
      <c r="AC188" s="166"/>
      <c r="AD188" s="170"/>
      <c r="AE188" s="166"/>
      <c r="AF188" s="166"/>
      <c r="AG188" s="166"/>
      <c r="AH188" s="166"/>
      <c r="AI188" s="166"/>
      <c r="AJ188" s="166"/>
      <c r="AK188" s="166"/>
      <c r="AL188" s="166"/>
      <c r="AM188" s="166"/>
      <c r="AN188" s="166"/>
      <c r="AO188" s="184"/>
      <c r="AP188" s="24"/>
      <c r="AQ188" s="8"/>
    </row>
    <row r="189" spans="1:43" ht="14.65" customHeight="1">
      <c r="A189" s="101"/>
      <c r="B189" s="193"/>
      <c r="C189" s="193"/>
      <c r="D189" s="118"/>
      <c r="E189" s="127"/>
      <c r="F189" s="133"/>
      <c r="G189" s="133"/>
      <c r="H189" s="133"/>
      <c r="I189" s="133"/>
      <c r="J189" s="145"/>
      <c r="K189" s="148"/>
      <c r="L189" s="151"/>
      <c r="M189" s="155"/>
      <c r="N189" s="14"/>
      <c r="O189" s="15"/>
      <c r="P189" s="15"/>
      <c r="Q189" s="16"/>
      <c r="R189" s="17" t="str">
        <f ca="1">IF(Q189=0," ",IFERROR(IF(DATEDIF(TODAY(),Q189,"M")&lt;=5,"ROJO",IF(DATEDIF(TODAY(),Q189,"M")&gt;=12,"VERDE",IF(AND(DATEDIF(TODAY(),Q189,"M")&gt;=6,DATEDIF(TODAY(),Q189,"M")&lt;=11),"AMARILLO"))),S189))</f>
        <v xml:space="preserve"> </v>
      </c>
      <c r="S189" s="25" t="str">
        <f>IF(Q189=0," ",IF(Q189&lt;=$N$4,"VENCIDO","NO VENCIDO"))</f>
        <v xml:space="preserve"> </v>
      </c>
      <c r="T189" s="18"/>
      <c r="U189" s="19"/>
      <c r="V189" s="19"/>
      <c r="W189" s="20"/>
      <c r="X189" s="20"/>
      <c r="Y189" s="164"/>
      <c r="Z189" s="21"/>
      <c r="AA189" s="4"/>
      <c r="AB189" s="166"/>
      <c r="AC189" s="166"/>
      <c r="AD189" s="170"/>
      <c r="AE189" s="166"/>
      <c r="AF189" s="166"/>
      <c r="AG189" s="166"/>
      <c r="AH189" s="166"/>
      <c r="AI189" s="166"/>
      <c r="AJ189" s="166"/>
      <c r="AK189" s="166"/>
      <c r="AL189" s="166"/>
      <c r="AM189" s="166"/>
      <c r="AN189" s="166"/>
      <c r="AO189" s="185"/>
      <c r="AP189" s="24"/>
      <c r="AQ189" s="8"/>
    </row>
    <row r="190" spans="1:43" ht="16.5">
      <c r="A190" s="102"/>
      <c r="B190" s="193"/>
      <c r="C190" s="193"/>
      <c r="D190" s="119"/>
      <c r="E190" s="128"/>
      <c r="F190" s="134"/>
      <c r="G190" s="134"/>
      <c r="H190" s="134"/>
      <c r="I190" s="134"/>
      <c r="J190" s="146"/>
      <c r="K190" s="149"/>
      <c r="L190" s="152"/>
      <c r="M190" s="28" t="b">
        <f>M185=N190</f>
        <v>1</v>
      </c>
      <c r="N190" s="29">
        <f>SUM(N185:N189)</f>
        <v>6</v>
      </c>
      <c r="O190" s="30" t="s">
        <v>112</v>
      </c>
      <c r="P190" s="31"/>
      <c r="Q190" s="32"/>
      <c r="R190" s="32"/>
      <c r="S190" s="32"/>
      <c r="T190" s="33">
        <f>SUM(T185:T189)</f>
        <v>0</v>
      </c>
      <c r="U190" s="34"/>
      <c r="V190" s="34"/>
      <c r="W190" s="34"/>
      <c r="X190" s="35"/>
      <c r="Y190" s="165"/>
      <c r="Z190" s="36"/>
      <c r="AA190" s="4"/>
      <c r="AB190" s="37"/>
      <c r="AC190" s="37"/>
      <c r="AD190" s="38"/>
      <c r="AE190" s="37"/>
      <c r="AF190" s="37"/>
      <c r="AG190" s="37"/>
      <c r="AH190" s="37"/>
      <c r="AI190" s="37"/>
      <c r="AJ190" s="37"/>
      <c r="AK190" s="37"/>
      <c r="AL190" s="37"/>
      <c r="AM190" s="37"/>
      <c r="AN190" s="37"/>
      <c r="AO190" s="39"/>
      <c r="AP190" s="24"/>
      <c r="AQ190" s="8"/>
    </row>
    <row r="191" spans="1:43" ht="14.65" customHeight="1">
      <c r="A191" s="100">
        <f>A185+1</f>
        <v>32</v>
      </c>
      <c r="B191" s="193" t="s">
        <v>173</v>
      </c>
      <c r="C191" s="193"/>
      <c r="D191" s="117">
        <f>+Abril!M191</f>
        <v>0</v>
      </c>
      <c r="E191" s="126"/>
      <c r="F191" s="132"/>
      <c r="G191" s="132">
        <v>0</v>
      </c>
      <c r="H191" s="132"/>
      <c r="I191" s="132"/>
      <c r="J191" s="144">
        <f>+F191+G191</f>
        <v>0</v>
      </c>
      <c r="K191" s="147">
        <f>+AO191</f>
        <v>0</v>
      </c>
      <c r="L191" s="150">
        <f>+J191+K191</f>
        <v>0</v>
      </c>
      <c r="M191" s="153">
        <f>+(D191+E191)-(L191)+H191-I191</f>
        <v>0</v>
      </c>
      <c r="N191" s="14"/>
      <c r="O191" s="15"/>
      <c r="P191" s="15"/>
      <c r="Q191" s="16"/>
      <c r="R191" s="17" t="str">
        <f ca="1">IF(Q191=0," ",IFERROR(IF(DATEDIF(TODAY(),Q191,"M")&lt;=5,"ROJO",IF(DATEDIF(TODAY(),Q191,"M")&gt;=12,"VERDE",IF(AND(DATEDIF(TODAY(),Q191,"M")&gt;=6,DATEDIF(TODAY(),Q191,"M")&lt;=11),"AMARILLO"))),S191))</f>
        <v xml:space="preserve"> </v>
      </c>
      <c r="S191" s="17" t="str">
        <f>IF(Q191=0," ",IF(Q191&lt;=$N$4,"VENCIDO","NO VENCIDO"))</f>
        <v xml:space="preserve"> </v>
      </c>
      <c r="T191" s="18"/>
      <c r="U191" s="19"/>
      <c r="V191" s="19"/>
      <c r="W191" s="20"/>
      <c r="X191" s="20"/>
      <c r="Y191" s="163">
        <f>+AT191</f>
        <v>0</v>
      </c>
      <c r="Z191" s="21"/>
      <c r="AA191" s="4"/>
      <c r="AB191" s="166"/>
      <c r="AC191" s="166"/>
      <c r="AD191" s="170">
        <f>+AB191+AC191</f>
        <v>0</v>
      </c>
      <c r="AE191" s="166"/>
      <c r="AF191" s="166"/>
      <c r="AG191" s="166"/>
      <c r="AH191" s="166"/>
      <c r="AI191" s="166"/>
      <c r="AJ191" s="166"/>
      <c r="AK191" s="166"/>
      <c r="AL191" s="166"/>
      <c r="AM191" s="166"/>
      <c r="AN191" s="166"/>
      <c r="AO191" s="183">
        <f>SUM(AD191:AN195)</f>
        <v>0</v>
      </c>
      <c r="AP191" s="24"/>
      <c r="AQ191" s="8"/>
    </row>
    <row r="192" spans="1:43" ht="14.65" customHeight="1">
      <c r="A192" s="101"/>
      <c r="B192" s="193"/>
      <c r="C192" s="193"/>
      <c r="D192" s="118"/>
      <c r="E192" s="127"/>
      <c r="F192" s="133"/>
      <c r="G192" s="133"/>
      <c r="H192" s="133"/>
      <c r="I192" s="133"/>
      <c r="J192" s="145"/>
      <c r="K192" s="148"/>
      <c r="L192" s="151"/>
      <c r="M192" s="154"/>
      <c r="N192" s="14"/>
      <c r="O192" s="15"/>
      <c r="P192" s="15"/>
      <c r="Q192" s="16"/>
      <c r="R192" s="17" t="str">
        <f ca="1">IF(Q192=0," ",IFERROR(IF(DATEDIF(TODAY(),Q192,"M")&lt;=5,"ROJO",IF(DATEDIF(TODAY(),Q192,"M")&gt;=12,"VERDE",IF(AND(DATEDIF(TODAY(),Q192,"M")&gt;=6,DATEDIF(TODAY(),Q192,"M")&lt;=11),"AMARILLO"))),S192))</f>
        <v xml:space="preserve"> </v>
      </c>
      <c r="S192" s="25" t="str">
        <f>IF(Q192=0," ",IF(Q192&lt;=$N$4,"VENCIDO","NO VENCIDO"))</f>
        <v xml:space="preserve"> </v>
      </c>
      <c r="T192" s="18"/>
      <c r="U192" s="19"/>
      <c r="V192" s="19"/>
      <c r="W192" s="20"/>
      <c r="X192" s="20"/>
      <c r="Y192" s="164"/>
      <c r="Z192" s="21"/>
      <c r="AA192" s="4"/>
      <c r="AB192" s="166"/>
      <c r="AC192" s="166"/>
      <c r="AD192" s="170"/>
      <c r="AE192" s="166"/>
      <c r="AF192" s="166"/>
      <c r="AG192" s="166"/>
      <c r="AH192" s="166"/>
      <c r="AI192" s="166"/>
      <c r="AJ192" s="166"/>
      <c r="AK192" s="166"/>
      <c r="AL192" s="166"/>
      <c r="AM192" s="166"/>
      <c r="AN192" s="166"/>
      <c r="AO192" s="184"/>
      <c r="AP192" s="24"/>
      <c r="AQ192" s="8"/>
    </row>
    <row r="193" spans="1:43" ht="14.65" customHeight="1">
      <c r="A193" s="101"/>
      <c r="B193" s="193"/>
      <c r="C193" s="193"/>
      <c r="D193" s="118"/>
      <c r="E193" s="127"/>
      <c r="F193" s="133"/>
      <c r="G193" s="133"/>
      <c r="H193" s="133"/>
      <c r="I193" s="133"/>
      <c r="J193" s="145"/>
      <c r="K193" s="148"/>
      <c r="L193" s="151"/>
      <c r="M193" s="154"/>
      <c r="N193" s="14"/>
      <c r="O193" s="15"/>
      <c r="P193" s="15"/>
      <c r="Q193" s="16"/>
      <c r="R193" s="17" t="str">
        <f ca="1">IF(Q193=0," ",IFERROR(IF(DATEDIF(TODAY(),Q193,"M")&lt;=5,"ROJO",IF(DATEDIF(TODAY(),Q193,"M")&gt;=12,"VERDE",IF(AND(DATEDIF(TODAY(),Q193,"M")&gt;=6,DATEDIF(TODAY(),Q193,"M")&lt;=11),"AMARILLO"))),S193))</f>
        <v xml:space="preserve"> </v>
      </c>
      <c r="S193" s="25" t="str">
        <f>IF(Q193=0," ",IF(Q193&lt;=$N$4,"VENCIDO","NO VENCIDO"))</f>
        <v xml:space="preserve"> </v>
      </c>
      <c r="T193" s="18"/>
      <c r="U193" s="19"/>
      <c r="V193" s="19"/>
      <c r="W193" s="20"/>
      <c r="X193" s="20"/>
      <c r="Y193" s="164"/>
      <c r="Z193" s="21"/>
      <c r="AA193" s="4"/>
      <c r="AB193" s="166"/>
      <c r="AC193" s="166"/>
      <c r="AD193" s="170"/>
      <c r="AE193" s="166"/>
      <c r="AF193" s="166"/>
      <c r="AG193" s="166"/>
      <c r="AH193" s="166"/>
      <c r="AI193" s="166"/>
      <c r="AJ193" s="166"/>
      <c r="AK193" s="166"/>
      <c r="AL193" s="166"/>
      <c r="AM193" s="166"/>
      <c r="AN193" s="166"/>
      <c r="AO193" s="184"/>
      <c r="AP193" s="24"/>
      <c r="AQ193" s="8"/>
    </row>
    <row r="194" spans="1:43" ht="14.65" customHeight="1">
      <c r="A194" s="101"/>
      <c r="B194" s="193"/>
      <c r="C194" s="193"/>
      <c r="D194" s="118"/>
      <c r="E194" s="127"/>
      <c r="F194" s="133"/>
      <c r="G194" s="133"/>
      <c r="H194" s="133"/>
      <c r="I194" s="133"/>
      <c r="J194" s="145"/>
      <c r="K194" s="148"/>
      <c r="L194" s="151"/>
      <c r="M194" s="154"/>
      <c r="N194" s="14"/>
      <c r="O194" s="15"/>
      <c r="P194" s="15"/>
      <c r="Q194" s="16"/>
      <c r="R194" s="17" t="str">
        <f ca="1">IF(Q194=0," ",IFERROR(IF(DATEDIF(TODAY(),Q194,"M")&lt;=5,"ROJO",IF(DATEDIF(TODAY(),Q194,"M")&gt;=12,"VERDE",IF(AND(DATEDIF(TODAY(),Q194,"M")&gt;=6,DATEDIF(TODAY(),Q194,"M")&lt;=11),"AMARILLO"))),S194))</f>
        <v xml:space="preserve"> </v>
      </c>
      <c r="S194" s="25" t="str">
        <f>IF(Q194=0," ",IF(Q194&lt;=$N$4,"VENCIDO","NO VENCIDO"))</f>
        <v xml:space="preserve"> </v>
      </c>
      <c r="T194" s="18"/>
      <c r="U194" s="19"/>
      <c r="V194" s="19"/>
      <c r="W194" s="20"/>
      <c r="X194" s="20"/>
      <c r="Y194" s="164"/>
      <c r="Z194" s="21"/>
      <c r="AA194" s="4"/>
      <c r="AB194" s="166"/>
      <c r="AC194" s="166"/>
      <c r="AD194" s="170"/>
      <c r="AE194" s="166"/>
      <c r="AF194" s="166"/>
      <c r="AG194" s="166"/>
      <c r="AH194" s="166"/>
      <c r="AI194" s="166"/>
      <c r="AJ194" s="166"/>
      <c r="AK194" s="166"/>
      <c r="AL194" s="166"/>
      <c r="AM194" s="166"/>
      <c r="AN194" s="166"/>
      <c r="AO194" s="184"/>
      <c r="AP194" s="24"/>
      <c r="AQ194" s="8"/>
    </row>
    <row r="195" spans="1:43" ht="14.65" customHeight="1">
      <c r="A195" s="101"/>
      <c r="B195" s="193"/>
      <c r="C195" s="193"/>
      <c r="D195" s="118"/>
      <c r="E195" s="127"/>
      <c r="F195" s="133"/>
      <c r="G195" s="133"/>
      <c r="H195" s="133"/>
      <c r="I195" s="133"/>
      <c r="J195" s="145"/>
      <c r="K195" s="148"/>
      <c r="L195" s="151"/>
      <c r="M195" s="155"/>
      <c r="N195" s="14"/>
      <c r="O195" s="15"/>
      <c r="P195" s="15"/>
      <c r="Q195" s="16"/>
      <c r="R195" s="17" t="str">
        <f ca="1">IF(Q195=0," ",IFERROR(IF(DATEDIF(TODAY(),Q195,"M")&lt;=5,"ROJO",IF(DATEDIF(TODAY(),Q195,"M")&gt;=12,"VERDE",IF(AND(DATEDIF(TODAY(),Q195,"M")&gt;=6,DATEDIF(TODAY(),Q195,"M")&lt;=11),"AMARILLO"))),S195))</f>
        <v xml:space="preserve"> </v>
      </c>
      <c r="S195" s="25" t="str">
        <f>IF(Q195=0," ",IF(Q195&lt;=$N$4,"VENCIDO","NO VENCIDO"))</f>
        <v xml:space="preserve"> </v>
      </c>
      <c r="T195" s="18"/>
      <c r="U195" s="19"/>
      <c r="V195" s="19"/>
      <c r="W195" s="20"/>
      <c r="X195" s="20"/>
      <c r="Y195" s="164"/>
      <c r="Z195" s="21"/>
      <c r="AA195" s="4"/>
      <c r="AB195" s="166"/>
      <c r="AC195" s="166"/>
      <c r="AD195" s="170"/>
      <c r="AE195" s="166"/>
      <c r="AF195" s="166"/>
      <c r="AG195" s="166"/>
      <c r="AH195" s="166"/>
      <c r="AI195" s="166"/>
      <c r="AJ195" s="166"/>
      <c r="AK195" s="166"/>
      <c r="AL195" s="166"/>
      <c r="AM195" s="166"/>
      <c r="AN195" s="166"/>
      <c r="AO195" s="185"/>
      <c r="AP195" s="24"/>
      <c r="AQ195" s="8"/>
    </row>
    <row r="196" spans="1:43" ht="16.5">
      <c r="A196" s="102"/>
      <c r="B196" s="193"/>
      <c r="C196" s="193"/>
      <c r="D196" s="119"/>
      <c r="E196" s="128"/>
      <c r="F196" s="134"/>
      <c r="G196" s="134"/>
      <c r="H196" s="134"/>
      <c r="I196" s="134"/>
      <c r="J196" s="146"/>
      <c r="K196" s="149"/>
      <c r="L196" s="152"/>
      <c r="M196" s="28" t="b">
        <f>M191=N196</f>
        <v>1</v>
      </c>
      <c r="N196" s="29">
        <f>SUM(N191:N195)</f>
        <v>0</v>
      </c>
      <c r="O196" s="30" t="s">
        <v>112</v>
      </c>
      <c r="P196" s="31"/>
      <c r="Q196" s="32"/>
      <c r="R196" s="32"/>
      <c r="S196" s="32"/>
      <c r="T196" s="33">
        <f>SUM(T191:T195)</f>
        <v>0</v>
      </c>
      <c r="U196" s="34"/>
      <c r="V196" s="34"/>
      <c r="W196" s="34"/>
      <c r="X196" s="35"/>
      <c r="Y196" s="165"/>
      <c r="Z196" s="36"/>
      <c r="AA196" s="4"/>
      <c r="AB196" s="37"/>
      <c r="AC196" s="37"/>
      <c r="AD196" s="38"/>
      <c r="AE196" s="37"/>
      <c r="AF196" s="37"/>
      <c r="AG196" s="37"/>
      <c r="AH196" s="37"/>
      <c r="AI196" s="37"/>
      <c r="AJ196" s="37"/>
      <c r="AK196" s="37"/>
      <c r="AL196" s="37"/>
      <c r="AM196" s="37"/>
      <c r="AN196" s="37"/>
      <c r="AO196" s="39"/>
      <c r="AP196" s="24"/>
      <c r="AQ196" s="8"/>
    </row>
    <row r="197" spans="1:43" ht="14.65" customHeight="1">
      <c r="A197" s="100">
        <f>A191+1</f>
        <v>33</v>
      </c>
      <c r="B197" s="193" t="s">
        <v>174</v>
      </c>
      <c r="C197" s="193"/>
      <c r="D197" s="117">
        <f>+Abril!M197</f>
        <v>3</v>
      </c>
      <c r="E197" s="126"/>
      <c r="F197" s="132"/>
      <c r="G197" s="132">
        <v>0</v>
      </c>
      <c r="H197" s="132"/>
      <c r="I197" s="132"/>
      <c r="J197" s="144">
        <f>+F197+G197</f>
        <v>0</v>
      </c>
      <c r="K197" s="147">
        <f>+AO197</f>
        <v>0</v>
      </c>
      <c r="L197" s="150">
        <f>+J197+K197</f>
        <v>0</v>
      </c>
      <c r="M197" s="153">
        <f>+(D197+E197)-(L197)+H197-I197</f>
        <v>3</v>
      </c>
      <c r="N197" s="14">
        <v>3</v>
      </c>
      <c r="O197" s="15" t="s">
        <v>175</v>
      </c>
      <c r="P197" s="15" t="s">
        <v>172</v>
      </c>
      <c r="Q197" s="16">
        <v>46430</v>
      </c>
      <c r="R197" s="17" t="str">
        <f ca="1">IF(Q197=0," ",IFERROR(IF(DATEDIF(TODAY(),Q197,"M")&lt;=5,"ROJO",IF(DATEDIF(TODAY(),Q197,"M")&gt;=12,"VERDE",IF(AND(DATEDIF(TODAY(),Q197,"M")&gt;=6,DATEDIF(TODAY(),Q197,"M")&lt;=11),"AMARILLO"))),S197))</f>
        <v>ROJO</v>
      </c>
      <c r="S197" s="17" t="str">
        <f>IF(Q197=0," ",IF(Q197&lt;=$N$4,"VENCIDO","NO VENCIDO"))</f>
        <v>NO VENCIDO</v>
      </c>
      <c r="T197" s="18"/>
      <c r="U197" s="19"/>
      <c r="V197" s="19"/>
      <c r="W197" s="20"/>
      <c r="X197" s="20"/>
      <c r="Y197" s="163">
        <f>+AT197</f>
        <v>0</v>
      </c>
      <c r="Z197" s="21"/>
      <c r="AA197" s="4"/>
      <c r="AB197" s="166"/>
      <c r="AC197" s="166"/>
      <c r="AD197" s="170">
        <f>+AB197+AC197</f>
        <v>0</v>
      </c>
      <c r="AE197" s="166"/>
      <c r="AF197" s="166"/>
      <c r="AG197" s="166"/>
      <c r="AH197" s="166"/>
      <c r="AI197" s="166"/>
      <c r="AJ197" s="166"/>
      <c r="AK197" s="166"/>
      <c r="AL197" s="166"/>
      <c r="AM197" s="166"/>
      <c r="AN197" s="166"/>
      <c r="AO197" s="183">
        <f>SUM(AD197:AN201)</f>
        <v>0</v>
      </c>
      <c r="AP197" s="24"/>
      <c r="AQ197" s="8"/>
    </row>
    <row r="198" spans="1:43" ht="14.65" customHeight="1">
      <c r="A198" s="101"/>
      <c r="B198" s="193"/>
      <c r="C198" s="193"/>
      <c r="D198" s="118"/>
      <c r="E198" s="127"/>
      <c r="F198" s="133"/>
      <c r="G198" s="133"/>
      <c r="H198" s="133"/>
      <c r="I198" s="133"/>
      <c r="J198" s="145"/>
      <c r="K198" s="148"/>
      <c r="L198" s="151"/>
      <c r="M198" s="154"/>
      <c r="N198" s="14"/>
      <c r="O198" s="15"/>
      <c r="P198" s="15"/>
      <c r="Q198" s="16"/>
      <c r="R198" s="17" t="str">
        <f ca="1">IF(Q198=0," ",IFERROR(IF(DATEDIF(TODAY(),Q198,"M")&lt;=5,"ROJO",IF(DATEDIF(TODAY(),Q198,"M")&gt;=12,"VERDE",IF(AND(DATEDIF(TODAY(),Q198,"M")&gt;=6,DATEDIF(TODAY(),Q198,"M")&lt;=11),"AMARILLO"))),S198))</f>
        <v xml:space="preserve"> </v>
      </c>
      <c r="S198" s="25" t="str">
        <f>IF(Q198=0," ",IF(Q198&lt;=$N$4,"VENCIDO","NO VENCIDO"))</f>
        <v xml:space="preserve"> </v>
      </c>
      <c r="T198" s="18"/>
      <c r="U198" s="19"/>
      <c r="V198" s="19"/>
      <c r="W198" s="20"/>
      <c r="X198" s="20"/>
      <c r="Y198" s="164"/>
      <c r="Z198" s="21"/>
      <c r="AA198" s="4"/>
      <c r="AB198" s="166"/>
      <c r="AC198" s="166"/>
      <c r="AD198" s="170"/>
      <c r="AE198" s="166"/>
      <c r="AF198" s="166"/>
      <c r="AG198" s="166"/>
      <c r="AH198" s="166"/>
      <c r="AI198" s="166"/>
      <c r="AJ198" s="166"/>
      <c r="AK198" s="166"/>
      <c r="AL198" s="166"/>
      <c r="AM198" s="166"/>
      <c r="AN198" s="166"/>
      <c r="AO198" s="184"/>
      <c r="AP198" s="24"/>
      <c r="AQ198" s="8"/>
    </row>
    <row r="199" spans="1:43" ht="14.65" customHeight="1">
      <c r="A199" s="101"/>
      <c r="B199" s="193"/>
      <c r="C199" s="193"/>
      <c r="D199" s="118"/>
      <c r="E199" s="127"/>
      <c r="F199" s="133"/>
      <c r="G199" s="133"/>
      <c r="H199" s="133"/>
      <c r="I199" s="133"/>
      <c r="J199" s="145"/>
      <c r="K199" s="148"/>
      <c r="L199" s="151"/>
      <c r="M199" s="154"/>
      <c r="N199" s="14"/>
      <c r="O199" s="15"/>
      <c r="P199" s="15"/>
      <c r="Q199" s="16"/>
      <c r="R199" s="17" t="str">
        <f ca="1">IF(Q199=0," ",IFERROR(IF(DATEDIF(TODAY(),Q199,"M")&lt;=5,"ROJO",IF(DATEDIF(TODAY(),Q199,"M")&gt;=12,"VERDE",IF(AND(DATEDIF(TODAY(),Q199,"M")&gt;=6,DATEDIF(TODAY(),Q199,"M")&lt;=11),"AMARILLO"))),S199))</f>
        <v xml:space="preserve"> </v>
      </c>
      <c r="S199" s="25" t="str">
        <f>IF(Q199=0," ",IF(Q199&lt;=$N$4,"VENCIDO","NO VENCIDO"))</f>
        <v xml:space="preserve"> </v>
      </c>
      <c r="T199" s="18"/>
      <c r="U199" s="19"/>
      <c r="V199" s="19"/>
      <c r="W199" s="20"/>
      <c r="X199" s="20"/>
      <c r="Y199" s="164"/>
      <c r="Z199" s="21"/>
      <c r="AA199" s="4"/>
      <c r="AB199" s="166"/>
      <c r="AC199" s="166"/>
      <c r="AD199" s="170"/>
      <c r="AE199" s="166"/>
      <c r="AF199" s="166"/>
      <c r="AG199" s="166"/>
      <c r="AH199" s="166"/>
      <c r="AI199" s="166"/>
      <c r="AJ199" s="166"/>
      <c r="AK199" s="166"/>
      <c r="AL199" s="166"/>
      <c r="AM199" s="166"/>
      <c r="AN199" s="166"/>
      <c r="AO199" s="184"/>
      <c r="AP199" s="24"/>
      <c r="AQ199" s="8"/>
    </row>
    <row r="200" spans="1:43" ht="14.65" customHeight="1">
      <c r="A200" s="101"/>
      <c r="B200" s="193"/>
      <c r="C200" s="193"/>
      <c r="D200" s="118"/>
      <c r="E200" s="127"/>
      <c r="F200" s="133"/>
      <c r="G200" s="133"/>
      <c r="H200" s="133"/>
      <c r="I200" s="133"/>
      <c r="J200" s="145"/>
      <c r="K200" s="148"/>
      <c r="L200" s="151"/>
      <c r="M200" s="154"/>
      <c r="N200" s="14"/>
      <c r="O200" s="15"/>
      <c r="P200" s="15"/>
      <c r="Q200" s="16"/>
      <c r="R200" s="17" t="str">
        <f ca="1">IF(Q200=0," ",IFERROR(IF(DATEDIF(TODAY(),Q200,"M")&lt;=5,"ROJO",IF(DATEDIF(TODAY(),Q200,"M")&gt;=12,"VERDE",IF(AND(DATEDIF(TODAY(),Q200,"M")&gt;=6,DATEDIF(TODAY(),Q200,"M")&lt;=11),"AMARILLO"))),S200))</f>
        <v xml:space="preserve"> </v>
      </c>
      <c r="S200" s="25" t="str">
        <f>IF(Q200=0," ",IF(Q200&lt;=$N$4,"VENCIDO","NO VENCIDO"))</f>
        <v xml:space="preserve"> </v>
      </c>
      <c r="T200" s="18"/>
      <c r="U200" s="19"/>
      <c r="V200" s="19"/>
      <c r="W200" s="20"/>
      <c r="X200" s="20"/>
      <c r="Y200" s="164"/>
      <c r="Z200" s="21"/>
      <c r="AA200" s="4"/>
      <c r="AB200" s="166"/>
      <c r="AC200" s="166"/>
      <c r="AD200" s="170"/>
      <c r="AE200" s="166"/>
      <c r="AF200" s="166"/>
      <c r="AG200" s="166"/>
      <c r="AH200" s="166"/>
      <c r="AI200" s="166"/>
      <c r="AJ200" s="166"/>
      <c r="AK200" s="166"/>
      <c r="AL200" s="166"/>
      <c r="AM200" s="166"/>
      <c r="AN200" s="166"/>
      <c r="AO200" s="184"/>
      <c r="AP200" s="24"/>
      <c r="AQ200" s="8"/>
    </row>
    <row r="201" spans="1:43" ht="14.65" customHeight="1">
      <c r="A201" s="101"/>
      <c r="B201" s="193"/>
      <c r="C201" s="193"/>
      <c r="D201" s="118"/>
      <c r="E201" s="127"/>
      <c r="F201" s="133"/>
      <c r="G201" s="133"/>
      <c r="H201" s="133"/>
      <c r="I201" s="133"/>
      <c r="J201" s="145"/>
      <c r="K201" s="148"/>
      <c r="L201" s="151"/>
      <c r="M201" s="155"/>
      <c r="N201" s="14"/>
      <c r="O201" s="15"/>
      <c r="P201" s="15"/>
      <c r="Q201" s="16"/>
      <c r="R201" s="17" t="str">
        <f ca="1">IF(Q201=0," ",IFERROR(IF(DATEDIF(TODAY(),Q201,"M")&lt;=5,"ROJO",IF(DATEDIF(TODAY(),Q201,"M")&gt;=12,"VERDE",IF(AND(DATEDIF(TODAY(),Q201,"M")&gt;=6,DATEDIF(TODAY(),Q201,"M")&lt;=11),"AMARILLO"))),S201))</f>
        <v xml:space="preserve"> </v>
      </c>
      <c r="S201" s="25" t="str">
        <f>IF(Q201=0," ",IF(Q201&lt;=$N$4,"VENCIDO","NO VENCIDO"))</f>
        <v xml:space="preserve"> </v>
      </c>
      <c r="T201" s="18"/>
      <c r="U201" s="19"/>
      <c r="V201" s="19"/>
      <c r="W201" s="20"/>
      <c r="X201" s="20"/>
      <c r="Y201" s="164"/>
      <c r="Z201" s="21"/>
      <c r="AA201" s="4"/>
      <c r="AB201" s="166"/>
      <c r="AC201" s="166"/>
      <c r="AD201" s="170"/>
      <c r="AE201" s="166"/>
      <c r="AF201" s="166"/>
      <c r="AG201" s="166"/>
      <c r="AH201" s="166"/>
      <c r="AI201" s="166"/>
      <c r="AJ201" s="166"/>
      <c r="AK201" s="166"/>
      <c r="AL201" s="166"/>
      <c r="AM201" s="166"/>
      <c r="AN201" s="166"/>
      <c r="AO201" s="185"/>
      <c r="AP201" s="24"/>
      <c r="AQ201" s="8"/>
    </row>
    <row r="202" spans="1:43" ht="16.5">
      <c r="A202" s="102"/>
      <c r="B202" s="193"/>
      <c r="C202" s="193"/>
      <c r="D202" s="119"/>
      <c r="E202" s="128"/>
      <c r="F202" s="134"/>
      <c r="G202" s="134"/>
      <c r="H202" s="134"/>
      <c r="I202" s="134"/>
      <c r="J202" s="146"/>
      <c r="K202" s="149"/>
      <c r="L202" s="152"/>
      <c r="M202" s="28" t="b">
        <f>M197=N202</f>
        <v>1</v>
      </c>
      <c r="N202" s="29">
        <f>SUM(N197:N201)</f>
        <v>3</v>
      </c>
      <c r="O202" s="30" t="s">
        <v>112</v>
      </c>
      <c r="P202" s="31"/>
      <c r="Q202" s="32"/>
      <c r="R202" s="32"/>
      <c r="S202" s="32"/>
      <c r="T202" s="33">
        <f>SUM(T197:T201)</f>
        <v>0</v>
      </c>
      <c r="U202" s="34"/>
      <c r="V202" s="34"/>
      <c r="W202" s="34"/>
      <c r="X202" s="35"/>
      <c r="Y202" s="165"/>
      <c r="Z202" s="36"/>
      <c r="AA202" s="4"/>
      <c r="AB202" s="37"/>
      <c r="AC202" s="37"/>
      <c r="AD202" s="38"/>
      <c r="AE202" s="37"/>
      <c r="AF202" s="37"/>
      <c r="AG202" s="37"/>
      <c r="AH202" s="37"/>
      <c r="AI202" s="37"/>
      <c r="AJ202" s="37"/>
      <c r="AK202" s="37"/>
      <c r="AL202" s="37"/>
      <c r="AM202" s="37"/>
      <c r="AN202" s="37"/>
      <c r="AO202" s="39"/>
      <c r="AP202" s="24"/>
      <c r="AQ202" s="8"/>
    </row>
    <row r="203" spans="1:43" ht="14.65" customHeight="1">
      <c r="A203" s="100">
        <f>A197+1</f>
        <v>34</v>
      </c>
      <c r="B203" s="193" t="s">
        <v>176</v>
      </c>
      <c r="C203" s="193"/>
      <c r="D203" s="117">
        <f>+Abril!M203</f>
        <v>0</v>
      </c>
      <c r="E203" s="126"/>
      <c r="F203" s="132"/>
      <c r="G203" s="132">
        <v>0</v>
      </c>
      <c r="H203" s="132"/>
      <c r="I203" s="132"/>
      <c r="J203" s="144">
        <f>+F203+G203</f>
        <v>0</v>
      </c>
      <c r="K203" s="147">
        <f>+AO203</f>
        <v>0</v>
      </c>
      <c r="L203" s="150">
        <f>+J203+K203</f>
        <v>0</v>
      </c>
      <c r="M203" s="153">
        <f>+(D203+E203)-(L203)+H203-I203</f>
        <v>0</v>
      </c>
      <c r="N203" s="14"/>
      <c r="O203" s="15"/>
      <c r="P203" s="15"/>
      <c r="Q203" s="16"/>
      <c r="R203" s="17" t="str">
        <f ca="1">IF(Q203=0," ",IFERROR(IF(DATEDIF(TODAY(),Q203,"M")&lt;=5,"ROJO",IF(DATEDIF(TODAY(),Q203,"M")&gt;=12,"VERDE",IF(AND(DATEDIF(TODAY(),Q203,"M")&gt;=6,DATEDIF(TODAY(),Q203,"M")&lt;=11),"AMARILLO"))),S203))</f>
        <v xml:space="preserve"> </v>
      </c>
      <c r="S203" s="17" t="str">
        <f>IF(Q203=0," ",IF(Q203&lt;=$N$4,"VENCIDO","NO VENCIDO"))</f>
        <v xml:space="preserve"> </v>
      </c>
      <c r="T203" s="18"/>
      <c r="U203" s="19"/>
      <c r="V203" s="19"/>
      <c r="W203" s="20"/>
      <c r="X203" s="20"/>
      <c r="Y203" s="163">
        <f>+AT203</f>
        <v>0</v>
      </c>
      <c r="Z203" s="21"/>
      <c r="AA203" s="4"/>
      <c r="AB203" s="166"/>
      <c r="AC203" s="166"/>
      <c r="AD203" s="170">
        <f>+AB203+AC203</f>
        <v>0</v>
      </c>
      <c r="AE203" s="166"/>
      <c r="AF203" s="166"/>
      <c r="AG203" s="166"/>
      <c r="AH203" s="166"/>
      <c r="AI203" s="166"/>
      <c r="AJ203" s="166"/>
      <c r="AK203" s="166"/>
      <c r="AL203" s="166"/>
      <c r="AM203" s="166"/>
      <c r="AN203" s="166"/>
      <c r="AO203" s="183">
        <f>SUM(AD203:AN207)</f>
        <v>0</v>
      </c>
      <c r="AP203" s="24"/>
      <c r="AQ203" s="8"/>
    </row>
    <row r="204" spans="1:43" ht="14.65" customHeight="1">
      <c r="A204" s="101"/>
      <c r="B204" s="193"/>
      <c r="C204" s="193"/>
      <c r="D204" s="118"/>
      <c r="E204" s="127"/>
      <c r="F204" s="133"/>
      <c r="G204" s="133"/>
      <c r="H204" s="133"/>
      <c r="I204" s="133"/>
      <c r="J204" s="145"/>
      <c r="K204" s="148"/>
      <c r="L204" s="151"/>
      <c r="M204" s="154"/>
      <c r="N204" s="14"/>
      <c r="O204" s="15"/>
      <c r="P204" s="15"/>
      <c r="Q204" s="16"/>
      <c r="R204" s="17" t="str">
        <f ca="1">IF(Q204=0," ",IFERROR(IF(DATEDIF(TODAY(),Q204,"M")&lt;=5,"ROJO",IF(DATEDIF(TODAY(),Q204,"M")&gt;=12,"VERDE",IF(AND(DATEDIF(TODAY(),Q204,"M")&gt;=6,DATEDIF(TODAY(),Q204,"M")&lt;=11),"AMARILLO"))),S204))</f>
        <v xml:space="preserve"> </v>
      </c>
      <c r="S204" s="25" t="str">
        <f>IF(Q204=0," ",IF(Q204&lt;=$N$4,"VENCIDO","NO VENCIDO"))</f>
        <v xml:space="preserve"> </v>
      </c>
      <c r="T204" s="18"/>
      <c r="U204" s="19"/>
      <c r="V204" s="19"/>
      <c r="W204" s="20"/>
      <c r="X204" s="20"/>
      <c r="Y204" s="164"/>
      <c r="Z204" s="21"/>
      <c r="AA204" s="4"/>
      <c r="AB204" s="166"/>
      <c r="AC204" s="166"/>
      <c r="AD204" s="170"/>
      <c r="AE204" s="166"/>
      <c r="AF204" s="166"/>
      <c r="AG204" s="166"/>
      <c r="AH204" s="166"/>
      <c r="AI204" s="166"/>
      <c r="AJ204" s="166"/>
      <c r="AK204" s="166"/>
      <c r="AL204" s="166"/>
      <c r="AM204" s="166"/>
      <c r="AN204" s="166"/>
      <c r="AO204" s="184"/>
      <c r="AP204" s="24"/>
      <c r="AQ204" s="8"/>
    </row>
    <row r="205" spans="1:43" ht="14.65" customHeight="1">
      <c r="A205" s="101"/>
      <c r="B205" s="193"/>
      <c r="C205" s="193"/>
      <c r="D205" s="118"/>
      <c r="E205" s="127"/>
      <c r="F205" s="133"/>
      <c r="G205" s="133"/>
      <c r="H205" s="133"/>
      <c r="I205" s="133"/>
      <c r="J205" s="145"/>
      <c r="K205" s="148"/>
      <c r="L205" s="151"/>
      <c r="M205" s="154"/>
      <c r="N205" s="14"/>
      <c r="O205" s="15"/>
      <c r="P205" s="15"/>
      <c r="Q205" s="16"/>
      <c r="R205" s="17" t="str">
        <f ca="1">IF(Q205=0," ",IFERROR(IF(DATEDIF(TODAY(),Q205,"M")&lt;=5,"ROJO",IF(DATEDIF(TODAY(),Q205,"M")&gt;=12,"VERDE",IF(AND(DATEDIF(TODAY(),Q205,"M")&gt;=6,DATEDIF(TODAY(),Q205,"M")&lt;=11),"AMARILLO"))),S205))</f>
        <v xml:space="preserve"> </v>
      </c>
      <c r="S205" s="25" t="str">
        <f>IF(Q205=0," ",IF(Q205&lt;=$N$4,"VENCIDO","NO VENCIDO"))</f>
        <v xml:space="preserve"> </v>
      </c>
      <c r="T205" s="18"/>
      <c r="U205" s="19"/>
      <c r="V205" s="19"/>
      <c r="W205" s="20"/>
      <c r="X205" s="20"/>
      <c r="Y205" s="164"/>
      <c r="Z205" s="21"/>
      <c r="AA205" s="4"/>
      <c r="AB205" s="166"/>
      <c r="AC205" s="166"/>
      <c r="AD205" s="170"/>
      <c r="AE205" s="166"/>
      <c r="AF205" s="166"/>
      <c r="AG205" s="166"/>
      <c r="AH205" s="166"/>
      <c r="AI205" s="166"/>
      <c r="AJ205" s="166"/>
      <c r="AK205" s="166"/>
      <c r="AL205" s="166"/>
      <c r="AM205" s="166"/>
      <c r="AN205" s="166"/>
      <c r="AO205" s="184"/>
      <c r="AP205" s="24"/>
      <c r="AQ205" s="8"/>
    </row>
    <row r="206" spans="1:43" ht="14.65" customHeight="1">
      <c r="A206" s="101"/>
      <c r="B206" s="193"/>
      <c r="C206" s="193"/>
      <c r="D206" s="118"/>
      <c r="E206" s="127"/>
      <c r="F206" s="133"/>
      <c r="G206" s="133"/>
      <c r="H206" s="133"/>
      <c r="I206" s="133"/>
      <c r="J206" s="145"/>
      <c r="K206" s="148"/>
      <c r="L206" s="151"/>
      <c r="M206" s="154"/>
      <c r="N206" s="14"/>
      <c r="O206" s="15"/>
      <c r="P206" s="15"/>
      <c r="Q206" s="16"/>
      <c r="R206" s="17" t="str">
        <f ca="1">IF(Q206=0," ",IFERROR(IF(DATEDIF(TODAY(),Q206,"M")&lt;=5,"ROJO",IF(DATEDIF(TODAY(),Q206,"M")&gt;=12,"VERDE",IF(AND(DATEDIF(TODAY(),Q206,"M")&gt;=6,DATEDIF(TODAY(),Q206,"M")&lt;=11),"AMARILLO"))),S206))</f>
        <v xml:space="preserve"> </v>
      </c>
      <c r="S206" s="25" t="str">
        <f>IF(Q206=0," ",IF(Q206&lt;=$N$4,"VENCIDO","NO VENCIDO"))</f>
        <v xml:space="preserve"> </v>
      </c>
      <c r="T206" s="18"/>
      <c r="U206" s="19"/>
      <c r="V206" s="19"/>
      <c r="W206" s="20"/>
      <c r="X206" s="20"/>
      <c r="Y206" s="164"/>
      <c r="Z206" s="21"/>
      <c r="AA206" s="4"/>
      <c r="AB206" s="166"/>
      <c r="AC206" s="166"/>
      <c r="AD206" s="170"/>
      <c r="AE206" s="166"/>
      <c r="AF206" s="166"/>
      <c r="AG206" s="166"/>
      <c r="AH206" s="166"/>
      <c r="AI206" s="166"/>
      <c r="AJ206" s="166"/>
      <c r="AK206" s="166"/>
      <c r="AL206" s="166"/>
      <c r="AM206" s="166"/>
      <c r="AN206" s="166"/>
      <c r="AO206" s="184"/>
      <c r="AP206" s="24"/>
      <c r="AQ206" s="8"/>
    </row>
    <row r="207" spans="1:43" ht="14.65" customHeight="1">
      <c r="A207" s="101"/>
      <c r="B207" s="193"/>
      <c r="C207" s="193"/>
      <c r="D207" s="118"/>
      <c r="E207" s="127"/>
      <c r="F207" s="133"/>
      <c r="G207" s="133"/>
      <c r="H207" s="133"/>
      <c r="I207" s="133"/>
      <c r="J207" s="145"/>
      <c r="K207" s="148"/>
      <c r="L207" s="151"/>
      <c r="M207" s="155"/>
      <c r="N207" s="14"/>
      <c r="O207" s="15"/>
      <c r="P207" s="15"/>
      <c r="Q207" s="16"/>
      <c r="R207" s="17" t="str">
        <f ca="1">IF(Q207=0," ",IFERROR(IF(DATEDIF(TODAY(),Q207,"M")&lt;=5,"ROJO",IF(DATEDIF(TODAY(),Q207,"M")&gt;=12,"VERDE",IF(AND(DATEDIF(TODAY(),Q207,"M")&gt;=6,DATEDIF(TODAY(),Q207,"M")&lt;=11),"AMARILLO"))),S207))</f>
        <v xml:space="preserve"> </v>
      </c>
      <c r="S207" s="25" t="str">
        <f>IF(Q207=0," ",IF(Q207&lt;=$N$4,"VENCIDO","NO VENCIDO"))</f>
        <v xml:space="preserve"> </v>
      </c>
      <c r="T207" s="18"/>
      <c r="U207" s="19"/>
      <c r="V207" s="19"/>
      <c r="W207" s="20"/>
      <c r="X207" s="20"/>
      <c r="Y207" s="164"/>
      <c r="Z207" s="21"/>
      <c r="AA207" s="4"/>
      <c r="AB207" s="166"/>
      <c r="AC207" s="166"/>
      <c r="AD207" s="170"/>
      <c r="AE207" s="166"/>
      <c r="AF207" s="166"/>
      <c r="AG207" s="166"/>
      <c r="AH207" s="166"/>
      <c r="AI207" s="166"/>
      <c r="AJ207" s="166"/>
      <c r="AK207" s="166"/>
      <c r="AL207" s="166"/>
      <c r="AM207" s="166"/>
      <c r="AN207" s="166"/>
      <c r="AO207" s="185"/>
      <c r="AP207" s="24"/>
      <c r="AQ207" s="8"/>
    </row>
    <row r="208" spans="1:43" ht="16.5">
      <c r="A208" s="102"/>
      <c r="B208" s="193"/>
      <c r="C208" s="193"/>
      <c r="D208" s="119"/>
      <c r="E208" s="128"/>
      <c r="F208" s="134"/>
      <c r="G208" s="134"/>
      <c r="H208" s="134"/>
      <c r="I208" s="134"/>
      <c r="J208" s="146"/>
      <c r="K208" s="149"/>
      <c r="L208" s="152"/>
      <c r="M208" s="28" t="b">
        <f>M203=N208</f>
        <v>1</v>
      </c>
      <c r="N208" s="29">
        <f>SUM(N203:N207)</f>
        <v>0</v>
      </c>
      <c r="O208" s="30" t="s">
        <v>112</v>
      </c>
      <c r="P208" s="31"/>
      <c r="Q208" s="32"/>
      <c r="R208" s="32"/>
      <c r="S208" s="32"/>
      <c r="T208" s="33">
        <f>SUM(T203:T207)</f>
        <v>0</v>
      </c>
      <c r="U208" s="34"/>
      <c r="V208" s="34"/>
      <c r="W208" s="34"/>
      <c r="X208" s="35"/>
      <c r="Y208" s="165"/>
      <c r="Z208" s="36"/>
      <c r="AA208" s="4"/>
      <c r="AB208" s="37"/>
      <c r="AC208" s="37"/>
      <c r="AD208" s="38"/>
      <c r="AE208" s="37"/>
      <c r="AF208" s="37"/>
      <c r="AG208" s="37"/>
      <c r="AH208" s="37"/>
      <c r="AI208" s="37"/>
      <c r="AJ208" s="37"/>
      <c r="AK208" s="37"/>
      <c r="AL208" s="37"/>
      <c r="AM208" s="37"/>
      <c r="AN208" s="37"/>
      <c r="AO208" s="39"/>
      <c r="AP208" s="24"/>
      <c r="AQ208" s="8"/>
    </row>
    <row r="209" spans="1:43" ht="14.65" customHeight="1">
      <c r="A209" s="100">
        <f>A203+1</f>
        <v>35</v>
      </c>
      <c r="B209" s="193" t="s">
        <v>177</v>
      </c>
      <c r="C209" s="193"/>
      <c r="D209" s="117">
        <f>+Abril!M209</f>
        <v>0</v>
      </c>
      <c r="E209" s="126"/>
      <c r="F209" s="132"/>
      <c r="G209" s="132">
        <v>0</v>
      </c>
      <c r="H209" s="132"/>
      <c r="I209" s="132"/>
      <c r="J209" s="144">
        <f>+F209+G209</f>
        <v>0</v>
      </c>
      <c r="K209" s="147">
        <f>+AO209</f>
        <v>0</v>
      </c>
      <c r="L209" s="150">
        <f>+J209+K209</f>
        <v>0</v>
      </c>
      <c r="M209" s="153">
        <f>+(D209+E209)-(L209)+H209-I209</f>
        <v>0</v>
      </c>
      <c r="N209" s="14"/>
      <c r="O209" s="15"/>
      <c r="P209" s="15"/>
      <c r="Q209" s="16"/>
      <c r="R209" s="17" t="str">
        <f ca="1">IF(Q209=0," ",IFERROR(IF(DATEDIF(TODAY(),Q209,"M")&lt;=5,"ROJO",IF(DATEDIF(TODAY(),Q209,"M")&gt;=12,"VERDE",IF(AND(DATEDIF(TODAY(),Q209,"M")&gt;=6,DATEDIF(TODAY(),Q209,"M")&lt;=11),"AMARILLO"))),S209))</f>
        <v xml:space="preserve"> </v>
      </c>
      <c r="S209" s="17" t="str">
        <f>IF(Q209=0," ",IF(Q209&lt;=$N$4,"VENCIDO","NO VENCIDO"))</f>
        <v xml:space="preserve"> </v>
      </c>
      <c r="T209" s="18"/>
      <c r="U209" s="19"/>
      <c r="V209" s="19"/>
      <c r="W209" s="20"/>
      <c r="X209" s="20"/>
      <c r="Y209" s="163">
        <f>+AT209</f>
        <v>0</v>
      </c>
      <c r="Z209" s="21"/>
      <c r="AA209" s="4"/>
      <c r="AB209" s="166"/>
      <c r="AC209" s="166"/>
      <c r="AD209" s="170">
        <f>+AB209+AC209</f>
        <v>0</v>
      </c>
      <c r="AE209" s="166"/>
      <c r="AF209" s="166"/>
      <c r="AG209" s="166"/>
      <c r="AH209" s="166"/>
      <c r="AI209" s="166"/>
      <c r="AJ209" s="166"/>
      <c r="AK209" s="166"/>
      <c r="AL209" s="166"/>
      <c r="AM209" s="166"/>
      <c r="AN209" s="166"/>
      <c r="AO209" s="183">
        <f>SUM(AD209:AN213)</f>
        <v>0</v>
      </c>
      <c r="AP209" s="24"/>
      <c r="AQ209" s="8"/>
    </row>
    <row r="210" spans="1:43" ht="14.65" customHeight="1">
      <c r="A210" s="101"/>
      <c r="B210" s="193"/>
      <c r="C210" s="193"/>
      <c r="D210" s="118"/>
      <c r="E210" s="127"/>
      <c r="F210" s="133"/>
      <c r="G210" s="133"/>
      <c r="H210" s="133"/>
      <c r="I210" s="133"/>
      <c r="J210" s="145"/>
      <c r="K210" s="148"/>
      <c r="L210" s="151"/>
      <c r="M210" s="154"/>
      <c r="N210" s="14"/>
      <c r="O210" s="15"/>
      <c r="P210" s="15"/>
      <c r="Q210" s="16"/>
      <c r="R210" s="17" t="str">
        <f ca="1">IF(Q210=0," ",IFERROR(IF(DATEDIF(TODAY(),Q210,"M")&lt;=5,"ROJO",IF(DATEDIF(TODAY(),Q210,"M")&gt;=12,"VERDE",IF(AND(DATEDIF(TODAY(),Q210,"M")&gt;=6,DATEDIF(TODAY(),Q210,"M")&lt;=11),"AMARILLO"))),S210))</f>
        <v xml:space="preserve"> </v>
      </c>
      <c r="S210" s="25" t="str">
        <f>IF(Q210=0," ",IF(Q210&lt;=$N$4,"VENCIDO","NO VENCIDO"))</f>
        <v xml:space="preserve"> </v>
      </c>
      <c r="T210" s="18"/>
      <c r="U210" s="19"/>
      <c r="V210" s="19"/>
      <c r="W210" s="20"/>
      <c r="X210" s="20"/>
      <c r="Y210" s="164"/>
      <c r="Z210" s="21"/>
      <c r="AA210" s="4"/>
      <c r="AB210" s="166"/>
      <c r="AC210" s="166"/>
      <c r="AD210" s="170"/>
      <c r="AE210" s="166"/>
      <c r="AF210" s="166"/>
      <c r="AG210" s="166"/>
      <c r="AH210" s="166"/>
      <c r="AI210" s="166"/>
      <c r="AJ210" s="166"/>
      <c r="AK210" s="166"/>
      <c r="AL210" s="166"/>
      <c r="AM210" s="166"/>
      <c r="AN210" s="166"/>
      <c r="AO210" s="184"/>
      <c r="AP210" s="24"/>
      <c r="AQ210" s="8"/>
    </row>
    <row r="211" spans="1:43" ht="14.65" customHeight="1">
      <c r="A211" s="101"/>
      <c r="B211" s="193"/>
      <c r="C211" s="193"/>
      <c r="D211" s="118"/>
      <c r="E211" s="127"/>
      <c r="F211" s="133"/>
      <c r="G211" s="133"/>
      <c r="H211" s="133"/>
      <c r="I211" s="133"/>
      <c r="J211" s="145"/>
      <c r="K211" s="148"/>
      <c r="L211" s="151"/>
      <c r="M211" s="154"/>
      <c r="N211" s="14"/>
      <c r="O211" s="15"/>
      <c r="P211" s="15"/>
      <c r="Q211" s="16"/>
      <c r="R211" s="17" t="str">
        <f ca="1">IF(Q211=0," ",IFERROR(IF(DATEDIF(TODAY(),Q211,"M")&lt;=5,"ROJO",IF(DATEDIF(TODAY(),Q211,"M")&gt;=12,"VERDE",IF(AND(DATEDIF(TODAY(),Q211,"M")&gt;=6,DATEDIF(TODAY(),Q211,"M")&lt;=11),"AMARILLO"))),S211))</f>
        <v xml:space="preserve"> </v>
      </c>
      <c r="S211" s="25" t="str">
        <f>IF(Q211=0," ",IF(Q211&lt;=$N$4,"VENCIDO","NO VENCIDO"))</f>
        <v xml:space="preserve"> </v>
      </c>
      <c r="T211" s="18"/>
      <c r="U211" s="19"/>
      <c r="V211" s="19"/>
      <c r="W211" s="20"/>
      <c r="X211" s="20"/>
      <c r="Y211" s="164"/>
      <c r="Z211" s="21"/>
      <c r="AA211" s="4"/>
      <c r="AB211" s="166"/>
      <c r="AC211" s="166"/>
      <c r="AD211" s="170"/>
      <c r="AE211" s="166"/>
      <c r="AF211" s="166"/>
      <c r="AG211" s="166"/>
      <c r="AH211" s="166"/>
      <c r="AI211" s="166"/>
      <c r="AJ211" s="166"/>
      <c r="AK211" s="166"/>
      <c r="AL211" s="166"/>
      <c r="AM211" s="166"/>
      <c r="AN211" s="166"/>
      <c r="AO211" s="184"/>
      <c r="AP211" s="24"/>
      <c r="AQ211" s="8"/>
    </row>
    <row r="212" spans="1:43" ht="14.65" customHeight="1">
      <c r="A212" s="101"/>
      <c r="B212" s="193"/>
      <c r="C212" s="193"/>
      <c r="D212" s="118"/>
      <c r="E212" s="127"/>
      <c r="F212" s="133"/>
      <c r="G212" s="133"/>
      <c r="H212" s="133"/>
      <c r="I212" s="133"/>
      <c r="J212" s="145"/>
      <c r="K212" s="148"/>
      <c r="L212" s="151"/>
      <c r="M212" s="154"/>
      <c r="N212" s="14"/>
      <c r="O212" s="15"/>
      <c r="P212" s="15"/>
      <c r="Q212" s="16"/>
      <c r="R212" s="17" t="str">
        <f ca="1">IF(Q212=0," ",IFERROR(IF(DATEDIF(TODAY(),Q212,"M")&lt;=5,"ROJO",IF(DATEDIF(TODAY(),Q212,"M")&gt;=12,"VERDE",IF(AND(DATEDIF(TODAY(),Q212,"M")&gt;=6,DATEDIF(TODAY(),Q212,"M")&lt;=11),"AMARILLO"))),S212))</f>
        <v xml:space="preserve"> </v>
      </c>
      <c r="S212" s="25" t="str">
        <f>IF(Q212=0," ",IF(Q212&lt;=$N$4,"VENCIDO","NO VENCIDO"))</f>
        <v xml:space="preserve"> </v>
      </c>
      <c r="T212" s="18"/>
      <c r="U212" s="19"/>
      <c r="V212" s="19"/>
      <c r="W212" s="20"/>
      <c r="X212" s="20"/>
      <c r="Y212" s="164"/>
      <c r="Z212" s="21"/>
      <c r="AA212" s="4"/>
      <c r="AB212" s="166"/>
      <c r="AC212" s="166"/>
      <c r="AD212" s="170"/>
      <c r="AE212" s="166"/>
      <c r="AF212" s="166"/>
      <c r="AG212" s="166"/>
      <c r="AH212" s="166"/>
      <c r="AI212" s="166"/>
      <c r="AJ212" s="166"/>
      <c r="AK212" s="166"/>
      <c r="AL212" s="166"/>
      <c r="AM212" s="166"/>
      <c r="AN212" s="166"/>
      <c r="AO212" s="184"/>
      <c r="AP212" s="24"/>
      <c r="AQ212" s="8"/>
    </row>
    <row r="213" spans="1:43" ht="14.65" customHeight="1">
      <c r="A213" s="101"/>
      <c r="B213" s="193"/>
      <c r="C213" s="193"/>
      <c r="D213" s="118"/>
      <c r="E213" s="127"/>
      <c r="F213" s="133"/>
      <c r="G213" s="133"/>
      <c r="H213" s="133"/>
      <c r="I213" s="133"/>
      <c r="J213" s="145"/>
      <c r="K213" s="148"/>
      <c r="L213" s="151"/>
      <c r="M213" s="155"/>
      <c r="N213" s="14"/>
      <c r="O213" s="15"/>
      <c r="P213" s="15"/>
      <c r="Q213" s="16"/>
      <c r="R213" s="17" t="str">
        <f ca="1">IF(Q213=0," ",IFERROR(IF(DATEDIF(TODAY(),Q213,"M")&lt;=5,"ROJO",IF(DATEDIF(TODAY(),Q213,"M")&gt;=12,"VERDE",IF(AND(DATEDIF(TODAY(),Q213,"M")&gt;=6,DATEDIF(TODAY(),Q213,"M")&lt;=11),"AMARILLO"))),S213))</f>
        <v xml:space="preserve"> </v>
      </c>
      <c r="S213" s="25" t="str">
        <f>IF(Q213=0," ",IF(Q213&lt;=$N$4,"VENCIDO","NO VENCIDO"))</f>
        <v xml:space="preserve"> </v>
      </c>
      <c r="T213" s="18"/>
      <c r="U213" s="19"/>
      <c r="V213" s="19"/>
      <c r="W213" s="20"/>
      <c r="X213" s="20"/>
      <c r="Y213" s="164"/>
      <c r="Z213" s="21"/>
      <c r="AA213" s="4"/>
      <c r="AB213" s="166"/>
      <c r="AC213" s="166"/>
      <c r="AD213" s="170"/>
      <c r="AE213" s="166"/>
      <c r="AF213" s="166"/>
      <c r="AG213" s="166"/>
      <c r="AH213" s="166"/>
      <c r="AI213" s="166"/>
      <c r="AJ213" s="166"/>
      <c r="AK213" s="166"/>
      <c r="AL213" s="166"/>
      <c r="AM213" s="166"/>
      <c r="AN213" s="166"/>
      <c r="AO213" s="185"/>
      <c r="AP213" s="24"/>
      <c r="AQ213" s="8"/>
    </row>
    <row r="214" spans="1:43" ht="16.5">
      <c r="A214" s="102"/>
      <c r="B214" s="193"/>
      <c r="C214" s="193"/>
      <c r="D214" s="119"/>
      <c r="E214" s="128"/>
      <c r="F214" s="134"/>
      <c r="G214" s="134"/>
      <c r="H214" s="134"/>
      <c r="I214" s="134"/>
      <c r="J214" s="146"/>
      <c r="K214" s="149"/>
      <c r="L214" s="152"/>
      <c r="M214" s="28" t="b">
        <f>M209=N214</f>
        <v>1</v>
      </c>
      <c r="N214" s="29">
        <f>SUM(N209:N213)</f>
        <v>0</v>
      </c>
      <c r="O214" s="30" t="s">
        <v>112</v>
      </c>
      <c r="P214" s="31"/>
      <c r="Q214" s="32"/>
      <c r="R214" s="32"/>
      <c r="S214" s="32"/>
      <c r="T214" s="33">
        <f>SUM(T209:T213)</f>
        <v>0</v>
      </c>
      <c r="U214" s="34"/>
      <c r="V214" s="34"/>
      <c r="W214" s="34"/>
      <c r="X214" s="35"/>
      <c r="Y214" s="165"/>
      <c r="Z214" s="36"/>
      <c r="AA214" s="4"/>
      <c r="AB214" s="37"/>
      <c r="AC214" s="37"/>
      <c r="AD214" s="38"/>
      <c r="AE214" s="37"/>
      <c r="AF214" s="37"/>
      <c r="AG214" s="37"/>
      <c r="AH214" s="37"/>
      <c r="AI214" s="37"/>
      <c r="AJ214" s="37"/>
      <c r="AK214" s="37"/>
      <c r="AL214" s="37"/>
      <c r="AM214" s="37"/>
      <c r="AN214" s="37"/>
      <c r="AO214" s="39"/>
      <c r="AP214" s="24"/>
      <c r="AQ214" s="8"/>
    </row>
    <row r="215" spans="1:43" ht="14.65" customHeight="1">
      <c r="A215" s="100">
        <f>A209+1</f>
        <v>36</v>
      </c>
      <c r="B215" s="193" t="s">
        <v>178</v>
      </c>
      <c r="C215" s="193"/>
      <c r="D215" s="117">
        <f>+Abril!M215</f>
        <v>0</v>
      </c>
      <c r="E215" s="126"/>
      <c r="F215" s="132"/>
      <c r="G215" s="132">
        <v>0</v>
      </c>
      <c r="H215" s="132"/>
      <c r="I215" s="132"/>
      <c r="J215" s="144">
        <f>+F215+G215</f>
        <v>0</v>
      </c>
      <c r="K215" s="147">
        <f>+AO215</f>
        <v>0</v>
      </c>
      <c r="L215" s="150">
        <f>+J215+K215</f>
        <v>0</v>
      </c>
      <c r="M215" s="153">
        <f>+(D215+E215)-(L215)+H215-I215</f>
        <v>0</v>
      </c>
      <c r="N215" s="14"/>
      <c r="O215" s="15"/>
      <c r="P215" s="15"/>
      <c r="Q215" s="16"/>
      <c r="R215" s="17" t="str">
        <f ca="1">IF(Q215=0," ",IFERROR(IF(DATEDIF(TODAY(),Q215,"M")&lt;=5,"ROJO",IF(DATEDIF(TODAY(),Q215,"M")&gt;=12,"VERDE",IF(AND(DATEDIF(TODAY(),Q215,"M")&gt;=6,DATEDIF(TODAY(),Q215,"M")&lt;=11),"AMARILLO"))),S215))</f>
        <v xml:space="preserve"> </v>
      </c>
      <c r="S215" s="17" t="str">
        <f>IF(Q215=0," ",IF(Q215&lt;=$N$4,"VENCIDO","NO VENCIDO"))</f>
        <v xml:space="preserve"> </v>
      </c>
      <c r="T215" s="18"/>
      <c r="U215" s="19"/>
      <c r="V215" s="19"/>
      <c r="W215" s="20"/>
      <c r="X215" s="20"/>
      <c r="Y215" s="163">
        <f>+AT215</f>
        <v>0</v>
      </c>
      <c r="Z215" s="21"/>
      <c r="AA215" s="4"/>
      <c r="AB215" s="166"/>
      <c r="AC215" s="166"/>
      <c r="AD215" s="170">
        <f>+AB215+AC215</f>
        <v>0</v>
      </c>
      <c r="AE215" s="166"/>
      <c r="AF215" s="166"/>
      <c r="AG215" s="166"/>
      <c r="AH215" s="166"/>
      <c r="AI215" s="166"/>
      <c r="AJ215" s="166"/>
      <c r="AK215" s="166"/>
      <c r="AL215" s="166"/>
      <c r="AM215" s="166"/>
      <c r="AN215" s="166"/>
      <c r="AO215" s="183">
        <f>SUM(AD215:AN219)</f>
        <v>0</v>
      </c>
      <c r="AP215" s="24"/>
      <c r="AQ215" s="8"/>
    </row>
    <row r="216" spans="1:43" ht="14.65" customHeight="1">
      <c r="A216" s="101"/>
      <c r="B216" s="193"/>
      <c r="C216" s="193"/>
      <c r="D216" s="118"/>
      <c r="E216" s="127"/>
      <c r="F216" s="133"/>
      <c r="G216" s="133"/>
      <c r="H216" s="133"/>
      <c r="I216" s="133"/>
      <c r="J216" s="145"/>
      <c r="K216" s="148"/>
      <c r="L216" s="151"/>
      <c r="M216" s="154"/>
      <c r="N216" s="14"/>
      <c r="O216" s="15"/>
      <c r="P216" s="15"/>
      <c r="Q216" s="16"/>
      <c r="R216" s="17" t="str">
        <f ca="1">IF(Q216=0," ",IFERROR(IF(DATEDIF(TODAY(),Q216,"M")&lt;=5,"ROJO",IF(DATEDIF(TODAY(),Q216,"M")&gt;=12,"VERDE",IF(AND(DATEDIF(TODAY(),Q216,"M")&gt;=6,DATEDIF(TODAY(),Q216,"M")&lt;=11),"AMARILLO"))),S216))</f>
        <v xml:space="preserve"> </v>
      </c>
      <c r="S216" s="25" t="str">
        <f>IF(Q216=0," ",IF(Q216&lt;=$N$4,"VENCIDO","NO VENCIDO"))</f>
        <v xml:space="preserve"> </v>
      </c>
      <c r="T216" s="18"/>
      <c r="U216" s="19"/>
      <c r="V216" s="19"/>
      <c r="W216" s="20"/>
      <c r="X216" s="20"/>
      <c r="Y216" s="164"/>
      <c r="Z216" s="21"/>
      <c r="AA216" s="4"/>
      <c r="AB216" s="166"/>
      <c r="AC216" s="166"/>
      <c r="AD216" s="170"/>
      <c r="AE216" s="166"/>
      <c r="AF216" s="166"/>
      <c r="AG216" s="166"/>
      <c r="AH216" s="166"/>
      <c r="AI216" s="166"/>
      <c r="AJ216" s="166"/>
      <c r="AK216" s="166"/>
      <c r="AL216" s="166"/>
      <c r="AM216" s="166"/>
      <c r="AN216" s="166"/>
      <c r="AO216" s="184"/>
      <c r="AP216" s="24"/>
      <c r="AQ216" s="8"/>
    </row>
    <row r="217" spans="1:43" ht="14.65" customHeight="1">
      <c r="A217" s="101"/>
      <c r="B217" s="193"/>
      <c r="C217" s="193"/>
      <c r="D217" s="118"/>
      <c r="E217" s="127"/>
      <c r="F217" s="133"/>
      <c r="G217" s="133"/>
      <c r="H217" s="133"/>
      <c r="I217" s="133"/>
      <c r="J217" s="145"/>
      <c r="K217" s="148"/>
      <c r="L217" s="151"/>
      <c r="M217" s="154"/>
      <c r="N217" s="14"/>
      <c r="O217" s="15"/>
      <c r="P217" s="15"/>
      <c r="Q217" s="16"/>
      <c r="R217" s="17" t="str">
        <f ca="1">IF(Q217=0," ",IFERROR(IF(DATEDIF(TODAY(),Q217,"M")&lt;=5,"ROJO",IF(DATEDIF(TODAY(),Q217,"M")&gt;=12,"VERDE",IF(AND(DATEDIF(TODAY(),Q217,"M")&gt;=6,DATEDIF(TODAY(),Q217,"M")&lt;=11),"AMARILLO"))),S217))</f>
        <v xml:space="preserve"> </v>
      </c>
      <c r="S217" s="25" t="str">
        <f>IF(Q217=0," ",IF(Q217&lt;=$N$4,"VENCIDO","NO VENCIDO"))</f>
        <v xml:space="preserve"> </v>
      </c>
      <c r="T217" s="18"/>
      <c r="U217" s="19"/>
      <c r="V217" s="19"/>
      <c r="W217" s="20"/>
      <c r="X217" s="20"/>
      <c r="Y217" s="164"/>
      <c r="Z217" s="21"/>
      <c r="AA217" s="4"/>
      <c r="AB217" s="166"/>
      <c r="AC217" s="166"/>
      <c r="AD217" s="170"/>
      <c r="AE217" s="166"/>
      <c r="AF217" s="166"/>
      <c r="AG217" s="166"/>
      <c r="AH217" s="166"/>
      <c r="AI217" s="166"/>
      <c r="AJ217" s="166"/>
      <c r="AK217" s="166"/>
      <c r="AL217" s="166"/>
      <c r="AM217" s="166"/>
      <c r="AN217" s="166"/>
      <c r="AO217" s="184"/>
      <c r="AP217" s="24"/>
      <c r="AQ217" s="8"/>
    </row>
    <row r="218" spans="1:43" ht="14.65" customHeight="1">
      <c r="A218" s="101"/>
      <c r="B218" s="193"/>
      <c r="C218" s="193"/>
      <c r="D218" s="118"/>
      <c r="E218" s="127"/>
      <c r="F218" s="133"/>
      <c r="G218" s="133"/>
      <c r="H218" s="133"/>
      <c r="I218" s="133"/>
      <c r="J218" s="145"/>
      <c r="K218" s="148"/>
      <c r="L218" s="151"/>
      <c r="M218" s="154"/>
      <c r="N218" s="14"/>
      <c r="O218" s="15"/>
      <c r="P218" s="15"/>
      <c r="Q218" s="16"/>
      <c r="R218" s="17" t="str">
        <f ca="1">IF(Q218=0," ",IFERROR(IF(DATEDIF(TODAY(),Q218,"M")&lt;=5,"ROJO",IF(DATEDIF(TODAY(),Q218,"M")&gt;=12,"VERDE",IF(AND(DATEDIF(TODAY(),Q218,"M")&gt;=6,DATEDIF(TODAY(),Q218,"M")&lt;=11),"AMARILLO"))),S218))</f>
        <v xml:space="preserve"> </v>
      </c>
      <c r="S218" s="25" t="str">
        <f>IF(Q218=0," ",IF(Q218&lt;=$N$4,"VENCIDO","NO VENCIDO"))</f>
        <v xml:space="preserve"> </v>
      </c>
      <c r="T218" s="18"/>
      <c r="U218" s="19"/>
      <c r="V218" s="19"/>
      <c r="W218" s="20"/>
      <c r="X218" s="20"/>
      <c r="Y218" s="164"/>
      <c r="Z218" s="21"/>
      <c r="AA218" s="4"/>
      <c r="AB218" s="166"/>
      <c r="AC218" s="166"/>
      <c r="AD218" s="170"/>
      <c r="AE218" s="166"/>
      <c r="AF218" s="166"/>
      <c r="AG218" s="166"/>
      <c r="AH218" s="166"/>
      <c r="AI218" s="166"/>
      <c r="AJ218" s="166"/>
      <c r="AK218" s="166"/>
      <c r="AL218" s="166"/>
      <c r="AM218" s="166"/>
      <c r="AN218" s="166"/>
      <c r="AO218" s="184"/>
      <c r="AP218" s="24"/>
      <c r="AQ218" s="8"/>
    </row>
    <row r="219" spans="1:43" ht="14.65" customHeight="1">
      <c r="A219" s="101"/>
      <c r="B219" s="193"/>
      <c r="C219" s="193"/>
      <c r="D219" s="118"/>
      <c r="E219" s="127"/>
      <c r="F219" s="133"/>
      <c r="G219" s="133"/>
      <c r="H219" s="133"/>
      <c r="I219" s="133"/>
      <c r="J219" s="145"/>
      <c r="K219" s="148"/>
      <c r="L219" s="151"/>
      <c r="M219" s="155"/>
      <c r="N219" s="14"/>
      <c r="O219" s="15"/>
      <c r="P219" s="15"/>
      <c r="Q219" s="16"/>
      <c r="R219" s="17" t="str">
        <f ca="1">IF(Q219=0," ",IFERROR(IF(DATEDIF(TODAY(),Q219,"M")&lt;=5,"ROJO",IF(DATEDIF(TODAY(),Q219,"M")&gt;=12,"VERDE",IF(AND(DATEDIF(TODAY(),Q219,"M")&gt;=6,DATEDIF(TODAY(),Q219,"M")&lt;=11),"AMARILLO"))),S219))</f>
        <v xml:space="preserve"> </v>
      </c>
      <c r="S219" s="25" t="str">
        <f>IF(Q219=0," ",IF(Q219&lt;=$N$4,"VENCIDO","NO VENCIDO"))</f>
        <v xml:space="preserve"> </v>
      </c>
      <c r="T219" s="18"/>
      <c r="U219" s="19"/>
      <c r="V219" s="19"/>
      <c r="W219" s="20"/>
      <c r="X219" s="20"/>
      <c r="Y219" s="164"/>
      <c r="Z219" s="21"/>
      <c r="AA219" s="4"/>
      <c r="AB219" s="166"/>
      <c r="AC219" s="166"/>
      <c r="AD219" s="170"/>
      <c r="AE219" s="166"/>
      <c r="AF219" s="166"/>
      <c r="AG219" s="166"/>
      <c r="AH219" s="166"/>
      <c r="AI219" s="166"/>
      <c r="AJ219" s="166"/>
      <c r="AK219" s="166"/>
      <c r="AL219" s="166"/>
      <c r="AM219" s="166"/>
      <c r="AN219" s="166"/>
      <c r="AO219" s="185"/>
      <c r="AP219" s="24"/>
      <c r="AQ219" s="8"/>
    </row>
    <row r="220" spans="1:43" ht="16.5">
      <c r="A220" s="102"/>
      <c r="B220" s="194"/>
      <c r="C220" s="194"/>
      <c r="D220" s="119"/>
      <c r="E220" s="128"/>
      <c r="F220" s="134"/>
      <c r="G220" s="134"/>
      <c r="H220" s="134"/>
      <c r="I220" s="134"/>
      <c r="J220" s="146"/>
      <c r="K220" s="149"/>
      <c r="L220" s="152"/>
      <c r="M220" s="28" t="b">
        <f>M215=N220</f>
        <v>1</v>
      </c>
      <c r="N220" s="29">
        <f>SUM(N215:N219)</f>
        <v>0</v>
      </c>
      <c r="O220" s="30" t="s">
        <v>112</v>
      </c>
      <c r="P220" s="31"/>
      <c r="Q220" s="32"/>
      <c r="R220" s="32"/>
      <c r="S220" s="32"/>
      <c r="T220" s="33">
        <f>SUM(T215:T219)</f>
        <v>0</v>
      </c>
      <c r="U220" s="34"/>
      <c r="V220" s="34"/>
      <c r="W220" s="34"/>
      <c r="X220" s="35"/>
      <c r="Y220" s="165"/>
      <c r="Z220" s="36"/>
      <c r="AA220" s="4"/>
      <c r="AB220" s="37"/>
      <c r="AC220" s="38"/>
      <c r="AD220" s="38"/>
      <c r="AE220" s="38"/>
      <c r="AF220" s="38"/>
      <c r="AG220" s="38"/>
      <c r="AH220" s="38"/>
      <c r="AI220" s="38"/>
      <c r="AJ220" s="38"/>
      <c r="AK220" s="38"/>
      <c r="AL220" s="38"/>
      <c r="AM220" s="38"/>
      <c r="AN220" s="38"/>
      <c r="AO220" s="39"/>
      <c r="AP220" s="24"/>
      <c r="AQ220" s="8"/>
    </row>
    <row r="221" spans="1:43" ht="16.5">
      <c r="A221" s="96" t="s">
        <v>179</v>
      </c>
      <c r="B221" s="97"/>
      <c r="C221" s="98"/>
      <c r="D221" s="48"/>
      <c r="E221" s="48"/>
      <c r="F221" s="48"/>
      <c r="G221" s="48"/>
      <c r="H221" s="48"/>
      <c r="I221" s="48"/>
      <c r="J221" s="48"/>
      <c r="K221" s="48"/>
      <c r="L221" s="48"/>
      <c r="M221" s="48"/>
      <c r="N221" s="48"/>
      <c r="O221" s="48"/>
      <c r="P221" s="48"/>
      <c r="Q221" s="48"/>
      <c r="R221" s="48"/>
      <c r="S221" s="48"/>
      <c r="T221" s="48"/>
      <c r="U221" s="48"/>
      <c r="V221" s="48"/>
      <c r="W221" s="48"/>
      <c r="X221" s="48"/>
      <c r="Y221" s="48"/>
      <c r="Z221" s="49"/>
      <c r="AA221" s="4"/>
      <c r="AB221" s="50"/>
      <c r="AC221" s="51"/>
      <c r="AD221" s="51"/>
      <c r="AE221" s="51"/>
      <c r="AF221" s="51"/>
      <c r="AG221" s="51"/>
      <c r="AH221" s="51"/>
      <c r="AI221" s="51"/>
      <c r="AJ221" s="51"/>
      <c r="AK221" s="51"/>
      <c r="AL221" s="51"/>
      <c r="AM221" s="51"/>
      <c r="AN221" s="51"/>
      <c r="AO221" s="51"/>
      <c r="AP221" s="52"/>
      <c r="AQ221" s="8"/>
    </row>
    <row r="222" spans="1:43" ht="14.65" customHeight="1">
      <c r="A222" s="103">
        <v>1</v>
      </c>
      <c r="B222" s="193" t="s">
        <v>180</v>
      </c>
      <c r="C222" s="193"/>
      <c r="D222" s="117">
        <f>+Abril!M222</f>
        <v>20</v>
      </c>
      <c r="E222" s="126"/>
      <c r="F222" s="132"/>
      <c r="G222" s="132">
        <v>0</v>
      </c>
      <c r="H222" s="132"/>
      <c r="I222" s="132"/>
      <c r="J222" s="144">
        <f>+F222+G222</f>
        <v>0</v>
      </c>
      <c r="K222" s="147">
        <f>+AO222</f>
        <v>0</v>
      </c>
      <c r="L222" s="150">
        <f>+J222+K222</f>
        <v>0</v>
      </c>
      <c r="M222" s="153">
        <f>+(D222+E222)-(L222)+H222-I222</f>
        <v>20</v>
      </c>
      <c r="N222" s="14">
        <v>10</v>
      </c>
      <c r="O222" s="15" t="s">
        <v>181</v>
      </c>
      <c r="P222" s="15" t="s">
        <v>115</v>
      </c>
      <c r="Q222" s="16">
        <v>46752</v>
      </c>
      <c r="R222" s="17" t="str">
        <f ca="1">IF(Q222=0," ",IFERROR(IF(DATEDIF(TODAY(),Q222,"M")&lt;=5,"ROJO",IF(DATEDIF(TODAY(),Q222,"M")&gt;=12,"VERDE",IF(AND(DATEDIF(TODAY(),Q222,"M")&gt;=6,DATEDIF(TODAY(),Q222,"M")&lt;=11),"AMARILLO"))),S222))</f>
        <v>VERDE</v>
      </c>
      <c r="S222" s="17" t="str">
        <f>IF(Q222=0," ",IF(Q222&lt;=$N$4,"VENCIDO","NO VENCIDO"))</f>
        <v>NO VENCIDO</v>
      </c>
      <c r="T222" s="18"/>
      <c r="U222" s="19"/>
      <c r="V222" s="19"/>
      <c r="W222" s="20"/>
      <c r="X222" s="20"/>
      <c r="Y222" s="163">
        <f>+AT222</f>
        <v>0</v>
      </c>
      <c r="Z222" s="21"/>
      <c r="AA222" s="4"/>
      <c r="AB222" s="166"/>
      <c r="AC222" s="166"/>
      <c r="AD222" s="170">
        <f>+AB222+AC222</f>
        <v>0</v>
      </c>
      <c r="AE222" s="167"/>
      <c r="AF222" s="167"/>
      <c r="AG222" s="167"/>
      <c r="AH222" s="167"/>
      <c r="AI222" s="167"/>
      <c r="AJ222" s="167"/>
      <c r="AK222" s="167"/>
      <c r="AL222" s="167"/>
      <c r="AM222" s="167"/>
      <c r="AN222" s="167"/>
      <c r="AO222" s="183">
        <f>SUM(AD222:AN226)</f>
        <v>0</v>
      </c>
      <c r="AP222" s="24"/>
      <c r="AQ222" s="8"/>
    </row>
    <row r="223" spans="1:43" ht="14.65" customHeight="1">
      <c r="A223" s="103"/>
      <c r="B223" s="193"/>
      <c r="C223" s="193"/>
      <c r="D223" s="118"/>
      <c r="E223" s="127"/>
      <c r="F223" s="133"/>
      <c r="G223" s="133"/>
      <c r="H223" s="133"/>
      <c r="I223" s="133"/>
      <c r="J223" s="145"/>
      <c r="K223" s="148"/>
      <c r="L223" s="151"/>
      <c r="M223" s="154"/>
      <c r="N223" s="14">
        <v>10</v>
      </c>
      <c r="O223" s="15" t="s">
        <v>264</v>
      </c>
      <c r="P223" s="15" t="s">
        <v>115</v>
      </c>
      <c r="Q223" s="16">
        <v>46934</v>
      </c>
      <c r="R223" s="17" t="str">
        <f ca="1">IF(Q223=0," ",IFERROR(IF(DATEDIF(TODAY(),Q223,"M")&lt;=5,"ROJO",IF(DATEDIF(TODAY(),Q223,"M")&gt;=12,"VERDE",IF(AND(DATEDIF(TODAY(),Q223,"M")&gt;=6,DATEDIF(TODAY(),Q223,"M")&lt;=11),"AMARILLO"))),S223))</f>
        <v>VERDE</v>
      </c>
      <c r="S223" s="25" t="str">
        <f>IF(Q223=0," ",IF(Q223&lt;=$N$4,"VENCIDO","NO VENCIDO"))</f>
        <v>NO VENCIDO</v>
      </c>
      <c r="T223" s="18"/>
      <c r="U223" s="19"/>
      <c r="V223" s="19"/>
      <c r="W223" s="20"/>
      <c r="X223" s="20"/>
      <c r="Y223" s="164"/>
      <c r="Z223" s="21"/>
      <c r="AA223" s="4"/>
      <c r="AB223" s="166"/>
      <c r="AC223" s="166"/>
      <c r="AD223" s="170"/>
      <c r="AE223" s="168"/>
      <c r="AF223" s="168"/>
      <c r="AG223" s="168"/>
      <c r="AH223" s="168"/>
      <c r="AI223" s="168"/>
      <c r="AJ223" s="168"/>
      <c r="AK223" s="168"/>
      <c r="AL223" s="168"/>
      <c r="AM223" s="168"/>
      <c r="AN223" s="168"/>
      <c r="AO223" s="184"/>
      <c r="AP223" s="24"/>
      <c r="AQ223" s="8"/>
    </row>
    <row r="224" spans="1:43" ht="14.65" customHeight="1">
      <c r="A224" s="103"/>
      <c r="B224" s="193"/>
      <c r="C224" s="193"/>
      <c r="D224" s="118"/>
      <c r="E224" s="127"/>
      <c r="F224" s="133"/>
      <c r="G224" s="133"/>
      <c r="H224" s="133"/>
      <c r="I224" s="133"/>
      <c r="J224" s="145"/>
      <c r="K224" s="148"/>
      <c r="L224" s="151"/>
      <c r="M224" s="154"/>
      <c r="N224" s="14"/>
      <c r="O224" s="15"/>
      <c r="P224" s="15"/>
      <c r="Q224" s="16"/>
      <c r="R224" s="17" t="str">
        <f ca="1">IF(Q224=0," ",IFERROR(IF(DATEDIF(TODAY(),Q224,"M")&lt;=5,"ROJO",IF(DATEDIF(TODAY(),Q224,"M")&gt;=12,"VERDE",IF(AND(DATEDIF(TODAY(),Q224,"M")&gt;=6,DATEDIF(TODAY(),Q224,"M")&lt;=11),"AMARILLO"))),S224))</f>
        <v xml:space="preserve"> </v>
      </c>
      <c r="S224" s="25" t="str">
        <f>IF(Q224=0," ",IF(Q224&lt;=$N$4,"VENCIDO","NO VENCIDO"))</f>
        <v xml:space="preserve"> </v>
      </c>
      <c r="T224" s="18"/>
      <c r="U224" s="19"/>
      <c r="V224" s="19"/>
      <c r="W224" s="20"/>
      <c r="X224" s="20"/>
      <c r="Y224" s="164"/>
      <c r="Z224" s="21"/>
      <c r="AA224" s="4"/>
      <c r="AB224" s="166"/>
      <c r="AC224" s="166"/>
      <c r="AD224" s="170"/>
      <c r="AE224" s="168"/>
      <c r="AF224" s="168"/>
      <c r="AG224" s="168"/>
      <c r="AH224" s="168"/>
      <c r="AI224" s="168"/>
      <c r="AJ224" s="168"/>
      <c r="AK224" s="168"/>
      <c r="AL224" s="168"/>
      <c r="AM224" s="168"/>
      <c r="AN224" s="168"/>
      <c r="AO224" s="184"/>
      <c r="AP224" s="24"/>
      <c r="AQ224" s="8"/>
    </row>
    <row r="225" spans="1:43" ht="14.65" customHeight="1">
      <c r="A225" s="103"/>
      <c r="B225" s="193"/>
      <c r="C225" s="193"/>
      <c r="D225" s="118"/>
      <c r="E225" s="127"/>
      <c r="F225" s="133"/>
      <c r="G225" s="133"/>
      <c r="H225" s="133"/>
      <c r="I225" s="133"/>
      <c r="J225" s="145"/>
      <c r="K225" s="148"/>
      <c r="L225" s="151"/>
      <c r="M225" s="154"/>
      <c r="N225" s="14"/>
      <c r="O225" s="15"/>
      <c r="P225" s="15"/>
      <c r="Q225" s="16"/>
      <c r="R225" s="17" t="str">
        <f ca="1">IF(Q225=0," ",IFERROR(IF(DATEDIF(TODAY(),Q225,"M")&lt;=5,"ROJO",IF(DATEDIF(TODAY(),Q225,"M")&gt;=12,"VERDE",IF(AND(DATEDIF(TODAY(),Q225,"M")&gt;=6,DATEDIF(TODAY(),Q225,"M")&lt;=11),"AMARILLO"))),S225))</f>
        <v xml:space="preserve"> </v>
      </c>
      <c r="S225" s="25" t="str">
        <f>IF(Q225=0," ",IF(Q225&lt;=$N$4,"VENCIDO","NO VENCIDO"))</f>
        <v xml:space="preserve"> </v>
      </c>
      <c r="T225" s="18"/>
      <c r="U225" s="19"/>
      <c r="V225" s="19"/>
      <c r="W225" s="20"/>
      <c r="X225" s="20"/>
      <c r="Y225" s="164"/>
      <c r="Z225" s="21"/>
      <c r="AA225" s="4"/>
      <c r="AB225" s="166"/>
      <c r="AC225" s="166"/>
      <c r="AD225" s="170"/>
      <c r="AE225" s="168"/>
      <c r="AF225" s="168"/>
      <c r="AG225" s="168"/>
      <c r="AH225" s="168"/>
      <c r="AI225" s="168"/>
      <c r="AJ225" s="168"/>
      <c r="AK225" s="168"/>
      <c r="AL225" s="168"/>
      <c r="AM225" s="168"/>
      <c r="AN225" s="168"/>
      <c r="AO225" s="184"/>
      <c r="AP225" s="24"/>
      <c r="AQ225" s="8"/>
    </row>
    <row r="226" spans="1:43" ht="14.65" customHeight="1">
      <c r="A226" s="103"/>
      <c r="B226" s="193"/>
      <c r="C226" s="193"/>
      <c r="D226" s="118"/>
      <c r="E226" s="127"/>
      <c r="F226" s="133"/>
      <c r="G226" s="133"/>
      <c r="H226" s="133"/>
      <c r="I226" s="133"/>
      <c r="J226" s="145"/>
      <c r="K226" s="148"/>
      <c r="L226" s="151"/>
      <c r="M226" s="155"/>
      <c r="N226" s="14"/>
      <c r="O226" s="15"/>
      <c r="P226" s="15"/>
      <c r="Q226" s="16"/>
      <c r="R226" s="17" t="str">
        <f ca="1">IF(Q226=0," ",IFERROR(IF(DATEDIF(TODAY(),Q226,"M")&lt;=5,"ROJO",IF(DATEDIF(TODAY(),Q226,"M")&gt;=12,"VERDE",IF(AND(DATEDIF(TODAY(),Q226,"M")&gt;=6,DATEDIF(TODAY(),Q226,"M")&lt;=11),"AMARILLO"))),S226))</f>
        <v xml:space="preserve"> </v>
      </c>
      <c r="S226" s="25" t="str">
        <f>IF(Q226=0," ",IF(Q226&lt;=$N$4,"VENCIDO","NO VENCIDO"))</f>
        <v xml:space="preserve"> </v>
      </c>
      <c r="T226" s="18"/>
      <c r="U226" s="19"/>
      <c r="V226" s="19"/>
      <c r="W226" s="20"/>
      <c r="X226" s="20"/>
      <c r="Y226" s="164"/>
      <c r="Z226" s="21"/>
      <c r="AA226" s="4"/>
      <c r="AB226" s="166"/>
      <c r="AC226" s="166"/>
      <c r="AD226" s="170"/>
      <c r="AE226" s="169"/>
      <c r="AF226" s="169"/>
      <c r="AG226" s="169"/>
      <c r="AH226" s="169"/>
      <c r="AI226" s="169"/>
      <c r="AJ226" s="169"/>
      <c r="AK226" s="169"/>
      <c r="AL226" s="169"/>
      <c r="AM226" s="169"/>
      <c r="AN226" s="169"/>
      <c r="AO226" s="185"/>
      <c r="AP226" s="24"/>
      <c r="AQ226" s="8"/>
    </row>
    <row r="227" spans="1:43" ht="16.5">
      <c r="A227" s="103"/>
      <c r="B227" s="193"/>
      <c r="C227" s="193"/>
      <c r="D227" s="119"/>
      <c r="E227" s="128"/>
      <c r="F227" s="134"/>
      <c r="G227" s="134"/>
      <c r="H227" s="134"/>
      <c r="I227" s="134"/>
      <c r="J227" s="146"/>
      <c r="K227" s="149"/>
      <c r="L227" s="152"/>
      <c r="M227" s="28" t="b">
        <f>M222=N227</f>
        <v>1</v>
      </c>
      <c r="N227" s="29">
        <f>SUM(N222:N226)</f>
        <v>20</v>
      </c>
      <c r="O227" s="30" t="s">
        <v>112</v>
      </c>
      <c r="P227" s="31"/>
      <c r="Q227" s="32"/>
      <c r="R227" s="32"/>
      <c r="S227" s="32"/>
      <c r="T227" s="33">
        <f>SUM(T222:T226)</f>
        <v>0</v>
      </c>
      <c r="U227" s="34"/>
      <c r="V227" s="34"/>
      <c r="W227" s="35"/>
      <c r="X227" s="35"/>
      <c r="Y227" s="165"/>
      <c r="Z227" s="36"/>
      <c r="AA227" s="4"/>
      <c r="AB227" s="37"/>
      <c r="AC227" s="38"/>
      <c r="AD227" s="38"/>
      <c r="AE227" s="38"/>
      <c r="AF227" s="38"/>
      <c r="AG227" s="38"/>
      <c r="AH227" s="38"/>
      <c r="AI227" s="38"/>
      <c r="AJ227" s="38"/>
      <c r="AK227" s="38"/>
      <c r="AL227" s="38"/>
      <c r="AM227" s="38"/>
      <c r="AN227" s="38"/>
      <c r="AO227" s="39"/>
      <c r="AP227" s="24"/>
      <c r="AQ227" s="8"/>
    </row>
    <row r="228" spans="1:43" ht="14.65" customHeight="1">
      <c r="A228" s="103">
        <f>A222+1</f>
        <v>2</v>
      </c>
      <c r="B228" s="193" t="s">
        <v>182</v>
      </c>
      <c r="C228" s="193"/>
      <c r="D228" s="117">
        <f>+Abril!M228</f>
        <v>26</v>
      </c>
      <c r="E228" s="126">
        <v>20</v>
      </c>
      <c r="F228" s="132">
        <v>13</v>
      </c>
      <c r="G228" s="132">
        <v>3</v>
      </c>
      <c r="H228" s="132"/>
      <c r="I228" s="132"/>
      <c r="J228" s="144">
        <f>+F228+G228</f>
        <v>16</v>
      </c>
      <c r="K228" s="147">
        <f>+AO228</f>
        <v>0</v>
      </c>
      <c r="L228" s="150">
        <f>+J228+K228</f>
        <v>16</v>
      </c>
      <c r="M228" s="153">
        <f>+(D228+E228)-(L228)+H228-I228</f>
        <v>30</v>
      </c>
      <c r="N228" s="14">
        <v>30</v>
      </c>
      <c r="O228" s="15" t="s">
        <v>183</v>
      </c>
      <c r="P228" s="15" t="s">
        <v>115</v>
      </c>
      <c r="Q228" s="16">
        <v>46873</v>
      </c>
      <c r="R228" s="17" t="str">
        <f ca="1">IF(Q228=0," ",IFERROR(IF(DATEDIF(TODAY(),Q228,"M")&lt;=5,"ROJO",IF(DATEDIF(TODAY(),Q228,"M")&gt;=12,"VERDE",IF(AND(DATEDIF(TODAY(),Q228,"M")&gt;=6,DATEDIF(TODAY(),Q228,"M")&lt;=11),"AMARILLO"))),S228))</f>
        <v>VERDE</v>
      </c>
      <c r="S228" s="17" t="str">
        <f>IF(Q228=0," ",IF(Q228&lt;=$N$4,"VENCIDO","NO VENCIDO"))</f>
        <v>NO VENCIDO</v>
      </c>
      <c r="T228" s="18"/>
      <c r="U228" s="19"/>
      <c r="V228" s="19"/>
      <c r="W228" s="20"/>
      <c r="X228" s="20"/>
      <c r="Y228" s="163">
        <f>+AT228</f>
        <v>0</v>
      </c>
      <c r="Z228" s="21"/>
      <c r="AA228" s="4"/>
      <c r="AB228" s="166"/>
      <c r="AC228" s="166"/>
      <c r="AD228" s="170">
        <f>+AB228+AC228</f>
        <v>0</v>
      </c>
      <c r="AE228" s="167"/>
      <c r="AF228" s="166"/>
      <c r="AG228" s="166"/>
      <c r="AH228" s="166"/>
      <c r="AI228" s="166"/>
      <c r="AJ228" s="166"/>
      <c r="AK228" s="166"/>
      <c r="AL228" s="166"/>
      <c r="AM228" s="166"/>
      <c r="AN228" s="166"/>
      <c r="AO228" s="183">
        <f>SUM(AD228:AN232)</f>
        <v>0</v>
      </c>
      <c r="AP228" s="24"/>
      <c r="AQ228" s="8"/>
    </row>
    <row r="229" spans="1:43" ht="14.65" customHeight="1">
      <c r="A229" s="103"/>
      <c r="B229" s="193"/>
      <c r="C229" s="193"/>
      <c r="D229" s="118"/>
      <c r="E229" s="127"/>
      <c r="F229" s="133"/>
      <c r="G229" s="133"/>
      <c r="H229" s="133"/>
      <c r="I229" s="133"/>
      <c r="J229" s="145"/>
      <c r="K229" s="148"/>
      <c r="L229" s="151"/>
      <c r="M229" s="154"/>
      <c r="N229" s="14"/>
      <c r="O229" s="15"/>
      <c r="P229" s="15"/>
      <c r="Q229" s="16"/>
      <c r="R229" s="17" t="str">
        <f ca="1">IF(Q229=0," ",IFERROR(IF(DATEDIF(TODAY(),Q229,"M")&lt;=5,"ROJO",IF(DATEDIF(TODAY(),Q229,"M")&gt;=12,"VERDE",IF(AND(DATEDIF(TODAY(),Q229,"M")&gt;=6,DATEDIF(TODAY(),Q229,"M")&lt;=11),"AMARILLO"))),S229))</f>
        <v xml:space="preserve"> </v>
      </c>
      <c r="S229" s="25" t="str">
        <f>IF(Q229=0," ",IF(Q229&lt;=$N$4,"VENCIDO","NO VENCIDO"))</f>
        <v xml:space="preserve"> </v>
      </c>
      <c r="T229" s="18"/>
      <c r="U229" s="19"/>
      <c r="V229" s="19"/>
      <c r="W229" s="20"/>
      <c r="X229" s="20"/>
      <c r="Y229" s="164"/>
      <c r="Z229" s="21"/>
      <c r="AA229" s="4"/>
      <c r="AB229" s="166"/>
      <c r="AC229" s="166"/>
      <c r="AD229" s="170"/>
      <c r="AE229" s="168"/>
      <c r="AF229" s="166"/>
      <c r="AG229" s="166"/>
      <c r="AH229" s="166"/>
      <c r="AI229" s="166"/>
      <c r="AJ229" s="166"/>
      <c r="AK229" s="166"/>
      <c r="AL229" s="166"/>
      <c r="AM229" s="166"/>
      <c r="AN229" s="166"/>
      <c r="AO229" s="184"/>
      <c r="AP229" s="24"/>
      <c r="AQ229" s="8"/>
    </row>
    <row r="230" spans="1:43" ht="14.65" customHeight="1">
      <c r="A230" s="103"/>
      <c r="B230" s="193"/>
      <c r="C230" s="193"/>
      <c r="D230" s="118"/>
      <c r="E230" s="127"/>
      <c r="F230" s="133"/>
      <c r="G230" s="133"/>
      <c r="H230" s="133"/>
      <c r="I230" s="133"/>
      <c r="J230" s="145"/>
      <c r="K230" s="148"/>
      <c r="L230" s="151"/>
      <c r="M230" s="154"/>
      <c r="N230" s="14"/>
      <c r="O230" s="15"/>
      <c r="P230" s="15"/>
      <c r="Q230" s="16"/>
      <c r="R230" s="17" t="str">
        <f ca="1">IF(Q230=0," ",IFERROR(IF(DATEDIF(TODAY(),Q230,"M")&lt;=5,"ROJO",IF(DATEDIF(TODAY(),Q230,"M")&gt;=12,"VERDE",IF(AND(DATEDIF(TODAY(),Q230,"M")&gt;=6,DATEDIF(TODAY(),Q230,"M")&lt;=11),"AMARILLO"))),S230))</f>
        <v xml:space="preserve"> </v>
      </c>
      <c r="S230" s="25" t="str">
        <f>IF(Q230=0," ",IF(Q230&lt;=$N$4,"VENCIDO","NO VENCIDO"))</f>
        <v xml:space="preserve"> </v>
      </c>
      <c r="T230" s="18"/>
      <c r="U230" s="19"/>
      <c r="V230" s="19"/>
      <c r="W230" s="20"/>
      <c r="X230" s="20"/>
      <c r="Y230" s="164"/>
      <c r="Z230" s="21"/>
      <c r="AA230" s="4"/>
      <c r="AB230" s="166"/>
      <c r="AC230" s="166"/>
      <c r="AD230" s="170"/>
      <c r="AE230" s="168"/>
      <c r="AF230" s="166"/>
      <c r="AG230" s="166"/>
      <c r="AH230" s="166"/>
      <c r="AI230" s="166"/>
      <c r="AJ230" s="166"/>
      <c r="AK230" s="166"/>
      <c r="AL230" s="166"/>
      <c r="AM230" s="166"/>
      <c r="AN230" s="166"/>
      <c r="AO230" s="184"/>
      <c r="AP230" s="24"/>
      <c r="AQ230" s="8"/>
    </row>
    <row r="231" spans="1:43" ht="14.65" customHeight="1">
      <c r="A231" s="103"/>
      <c r="B231" s="193"/>
      <c r="C231" s="193"/>
      <c r="D231" s="118"/>
      <c r="E231" s="127"/>
      <c r="F231" s="133"/>
      <c r="G231" s="133"/>
      <c r="H231" s="133"/>
      <c r="I231" s="133"/>
      <c r="J231" s="145"/>
      <c r="K231" s="148"/>
      <c r="L231" s="151"/>
      <c r="M231" s="154"/>
      <c r="N231" s="14"/>
      <c r="O231" s="15"/>
      <c r="P231" s="15"/>
      <c r="Q231" s="16"/>
      <c r="R231" s="17" t="str">
        <f ca="1">IF(Q231=0," ",IFERROR(IF(DATEDIF(TODAY(),Q231,"M")&lt;=5,"ROJO",IF(DATEDIF(TODAY(),Q231,"M")&gt;=12,"VERDE",IF(AND(DATEDIF(TODAY(),Q231,"M")&gt;=6,DATEDIF(TODAY(),Q231,"M")&lt;=11),"AMARILLO"))),S231))</f>
        <v xml:space="preserve"> </v>
      </c>
      <c r="S231" s="25" t="str">
        <f>IF(Q231=0," ",IF(Q231&lt;=$N$4,"VENCIDO","NO VENCIDO"))</f>
        <v xml:space="preserve"> </v>
      </c>
      <c r="T231" s="18"/>
      <c r="U231" s="19"/>
      <c r="V231" s="19"/>
      <c r="W231" s="20"/>
      <c r="X231" s="20"/>
      <c r="Y231" s="164"/>
      <c r="Z231" s="21"/>
      <c r="AA231" s="4"/>
      <c r="AB231" s="166"/>
      <c r="AC231" s="166"/>
      <c r="AD231" s="170"/>
      <c r="AE231" s="168"/>
      <c r="AF231" s="166"/>
      <c r="AG231" s="166"/>
      <c r="AH231" s="166"/>
      <c r="AI231" s="166"/>
      <c r="AJ231" s="166"/>
      <c r="AK231" s="166"/>
      <c r="AL231" s="166"/>
      <c r="AM231" s="166"/>
      <c r="AN231" s="166"/>
      <c r="AO231" s="184"/>
      <c r="AP231" s="24"/>
      <c r="AQ231" s="8"/>
    </row>
    <row r="232" spans="1:43" ht="14.65" customHeight="1">
      <c r="A232" s="103"/>
      <c r="B232" s="193"/>
      <c r="C232" s="193"/>
      <c r="D232" s="118"/>
      <c r="E232" s="127"/>
      <c r="F232" s="133"/>
      <c r="G232" s="133"/>
      <c r="H232" s="133"/>
      <c r="I232" s="133"/>
      <c r="J232" s="145"/>
      <c r="K232" s="148"/>
      <c r="L232" s="151"/>
      <c r="M232" s="155"/>
      <c r="N232" s="14"/>
      <c r="O232" s="15"/>
      <c r="P232" s="15"/>
      <c r="Q232" s="16"/>
      <c r="R232" s="17" t="str">
        <f ca="1">IF(Q232=0," ",IFERROR(IF(DATEDIF(TODAY(),Q232,"M")&lt;=5,"ROJO",IF(DATEDIF(TODAY(),Q232,"M")&gt;=12,"VERDE",IF(AND(DATEDIF(TODAY(),Q232,"M")&gt;=6,DATEDIF(TODAY(),Q232,"M")&lt;=11),"AMARILLO"))),S232))</f>
        <v xml:space="preserve"> </v>
      </c>
      <c r="S232" s="25" t="str">
        <f>IF(Q232=0," ",IF(Q232&lt;=$N$4,"VENCIDO","NO VENCIDO"))</f>
        <v xml:space="preserve"> </v>
      </c>
      <c r="T232" s="18"/>
      <c r="U232" s="19"/>
      <c r="V232" s="19"/>
      <c r="W232" s="20"/>
      <c r="X232" s="20"/>
      <c r="Y232" s="164"/>
      <c r="Z232" s="21"/>
      <c r="AA232" s="4"/>
      <c r="AB232" s="166"/>
      <c r="AC232" s="166"/>
      <c r="AD232" s="170"/>
      <c r="AE232" s="169"/>
      <c r="AF232" s="166"/>
      <c r="AG232" s="166"/>
      <c r="AH232" s="166"/>
      <c r="AI232" s="166"/>
      <c r="AJ232" s="166"/>
      <c r="AK232" s="166"/>
      <c r="AL232" s="166"/>
      <c r="AM232" s="166"/>
      <c r="AN232" s="166"/>
      <c r="AO232" s="185"/>
      <c r="AP232" s="24"/>
      <c r="AQ232" s="8"/>
    </row>
    <row r="233" spans="1:43" ht="16.5">
      <c r="A233" s="103"/>
      <c r="B233" s="193"/>
      <c r="C233" s="193"/>
      <c r="D233" s="119"/>
      <c r="E233" s="128"/>
      <c r="F233" s="134"/>
      <c r="G233" s="134"/>
      <c r="H233" s="134"/>
      <c r="I233" s="134"/>
      <c r="J233" s="146"/>
      <c r="K233" s="149"/>
      <c r="L233" s="152"/>
      <c r="M233" s="28" t="b">
        <f>M228=N233</f>
        <v>1</v>
      </c>
      <c r="N233" s="29">
        <f>SUM(N228:N232)</f>
        <v>30</v>
      </c>
      <c r="O233" s="30" t="s">
        <v>112</v>
      </c>
      <c r="P233" s="31"/>
      <c r="Q233" s="32"/>
      <c r="R233" s="32"/>
      <c r="S233" s="32"/>
      <c r="T233" s="33">
        <f>SUM(T228:T232)</f>
        <v>0</v>
      </c>
      <c r="U233" s="34"/>
      <c r="V233" s="34"/>
      <c r="W233" s="35"/>
      <c r="X233" s="35"/>
      <c r="Y233" s="165"/>
      <c r="Z233" s="36"/>
      <c r="AA233" s="4"/>
      <c r="AB233" s="37"/>
      <c r="AC233" s="38"/>
      <c r="AD233" s="38"/>
      <c r="AE233" s="38"/>
      <c r="AF233" s="38"/>
      <c r="AG233" s="38"/>
      <c r="AH233" s="38"/>
      <c r="AI233" s="38"/>
      <c r="AJ233" s="38"/>
      <c r="AK233" s="38"/>
      <c r="AL233" s="38"/>
      <c r="AM233" s="38"/>
      <c r="AN233" s="38"/>
      <c r="AO233" s="39"/>
      <c r="AP233" s="24"/>
      <c r="AQ233" s="8"/>
    </row>
    <row r="234" spans="1:43" ht="14.65" customHeight="1">
      <c r="A234" s="103">
        <f>A228+1</f>
        <v>3</v>
      </c>
      <c r="B234" s="193" t="s">
        <v>184</v>
      </c>
      <c r="C234" s="193"/>
      <c r="D234" s="117">
        <f>+Abril!M234</f>
        <v>0</v>
      </c>
      <c r="E234" s="126"/>
      <c r="F234" s="132"/>
      <c r="G234" s="132">
        <v>0</v>
      </c>
      <c r="H234" s="132"/>
      <c r="I234" s="132"/>
      <c r="J234" s="144">
        <f>+F234+G234</f>
        <v>0</v>
      </c>
      <c r="K234" s="147">
        <f>+AO234</f>
        <v>0</v>
      </c>
      <c r="L234" s="150">
        <f>+J234+K234</f>
        <v>0</v>
      </c>
      <c r="M234" s="153">
        <f>+(D234+E234)-(L234)+H234-I234</f>
        <v>0</v>
      </c>
      <c r="N234" s="14"/>
      <c r="O234" s="15"/>
      <c r="P234" s="15"/>
      <c r="Q234" s="16"/>
      <c r="R234" s="17" t="str">
        <f ca="1">IF(Q234=0," ",IFERROR(IF(DATEDIF(TODAY(),Q234,"M")&lt;=5,"ROJO",IF(DATEDIF(TODAY(),Q234,"M")&gt;=12,"VERDE",IF(AND(DATEDIF(TODAY(),Q234,"M")&gt;=6,DATEDIF(TODAY(),Q234,"M")&lt;=11),"AMARILLO"))),S234))</f>
        <v xml:space="preserve"> </v>
      </c>
      <c r="S234" s="17" t="str">
        <f>IF(Q234=0," ",IF(Q234&lt;=$N$4,"VENCIDO","NO VENCIDO"))</f>
        <v xml:space="preserve"> </v>
      </c>
      <c r="T234" s="18"/>
      <c r="U234" s="19"/>
      <c r="V234" s="19"/>
      <c r="W234" s="20"/>
      <c r="X234" s="20"/>
      <c r="Y234" s="163">
        <f>+AT234</f>
        <v>0</v>
      </c>
      <c r="Z234" s="21"/>
      <c r="AA234" s="4"/>
      <c r="AB234" s="166"/>
      <c r="AC234" s="166"/>
      <c r="AD234" s="170">
        <f>+AB234+AC234</f>
        <v>0</v>
      </c>
      <c r="AE234" s="166"/>
      <c r="AF234" s="166"/>
      <c r="AG234" s="166"/>
      <c r="AH234" s="166"/>
      <c r="AI234" s="166"/>
      <c r="AJ234" s="166"/>
      <c r="AK234" s="166"/>
      <c r="AL234" s="166"/>
      <c r="AM234" s="166"/>
      <c r="AN234" s="166"/>
      <c r="AO234" s="183">
        <f>SUM(AD234:AN238)</f>
        <v>0</v>
      </c>
      <c r="AP234" s="24"/>
      <c r="AQ234" s="8"/>
    </row>
    <row r="235" spans="1:43" ht="14.65" customHeight="1">
      <c r="A235" s="103"/>
      <c r="B235" s="193"/>
      <c r="C235" s="193"/>
      <c r="D235" s="118"/>
      <c r="E235" s="127"/>
      <c r="F235" s="133"/>
      <c r="G235" s="133"/>
      <c r="H235" s="133"/>
      <c r="I235" s="133"/>
      <c r="J235" s="145"/>
      <c r="K235" s="148"/>
      <c r="L235" s="151"/>
      <c r="M235" s="154"/>
      <c r="N235" s="14"/>
      <c r="O235" s="15"/>
      <c r="P235" s="15"/>
      <c r="Q235" s="16"/>
      <c r="R235" s="17" t="str">
        <f ca="1">IF(Q235=0," ",IFERROR(IF(DATEDIF(TODAY(),Q235,"M")&lt;=5,"ROJO",IF(DATEDIF(TODAY(),Q235,"M")&gt;=12,"VERDE",IF(AND(DATEDIF(TODAY(),Q235,"M")&gt;=6,DATEDIF(TODAY(),Q235,"M")&lt;=11),"AMARILLO"))),S235))</f>
        <v xml:space="preserve"> </v>
      </c>
      <c r="S235" s="25" t="str">
        <f>IF(Q235=0," ",IF(Q235&lt;=$N$4,"VENCIDO","NO VENCIDO"))</f>
        <v xml:space="preserve"> </v>
      </c>
      <c r="T235" s="18"/>
      <c r="U235" s="19"/>
      <c r="V235" s="19"/>
      <c r="W235" s="20"/>
      <c r="X235" s="20"/>
      <c r="Y235" s="164"/>
      <c r="Z235" s="21"/>
      <c r="AA235" s="4"/>
      <c r="AB235" s="166"/>
      <c r="AC235" s="166"/>
      <c r="AD235" s="170"/>
      <c r="AE235" s="166"/>
      <c r="AF235" s="166"/>
      <c r="AG235" s="166"/>
      <c r="AH235" s="166"/>
      <c r="AI235" s="166"/>
      <c r="AJ235" s="166"/>
      <c r="AK235" s="166"/>
      <c r="AL235" s="166"/>
      <c r="AM235" s="166"/>
      <c r="AN235" s="166"/>
      <c r="AO235" s="184"/>
      <c r="AP235" s="24"/>
      <c r="AQ235" s="8"/>
    </row>
    <row r="236" spans="1:43" ht="14.65" customHeight="1">
      <c r="A236" s="103"/>
      <c r="B236" s="193"/>
      <c r="C236" s="193"/>
      <c r="D236" s="118"/>
      <c r="E236" s="127"/>
      <c r="F236" s="133"/>
      <c r="G236" s="133"/>
      <c r="H236" s="133"/>
      <c r="I236" s="133"/>
      <c r="J236" s="145"/>
      <c r="K236" s="148"/>
      <c r="L236" s="151"/>
      <c r="M236" s="154"/>
      <c r="N236" s="14"/>
      <c r="O236" s="15"/>
      <c r="P236" s="15"/>
      <c r="Q236" s="16"/>
      <c r="R236" s="17" t="str">
        <f ca="1">IF(Q236=0," ",IFERROR(IF(DATEDIF(TODAY(),Q236,"M")&lt;=5,"ROJO",IF(DATEDIF(TODAY(),Q236,"M")&gt;=12,"VERDE",IF(AND(DATEDIF(TODAY(),Q236,"M")&gt;=6,DATEDIF(TODAY(),Q236,"M")&lt;=11),"AMARILLO"))),S236))</f>
        <v xml:space="preserve"> </v>
      </c>
      <c r="S236" s="25" t="str">
        <f>IF(Q236=0," ",IF(Q236&lt;=$N$4,"VENCIDO","NO VENCIDO"))</f>
        <v xml:space="preserve"> </v>
      </c>
      <c r="T236" s="18"/>
      <c r="U236" s="19"/>
      <c r="V236" s="19"/>
      <c r="W236" s="20"/>
      <c r="X236" s="20"/>
      <c r="Y236" s="164"/>
      <c r="Z236" s="21"/>
      <c r="AA236" s="4"/>
      <c r="AB236" s="166"/>
      <c r="AC236" s="166"/>
      <c r="AD236" s="170"/>
      <c r="AE236" s="166"/>
      <c r="AF236" s="166"/>
      <c r="AG236" s="166"/>
      <c r="AH236" s="166"/>
      <c r="AI236" s="166"/>
      <c r="AJ236" s="166"/>
      <c r="AK236" s="166"/>
      <c r="AL236" s="166"/>
      <c r="AM236" s="166"/>
      <c r="AN236" s="166"/>
      <c r="AO236" s="184"/>
      <c r="AP236" s="24"/>
      <c r="AQ236" s="8"/>
    </row>
    <row r="237" spans="1:43" ht="14.65" customHeight="1">
      <c r="A237" s="103"/>
      <c r="B237" s="193"/>
      <c r="C237" s="193"/>
      <c r="D237" s="118"/>
      <c r="E237" s="127"/>
      <c r="F237" s="133"/>
      <c r="G237" s="133"/>
      <c r="H237" s="133"/>
      <c r="I237" s="133"/>
      <c r="J237" s="145"/>
      <c r="K237" s="148"/>
      <c r="L237" s="151"/>
      <c r="M237" s="154"/>
      <c r="N237" s="14"/>
      <c r="O237" s="15"/>
      <c r="P237" s="15"/>
      <c r="Q237" s="16"/>
      <c r="R237" s="17" t="str">
        <f ca="1">IF(Q237=0," ",IFERROR(IF(DATEDIF(TODAY(),Q237,"M")&lt;=5,"ROJO",IF(DATEDIF(TODAY(),Q237,"M")&gt;=12,"VERDE",IF(AND(DATEDIF(TODAY(),Q237,"M")&gt;=6,DATEDIF(TODAY(),Q237,"M")&lt;=11),"AMARILLO"))),S237))</f>
        <v xml:space="preserve"> </v>
      </c>
      <c r="S237" s="25" t="str">
        <f>IF(Q237=0," ",IF(Q237&lt;=$N$4,"VENCIDO","NO VENCIDO"))</f>
        <v xml:space="preserve"> </v>
      </c>
      <c r="T237" s="18"/>
      <c r="U237" s="19"/>
      <c r="V237" s="19"/>
      <c r="W237" s="20"/>
      <c r="X237" s="20"/>
      <c r="Y237" s="164"/>
      <c r="Z237" s="21"/>
      <c r="AA237" s="4"/>
      <c r="AB237" s="166"/>
      <c r="AC237" s="166"/>
      <c r="AD237" s="170"/>
      <c r="AE237" s="166"/>
      <c r="AF237" s="166"/>
      <c r="AG237" s="166"/>
      <c r="AH237" s="166"/>
      <c r="AI237" s="166"/>
      <c r="AJ237" s="166"/>
      <c r="AK237" s="166"/>
      <c r="AL237" s="166"/>
      <c r="AM237" s="166"/>
      <c r="AN237" s="166"/>
      <c r="AO237" s="184"/>
      <c r="AP237" s="24"/>
      <c r="AQ237" s="8"/>
    </row>
    <row r="238" spans="1:43" ht="14.65" customHeight="1">
      <c r="A238" s="103"/>
      <c r="B238" s="193"/>
      <c r="C238" s="193"/>
      <c r="D238" s="118"/>
      <c r="E238" s="127"/>
      <c r="F238" s="133"/>
      <c r="G238" s="133"/>
      <c r="H238" s="133"/>
      <c r="I238" s="133"/>
      <c r="J238" s="145"/>
      <c r="K238" s="148"/>
      <c r="L238" s="151"/>
      <c r="M238" s="155"/>
      <c r="N238" s="14"/>
      <c r="O238" s="15"/>
      <c r="P238" s="15"/>
      <c r="Q238" s="16"/>
      <c r="R238" s="17" t="str">
        <f ca="1">IF(Q238=0," ",IFERROR(IF(DATEDIF(TODAY(),Q238,"M")&lt;=5,"ROJO",IF(DATEDIF(TODAY(),Q238,"M")&gt;=12,"VERDE",IF(AND(DATEDIF(TODAY(),Q238,"M")&gt;=6,DATEDIF(TODAY(),Q238,"M")&lt;=11),"AMARILLO"))),S238))</f>
        <v xml:space="preserve"> </v>
      </c>
      <c r="S238" s="25" t="str">
        <f>IF(Q238=0," ",IF(Q238&lt;=$N$4,"VENCIDO","NO VENCIDO"))</f>
        <v xml:space="preserve"> </v>
      </c>
      <c r="T238" s="18"/>
      <c r="U238" s="19"/>
      <c r="V238" s="19"/>
      <c r="W238" s="20"/>
      <c r="X238" s="20"/>
      <c r="Y238" s="164"/>
      <c r="Z238" s="21"/>
      <c r="AA238" s="4"/>
      <c r="AB238" s="166"/>
      <c r="AC238" s="166"/>
      <c r="AD238" s="170"/>
      <c r="AE238" s="166"/>
      <c r="AF238" s="166"/>
      <c r="AG238" s="166"/>
      <c r="AH238" s="166"/>
      <c r="AI238" s="166"/>
      <c r="AJ238" s="166"/>
      <c r="AK238" s="166"/>
      <c r="AL238" s="166"/>
      <c r="AM238" s="166"/>
      <c r="AN238" s="166"/>
      <c r="AO238" s="185"/>
      <c r="AP238" s="24"/>
      <c r="AQ238" s="8"/>
    </row>
    <row r="239" spans="1:43" ht="16.5">
      <c r="A239" s="103"/>
      <c r="B239" s="193"/>
      <c r="C239" s="193"/>
      <c r="D239" s="119"/>
      <c r="E239" s="128"/>
      <c r="F239" s="134"/>
      <c r="G239" s="134"/>
      <c r="H239" s="134"/>
      <c r="I239" s="134"/>
      <c r="J239" s="146"/>
      <c r="K239" s="149"/>
      <c r="L239" s="152"/>
      <c r="M239" s="28" t="b">
        <f>M234=N239</f>
        <v>1</v>
      </c>
      <c r="N239" s="29">
        <f>SUM(N234:N238)</f>
        <v>0</v>
      </c>
      <c r="O239" s="30" t="s">
        <v>112</v>
      </c>
      <c r="P239" s="31"/>
      <c r="Q239" s="32"/>
      <c r="R239" s="32"/>
      <c r="S239" s="32"/>
      <c r="T239" s="33">
        <f>SUM(T234:T238)</f>
        <v>0</v>
      </c>
      <c r="U239" s="34"/>
      <c r="V239" s="34"/>
      <c r="W239" s="35"/>
      <c r="X239" s="35"/>
      <c r="Y239" s="165"/>
      <c r="Z239" s="36"/>
      <c r="AA239" s="4"/>
      <c r="AB239" s="37"/>
      <c r="AC239" s="38"/>
      <c r="AD239" s="38"/>
      <c r="AE239" s="38"/>
      <c r="AF239" s="38"/>
      <c r="AG239" s="38"/>
      <c r="AH239" s="38"/>
      <c r="AI239" s="38"/>
      <c r="AJ239" s="38"/>
      <c r="AK239" s="38"/>
      <c r="AL239" s="38"/>
      <c r="AM239" s="38"/>
      <c r="AN239" s="38"/>
      <c r="AO239" s="39"/>
      <c r="AP239" s="24"/>
      <c r="AQ239" s="8"/>
    </row>
    <row r="240" spans="1:43" ht="14.65" customHeight="1">
      <c r="A240" s="103">
        <f>A234+1</f>
        <v>4</v>
      </c>
      <c r="B240" s="193" t="s">
        <v>185</v>
      </c>
      <c r="C240" s="193"/>
      <c r="D240" s="117">
        <f>+Abril!M240</f>
        <v>0</v>
      </c>
      <c r="E240" s="126"/>
      <c r="F240" s="132"/>
      <c r="G240" s="132">
        <v>0</v>
      </c>
      <c r="H240" s="132"/>
      <c r="I240" s="132"/>
      <c r="J240" s="144">
        <f>+F240+G240</f>
        <v>0</v>
      </c>
      <c r="K240" s="147">
        <f>+AO240</f>
        <v>0</v>
      </c>
      <c r="L240" s="150">
        <f>+J240+K240</f>
        <v>0</v>
      </c>
      <c r="M240" s="153">
        <f>+(D240+E240)-(L240)+H240-I240</f>
        <v>0</v>
      </c>
      <c r="N240" s="14"/>
      <c r="O240" s="15"/>
      <c r="P240" s="15"/>
      <c r="Q240" s="16"/>
      <c r="R240" s="17" t="str">
        <f ca="1">IF(Q240=0," ",IFERROR(IF(DATEDIF(TODAY(),Q240,"M")&lt;=5,"ROJO",IF(DATEDIF(TODAY(),Q240,"M")&gt;=12,"VERDE",IF(AND(DATEDIF(TODAY(),Q240,"M")&gt;=6,DATEDIF(TODAY(),Q240,"M")&lt;=11),"AMARILLO"))),S240))</f>
        <v xml:space="preserve"> </v>
      </c>
      <c r="S240" s="17" t="str">
        <f>IF(Q240=0," ",IF(Q240&lt;=$N$4,"VENCIDO","NO VENCIDO"))</f>
        <v xml:space="preserve"> </v>
      </c>
      <c r="T240" s="18"/>
      <c r="U240" s="19"/>
      <c r="V240" s="19"/>
      <c r="W240" s="20"/>
      <c r="X240" s="20"/>
      <c r="Y240" s="163">
        <f>+AT240</f>
        <v>0</v>
      </c>
      <c r="Z240" s="21"/>
      <c r="AA240" s="4"/>
      <c r="AB240" s="166"/>
      <c r="AC240" s="166"/>
      <c r="AD240" s="170">
        <f>+AB240+AC240</f>
        <v>0</v>
      </c>
      <c r="AE240" s="166"/>
      <c r="AF240" s="166"/>
      <c r="AG240" s="166"/>
      <c r="AH240" s="166"/>
      <c r="AI240" s="166"/>
      <c r="AJ240" s="166"/>
      <c r="AK240" s="166"/>
      <c r="AL240" s="166"/>
      <c r="AM240" s="166"/>
      <c r="AN240" s="166"/>
      <c r="AO240" s="183">
        <f>SUM(AD240:AN244)</f>
        <v>0</v>
      </c>
      <c r="AP240" s="24"/>
      <c r="AQ240" s="8"/>
    </row>
    <row r="241" spans="1:43" ht="14.65" customHeight="1">
      <c r="A241" s="103"/>
      <c r="B241" s="193"/>
      <c r="C241" s="193"/>
      <c r="D241" s="118"/>
      <c r="E241" s="127"/>
      <c r="F241" s="133"/>
      <c r="G241" s="133"/>
      <c r="H241" s="133"/>
      <c r="I241" s="133"/>
      <c r="J241" s="145"/>
      <c r="K241" s="148"/>
      <c r="L241" s="151"/>
      <c r="M241" s="154"/>
      <c r="N241" s="14"/>
      <c r="O241" s="15"/>
      <c r="P241" s="15"/>
      <c r="Q241" s="16"/>
      <c r="R241" s="17" t="str">
        <f ca="1">IF(Q241=0," ",IFERROR(IF(DATEDIF(TODAY(),Q241,"M")&lt;=5,"ROJO",IF(DATEDIF(TODAY(),Q241,"M")&gt;=12,"VERDE",IF(AND(DATEDIF(TODAY(),Q241,"M")&gt;=6,DATEDIF(TODAY(),Q241,"M")&lt;=11),"AMARILLO"))),S241))</f>
        <v xml:space="preserve"> </v>
      </c>
      <c r="S241" s="25" t="str">
        <f>IF(Q241=0," ",IF(Q241&lt;=$N$4,"VENCIDO","NO VENCIDO"))</f>
        <v xml:space="preserve"> </v>
      </c>
      <c r="T241" s="18"/>
      <c r="U241" s="19"/>
      <c r="V241" s="19"/>
      <c r="W241" s="20"/>
      <c r="X241" s="20"/>
      <c r="Y241" s="164"/>
      <c r="Z241" s="21"/>
      <c r="AA241" s="4"/>
      <c r="AB241" s="166"/>
      <c r="AC241" s="166"/>
      <c r="AD241" s="170"/>
      <c r="AE241" s="166"/>
      <c r="AF241" s="166"/>
      <c r="AG241" s="166"/>
      <c r="AH241" s="166"/>
      <c r="AI241" s="166"/>
      <c r="AJ241" s="166"/>
      <c r="AK241" s="166"/>
      <c r="AL241" s="166"/>
      <c r="AM241" s="166"/>
      <c r="AN241" s="166"/>
      <c r="AO241" s="184"/>
      <c r="AP241" s="24"/>
      <c r="AQ241" s="8"/>
    </row>
    <row r="242" spans="1:43" ht="14.65" customHeight="1">
      <c r="A242" s="103"/>
      <c r="B242" s="193"/>
      <c r="C242" s="193"/>
      <c r="D242" s="118"/>
      <c r="E242" s="127"/>
      <c r="F242" s="133"/>
      <c r="G242" s="133"/>
      <c r="H242" s="133"/>
      <c r="I242" s="133"/>
      <c r="J242" s="145"/>
      <c r="K242" s="148"/>
      <c r="L242" s="151"/>
      <c r="M242" s="154"/>
      <c r="N242" s="14"/>
      <c r="O242" s="15"/>
      <c r="P242" s="15"/>
      <c r="Q242" s="16"/>
      <c r="R242" s="17" t="str">
        <f ca="1">IF(Q242=0," ",IFERROR(IF(DATEDIF(TODAY(),Q242,"M")&lt;=5,"ROJO",IF(DATEDIF(TODAY(),Q242,"M")&gt;=12,"VERDE",IF(AND(DATEDIF(TODAY(),Q242,"M")&gt;=6,DATEDIF(TODAY(),Q242,"M")&lt;=11),"AMARILLO"))),S242))</f>
        <v xml:space="preserve"> </v>
      </c>
      <c r="S242" s="25" t="str">
        <f>IF(Q242=0," ",IF(Q242&lt;=$N$4,"VENCIDO","NO VENCIDO"))</f>
        <v xml:space="preserve"> </v>
      </c>
      <c r="T242" s="18"/>
      <c r="U242" s="19"/>
      <c r="V242" s="19"/>
      <c r="W242" s="20"/>
      <c r="X242" s="20"/>
      <c r="Y242" s="164"/>
      <c r="Z242" s="21"/>
      <c r="AA242" s="4"/>
      <c r="AB242" s="166"/>
      <c r="AC242" s="166"/>
      <c r="AD242" s="170"/>
      <c r="AE242" s="166"/>
      <c r="AF242" s="166"/>
      <c r="AG242" s="166"/>
      <c r="AH242" s="166"/>
      <c r="AI242" s="166"/>
      <c r="AJ242" s="166"/>
      <c r="AK242" s="166"/>
      <c r="AL242" s="166"/>
      <c r="AM242" s="166"/>
      <c r="AN242" s="166"/>
      <c r="AO242" s="184"/>
      <c r="AP242" s="24"/>
      <c r="AQ242" s="8"/>
    </row>
    <row r="243" spans="1:43" ht="14.65" customHeight="1">
      <c r="A243" s="103"/>
      <c r="B243" s="193"/>
      <c r="C243" s="193"/>
      <c r="D243" s="118"/>
      <c r="E243" s="127"/>
      <c r="F243" s="133"/>
      <c r="G243" s="133"/>
      <c r="H243" s="133"/>
      <c r="I243" s="133"/>
      <c r="J243" s="145"/>
      <c r="K243" s="148"/>
      <c r="L243" s="151"/>
      <c r="M243" s="154"/>
      <c r="N243" s="14"/>
      <c r="O243" s="15"/>
      <c r="P243" s="15"/>
      <c r="Q243" s="16"/>
      <c r="R243" s="17" t="str">
        <f ca="1">IF(Q243=0," ",IFERROR(IF(DATEDIF(TODAY(),Q243,"M")&lt;=5,"ROJO",IF(DATEDIF(TODAY(),Q243,"M")&gt;=12,"VERDE",IF(AND(DATEDIF(TODAY(),Q243,"M")&gt;=6,DATEDIF(TODAY(),Q243,"M")&lt;=11),"AMARILLO"))),S243))</f>
        <v xml:space="preserve"> </v>
      </c>
      <c r="S243" s="25" t="str">
        <f>IF(Q243=0," ",IF(Q243&lt;=$N$4,"VENCIDO","NO VENCIDO"))</f>
        <v xml:space="preserve"> </v>
      </c>
      <c r="T243" s="18"/>
      <c r="U243" s="19"/>
      <c r="V243" s="19"/>
      <c r="W243" s="20"/>
      <c r="X243" s="20"/>
      <c r="Y243" s="164"/>
      <c r="Z243" s="21"/>
      <c r="AA243" s="4"/>
      <c r="AB243" s="166"/>
      <c r="AC243" s="166"/>
      <c r="AD243" s="170"/>
      <c r="AE243" s="166"/>
      <c r="AF243" s="166"/>
      <c r="AG243" s="166"/>
      <c r="AH243" s="166"/>
      <c r="AI243" s="166"/>
      <c r="AJ243" s="166"/>
      <c r="AK243" s="166"/>
      <c r="AL243" s="166"/>
      <c r="AM243" s="166"/>
      <c r="AN243" s="166"/>
      <c r="AO243" s="184"/>
      <c r="AP243" s="24"/>
      <c r="AQ243" s="8"/>
    </row>
    <row r="244" spans="1:43" ht="14.65" customHeight="1">
      <c r="A244" s="103"/>
      <c r="B244" s="193"/>
      <c r="C244" s="193"/>
      <c r="D244" s="118"/>
      <c r="E244" s="127"/>
      <c r="F244" s="133"/>
      <c r="G244" s="133"/>
      <c r="H244" s="133"/>
      <c r="I244" s="133"/>
      <c r="J244" s="145"/>
      <c r="K244" s="148"/>
      <c r="L244" s="151"/>
      <c r="M244" s="155"/>
      <c r="N244" s="14"/>
      <c r="O244" s="15"/>
      <c r="P244" s="15"/>
      <c r="Q244" s="16"/>
      <c r="R244" s="17" t="str">
        <f ca="1">IF(Q244=0," ",IFERROR(IF(DATEDIF(TODAY(),Q244,"M")&lt;=5,"ROJO",IF(DATEDIF(TODAY(),Q244,"M")&gt;=12,"VERDE",IF(AND(DATEDIF(TODAY(),Q244,"M")&gt;=6,DATEDIF(TODAY(),Q244,"M")&lt;=11),"AMARILLO"))),S244))</f>
        <v xml:space="preserve"> </v>
      </c>
      <c r="S244" s="25" t="str">
        <f>IF(Q244=0," ",IF(Q244&lt;=$N$4,"VENCIDO","NO VENCIDO"))</f>
        <v xml:space="preserve"> </v>
      </c>
      <c r="T244" s="18"/>
      <c r="U244" s="19"/>
      <c r="V244" s="19"/>
      <c r="W244" s="20"/>
      <c r="X244" s="20"/>
      <c r="Y244" s="164"/>
      <c r="Z244" s="21"/>
      <c r="AA244" s="4"/>
      <c r="AB244" s="166"/>
      <c r="AC244" s="166"/>
      <c r="AD244" s="170"/>
      <c r="AE244" s="166"/>
      <c r="AF244" s="166"/>
      <c r="AG244" s="166"/>
      <c r="AH244" s="166"/>
      <c r="AI244" s="166"/>
      <c r="AJ244" s="166"/>
      <c r="AK244" s="166"/>
      <c r="AL244" s="166"/>
      <c r="AM244" s="166"/>
      <c r="AN244" s="166"/>
      <c r="AO244" s="185"/>
      <c r="AP244" s="24"/>
      <c r="AQ244" s="8"/>
    </row>
    <row r="245" spans="1:43" ht="16.5">
      <c r="A245" s="103"/>
      <c r="B245" s="193"/>
      <c r="C245" s="193"/>
      <c r="D245" s="119"/>
      <c r="E245" s="128"/>
      <c r="F245" s="134"/>
      <c r="G245" s="134"/>
      <c r="H245" s="134"/>
      <c r="I245" s="134"/>
      <c r="J245" s="146"/>
      <c r="K245" s="149"/>
      <c r="L245" s="152"/>
      <c r="M245" s="28" t="b">
        <f>M240=N245</f>
        <v>1</v>
      </c>
      <c r="N245" s="29">
        <f>SUM(N240:N244)</f>
        <v>0</v>
      </c>
      <c r="O245" s="30" t="s">
        <v>112</v>
      </c>
      <c r="P245" s="31"/>
      <c r="Q245" s="32"/>
      <c r="R245" s="32"/>
      <c r="S245" s="32"/>
      <c r="T245" s="33">
        <f>SUM(T240:T244)</f>
        <v>0</v>
      </c>
      <c r="U245" s="34"/>
      <c r="V245" s="34"/>
      <c r="W245" s="35"/>
      <c r="X245" s="35"/>
      <c r="Y245" s="165"/>
      <c r="Z245" s="36"/>
      <c r="AA245" s="4"/>
      <c r="AB245" s="37"/>
      <c r="AC245" s="38"/>
      <c r="AD245" s="38"/>
      <c r="AE245" s="38"/>
      <c r="AF245" s="38"/>
      <c r="AG245" s="38"/>
      <c r="AH245" s="38"/>
      <c r="AI245" s="38"/>
      <c r="AJ245" s="38"/>
      <c r="AK245" s="38"/>
      <c r="AL245" s="38"/>
      <c r="AM245" s="38"/>
      <c r="AN245" s="38"/>
      <c r="AO245" s="39"/>
      <c r="AP245" s="24"/>
      <c r="AQ245" s="8"/>
    </row>
    <row r="246" spans="1:43" ht="14.65" customHeight="1">
      <c r="A246" s="103">
        <f>A240+1</f>
        <v>5</v>
      </c>
      <c r="B246" s="193" t="s">
        <v>186</v>
      </c>
      <c r="C246" s="193"/>
      <c r="D246" s="117">
        <f>+Abril!M246</f>
        <v>35</v>
      </c>
      <c r="E246" s="126"/>
      <c r="F246" s="132">
        <v>3</v>
      </c>
      <c r="G246" s="132">
        <v>0</v>
      </c>
      <c r="H246" s="132"/>
      <c r="I246" s="132"/>
      <c r="J246" s="144">
        <f>+F246+G246</f>
        <v>3</v>
      </c>
      <c r="K246" s="147">
        <f>+AO246</f>
        <v>0</v>
      </c>
      <c r="L246" s="150">
        <f>+J246+K246</f>
        <v>3</v>
      </c>
      <c r="M246" s="153">
        <f>+(D246+E246)-(L246)+H246-I246</f>
        <v>32</v>
      </c>
      <c r="N246" s="14">
        <v>32</v>
      </c>
      <c r="O246" s="15" t="s">
        <v>250</v>
      </c>
      <c r="P246" s="15" t="s">
        <v>111</v>
      </c>
      <c r="Q246" s="16">
        <v>46996</v>
      </c>
      <c r="R246" s="17" t="str">
        <f ca="1">IF(Q246=0," ",IFERROR(IF(DATEDIF(TODAY(),Q246,"M")&lt;=5,"ROJO",IF(DATEDIF(TODAY(),Q246,"M")&gt;=12,"VERDE",IF(AND(DATEDIF(TODAY(),Q246,"M")&gt;=6,DATEDIF(TODAY(),Q246,"M")&lt;=11),"AMARILLO"))),S246))</f>
        <v>VERDE</v>
      </c>
      <c r="S246" s="17" t="str">
        <f>IF(Q246=0," ",IF(Q246&lt;=$N$4,"VENCIDO","NO VENCIDO"))</f>
        <v>NO VENCIDO</v>
      </c>
      <c r="T246" s="18"/>
      <c r="U246" s="19"/>
      <c r="V246" s="19"/>
      <c r="W246" s="20"/>
      <c r="X246" s="20"/>
      <c r="Y246" s="163">
        <f>+AT246</f>
        <v>0</v>
      </c>
      <c r="Z246" s="21"/>
      <c r="AA246" s="4"/>
      <c r="AB246" s="166"/>
      <c r="AC246" s="166"/>
      <c r="AD246" s="170">
        <f>+AB246+AC246</f>
        <v>0</v>
      </c>
      <c r="AE246" s="166"/>
      <c r="AF246" s="166"/>
      <c r="AG246" s="166"/>
      <c r="AH246" s="166"/>
      <c r="AI246" s="166"/>
      <c r="AJ246" s="166"/>
      <c r="AK246" s="166"/>
      <c r="AL246" s="166"/>
      <c r="AM246" s="166"/>
      <c r="AN246" s="166"/>
      <c r="AO246" s="183">
        <f>SUM(AD246:AN250)</f>
        <v>0</v>
      </c>
      <c r="AP246" s="24"/>
      <c r="AQ246" s="8"/>
    </row>
    <row r="247" spans="1:43" ht="14.65" customHeight="1">
      <c r="A247" s="103"/>
      <c r="B247" s="193"/>
      <c r="C247" s="193"/>
      <c r="D247" s="118"/>
      <c r="E247" s="127"/>
      <c r="F247" s="133"/>
      <c r="G247" s="133"/>
      <c r="H247" s="133"/>
      <c r="I247" s="133"/>
      <c r="J247" s="145"/>
      <c r="K247" s="148"/>
      <c r="L247" s="151"/>
      <c r="M247" s="154"/>
      <c r="N247" s="14"/>
      <c r="O247" s="15"/>
      <c r="P247" s="15"/>
      <c r="Q247" s="16"/>
      <c r="R247" s="17" t="str">
        <f ca="1">IF(Q247=0," ",IFERROR(IF(DATEDIF(TODAY(),Q247,"M")&lt;=5,"ROJO",IF(DATEDIF(TODAY(),Q247,"M")&gt;=12,"VERDE",IF(AND(DATEDIF(TODAY(),Q247,"M")&gt;=6,DATEDIF(TODAY(),Q247,"M")&lt;=11),"AMARILLO"))),S247))</f>
        <v xml:space="preserve"> </v>
      </c>
      <c r="S247" s="25" t="str">
        <f>IF(Q247=0," ",IF(Q247&lt;=$N$4,"VENCIDO","NO VENCIDO"))</f>
        <v xml:space="preserve"> </v>
      </c>
      <c r="T247" s="18"/>
      <c r="U247" s="19"/>
      <c r="V247" s="19"/>
      <c r="W247" s="20"/>
      <c r="X247" s="20"/>
      <c r="Y247" s="164"/>
      <c r="Z247" s="21"/>
      <c r="AA247" s="4"/>
      <c r="AB247" s="166"/>
      <c r="AC247" s="166"/>
      <c r="AD247" s="170"/>
      <c r="AE247" s="166"/>
      <c r="AF247" s="166"/>
      <c r="AG247" s="166"/>
      <c r="AH247" s="166"/>
      <c r="AI247" s="166"/>
      <c r="AJ247" s="166"/>
      <c r="AK247" s="166"/>
      <c r="AL247" s="166"/>
      <c r="AM247" s="166"/>
      <c r="AN247" s="166"/>
      <c r="AO247" s="184"/>
      <c r="AP247" s="24"/>
      <c r="AQ247" s="8"/>
    </row>
    <row r="248" spans="1:43" ht="14.65" customHeight="1">
      <c r="A248" s="103"/>
      <c r="B248" s="193"/>
      <c r="C248" s="193"/>
      <c r="D248" s="118"/>
      <c r="E248" s="127"/>
      <c r="F248" s="133"/>
      <c r="G248" s="133"/>
      <c r="H248" s="133"/>
      <c r="I248" s="133"/>
      <c r="J248" s="145"/>
      <c r="K248" s="148"/>
      <c r="L248" s="151"/>
      <c r="M248" s="154"/>
      <c r="N248" s="14"/>
      <c r="O248" s="15"/>
      <c r="P248" s="15"/>
      <c r="Q248" s="16"/>
      <c r="R248" s="17" t="str">
        <f ca="1">IF(Q248=0," ",IFERROR(IF(DATEDIF(TODAY(),Q248,"M")&lt;=5,"ROJO",IF(DATEDIF(TODAY(),Q248,"M")&gt;=12,"VERDE",IF(AND(DATEDIF(TODAY(),Q248,"M")&gt;=6,DATEDIF(TODAY(),Q248,"M")&lt;=11),"AMARILLO"))),S248))</f>
        <v xml:space="preserve"> </v>
      </c>
      <c r="S248" s="25" t="str">
        <f>IF(Q248=0," ",IF(Q248&lt;=$N$4,"VENCIDO","NO VENCIDO"))</f>
        <v xml:space="preserve"> </v>
      </c>
      <c r="T248" s="18"/>
      <c r="U248" s="19"/>
      <c r="V248" s="19"/>
      <c r="W248" s="20"/>
      <c r="X248" s="20"/>
      <c r="Y248" s="164"/>
      <c r="Z248" s="21"/>
      <c r="AA248" s="4"/>
      <c r="AB248" s="166"/>
      <c r="AC248" s="166"/>
      <c r="AD248" s="170"/>
      <c r="AE248" s="166"/>
      <c r="AF248" s="166"/>
      <c r="AG248" s="166"/>
      <c r="AH248" s="166"/>
      <c r="AI248" s="166"/>
      <c r="AJ248" s="166"/>
      <c r="AK248" s="166"/>
      <c r="AL248" s="166"/>
      <c r="AM248" s="166"/>
      <c r="AN248" s="166"/>
      <c r="AO248" s="184"/>
      <c r="AP248" s="24"/>
      <c r="AQ248" s="8"/>
    </row>
    <row r="249" spans="1:43" ht="14.65" customHeight="1">
      <c r="A249" s="103"/>
      <c r="B249" s="193"/>
      <c r="C249" s="193"/>
      <c r="D249" s="118"/>
      <c r="E249" s="127"/>
      <c r="F249" s="133"/>
      <c r="G249" s="133"/>
      <c r="H249" s="133"/>
      <c r="I249" s="133"/>
      <c r="J249" s="145"/>
      <c r="K249" s="148"/>
      <c r="L249" s="151"/>
      <c r="M249" s="154"/>
      <c r="N249" s="14"/>
      <c r="O249" s="15"/>
      <c r="P249" s="15"/>
      <c r="Q249" s="16"/>
      <c r="R249" s="17" t="str">
        <f ca="1">IF(Q249=0," ",IFERROR(IF(DATEDIF(TODAY(),Q249,"M")&lt;=5,"ROJO",IF(DATEDIF(TODAY(),Q249,"M")&gt;=12,"VERDE",IF(AND(DATEDIF(TODAY(),Q249,"M")&gt;=6,DATEDIF(TODAY(),Q249,"M")&lt;=11),"AMARILLO"))),S249))</f>
        <v xml:space="preserve"> </v>
      </c>
      <c r="S249" s="25" t="str">
        <f>IF(Q249=0," ",IF(Q249&lt;=$N$4,"VENCIDO","NO VENCIDO"))</f>
        <v xml:space="preserve"> </v>
      </c>
      <c r="T249" s="18"/>
      <c r="U249" s="19"/>
      <c r="V249" s="19"/>
      <c r="W249" s="20"/>
      <c r="X249" s="20"/>
      <c r="Y249" s="164"/>
      <c r="Z249" s="21"/>
      <c r="AA249" s="4"/>
      <c r="AB249" s="166"/>
      <c r="AC249" s="166"/>
      <c r="AD249" s="170"/>
      <c r="AE249" s="166"/>
      <c r="AF249" s="166"/>
      <c r="AG249" s="166"/>
      <c r="AH249" s="166"/>
      <c r="AI249" s="166"/>
      <c r="AJ249" s="166"/>
      <c r="AK249" s="166"/>
      <c r="AL249" s="166"/>
      <c r="AM249" s="166"/>
      <c r="AN249" s="166"/>
      <c r="AO249" s="184"/>
      <c r="AP249" s="24"/>
      <c r="AQ249" s="8"/>
    </row>
    <row r="250" spans="1:43" ht="14.65" customHeight="1">
      <c r="A250" s="103"/>
      <c r="B250" s="193"/>
      <c r="C250" s="193"/>
      <c r="D250" s="118"/>
      <c r="E250" s="127"/>
      <c r="F250" s="133"/>
      <c r="G250" s="133"/>
      <c r="H250" s="133"/>
      <c r="I250" s="133"/>
      <c r="J250" s="145"/>
      <c r="K250" s="148"/>
      <c r="L250" s="151"/>
      <c r="M250" s="155"/>
      <c r="N250" s="14"/>
      <c r="O250" s="15"/>
      <c r="P250" s="15"/>
      <c r="Q250" s="16"/>
      <c r="R250" s="17" t="str">
        <f ca="1">IF(Q250=0," ",IFERROR(IF(DATEDIF(TODAY(),Q250,"M")&lt;=5,"ROJO",IF(DATEDIF(TODAY(),Q250,"M")&gt;=12,"VERDE",IF(AND(DATEDIF(TODAY(),Q250,"M")&gt;=6,DATEDIF(TODAY(),Q250,"M")&lt;=11),"AMARILLO"))),S250))</f>
        <v xml:space="preserve"> </v>
      </c>
      <c r="S250" s="25" t="str">
        <f>IF(Q250=0," ",IF(Q250&lt;=$N$4,"VENCIDO","NO VENCIDO"))</f>
        <v xml:space="preserve"> </v>
      </c>
      <c r="T250" s="18"/>
      <c r="U250" s="19"/>
      <c r="V250" s="19"/>
      <c r="W250" s="20"/>
      <c r="X250" s="20"/>
      <c r="Y250" s="164"/>
      <c r="Z250" s="21"/>
      <c r="AA250" s="4"/>
      <c r="AB250" s="166"/>
      <c r="AC250" s="166"/>
      <c r="AD250" s="170"/>
      <c r="AE250" s="166"/>
      <c r="AF250" s="166"/>
      <c r="AG250" s="166"/>
      <c r="AH250" s="166"/>
      <c r="AI250" s="166"/>
      <c r="AJ250" s="166"/>
      <c r="AK250" s="166"/>
      <c r="AL250" s="166"/>
      <c r="AM250" s="166"/>
      <c r="AN250" s="166"/>
      <c r="AO250" s="185"/>
      <c r="AP250" s="24"/>
      <c r="AQ250" s="8"/>
    </row>
    <row r="251" spans="1:43" ht="16.5">
      <c r="A251" s="103"/>
      <c r="B251" s="193"/>
      <c r="C251" s="193"/>
      <c r="D251" s="119"/>
      <c r="E251" s="128"/>
      <c r="F251" s="134"/>
      <c r="G251" s="134"/>
      <c r="H251" s="134"/>
      <c r="I251" s="134"/>
      <c r="J251" s="146"/>
      <c r="K251" s="149"/>
      <c r="L251" s="152"/>
      <c r="M251" s="28" t="b">
        <f>M246=N251</f>
        <v>1</v>
      </c>
      <c r="N251" s="29">
        <f>SUM(N246:N250)</f>
        <v>32</v>
      </c>
      <c r="O251" s="30" t="s">
        <v>112</v>
      </c>
      <c r="P251" s="31"/>
      <c r="Q251" s="32"/>
      <c r="R251" s="32"/>
      <c r="S251" s="32"/>
      <c r="T251" s="33">
        <f>SUM(T246:T250)</f>
        <v>0</v>
      </c>
      <c r="U251" s="34"/>
      <c r="V251" s="34"/>
      <c r="W251" s="35"/>
      <c r="X251" s="35"/>
      <c r="Y251" s="165"/>
      <c r="Z251" s="36"/>
      <c r="AA251" s="4"/>
      <c r="AB251" s="37"/>
      <c r="AC251" s="38"/>
      <c r="AD251" s="38"/>
      <c r="AE251" s="38"/>
      <c r="AF251" s="38"/>
      <c r="AG251" s="38"/>
      <c r="AH251" s="38"/>
      <c r="AI251" s="38"/>
      <c r="AJ251" s="38"/>
      <c r="AK251" s="38"/>
      <c r="AL251" s="38"/>
      <c r="AM251" s="38"/>
      <c r="AN251" s="38"/>
      <c r="AO251" s="39"/>
      <c r="AP251" s="24"/>
      <c r="AQ251" s="8"/>
    </row>
    <row r="252" spans="1:43" ht="14.65" customHeight="1">
      <c r="A252" s="103">
        <f>A246+1</f>
        <v>6</v>
      </c>
      <c r="B252" s="193" t="s">
        <v>188</v>
      </c>
      <c r="C252" s="193"/>
      <c r="D252" s="117">
        <f>+Abril!M252</f>
        <v>0</v>
      </c>
      <c r="E252" s="126"/>
      <c r="F252" s="132"/>
      <c r="G252" s="132">
        <v>0</v>
      </c>
      <c r="H252" s="132"/>
      <c r="I252" s="132"/>
      <c r="J252" s="144">
        <f>+F252+G252</f>
        <v>0</v>
      </c>
      <c r="K252" s="147">
        <f>+AO252</f>
        <v>0</v>
      </c>
      <c r="L252" s="150">
        <f>+J252+K252</f>
        <v>0</v>
      </c>
      <c r="M252" s="153">
        <f>+(D252+E252)-(L252)+H252-I252</f>
        <v>0</v>
      </c>
      <c r="N252" s="14"/>
      <c r="O252" s="15"/>
      <c r="P252" s="15"/>
      <c r="Q252" s="16"/>
      <c r="R252" s="17" t="str">
        <f ca="1">IF(Q252=0," ",IFERROR(IF(DATEDIF(TODAY(),Q252,"M")&lt;=5,"ROJO",IF(DATEDIF(TODAY(),Q252,"M")&gt;=12,"VERDE",IF(AND(DATEDIF(TODAY(),Q252,"M")&gt;=6,DATEDIF(TODAY(),Q252,"M")&lt;=11),"AMARILLO"))),S252))</f>
        <v xml:space="preserve"> </v>
      </c>
      <c r="S252" s="17" t="str">
        <f>IF(Q252=0," ",IF(Q252&lt;=$N$4,"VENCIDO","NO VENCIDO"))</f>
        <v xml:space="preserve"> </v>
      </c>
      <c r="T252" s="18"/>
      <c r="U252" s="19"/>
      <c r="V252" s="19"/>
      <c r="W252" s="20"/>
      <c r="X252" s="20"/>
      <c r="Y252" s="163">
        <f>+AT252</f>
        <v>0</v>
      </c>
      <c r="Z252" s="21"/>
      <c r="AA252" s="4"/>
      <c r="AB252" s="166"/>
      <c r="AC252" s="166"/>
      <c r="AD252" s="170">
        <f>+AB252+AC252</f>
        <v>0</v>
      </c>
      <c r="AE252" s="166"/>
      <c r="AF252" s="166"/>
      <c r="AG252" s="166"/>
      <c r="AH252" s="166"/>
      <c r="AI252" s="166"/>
      <c r="AJ252" s="166"/>
      <c r="AK252" s="166"/>
      <c r="AL252" s="166"/>
      <c r="AM252" s="166"/>
      <c r="AN252" s="166"/>
      <c r="AO252" s="183">
        <f>SUM(AD252:AN256)</f>
        <v>0</v>
      </c>
      <c r="AP252" s="24"/>
      <c r="AQ252" s="8"/>
    </row>
    <row r="253" spans="1:43" ht="14.65" customHeight="1">
      <c r="A253" s="103"/>
      <c r="B253" s="193"/>
      <c r="C253" s="193"/>
      <c r="D253" s="118"/>
      <c r="E253" s="127"/>
      <c r="F253" s="133"/>
      <c r="G253" s="133"/>
      <c r="H253" s="133"/>
      <c r="I253" s="133"/>
      <c r="J253" s="145"/>
      <c r="K253" s="148"/>
      <c r="L253" s="151"/>
      <c r="M253" s="154"/>
      <c r="N253" s="14"/>
      <c r="O253" s="15"/>
      <c r="P253" s="15"/>
      <c r="Q253" s="16"/>
      <c r="R253" s="17" t="str">
        <f ca="1">IF(Q253=0," ",IFERROR(IF(DATEDIF(TODAY(),Q253,"M")&lt;=5,"ROJO",IF(DATEDIF(TODAY(),Q253,"M")&gt;=12,"VERDE",IF(AND(DATEDIF(TODAY(),Q253,"M")&gt;=6,DATEDIF(TODAY(),Q253,"M")&lt;=11),"AMARILLO"))),S253))</f>
        <v xml:space="preserve"> </v>
      </c>
      <c r="S253" s="25" t="str">
        <f>IF(Q253=0," ",IF(Q253&lt;=$N$4,"VENCIDO","NO VENCIDO"))</f>
        <v xml:space="preserve"> </v>
      </c>
      <c r="T253" s="18"/>
      <c r="U253" s="19"/>
      <c r="V253" s="19"/>
      <c r="W253" s="20"/>
      <c r="X253" s="20"/>
      <c r="Y253" s="164"/>
      <c r="Z253" s="21"/>
      <c r="AA253" s="4"/>
      <c r="AB253" s="166"/>
      <c r="AC253" s="166"/>
      <c r="AD253" s="170"/>
      <c r="AE253" s="166"/>
      <c r="AF253" s="166"/>
      <c r="AG253" s="166"/>
      <c r="AH253" s="166"/>
      <c r="AI253" s="166"/>
      <c r="AJ253" s="166"/>
      <c r="AK253" s="166"/>
      <c r="AL253" s="166"/>
      <c r="AM253" s="166"/>
      <c r="AN253" s="166"/>
      <c r="AO253" s="184"/>
      <c r="AP253" s="24"/>
      <c r="AQ253" s="8"/>
    </row>
    <row r="254" spans="1:43" ht="14.65" customHeight="1">
      <c r="A254" s="103"/>
      <c r="B254" s="193"/>
      <c r="C254" s="193"/>
      <c r="D254" s="118"/>
      <c r="E254" s="127"/>
      <c r="F254" s="133"/>
      <c r="G254" s="133"/>
      <c r="H254" s="133"/>
      <c r="I254" s="133"/>
      <c r="J254" s="145"/>
      <c r="K254" s="148"/>
      <c r="L254" s="151"/>
      <c r="M254" s="154"/>
      <c r="N254" s="14"/>
      <c r="O254" s="15"/>
      <c r="P254" s="15"/>
      <c r="Q254" s="16"/>
      <c r="R254" s="17" t="str">
        <f ca="1">IF(Q254=0," ",IFERROR(IF(DATEDIF(TODAY(),Q254,"M")&lt;=5,"ROJO",IF(DATEDIF(TODAY(),Q254,"M")&gt;=12,"VERDE",IF(AND(DATEDIF(TODAY(),Q254,"M")&gt;=6,DATEDIF(TODAY(),Q254,"M")&lt;=11),"AMARILLO"))),S254))</f>
        <v xml:space="preserve"> </v>
      </c>
      <c r="S254" s="25" t="str">
        <f>IF(Q254=0," ",IF(Q254&lt;=$N$4,"VENCIDO","NO VENCIDO"))</f>
        <v xml:space="preserve"> </v>
      </c>
      <c r="T254" s="18"/>
      <c r="U254" s="19"/>
      <c r="V254" s="19"/>
      <c r="W254" s="20"/>
      <c r="X254" s="20"/>
      <c r="Y254" s="164"/>
      <c r="Z254" s="21"/>
      <c r="AA254" s="4"/>
      <c r="AB254" s="166"/>
      <c r="AC254" s="166"/>
      <c r="AD254" s="170"/>
      <c r="AE254" s="166"/>
      <c r="AF254" s="166"/>
      <c r="AG254" s="166"/>
      <c r="AH254" s="166"/>
      <c r="AI254" s="166"/>
      <c r="AJ254" s="166"/>
      <c r="AK254" s="166"/>
      <c r="AL254" s="166"/>
      <c r="AM254" s="166"/>
      <c r="AN254" s="166"/>
      <c r="AO254" s="184"/>
      <c r="AP254" s="24"/>
      <c r="AQ254" s="8"/>
    </row>
    <row r="255" spans="1:43" ht="14.65" customHeight="1">
      <c r="A255" s="103"/>
      <c r="B255" s="193"/>
      <c r="C255" s="193"/>
      <c r="D255" s="118"/>
      <c r="E255" s="127"/>
      <c r="F255" s="133"/>
      <c r="G255" s="133"/>
      <c r="H255" s="133"/>
      <c r="I255" s="133"/>
      <c r="J255" s="145"/>
      <c r="K255" s="148"/>
      <c r="L255" s="151"/>
      <c r="M255" s="154"/>
      <c r="N255" s="14"/>
      <c r="O255" s="15"/>
      <c r="P255" s="15"/>
      <c r="Q255" s="16"/>
      <c r="R255" s="17" t="str">
        <f ca="1">IF(Q255=0," ",IFERROR(IF(DATEDIF(TODAY(),Q255,"M")&lt;=5,"ROJO",IF(DATEDIF(TODAY(),Q255,"M")&gt;=12,"VERDE",IF(AND(DATEDIF(TODAY(),Q255,"M")&gt;=6,DATEDIF(TODAY(),Q255,"M")&lt;=11),"AMARILLO"))),S255))</f>
        <v xml:space="preserve"> </v>
      </c>
      <c r="S255" s="25" t="str">
        <f>IF(Q255=0," ",IF(Q255&lt;=$N$4,"VENCIDO","NO VENCIDO"))</f>
        <v xml:space="preserve"> </v>
      </c>
      <c r="T255" s="18"/>
      <c r="U255" s="19"/>
      <c r="V255" s="19"/>
      <c r="W255" s="20"/>
      <c r="X255" s="20"/>
      <c r="Y255" s="164"/>
      <c r="Z255" s="21"/>
      <c r="AA255" s="4"/>
      <c r="AB255" s="166"/>
      <c r="AC255" s="166"/>
      <c r="AD255" s="170"/>
      <c r="AE255" s="166"/>
      <c r="AF255" s="166"/>
      <c r="AG255" s="166"/>
      <c r="AH255" s="166"/>
      <c r="AI255" s="166"/>
      <c r="AJ255" s="166"/>
      <c r="AK255" s="166"/>
      <c r="AL255" s="166"/>
      <c r="AM255" s="166"/>
      <c r="AN255" s="166"/>
      <c r="AO255" s="184"/>
      <c r="AP255" s="24"/>
      <c r="AQ255" s="8"/>
    </row>
    <row r="256" spans="1:43" ht="14.65" customHeight="1">
      <c r="A256" s="103"/>
      <c r="B256" s="193"/>
      <c r="C256" s="193"/>
      <c r="D256" s="118"/>
      <c r="E256" s="127"/>
      <c r="F256" s="133"/>
      <c r="G256" s="133"/>
      <c r="H256" s="133"/>
      <c r="I256" s="133"/>
      <c r="J256" s="145"/>
      <c r="K256" s="148"/>
      <c r="L256" s="151"/>
      <c r="M256" s="155"/>
      <c r="N256" s="14"/>
      <c r="O256" s="15"/>
      <c r="P256" s="15"/>
      <c r="Q256" s="16"/>
      <c r="R256" s="17" t="str">
        <f ca="1">IF(Q256=0," ",IFERROR(IF(DATEDIF(TODAY(),Q256,"M")&lt;=5,"ROJO",IF(DATEDIF(TODAY(),Q256,"M")&gt;=12,"VERDE",IF(AND(DATEDIF(TODAY(),Q256,"M")&gt;=6,DATEDIF(TODAY(),Q256,"M")&lt;=11),"AMARILLO"))),S256))</f>
        <v xml:space="preserve"> </v>
      </c>
      <c r="S256" s="25" t="str">
        <f>IF(Q256=0," ",IF(Q256&lt;=$N$4,"VENCIDO","NO VENCIDO"))</f>
        <v xml:space="preserve"> </v>
      </c>
      <c r="T256" s="18"/>
      <c r="U256" s="19"/>
      <c r="V256" s="19"/>
      <c r="W256" s="20"/>
      <c r="X256" s="20"/>
      <c r="Y256" s="164"/>
      <c r="Z256" s="21"/>
      <c r="AA256" s="4"/>
      <c r="AB256" s="166"/>
      <c r="AC256" s="166"/>
      <c r="AD256" s="170"/>
      <c r="AE256" s="166"/>
      <c r="AF256" s="166"/>
      <c r="AG256" s="166"/>
      <c r="AH256" s="166"/>
      <c r="AI256" s="166"/>
      <c r="AJ256" s="166"/>
      <c r="AK256" s="166"/>
      <c r="AL256" s="166"/>
      <c r="AM256" s="166"/>
      <c r="AN256" s="166"/>
      <c r="AO256" s="185"/>
      <c r="AP256" s="24"/>
      <c r="AQ256" s="8"/>
    </row>
    <row r="257" spans="1:43" ht="16.5">
      <c r="A257" s="103"/>
      <c r="B257" s="193"/>
      <c r="C257" s="193"/>
      <c r="D257" s="119"/>
      <c r="E257" s="128"/>
      <c r="F257" s="134"/>
      <c r="G257" s="134"/>
      <c r="H257" s="134"/>
      <c r="I257" s="134"/>
      <c r="J257" s="146"/>
      <c r="K257" s="149"/>
      <c r="L257" s="152"/>
      <c r="M257" s="28" t="b">
        <f>M252=N257</f>
        <v>1</v>
      </c>
      <c r="N257" s="29">
        <f>SUM(N252:N256)</f>
        <v>0</v>
      </c>
      <c r="O257" s="30" t="s">
        <v>112</v>
      </c>
      <c r="P257" s="31"/>
      <c r="Q257" s="32"/>
      <c r="R257" s="32"/>
      <c r="S257" s="32"/>
      <c r="T257" s="33">
        <f>SUM(T252:T256)</f>
        <v>0</v>
      </c>
      <c r="U257" s="34"/>
      <c r="V257" s="34"/>
      <c r="W257" s="35"/>
      <c r="X257" s="35"/>
      <c r="Y257" s="165"/>
      <c r="Z257" s="36"/>
      <c r="AA257" s="4"/>
      <c r="AB257" s="37"/>
      <c r="AC257" s="38"/>
      <c r="AD257" s="38"/>
      <c r="AE257" s="38"/>
      <c r="AF257" s="38"/>
      <c r="AG257" s="38"/>
      <c r="AH257" s="38"/>
      <c r="AI257" s="38"/>
      <c r="AJ257" s="38"/>
      <c r="AK257" s="38"/>
      <c r="AL257" s="38"/>
      <c r="AM257" s="38"/>
      <c r="AN257" s="38"/>
      <c r="AO257" s="39"/>
      <c r="AP257" s="24"/>
      <c r="AQ257" s="8"/>
    </row>
    <row r="258" spans="1:43" ht="14.65" customHeight="1">
      <c r="A258" s="103">
        <f>A252+1</f>
        <v>7</v>
      </c>
      <c r="B258" s="193" t="s">
        <v>189</v>
      </c>
      <c r="C258" s="193"/>
      <c r="D258" s="117">
        <f>+Abril!M258</f>
        <v>0</v>
      </c>
      <c r="E258" s="126"/>
      <c r="F258" s="132"/>
      <c r="G258" s="132">
        <v>0</v>
      </c>
      <c r="H258" s="132"/>
      <c r="I258" s="132"/>
      <c r="J258" s="144">
        <f>+F258+G258</f>
        <v>0</v>
      </c>
      <c r="K258" s="147">
        <f>+AO258</f>
        <v>0</v>
      </c>
      <c r="L258" s="150">
        <f>+J258+K258</f>
        <v>0</v>
      </c>
      <c r="M258" s="153">
        <f>+(D258+E258)-(L258)+H258-I258</f>
        <v>0</v>
      </c>
      <c r="N258" s="14"/>
      <c r="O258" s="15"/>
      <c r="P258" s="15"/>
      <c r="Q258" s="16"/>
      <c r="R258" s="17" t="str">
        <f ca="1">IF(Q258=0," ",IFERROR(IF(DATEDIF(TODAY(),Q258,"M")&lt;=5,"ROJO",IF(DATEDIF(TODAY(),Q258,"M")&gt;=12,"VERDE",IF(AND(DATEDIF(TODAY(),Q258,"M")&gt;=6,DATEDIF(TODAY(),Q258,"M")&lt;=11),"AMARILLO"))),S258))</f>
        <v xml:space="preserve"> </v>
      </c>
      <c r="S258" s="17" t="str">
        <f>IF(Q258=0," ",IF(Q258&lt;=$N$4,"VENCIDO","NO VENCIDO"))</f>
        <v xml:space="preserve"> </v>
      </c>
      <c r="T258" s="18"/>
      <c r="U258" s="19"/>
      <c r="V258" s="19"/>
      <c r="W258" s="20"/>
      <c r="X258" s="20"/>
      <c r="Y258" s="163">
        <f>+AT258</f>
        <v>0</v>
      </c>
      <c r="Z258" s="21"/>
      <c r="AA258" s="4"/>
      <c r="AB258" s="166"/>
      <c r="AC258" s="166"/>
      <c r="AD258" s="170">
        <f>+AB258+AC258</f>
        <v>0</v>
      </c>
      <c r="AE258" s="166"/>
      <c r="AF258" s="166"/>
      <c r="AG258" s="166"/>
      <c r="AH258" s="166"/>
      <c r="AI258" s="166"/>
      <c r="AJ258" s="166"/>
      <c r="AK258" s="166"/>
      <c r="AL258" s="166"/>
      <c r="AM258" s="166"/>
      <c r="AN258" s="166"/>
      <c r="AO258" s="183">
        <f>SUM(AD258:AN262)</f>
        <v>0</v>
      </c>
      <c r="AP258" s="24"/>
      <c r="AQ258" s="8"/>
    </row>
    <row r="259" spans="1:43" ht="14.65" customHeight="1">
      <c r="A259" s="103"/>
      <c r="B259" s="193"/>
      <c r="C259" s="193"/>
      <c r="D259" s="118"/>
      <c r="E259" s="127"/>
      <c r="F259" s="133"/>
      <c r="G259" s="133"/>
      <c r="H259" s="133"/>
      <c r="I259" s="133"/>
      <c r="J259" s="145"/>
      <c r="K259" s="148"/>
      <c r="L259" s="151"/>
      <c r="M259" s="154"/>
      <c r="N259" s="14"/>
      <c r="O259" s="15"/>
      <c r="P259" s="15"/>
      <c r="Q259" s="16"/>
      <c r="R259" s="17" t="str">
        <f ca="1">IF(Q259=0," ",IFERROR(IF(DATEDIF(TODAY(),Q259,"M")&lt;=5,"ROJO",IF(DATEDIF(TODAY(),Q259,"M")&gt;=12,"VERDE",IF(AND(DATEDIF(TODAY(),Q259,"M")&gt;=6,DATEDIF(TODAY(),Q259,"M")&lt;=11),"AMARILLO"))),S259))</f>
        <v xml:space="preserve"> </v>
      </c>
      <c r="S259" s="25" t="str">
        <f>IF(Q259=0," ",IF(Q259&lt;=$N$4,"VENCIDO","NO VENCIDO"))</f>
        <v xml:space="preserve"> </v>
      </c>
      <c r="T259" s="18"/>
      <c r="U259" s="19"/>
      <c r="V259" s="19"/>
      <c r="W259" s="20"/>
      <c r="X259" s="20"/>
      <c r="Y259" s="164"/>
      <c r="Z259" s="21"/>
      <c r="AA259" s="4"/>
      <c r="AB259" s="166"/>
      <c r="AC259" s="166"/>
      <c r="AD259" s="170"/>
      <c r="AE259" s="166"/>
      <c r="AF259" s="166"/>
      <c r="AG259" s="166"/>
      <c r="AH259" s="166"/>
      <c r="AI259" s="166"/>
      <c r="AJ259" s="166"/>
      <c r="AK259" s="166"/>
      <c r="AL259" s="166"/>
      <c r="AM259" s="166"/>
      <c r="AN259" s="166"/>
      <c r="AO259" s="184"/>
      <c r="AP259" s="24"/>
      <c r="AQ259" s="8"/>
    </row>
    <row r="260" spans="1:43" ht="14.65" customHeight="1">
      <c r="A260" s="103"/>
      <c r="B260" s="193"/>
      <c r="C260" s="193"/>
      <c r="D260" s="118"/>
      <c r="E260" s="127"/>
      <c r="F260" s="133"/>
      <c r="G260" s="133"/>
      <c r="H260" s="133"/>
      <c r="I260" s="133"/>
      <c r="J260" s="145"/>
      <c r="K260" s="148"/>
      <c r="L260" s="151"/>
      <c r="M260" s="154"/>
      <c r="N260" s="14"/>
      <c r="O260" s="15"/>
      <c r="P260" s="15"/>
      <c r="Q260" s="16"/>
      <c r="R260" s="17" t="str">
        <f ca="1">IF(Q260=0," ",IFERROR(IF(DATEDIF(TODAY(),Q260,"M")&lt;=5,"ROJO",IF(DATEDIF(TODAY(),Q260,"M")&gt;=12,"VERDE",IF(AND(DATEDIF(TODAY(),Q260,"M")&gt;=6,DATEDIF(TODAY(),Q260,"M")&lt;=11),"AMARILLO"))),S260))</f>
        <v xml:space="preserve"> </v>
      </c>
      <c r="S260" s="25" t="str">
        <f>IF(Q260=0," ",IF(Q260&lt;=$N$4,"VENCIDO","NO VENCIDO"))</f>
        <v xml:space="preserve"> </v>
      </c>
      <c r="T260" s="18"/>
      <c r="U260" s="19"/>
      <c r="V260" s="19"/>
      <c r="W260" s="20"/>
      <c r="X260" s="20"/>
      <c r="Y260" s="164"/>
      <c r="Z260" s="21"/>
      <c r="AA260" s="4"/>
      <c r="AB260" s="166"/>
      <c r="AC260" s="166"/>
      <c r="AD260" s="170"/>
      <c r="AE260" s="166"/>
      <c r="AF260" s="166"/>
      <c r="AG260" s="166"/>
      <c r="AH260" s="166"/>
      <c r="AI260" s="166"/>
      <c r="AJ260" s="166"/>
      <c r="AK260" s="166"/>
      <c r="AL260" s="166"/>
      <c r="AM260" s="166"/>
      <c r="AN260" s="166"/>
      <c r="AO260" s="184"/>
      <c r="AP260" s="24"/>
      <c r="AQ260" s="8"/>
    </row>
    <row r="261" spans="1:43" ht="14.65" customHeight="1">
      <c r="A261" s="103"/>
      <c r="B261" s="193"/>
      <c r="C261" s="193"/>
      <c r="D261" s="118"/>
      <c r="E261" s="127"/>
      <c r="F261" s="133"/>
      <c r="G261" s="133"/>
      <c r="H261" s="133"/>
      <c r="I261" s="133"/>
      <c r="J261" s="145"/>
      <c r="K261" s="148"/>
      <c r="L261" s="151"/>
      <c r="M261" s="154"/>
      <c r="N261" s="14"/>
      <c r="O261" s="15"/>
      <c r="P261" s="15"/>
      <c r="Q261" s="16"/>
      <c r="R261" s="17" t="str">
        <f ca="1">IF(Q261=0," ",IFERROR(IF(DATEDIF(TODAY(),Q261,"M")&lt;=5,"ROJO",IF(DATEDIF(TODAY(),Q261,"M")&gt;=12,"VERDE",IF(AND(DATEDIF(TODAY(),Q261,"M")&gt;=6,DATEDIF(TODAY(),Q261,"M")&lt;=11),"AMARILLO"))),S261))</f>
        <v xml:space="preserve"> </v>
      </c>
      <c r="S261" s="25" t="str">
        <f>IF(Q261=0," ",IF(Q261&lt;=$N$4,"VENCIDO","NO VENCIDO"))</f>
        <v xml:space="preserve"> </v>
      </c>
      <c r="T261" s="18"/>
      <c r="U261" s="19"/>
      <c r="V261" s="19"/>
      <c r="W261" s="20"/>
      <c r="X261" s="20"/>
      <c r="Y261" s="164"/>
      <c r="Z261" s="21"/>
      <c r="AA261" s="4"/>
      <c r="AB261" s="166"/>
      <c r="AC261" s="166"/>
      <c r="AD261" s="170"/>
      <c r="AE261" s="166"/>
      <c r="AF261" s="166"/>
      <c r="AG261" s="166"/>
      <c r="AH261" s="166"/>
      <c r="AI261" s="166"/>
      <c r="AJ261" s="166"/>
      <c r="AK261" s="166"/>
      <c r="AL261" s="166"/>
      <c r="AM261" s="166"/>
      <c r="AN261" s="166"/>
      <c r="AO261" s="184"/>
      <c r="AP261" s="24"/>
      <c r="AQ261" s="8"/>
    </row>
    <row r="262" spans="1:43" ht="14.65" customHeight="1">
      <c r="A262" s="103"/>
      <c r="B262" s="193"/>
      <c r="C262" s="193"/>
      <c r="D262" s="118"/>
      <c r="E262" s="127"/>
      <c r="F262" s="133"/>
      <c r="G262" s="133"/>
      <c r="H262" s="133"/>
      <c r="I262" s="133"/>
      <c r="J262" s="145"/>
      <c r="K262" s="148"/>
      <c r="L262" s="151"/>
      <c r="M262" s="155"/>
      <c r="N262" s="14"/>
      <c r="O262" s="15"/>
      <c r="P262" s="15"/>
      <c r="Q262" s="16"/>
      <c r="R262" s="17" t="str">
        <f ca="1">IF(Q262=0," ",IFERROR(IF(DATEDIF(TODAY(),Q262,"M")&lt;=5,"ROJO",IF(DATEDIF(TODAY(),Q262,"M")&gt;=12,"VERDE",IF(AND(DATEDIF(TODAY(),Q262,"M")&gt;=6,DATEDIF(TODAY(),Q262,"M")&lt;=11),"AMARILLO"))),S262))</f>
        <v xml:space="preserve"> </v>
      </c>
      <c r="S262" s="25" t="str">
        <f>IF(Q262=0," ",IF(Q262&lt;=$N$4,"VENCIDO","NO VENCIDO"))</f>
        <v xml:space="preserve"> </v>
      </c>
      <c r="T262" s="18"/>
      <c r="U262" s="19"/>
      <c r="V262" s="19"/>
      <c r="W262" s="20"/>
      <c r="X262" s="20"/>
      <c r="Y262" s="164"/>
      <c r="Z262" s="21"/>
      <c r="AA262" s="4"/>
      <c r="AB262" s="166"/>
      <c r="AC262" s="166"/>
      <c r="AD262" s="170"/>
      <c r="AE262" s="166"/>
      <c r="AF262" s="166"/>
      <c r="AG262" s="166"/>
      <c r="AH262" s="166"/>
      <c r="AI262" s="166"/>
      <c r="AJ262" s="166"/>
      <c r="AK262" s="166"/>
      <c r="AL262" s="166"/>
      <c r="AM262" s="166"/>
      <c r="AN262" s="166"/>
      <c r="AO262" s="185"/>
      <c r="AP262" s="24"/>
      <c r="AQ262" s="8"/>
    </row>
    <row r="263" spans="1:43" ht="16.5">
      <c r="A263" s="103"/>
      <c r="B263" s="193"/>
      <c r="C263" s="193"/>
      <c r="D263" s="119"/>
      <c r="E263" s="128"/>
      <c r="F263" s="134"/>
      <c r="G263" s="134"/>
      <c r="H263" s="134"/>
      <c r="I263" s="134"/>
      <c r="J263" s="146"/>
      <c r="K263" s="149"/>
      <c r="L263" s="152"/>
      <c r="M263" s="28" t="b">
        <f>M258=N263</f>
        <v>1</v>
      </c>
      <c r="N263" s="29">
        <f>SUM(N258:N262)</f>
        <v>0</v>
      </c>
      <c r="O263" s="30" t="s">
        <v>112</v>
      </c>
      <c r="P263" s="31"/>
      <c r="Q263" s="32"/>
      <c r="R263" s="32"/>
      <c r="S263" s="32"/>
      <c r="T263" s="33">
        <f>SUM(T258:T262)</f>
        <v>0</v>
      </c>
      <c r="U263" s="34"/>
      <c r="V263" s="34"/>
      <c r="W263" s="35"/>
      <c r="X263" s="35"/>
      <c r="Y263" s="165"/>
      <c r="Z263" s="36"/>
      <c r="AA263" s="4"/>
      <c r="AB263" s="37"/>
      <c r="AC263" s="38"/>
      <c r="AD263" s="38"/>
      <c r="AE263" s="38"/>
      <c r="AF263" s="38"/>
      <c r="AG263" s="38"/>
      <c r="AH263" s="38"/>
      <c r="AI263" s="38"/>
      <c r="AJ263" s="38"/>
      <c r="AK263" s="38"/>
      <c r="AL263" s="38"/>
      <c r="AM263" s="38"/>
      <c r="AN263" s="38"/>
      <c r="AO263" s="39"/>
      <c r="AP263" s="24"/>
      <c r="AQ263" s="8"/>
    </row>
    <row r="264" spans="1:43" ht="14.65" customHeight="1">
      <c r="A264" s="103">
        <f>A258+1</f>
        <v>8</v>
      </c>
      <c r="B264" s="193" t="s">
        <v>190</v>
      </c>
      <c r="C264" s="193"/>
      <c r="D264" s="117">
        <f>+Abril!M264</f>
        <v>141</v>
      </c>
      <c r="E264" s="126"/>
      <c r="F264" s="132">
        <v>9</v>
      </c>
      <c r="G264" s="132">
        <v>1</v>
      </c>
      <c r="H264" s="132"/>
      <c r="I264" s="132"/>
      <c r="J264" s="144">
        <f>+F264+G264</f>
        <v>10</v>
      </c>
      <c r="K264" s="147">
        <f>+AO264</f>
        <v>31</v>
      </c>
      <c r="L264" s="150">
        <f>+J264+K264</f>
        <v>41</v>
      </c>
      <c r="M264" s="153">
        <f>+(D264+E264)-(L264)+H264-I264</f>
        <v>100</v>
      </c>
      <c r="N264" s="14">
        <v>99</v>
      </c>
      <c r="O264" s="15" t="s">
        <v>191</v>
      </c>
      <c r="P264" s="15" t="s">
        <v>125</v>
      </c>
      <c r="Q264" s="16">
        <v>46568</v>
      </c>
      <c r="R264" s="17" t="str">
        <f ca="1">IF(Q264=0," ",IFERROR(IF(DATEDIF(TODAY(),Q264,"M")&lt;=5,"ROJO",IF(DATEDIF(TODAY(),Q264,"M")&gt;=12,"VERDE",IF(AND(DATEDIF(TODAY(),Q264,"M")&gt;=6,DATEDIF(TODAY(),Q264,"M")&lt;=11),"AMARILLO"))),S264))</f>
        <v>AMARILLO</v>
      </c>
      <c r="S264" s="17" t="str">
        <f>IF(Q264=0," ",IF(Q264&lt;=$N$4,"VENCIDO","NO VENCIDO"))</f>
        <v>NO VENCIDO</v>
      </c>
      <c r="T264" s="18"/>
      <c r="U264" s="19"/>
      <c r="V264" s="19"/>
      <c r="W264" s="20"/>
      <c r="X264" s="20"/>
      <c r="Y264" s="163">
        <f>+AT264</f>
        <v>0</v>
      </c>
      <c r="Z264" s="21"/>
      <c r="AA264" s="4"/>
      <c r="AB264" s="166">
        <v>31</v>
      </c>
      <c r="AC264" s="166"/>
      <c r="AD264" s="170">
        <f>+AB264+AC264</f>
        <v>31</v>
      </c>
      <c r="AE264" s="166"/>
      <c r="AF264" s="166"/>
      <c r="AG264" s="166"/>
      <c r="AH264" s="166"/>
      <c r="AI264" s="166"/>
      <c r="AJ264" s="166"/>
      <c r="AK264" s="166"/>
      <c r="AL264" s="166"/>
      <c r="AM264" s="166"/>
      <c r="AN264" s="166"/>
      <c r="AO264" s="183">
        <f>SUM(AD264:AN268)</f>
        <v>31</v>
      </c>
      <c r="AP264" s="24"/>
      <c r="AQ264" s="8"/>
    </row>
    <row r="265" spans="1:43" ht="14.65" customHeight="1">
      <c r="A265" s="103"/>
      <c r="B265" s="193"/>
      <c r="C265" s="193"/>
      <c r="D265" s="118"/>
      <c r="E265" s="127"/>
      <c r="F265" s="133"/>
      <c r="G265" s="133"/>
      <c r="H265" s="133"/>
      <c r="I265" s="133"/>
      <c r="J265" s="145"/>
      <c r="K265" s="148"/>
      <c r="L265" s="151"/>
      <c r="M265" s="154"/>
      <c r="N265" s="14"/>
      <c r="O265" s="15"/>
      <c r="P265" s="15"/>
      <c r="Q265" s="16"/>
      <c r="R265" s="17" t="str">
        <f ca="1">IF(Q265=0," ",IFERROR(IF(DATEDIF(TODAY(),Q265,"M")&lt;=5,"ROJO",IF(DATEDIF(TODAY(),Q265,"M")&gt;=12,"VERDE",IF(AND(DATEDIF(TODAY(),Q265,"M")&gt;=6,DATEDIF(TODAY(),Q265,"M")&lt;=11),"AMARILLO"))),S265))</f>
        <v xml:space="preserve"> </v>
      </c>
      <c r="S265" s="25" t="str">
        <f>IF(Q265=0," ",IF(Q265&lt;=$N$4,"VENCIDO","NO VENCIDO"))</f>
        <v xml:space="preserve"> </v>
      </c>
      <c r="T265" s="18"/>
      <c r="U265" s="19"/>
      <c r="V265" s="19"/>
      <c r="W265" s="20"/>
      <c r="X265" s="20"/>
      <c r="Y265" s="164"/>
      <c r="Z265" s="21"/>
      <c r="AA265" s="4"/>
      <c r="AB265" s="166"/>
      <c r="AC265" s="166"/>
      <c r="AD265" s="170"/>
      <c r="AE265" s="166"/>
      <c r="AF265" s="166"/>
      <c r="AG265" s="166"/>
      <c r="AH265" s="166"/>
      <c r="AI265" s="166"/>
      <c r="AJ265" s="166"/>
      <c r="AK265" s="166"/>
      <c r="AL265" s="166"/>
      <c r="AM265" s="166"/>
      <c r="AN265" s="166"/>
      <c r="AO265" s="184"/>
      <c r="AP265" s="24"/>
      <c r="AQ265" s="8"/>
    </row>
    <row r="266" spans="1:43" ht="14.65" customHeight="1">
      <c r="A266" s="103"/>
      <c r="B266" s="193"/>
      <c r="C266" s="193"/>
      <c r="D266" s="118"/>
      <c r="E266" s="127"/>
      <c r="F266" s="133"/>
      <c r="G266" s="133"/>
      <c r="H266" s="133"/>
      <c r="I266" s="133"/>
      <c r="J266" s="145"/>
      <c r="K266" s="148"/>
      <c r="L266" s="151"/>
      <c r="M266" s="154"/>
      <c r="N266" s="14"/>
      <c r="O266" s="15"/>
      <c r="P266" s="15"/>
      <c r="Q266" s="16"/>
      <c r="R266" s="17" t="str">
        <f ca="1">IF(Q266=0," ",IFERROR(IF(DATEDIF(TODAY(),Q266,"M")&lt;=5,"ROJO",IF(DATEDIF(TODAY(),Q266,"M")&gt;=12,"VERDE",IF(AND(DATEDIF(TODAY(),Q266,"M")&gt;=6,DATEDIF(TODAY(),Q266,"M")&lt;=11),"AMARILLO"))),S266))</f>
        <v xml:space="preserve"> </v>
      </c>
      <c r="S266" s="25" t="str">
        <f>IF(Q266=0," ",IF(Q266&lt;=$N$4,"VENCIDO","NO VENCIDO"))</f>
        <v xml:space="preserve"> </v>
      </c>
      <c r="T266" s="18"/>
      <c r="U266" s="19"/>
      <c r="V266" s="19"/>
      <c r="W266" s="20"/>
      <c r="X266" s="20"/>
      <c r="Y266" s="164"/>
      <c r="Z266" s="21"/>
      <c r="AA266" s="4"/>
      <c r="AB266" s="166"/>
      <c r="AC266" s="166"/>
      <c r="AD266" s="170"/>
      <c r="AE266" s="166"/>
      <c r="AF266" s="166"/>
      <c r="AG266" s="166"/>
      <c r="AH266" s="166"/>
      <c r="AI266" s="166"/>
      <c r="AJ266" s="166"/>
      <c r="AK266" s="166"/>
      <c r="AL266" s="166"/>
      <c r="AM266" s="166"/>
      <c r="AN266" s="166"/>
      <c r="AO266" s="184"/>
      <c r="AP266" s="24"/>
      <c r="AQ266" s="8"/>
    </row>
    <row r="267" spans="1:43" ht="14.65" customHeight="1">
      <c r="A267" s="103"/>
      <c r="B267" s="193"/>
      <c r="C267" s="193"/>
      <c r="D267" s="118"/>
      <c r="E267" s="127"/>
      <c r="F267" s="133"/>
      <c r="G267" s="133"/>
      <c r="H267" s="133"/>
      <c r="I267" s="133"/>
      <c r="J267" s="145"/>
      <c r="K267" s="148"/>
      <c r="L267" s="151"/>
      <c r="M267" s="154"/>
      <c r="N267" s="14"/>
      <c r="O267" s="15"/>
      <c r="P267" s="15"/>
      <c r="Q267" s="16"/>
      <c r="R267" s="17" t="str">
        <f ca="1">IF(Q267=0," ",IFERROR(IF(DATEDIF(TODAY(),Q267,"M")&lt;=5,"ROJO",IF(DATEDIF(TODAY(),Q267,"M")&gt;=12,"VERDE",IF(AND(DATEDIF(TODAY(),Q267,"M")&gt;=6,DATEDIF(TODAY(),Q267,"M")&lt;=11),"AMARILLO"))),S267))</f>
        <v xml:space="preserve"> </v>
      </c>
      <c r="S267" s="25" t="str">
        <f>IF(Q267=0," ",IF(Q267&lt;=$N$4,"VENCIDO","NO VENCIDO"))</f>
        <v xml:space="preserve"> </v>
      </c>
      <c r="T267" s="18"/>
      <c r="U267" s="19"/>
      <c r="V267" s="19"/>
      <c r="W267" s="20"/>
      <c r="X267" s="20"/>
      <c r="Y267" s="164"/>
      <c r="Z267" s="21"/>
      <c r="AA267" s="4"/>
      <c r="AB267" s="166"/>
      <c r="AC267" s="166"/>
      <c r="AD267" s="170"/>
      <c r="AE267" s="166"/>
      <c r="AF267" s="166"/>
      <c r="AG267" s="166"/>
      <c r="AH267" s="166"/>
      <c r="AI267" s="166"/>
      <c r="AJ267" s="166"/>
      <c r="AK267" s="166"/>
      <c r="AL267" s="166"/>
      <c r="AM267" s="166"/>
      <c r="AN267" s="166"/>
      <c r="AO267" s="184"/>
      <c r="AP267" s="24"/>
      <c r="AQ267" s="8"/>
    </row>
    <row r="268" spans="1:43" ht="14.65" customHeight="1">
      <c r="A268" s="103"/>
      <c r="B268" s="193"/>
      <c r="C268" s="193"/>
      <c r="D268" s="118"/>
      <c r="E268" s="127"/>
      <c r="F268" s="133"/>
      <c r="G268" s="133"/>
      <c r="H268" s="133"/>
      <c r="I268" s="133"/>
      <c r="J268" s="145"/>
      <c r="K268" s="148"/>
      <c r="L268" s="151"/>
      <c r="M268" s="155"/>
      <c r="N268" s="14"/>
      <c r="O268" s="15"/>
      <c r="P268" s="15"/>
      <c r="Q268" s="16"/>
      <c r="R268" s="17" t="str">
        <f ca="1">IF(Q268=0," ",IFERROR(IF(DATEDIF(TODAY(),Q268,"M")&lt;=5,"ROJO",IF(DATEDIF(TODAY(),Q268,"M")&gt;=12,"VERDE",IF(AND(DATEDIF(TODAY(),Q268,"M")&gt;=6,DATEDIF(TODAY(),Q268,"M")&lt;=11),"AMARILLO"))),S268))</f>
        <v xml:space="preserve"> </v>
      </c>
      <c r="S268" s="25" t="str">
        <f>IF(Q268=0," ",IF(Q268&lt;=$N$4,"VENCIDO","NO VENCIDO"))</f>
        <v xml:space="preserve"> </v>
      </c>
      <c r="T268" s="18"/>
      <c r="U268" s="19"/>
      <c r="V268" s="19"/>
      <c r="W268" s="20"/>
      <c r="X268" s="20"/>
      <c r="Y268" s="164"/>
      <c r="Z268" s="21"/>
      <c r="AA268" s="4"/>
      <c r="AB268" s="166"/>
      <c r="AC268" s="166"/>
      <c r="AD268" s="170"/>
      <c r="AE268" s="166"/>
      <c r="AF268" s="166"/>
      <c r="AG268" s="166"/>
      <c r="AH268" s="166"/>
      <c r="AI268" s="166"/>
      <c r="AJ268" s="166"/>
      <c r="AK268" s="166"/>
      <c r="AL268" s="166"/>
      <c r="AM268" s="166"/>
      <c r="AN268" s="166"/>
      <c r="AO268" s="185"/>
      <c r="AP268" s="24"/>
      <c r="AQ268" s="8"/>
    </row>
    <row r="269" spans="1:43" ht="16.5">
      <c r="A269" s="103"/>
      <c r="B269" s="193"/>
      <c r="C269" s="193"/>
      <c r="D269" s="119"/>
      <c r="E269" s="128"/>
      <c r="F269" s="134"/>
      <c r="G269" s="134"/>
      <c r="H269" s="134"/>
      <c r="I269" s="134"/>
      <c r="J269" s="146"/>
      <c r="K269" s="149"/>
      <c r="L269" s="152"/>
      <c r="M269" s="28" t="b">
        <f>M264=N269</f>
        <v>0</v>
      </c>
      <c r="N269" s="29">
        <f>SUM(N264:N268)</f>
        <v>99</v>
      </c>
      <c r="O269" s="30" t="s">
        <v>112</v>
      </c>
      <c r="P269" s="31"/>
      <c r="Q269" s="32"/>
      <c r="R269" s="32"/>
      <c r="S269" s="32"/>
      <c r="T269" s="33">
        <f>SUM(T264:T268)</f>
        <v>0</v>
      </c>
      <c r="U269" s="34"/>
      <c r="V269" s="34"/>
      <c r="W269" s="35"/>
      <c r="X269" s="35"/>
      <c r="Y269" s="165"/>
      <c r="Z269" s="36"/>
      <c r="AA269" s="4"/>
      <c r="AB269" s="37"/>
      <c r="AC269" s="37"/>
      <c r="AD269" s="38"/>
      <c r="AE269" s="37"/>
      <c r="AF269" s="37"/>
      <c r="AG269" s="37"/>
      <c r="AH269" s="37"/>
      <c r="AI269" s="37"/>
      <c r="AJ269" s="37"/>
      <c r="AK269" s="37"/>
      <c r="AL269" s="37"/>
      <c r="AM269" s="37"/>
      <c r="AN269" s="37"/>
      <c r="AO269" s="39"/>
      <c r="AP269" s="24"/>
      <c r="AQ269" s="8"/>
    </row>
    <row r="270" spans="1:43" ht="14.65" customHeight="1">
      <c r="A270" s="103">
        <f>A264+1</f>
        <v>9</v>
      </c>
      <c r="B270" s="193" t="s">
        <v>192</v>
      </c>
      <c r="C270" s="193"/>
      <c r="D270" s="117">
        <f>+Abril!M270</f>
        <v>13</v>
      </c>
      <c r="E270" s="126">
        <v>40</v>
      </c>
      <c r="F270" s="132">
        <v>17</v>
      </c>
      <c r="G270" s="132">
        <v>1</v>
      </c>
      <c r="H270" s="132"/>
      <c r="I270" s="132"/>
      <c r="J270" s="144">
        <f>+F270+G270</f>
        <v>18</v>
      </c>
      <c r="K270" s="147">
        <f>+AO270</f>
        <v>0</v>
      </c>
      <c r="L270" s="150">
        <f>+J270+K270</f>
        <v>18</v>
      </c>
      <c r="M270" s="153">
        <f>+(D270+E270)-(L270)+H270-I270</f>
        <v>35</v>
      </c>
      <c r="N270" s="14">
        <v>35</v>
      </c>
      <c r="O270" s="15" t="s">
        <v>193</v>
      </c>
      <c r="P270" s="15" t="s">
        <v>150</v>
      </c>
      <c r="Q270" s="16">
        <v>47274</v>
      </c>
      <c r="R270" s="17" t="str">
        <f ca="1">IF(Q270=0," ",IFERROR(IF(DATEDIF(TODAY(),Q270,"M")&lt;=5,"ROJO",IF(DATEDIF(TODAY(),Q270,"M")&gt;=12,"VERDE",IF(AND(DATEDIF(TODAY(),Q270,"M")&gt;=6,DATEDIF(TODAY(),Q270,"M")&lt;=11),"AMARILLO"))),S270))</f>
        <v>VERDE</v>
      </c>
      <c r="S270" s="17" t="str">
        <f>IF(Q270=0," ",IF(Q270&lt;=$N$4,"VENCIDO","NO VENCIDO"))</f>
        <v>NO VENCIDO</v>
      </c>
      <c r="T270" s="18"/>
      <c r="U270" s="19"/>
      <c r="V270" s="19"/>
      <c r="W270" s="20"/>
      <c r="X270" s="20"/>
      <c r="Y270" s="163">
        <f>+AT270</f>
        <v>0</v>
      </c>
      <c r="Z270" s="21"/>
      <c r="AA270" s="4"/>
      <c r="AB270" s="166"/>
      <c r="AC270" s="166"/>
      <c r="AD270" s="170">
        <f>+AB270+AC270</f>
        <v>0</v>
      </c>
      <c r="AE270" s="166"/>
      <c r="AF270" s="166"/>
      <c r="AG270" s="166"/>
      <c r="AH270" s="166"/>
      <c r="AI270" s="166"/>
      <c r="AJ270" s="166"/>
      <c r="AK270" s="166"/>
      <c r="AL270" s="166"/>
      <c r="AM270" s="166"/>
      <c r="AN270" s="166"/>
      <c r="AO270" s="183">
        <f>SUM(AD270:AN274)</f>
        <v>0</v>
      </c>
      <c r="AP270" s="24"/>
      <c r="AQ270" s="8"/>
    </row>
    <row r="271" spans="1:43" ht="14.65" customHeight="1">
      <c r="A271" s="103"/>
      <c r="B271" s="193"/>
      <c r="C271" s="193"/>
      <c r="D271" s="118"/>
      <c r="E271" s="127"/>
      <c r="F271" s="133"/>
      <c r="G271" s="133"/>
      <c r="H271" s="133"/>
      <c r="I271" s="133"/>
      <c r="J271" s="145"/>
      <c r="K271" s="148"/>
      <c r="L271" s="151"/>
      <c r="M271" s="154"/>
      <c r="N271" s="14"/>
      <c r="O271" s="15"/>
      <c r="P271" s="15"/>
      <c r="Q271" s="16"/>
      <c r="R271" s="17" t="str">
        <f ca="1">IF(Q271=0," ",IFERROR(IF(DATEDIF(TODAY(),Q271,"M")&lt;=5,"ROJO",IF(DATEDIF(TODAY(),Q271,"M")&gt;=12,"VERDE",IF(AND(DATEDIF(TODAY(),Q271,"M")&gt;=6,DATEDIF(TODAY(),Q271,"M")&lt;=11),"AMARILLO"))),S271))</f>
        <v xml:space="preserve"> </v>
      </c>
      <c r="S271" s="25" t="str">
        <f>IF(Q271=0," ",IF(Q271&lt;=$N$4,"VENCIDO","NO VENCIDO"))</f>
        <v xml:space="preserve"> </v>
      </c>
      <c r="T271" s="18"/>
      <c r="U271" s="19"/>
      <c r="V271" s="19"/>
      <c r="W271" s="20"/>
      <c r="X271" s="20"/>
      <c r="Y271" s="164"/>
      <c r="Z271" s="21"/>
      <c r="AA271" s="4"/>
      <c r="AB271" s="166"/>
      <c r="AC271" s="166"/>
      <c r="AD271" s="170"/>
      <c r="AE271" s="166"/>
      <c r="AF271" s="166"/>
      <c r="AG271" s="166"/>
      <c r="AH271" s="166"/>
      <c r="AI271" s="166"/>
      <c r="AJ271" s="166"/>
      <c r="AK271" s="166"/>
      <c r="AL271" s="166"/>
      <c r="AM271" s="166"/>
      <c r="AN271" s="166"/>
      <c r="AO271" s="184"/>
      <c r="AP271" s="24"/>
      <c r="AQ271" s="8"/>
    </row>
    <row r="272" spans="1:43" ht="14.65" customHeight="1">
      <c r="A272" s="103"/>
      <c r="B272" s="193"/>
      <c r="C272" s="193"/>
      <c r="D272" s="118"/>
      <c r="E272" s="127"/>
      <c r="F272" s="133"/>
      <c r="G272" s="133"/>
      <c r="H272" s="133"/>
      <c r="I272" s="133"/>
      <c r="J272" s="145"/>
      <c r="K272" s="148"/>
      <c r="L272" s="151"/>
      <c r="M272" s="154"/>
      <c r="N272" s="14"/>
      <c r="O272" s="15"/>
      <c r="P272" s="15"/>
      <c r="Q272" s="16"/>
      <c r="R272" s="17" t="str">
        <f ca="1">IF(Q272=0," ",IFERROR(IF(DATEDIF(TODAY(),Q272,"M")&lt;=5,"ROJO",IF(DATEDIF(TODAY(),Q272,"M")&gt;=12,"VERDE",IF(AND(DATEDIF(TODAY(),Q272,"M")&gt;=6,DATEDIF(TODAY(),Q272,"M")&lt;=11),"AMARILLO"))),S272))</f>
        <v xml:space="preserve"> </v>
      </c>
      <c r="S272" s="25" t="str">
        <f>IF(Q272=0," ",IF(Q272&lt;=$N$4,"VENCIDO","NO VENCIDO"))</f>
        <v xml:space="preserve"> </v>
      </c>
      <c r="T272" s="18"/>
      <c r="U272" s="19"/>
      <c r="V272" s="19"/>
      <c r="W272" s="20"/>
      <c r="X272" s="20"/>
      <c r="Y272" s="164"/>
      <c r="Z272" s="21"/>
      <c r="AA272" s="4"/>
      <c r="AB272" s="166"/>
      <c r="AC272" s="166"/>
      <c r="AD272" s="170"/>
      <c r="AE272" s="166"/>
      <c r="AF272" s="166"/>
      <c r="AG272" s="166"/>
      <c r="AH272" s="166"/>
      <c r="AI272" s="166"/>
      <c r="AJ272" s="166"/>
      <c r="AK272" s="166"/>
      <c r="AL272" s="166"/>
      <c r="AM272" s="166"/>
      <c r="AN272" s="166"/>
      <c r="AO272" s="184"/>
      <c r="AP272" s="24"/>
      <c r="AQ272" s="8"/>
    </row>
    <row r="273" spans="1:43" ht="14.65" customHeight="1">
      <c r="A273" s="103"/>
      <c r="B273" s="193"/>
      <c r="C273" s="193"/>
      <c r="D273" s="118"/>
      <c r="E273" s="127"/>
      <c r="F273" s="133"/>
      <c r="G273" s="133"/>
      <c r="H273" s="133"/>
      <c r="I273" s="133"/>
      <c r="J273" s="145"/>
      <c r="K273" s="148"/>
      <c r="L273" s="151"/>
      <c r="M273" s="154"/>
      <c r="N273" s="14"/>
      <c r="O273" s="15"/>
      <c r="P273" s="15"/>
      <c r="Q273" s="16"/>
      <c r="R273" s="17" t="str">
        <f ca="1">IF(Q273=0," ",IFERROR(IF(DATEDIF(TODAY(),Q273,"M")&lt;=5,"ROJO",IF(DATEDIF(TODAY(),Q273,"M")&gt;=12,"VERDE",IF(AND(DATEDIF(TODAY(),Q273,"M")&gt;=6,DATEDIF(TODAY(),Q273,"M")&lt;=11),"AMARILLO"))),S273))</f>
        <v xml:space="preserve"> </v>
      </c>
      <c r="S273" s="25" t="str">
        <f>IF(Q273=0," ",IF(Q273&lt;=$N$4,"VENCIDO","NO VENCIDO"))</f>
        <v xml:space="preserve"> </v>
      </c>
      <c r="T273" s="18"/>
      <c r="U273" s="19"/>
      <c r="V273" s="19"/>
      <c r="W273" s="20"/>
      <c r="X273" s="20"/>
      <c r="Y273" s="164"/>
      <c r="Z273" s="21"/>
      <c r="AA273" s="4"/>
      <c r="AB273" s="166"/>
      <c r="AC273" s="166"/>
      <c r="AD273" s="170"/>
      <c r="AE273" s="166"/>
      <c r="AF273" s="166"/>
      <c r="AG273" s="166"/>
      <c r="AH273" s="166"/>
      <c r="AI273" s="166"/>
      <c r="AJ273" s="166"/>
      <c r="AK273" s="166"/>
      <c r="AL273" s="166"/>
      <c r="AM273" s="166"/>
      <c r="AN273" s="166"/>
      <c r="AO273" s="184"/>
      <c r="AP273" s="24"/>
      <c r="AQ273" s="8"/>
    </row>
    <row r="274" spans="1:43" ht="14.65" customHeight="1">
      <c r="A274" s="103"/>
      <c r="B274" s="193"/>
      <c r="C274" s="193"/>
      <c r="D274" s="118"/>
      <c r="E274" s="127"/>
      <c r="F274" s="133"/>
      <c r="G274" s="133"/>
      <c r="H274" s="133"/>
      <c r="I274" s="133"/>
      <c r="J274" s="145"/>
      <c r="K274" s="148"/>
      <c r="L274" s="151"/>
      <c r="M274" s="155"/>
      <c r="N274" s="14"/>
      <c r="O274" s="15"/>
      <c r="P274" s="15"/>
      <c r="Q274" s="16"/>
      <c r="R274" s="17" t="str">
        <f ca="1">IF(Q274=0," ",IFERROR(IF(DATEDIF(TODAY(),Q274,"M")&lt;=5,"ROJO",IF(DATEDIF(TODAY(),Q274,"M")&gt;=12,"VERDE",IF(AND(DATEDIF(TODAY(),Q274,"M")&gt;=6,DATEDIF(TODAY(),Q274,"M")&lt;=11),"AMARILLO"))),S274))</f>
        <v xml:space="preserve"> </v>
      </c>
      <c r="S274" s="25" t="str">
        <f>IF(Q274=0," ",IF(Q274&lt;=$N$4,"VENCIDO","NO VENCIDO"))</f>
        <v xml:space="preserve"> </v>
      </c>
      <c r="T274" s="18"/>
      <c r="U274" s="19"/>
      <c r="V274" s="19"/>
      <c r="W274" s="20"/>
      <c r="X274" s="20"/>
      <c r="Y274" s="164"/>
      <c r="Z274" s="21"/>
      <c r="AA274" s="4"/>
      <c r="AB274" s="166"/>
      <c r="AC274" s="166"/>
      <c r="AD274" s="170"/>
      <c r="AE274" s="166"/>
      <c r="AF274" s="166"/>
      <c r="AG274" s="166"/>
      <c r="AH274" s="166"/>
      <c r="AI274" s="166"/>
      <c r="AJ274" s="166"/>
      <c r="AK274" s="166"/>
      <c r="AL274" s="166"/>
      <c r="AM274" s="166"/>
      <c r="AN274" s="166"/>
      <c r="AO274" s="185"/>
      <c r="AP274" s="24"/>
      <c r="AQ274" s="8"/>
    </row>
    <row r="275" spans="1:43" ht="16.5">
      <c r="A275" s="103"/>
      <c r="B275" s="193"/>
      <c r="C275" s="193"/>
      <c r="D275" s="119"/>
      <c r="E275" s="128"/>
      <c r="F275" s="134"/>
      <c r="G275" s="134"/>
      <c r="H275" s="134"/>
      <c r="I275" s="134"/>
      <c r="J275" s="146"/>
      <c r="K275" s="149"/>
      <c r="L275" s="152"/>
      <c r="M275" s="28" t="b">
        <f>M270=N275</f>
        <v>1</v>
      </c>
      <c r="N275" s="29">
        <f>SUM(N270:N274)</f>
        <v>35</v>
      </c>
      <c r="O275" s="30" t="s">
        <v>112</v>
      </c>
      <c r="P275" s="31"/>
      <c r="Q275" s="32"/>
      <c r="R275" s="32"/>
      <c r="S275" s="32"/>
      <c r="T275" s="33">
        <f>SUM(T270:T274)</f>
        <v>0</v>
      </c>
      <c r="U275" s="34"/>
      <c r="V275" s="34"/>
      <c r="W275" s="35"/>
      <c r="X275" s="35"/>
      <c r="Y275" s="165"/>
      <c r="Z275" s="36"/>
      <c r="AA275" s="4"/>
      <c r="AB275" s="37"/>
      <c r="AC275" s="37"/>
      <c r="AD275" s="38"/>
      <c r="AE275" s="37"/>
      <c r="AF275" s="37"/>
      <c r="AG275" s="37"/>
      <c r="AH275" s="37"/>
      <c r="AI275" s="37"/>
      <c r="AJ275" s="37"/>
      <c r="AK275" s="37"/>
      <c r="AL275" s="37"/>
      <c r="AM275" s="37"/>
      <c r="AN275" s="37"/>
      <c r="AO275" s="39"/>
      <c r="AP275" s="24"/>
      <c r="AQ275" s="8"/>
    </row>
    <row r="276" spans="1:43" ht="14.65" customHeight="1">
      <c r="A276" s="103">
        <f>A270+1</f>
        <v>10</v>
      </c>
      <c r="B276" s="193" t="s">
        <v>194</v>
      </c>
      <c r="C276" s="193"/>
      <c r="D276" s="117">
        <f>+Abril!M276</f>
        <v>8</v>
      </c>
      <c r="E276" s="126"/>
      <c r="F276" s="132">
        <v>6</v>
      </c>
      <c r="G276" s="132">
        <v>0</v>
      </c>
      <c r="H276" s="132"/>
      <c r="I276" s="132"/>
      <c r="J276" s="144">
        <f>+F276+G276</f>
        <v>6</v>
      </c>
      <c r="K276" s="147">
        <f>+AO276</f>
        <v>0</v>
      </c>
      <c r="L276" s="150">
        <f>+J276+K276</f>
        <v>6</v>
      </c>
      <c r="M276" s="153">
        <f>+(D276+E276)-(L276)+H276-I276</f>
        <v>2</v>
      </c>
      <c r="N276" s="14">
        <v>2</v>
      </c>
      <c r="O276" s="15" t="s">
        <v>265</v>
      </c>
      <c r="P276" s="15" t="s">
        <v>266</v>
      </c>
      <c r="Q276" s="16" t="s">
        <v>267</v>
      </c>
      <c r="R276" s="17" t="str">
        <f ca="1">IF(Q276=0," ",IFERROR(IF(DATEDIF(TODAY(),Q276,"M")&lt;=5,"ROJO",IF(DATEDIF(TODAY(),Q276,"M")&gt;=12,"VERDE",IF(AND(DATEDIF(TODAY(),Q276,"M")&gt;=6,DATEDIF(TODAY(),Q276,"M")&lt;=11),"AMARILLO"))),S276))</f>
        <v>VERDE</v>
      </c>
      <c r="S276" s="17" t="str">
        <f>IF(Q276=0," ",IF(Q276&lt;=$N$4,"VENCIDO","NO VENCIDO"))</f>
        <v>NO VENCIDO</v>
      </c>
      <c r="T276" s="18"/>
      <c r="U276" s="19"/>
      <c r="V276" s="19"/>
      <c r="W276" s="20"/>
      <c r="X276" s="20"/>
      <c r="Y276" s="163">
        <f>+AT276</f>
        <v>0</v>
      </c>
      <c r="Z276" s="21"/>
      <c r="AA276" s="4"/>
      <c r="AB276" s="166"/>
      <c r="AC276" s="166"/>
      <c r="AD276" s="170">
        <f>+AB276+AC276</f>
        <v>0</v>
      </c>
      <c r="AE276" s="166"/>
      <c r="AF276" s="166"/>
      <c r="AG276" s="166"/>
      <c r="AH276" s="166"/>
      <c r="AI276" s="166"/>
      <c r="AJ276" s="166"/>
      <c r="AK276" s="166"/>
      <c r="AL276" s="166"/>
      <c r="AM276" s="166"/>
      <c r="AN276" s="166"/>
      <c r="AO276" s="183">
        <f>SUM(AD276:AN280)</f>
        <v>0</v>
      </c>
      <c r="AP276" s="24"/>
      <c r="AQ276" s="8"/>
    </row>
    <row r="277" spans="1:43" ht="14.65" customHeight="1">
      <c r="A277" s="103"/>
      <c r="B277" s="193"/>
      <c r="C277" s="193"/>
      <c r="D277" s="118"/>
      <c r="E277" s="127"/>
      <c r="F277" s="133"/>
      <c r="G277" s="133"/>
      <c r="H277" s="133"/>
      <c r="I277" s="133"/>
      <c r="J277" s="145"/>
      <c r="K277" s="148"/>
      <c r="L277" s="151"/>
      <c r="M277" s="154"/>
      <c r="N277" s="14"/>
      <c r="O277" s="15"/>
      <c r="P277" s="15"/>
      <c r="Q277" s="16"/>
      <c r="R277" s="17" t="str">
        <f ca="1">IF(Q277=0," ",IFERROR(IF(DATEDIF(TODAY(),Q277,"M")&lt;=5,"ROJO",IF(DATEDIF(TODAY(),Q277,"M")&gt;=12,"VERDE",IF(AND(DATEDIF(TODAY(),Q277,"M")&gt;=6,DATEDIF(TODAY(),Q277,"M")&lt;=11),"AMARILLO"))),S277))</f>
        <v xml:space="preserve"> </v>
      </c>
      <c r="S277" s="25" t="str">
        <f>IF(Q277=0," ",IF(Q277&lt;=$N$4,"VENCIDO","NO VENCIDO"))</f>
        <v xml:space="preserve"> </v>
      </c>
      <c r="T277" s="18"/>
      <c r="U277" s="19"/>
      <c r="V277" s="19"/>
      <c r="W277" s="20"/>
      <c r="X277" s="20"/>
      <c r="Y277" s="164"/>
      <c r="Z277" s="21"/>
      <c r="AA277" s="4"/>
      <c r="AB277" s="166"/>
      <c r="AC277" s="166"/>
      <c r="AD277" s="170"/>
      <c r="AE277" s="166"/>
      <c r="AF277" s="166"/>
      <c r="AG277" s="166"/>
      <c r="AH277" s="166"/>
      <c r="AI277" s="166"/>
      <c r="AJ277" s="166"/>
      <c r="AK277" s="166"/>
      <c r="AL277" s="166"/>
      <c r="AM277" s="166"/>
      <c r="AN277" s="166"/>
      <c r="AO277" s="184"/>
      <c r="AP277" s="24"/>
      <c r="AQ277" s="8"/>
    </row>
    <row r="278" spans="1:43" ht="14.65" customHeight="1">
      <c r="A278" s="103"/>
      <c r="B278" s="193"/>
      <c r="C278" s="193"/>
      <c r="D278" s="118"/>
      <c r="E278" s="127"/>
      <c r="F278" s="133"/>
      <c r="G278" s="133"/>
      <c r="H278" s="133"/>
      <c r="I278" s="133"/>
      <c r="J278" s="145"/>
      <c r="K278" s="148"/>
      <c r="L278" s="151"/>
      <c r="M278" s="154"/>
      <c r="N278" s="14"/>
      <c r="O278" s="15"/>
      <c r="P278" s="15"/>
      <c r="Q278" s="16"/>
      <c r="R278" s="17" t="str">
        <f ca="1">IF(Q278=0," ",IFERROR(IF(DATEDIF(TODAY(),Q278,"M")&lt;=5,"ROJO",IF(DATEDIF(TODAY(),Q278,"M")&gt;=12,"VERDE",IF(AND(DATEDIF(TODAY(),Q278,"M")&gt;=6,DATEDIF(TODAY(),Q278,"M")&lt;=11),"AMARILLO"))),S278))</f>
        <v xml:space="preserve"> </v>
      </c>
      <c r="S278" s="25" t="str">
        <f>IF(Q278=0," ",IF(Q278&lt;=$N$4,"VENCIDO","NO VENCIDO"))</f>
        <v xml:space="preserve"> </v>
      </c>
      <c r="T278" s="18"/>
      <c r="U278" s="19"/>
      <c r="V278" s="19"/>
      <c r="W278" s="20"/>
      <c r="X278" s="20"/>
      <c r="Y278" s="164"/>
      <c r="Z278" s="21"/>
      <c r="AA278" s="4"/>
      <c r="AB278" s="166"/>
      <c r="AC278" s="166"/>
      <c r="AD278" s="170"/>
      <c r="AE278" s="166"/>
      <c r="AF278" s="166"/>
      <c r="AG278" s="166"/>
      <c r="AH278" s="166"/>
      <c r="AI278" s="166"/>
      <c r="AJ278" s="166"/>
      <c r="AK278" s="166"/>
      <c r="AL278" s="166"/>
      <c r="AM278" s="166"/>
      <c r="AN278" s="166"/>
      <c r="AO278" s="184"/>
      <c r="AP278" s="24"/>
      <c r="AQ278" s="8"/>
    </row>
    <row r="279" spans="1:43" ht="14.65" customHeight="1">
      <c r="A279" s="103"/>
      <c r="B279" s="193"/>
      <c r="C279" s="193"/>
      <c r="D279" s="118"/>
      <c r="E279" s="127"/>
      <c r="F279" s="133"/>
      <c r="G279" s="133"/>
      <c r="H279" s="133"/>
      <c r="I279" s="133"/>
      <c r="J279" s="145"/>
      <c r="K279" s="148"/>
      <c r="L279" s="151"/>
      <c r="M279" s="154"/>
      <c r="N279" s="14"/>
      <c r="O279" s="15"/>
      <c r="P279" s="15"/>
      <c r="Q279" s="16"/>
      <c r="R279" s="17" t="str">
        <f ca="1">IF(Q279=0," ",IFERROR(IF(DATEDIF(TODAY(),Q279,"M")&lt;=5,"ROJO",IF(DATEDIF(TODAY(),Q279,"M")&gt;=12,"VERDE",IF(AND(DATEDIF(TODAY(),Q279,"M")&gt;=6,DATEDIF(TODAY(),Q279,"M")&lt;=11),"AMARILLO"))),S279))</f>
        <v xml:space="preserve"> </v>
      </c>
      <c r="S279" s="25" t="str">
        <f>IF(Q279=0," ",IF(Q279&lt;=$N$4,"VENCIDO","NO VENCIDO"))</f>
        <v xml:space="preserve"> </v>
      </c>
      <c r="T279" s="18"/>
      <c r="U279" s="19"/>
      <c r="V279" s="19"/>
      <c r="W279" s="20"/>
      <c r="X279" s="20"/>
      <c r="Y279" s="164"/>
      <c r="Z279" s="21"/>
      <c r="AA279" s="4"/>
      <c r="AB279" s="166"/>
      <c r="AC279" s="166"/>
      <c r="AD279" s="170"/>
      <c r="AE279" s="166"/>
      <c r="AF279" s="166"/>
      <c r="AG279" s="166"/>
      <c r="AH279" s="166"/>
      <c r="AI279" s="166"/>
      <c r="AJ279" s="166"/>
      <c r="AK279" s="166"/>
      <c r="AL279" s="166"/>
      <c r="AM279" s="166"/>
      <c r="AN279" s="166"/>
      <c r="AO279" s="184"/>
      <c r="AP279" s="24"/>
      <c r="AQ279" s="8"/>
    </row>
    <row r="280" spans="1:43" ht="14.65" customHeight="1">
      <c r="A280" s="103"/>
      <c r="B280" s="193"/>
      <c r="C280" s="193"/>
      <c r="D280" s="118"/>
      <c r="E280" s="127"/>
      <c r="F280" s="133"/>
      <c r="G280" s="133"/>
      <c r="H280" s="133"/>
      <c r="I280" s="133"/>
      <c r="J280" s="145"/>
      <c r="K280" s="148"/>
      <c r="L280" s="151"/>
      <c r="M280" s="155"/>
      <c r="N280" s="14"/>
      <c r="O280" s="15"/>
      <c r="P280" s="15"/>
      <c r="Q280" s="16"/>
      <c r="R280" s="17" t="str">
        <f ca="1">IF(Q280=0," ",IFERROR(IF(DATEDIF(TODAY(),Q280,"M")&lt;=5,"ROJO",IF(DATEDIF(TODAY(),Q280,"M")&gt;=12,"VERDE",IF(AND(DATEDIF(TODAY(),Q280,"M")&gt;=6,DATEDIF(TODAY(),Q280,"M")&lt;=11),"AMARILLO"))),S280))</f>
        <v xml:space="preserve"> </v>
      </c>
      <c r="S280" s="25" t="str">
        <f>IF(Q280=0," ",IF(Q280&lt;=$N$4,"VENCIDO","NO VENCIDO"))</f>
        <v xml:space="preserve"> </v>
      </c>
      <c r="T280" s="18"/>
      <c r="U280" s="19"/>
      <c r="V280" s="19"/>
      <c r="W280" s="20"/>
      <c r="X280" s="20"/>
      <c r="Y280" s="164"/>
      <c r="Z280" s="21"/>
      <c r="AA280" s="4"/>
      <c r="AB280" s="166"/>
      <c r="AC280" s="166"/>
      <c r="AD280" s="170"/>
      <c r="AE280" s="166"/>
      <c r="AF280" s="166"/>
      <c r="AG280" s="166"/>
      <c r="AH280" s="166"/>
      <c r="AI280" s="166"/>
      <c r="AJ280" s="166"/>
      <c r="AK280" s="166"/>
      <c r="AL280" s="166"/>
      <c r="AM280" s="166"/>
      <c r="AN280" s="166"/>
      <c r="AO280" s="185"/>
      <c r="AP280" s="24"/>
      <c r="AQ280" s="8"/>
    </row>
    <row r="281" spans="1:43" ht="16.5">
      <c r="A281" s="103"/>
      <c r="B281" s="193"/>
      <c r="C281" s="193"/>
      <c r="D281" s="119"/>
      <c r="E281" s="128"/>
      <c r="F281" s="134"/>
      <c r="G281" s="134"/>
      <c r="H281" s="134"/>
      <c r="I281" s="134"/>
      <c r="J281" s="146"/>
      <c r="K281" s="149"/>
      <c r="L281" s="152"/>
      <c r="M281" s="28" t="b">
        <f>M276=N281</f>
        <v>1</v>
      </c>
      <c r="N281" s="29">
        <f>SUM(N276:N280)</f>
        <v>2</v>
      </c>
      <c r="O281" s="30" t="s">
        <v>112</v>
      </c>
      <c r="P281" s="31"/>
      <c r="Q281" s="32"/>
      <c r="R281" s="32"/>
      <c r="S281" s="32"/>
      <c r="T281" s="33">
        <f>SUM(T276:T280)</f>
        <v>0</v>
      </c>
      <c r="U281" s="34"/>
      <c r="V281" s="34"/>
      <c r="W281" s="35"/>
      <c r="X281" s="35"/>
      <c r="Y281" s="165"/>
      <c r="Z281" s="36"/>
      <c r="AA281" s="4"/>
      <c r="AB281" s="37"/>
      <c r="AC281" s="37"/>
      <c r="AD281" s="38"/>
      <c r="AE281" s="37"/>
      <c r="AF281" s="37"/>
      <c r="AG281" s="37"/>
      <c r="AH281" s="37"/>
      <c r="AI281" s="37"/>
      <c r="AJ281" s="37"/>
      <c r="AK281" s="37"/>
      <c r="AL281" s="37"/>
      <c r="AM281" s="37"/>
      <c r="AN281" s="37"/>
      <c r="AO281" s="39"/>
      <c r="AP281" s="24"/>
      <c r="AQ281" s="8"/>
    </row>
    <row r="282" spans="1:43" ht="14.65" customHeight="1">
      <c r="A282" s="103">
        <f>A276+1</f>
        <v>11</v>
      </c>
      <c r="B282" s="193" t="s">
        <v>195</v>
      </c>
      <c r="C282" s="193"/>
      <c r="D282" s="117">
        <f>+Abril!M282</f>
        <v>7</v>
      </c>
      <c r="E282" s="126"/>
      <c r="F282" s="132">
        <v>1</v>
      </c>
      <c r="G282" s="132">
        <v>0</v>
      </c>
      <c r="H282" s="132"/>
      <c r="I282" s="132"/>
      <c r="J282" s="144">
        <f>+F282+G282</f>
        <v>1</v>
      </c>
      <c r="K282" s="147">
        <f>+AO282</f>
        <v>0</v>
      </c>
      <c r="L282" s="150">
        <f>+J282+K282</f>
        <v>1</v>
      </c>
      <c r="M282" s="153">
        <f>+(D282+E282)-(L282)+H282-I282</f>
        <v>6</v>
      </c>
      <c r="N282" s="14">
        <v>6</v>
      </c>
      <c r="O282" s="15" t="s">
        <v>268</v>
      </c>
      <c r="P282" s="15" t="s">
        <v>111</v>
      </c>
      <c r="Q282" s="16" t="s">
        <v>269</v>
      </c>
      <c r="R282" s="17" t="str">
        <f ca="1">IF(Q282=0," ",IFERROR(IF(DATEDIF(TODAY(),Q282,"M")&lt;=5,"ROJO",IF(DATEDIF(TODAY(),Q282,"M")&gt;=12,"VERDE",IF(AND(DATEDIF(TODAY(),Q282,"M")&gt;=6,DATEDIF(TODAY(),Q282,"M")&lt;=11),"AMARILLO"))),S282))</f>
        <v>NO VENCIDO</v>
      </c>
      <c r="S282" s="17" t="str">
        <f>IF(Q282=0," ",IF(Q282&lt;=$N$4,"VENCIDO","NO VENCIDO"))</f>
        <v>NO VENCIDO</v>
      </c>
      <c r="T282" s="18"/>
      <c r="U282" s="19"/>
      <c r="V282" s="19"/>
      <c r="W282" s="20"/>
      <c r="X282" s="20"/>
      <c r="Y282" s="163">
        <f>+AT282</f>
        <v>0</v>
      </c>
      <c r="Z282" s="21"/>
      <c r="AA282" s="4"/>
      <c r="AB282" s="166"/>
      <c r="AC282" s="166"/>
      <c r="AD282" s="170">
        <f>+AB282+AC282</f>
        <v>0</v>
      </c>
      <c r="AE282" s="166"/>
      <c r="AF282" s="166"/>
      <c r="AG282" s="166"/>
      <c r="AH282" s="166"/>
      <c r="AI282" s="166"/>
      <c r="AJ282" s="166"/>
      <c r="AK282" s="166"/>
      <c r="AL282" s="166"/>
      <c r="AM282" s="166"/>
      <c r="AN282" s="166"/>
      <c r="AO282" s="183">
        <f>SUM(AD282:AN286)</f>
        <v>0</v>
      </c>
      <c r="AP282" s="24"/>
      <c r="AQ282" s="8"/>
    </row>
    <row r="283" spans="1:43" ht="14.65" customHeight="1">
      <c r="A283" s="103"/>
      <c r="B283" s="193"/>
      <c r="C283" s="193"/>
      <c r="D283" s="118"/>
      <c r="E283" s="127"/>
      <c r="F283" s="133"/>
      <c r="G283" s="133"/>
      <c r="H283" s="133"/>
      <c r="I283" s="133"/>
      <c r="J283" s="145"/>
      <c r="K283" s="148"/>
      <c r="L283" s="151"/>
      <c r="M283" s="154"/>
      <c r="N283" s="14"/>
      <c r="O283" s="15"/>
      <c r="P283" s="15"/>
      <c r="Q283" s="16"/>
      <c r="R283" s="17" t="str">
        <f ca="1">IF(Q283=0," ",IFERROR(IF(DATEDIF(TODAY(),Q283,"M")&lt;=5,"ROJO",IF(DATEDIF(TODAY(),Q283,"M")&gt;=12,"VERDE",IF(AND(DATEDIF(TODAY(),Q283,"M")&gt;=6,DATEDIF(TODAY(),Q283,"M")&lt;=11),"AMARILLO"))),S283))</f>
        <v xml:space="preserve"> </v>
      </c>
      <c r="S283" s="25" t="str">
        <f>IF(Q283=0," ",IF(Q283&lt;=$N$4,"VENCIDO","NO VENCIDO"))</f>
        <v xml:space="preserve"> </v>
      </c>
      <c r="T283" s="18"/>
      <c r="U283" s="19"/>
      <c r="V283" s="19"/>
      <c r="W283" s="20"/>
      <c r="X283" s="20"/>
      <c r="Y283" s="164"/>
      <c r="Z283" s="21"/>
      <c r="AA283" s="4"/>
      <c r="AB283" s="166"/>
      <c r="AC283" s="166"/>
      <c r="AD283" s="170"/>
      <c r="AE283" s="166"/>
      <c r="AF283" s="166"/>
      <c r="AG283" s="166"/>
      <c r="AH283" s="166"/>
      <c r="AI283" s="166"/>
      <c r="AJ283" s="166"/>
      <c r="AK283" s="166"/>
      <c r="AL283" s="166"/>
      <c r="AM283" s="166"/>
      <c r="AN283" s="166"/>
      <c r="AO283" s="184"/>
      <c r="AP283" s="24"/>
      <c r="AQ283" s="8"/>
    </row>
    <row r="284" spans="1:43" ht="14.65" customHeight="1">
      <c r="A284" s="103"/>
      <c r="B284" s="193"/>
      <c r="C284" s="193"/>
      <c r="D284" s="118"/>
      <c r="E284" s="127"/>
      <c r="F284" s="133"/>
      <c r="G284" s="133"/>
      <c r="H284" s="133"/>
      <c r="I284" s="133"/>
      <c r="J284" s="145"/>
      <c r="K284" s="148"/>
      <c r="L284" s="151"/>
      <c r="M284" s="154"/>
      <c r="N284" s="14"/>
      <c r="O284" s="15"/>
      <c r="P284" s="15"/>
      <c r="Q284" s="16"/>
      <c r="R284" s="17" t="str">
        <f ca="1">IF(Q284=0," ",IFERROR(IF(DATEDIF(TODAY(),Q284,"M")&lt;=5,"ROJO",IF(DATEDIF(TODAY(),Q284,"M")&gt;=12,"VERDE",IF(AND(DATEDIF(TODAY(),Q284,"M")&gt;=6,DATEDIF(TODAY(),Q284,"M")&lt;=11),"AMARILLO"))),S284))</f>
        <v xml:space="preserve"> </v>
      </c>
      <c r="S284" s="25" t="str">
        <f>IF(Q284=0," ",IF(Q284&lt;=$N$4,"VENCIDO","NO VENCIDO"))</f>
        <v xml:space="preserve"> </v>
      </c>
      <c r="T284" s="18"/>
      <c r="U284" s="19"/>
      <c r="V284" s="19"/>
      <c r="W284" s="20"/>
      <c r="X284" s="20"/>
      <c r="Y284" s="164"/>
      <c r="Z284" s="21"/>
      <c r="AA284" s="4"/>
      <c r="AB284" s="166"/>
      <c r="AC284" s="166"/>
      <c r="AD284" s="170"/>
      <c r="AE284" s="166"/>
      <c r="AF284" s="166"/>
      <c r="AG284" s="166"/>
      <c r="AH284" s="166"/>
      <c r="AI284" s="166"/>
      <c r="AJ284" s="166"/>
      <c r="AK284" s="166"/>
      <c r="AL284" s="166"/>
      <c r="AM284" s="166"/>
      <c r="AN284" s="166"/>
      <c r="AO284" s="184"/>
      <c r="AP284" s="24"/>
      <c r="AQ284" s="8"/>
    </row>
    <row r="285" spans="1:43" ht="14.65" customHeight="1">
      <c r="A285" s="103"/>
      <c r="B285" s="193"/>
      <c r="C285" s="193"/>
      <c r="D285" s="118"/>
      <c r="E285" s="127"/>
      <c r="F285" s="133"/>
      <c r="G285" s="133"/>
      <c r="H285" s="133"/>
      <c r="I285" s="133"/>
      <c r="J285" s="145"/>
      <c r="K285" s="148"/>
      <c r="L285" s="151"/>
      <c r="M285" s="154"/>
      <c r="N285" s="14"/>
      <c r="O285" s="15"/>
      <c r="P285" s="15"/>
      <c r="Q285" s="16"/>
      <c r="R285" s="17" t="str">
        <f ca="1">IF(Q285=0," ",IFERROR(IF(DATEDIF(TODAY(),Q285,"M")&lt;=5,"ROJO",IF(DATEDIF(TODAY(),Q285,"M")&gt;=12,"VERDE",IF(AND(DATEDIF(TODAY(),Q285,"M")&gt;=6,DATEDIF(TODAY(),Q285,"M")&lt;=11),"AMARILLO"))),S285))</f>
        <v xml:space="preserve"> </v>
      </c>
      <c r="S285" s="25" t="str">
        <f>IF(Q285=0," ",IF(Q285&lt;=$N$4,"VENCIDO","NO VENCIDO"))</f>
        <v xml:space="preserve"> </v>
      </c>
      <c r="T285" s="18"/>
      <c r="U285" s="19"/>
      <c r="V285" s="19"/>
      <c r="W285" s="20"/>
      <c r="X285" s="20"/>
      <c r="Y285" s="164"/>
      <c r="Z285" s="21"/>
      <c r="AA285" s="4"/>
      <c r="AB285" s="166"/>
      <c r="AC285" s="166"/>
      <c r="AD285" s="170"/>
      <c r="AE285" s="166"/>
      <c r="AF285" s="166"/>
      <c r="AG285" s="166"/>
      <c r="AH285" s="166"/>
      <c r="AI285" s="166"/>
      <c r="AJ285" s="166"/>
      <c r="AK285" s="166"/>
      <c r="AL285" s="166"/>
      <c r="AM285" s="166"/>
      <c r="AN285" s="166"/>
      <c r="AO285" s="184"/>
      <c r="AP285" s="24"/>
      <c r="AQ285" s="8"/>
    </row>
    <row r="286" spans="1:43" ht="14.65" customHeight="1">
      <c r="A286" s="103"/>
      <c r="B286" s="193"/>
      <c r="C286" s="193"/>
      <c r="D286" s="118"/>
      <c r="E286" s="127"/>
      <c r="F286" s="133"/>
      <c r="G286" s="133"/>
      <c r="H286" s="133"/>
      <c r="I286" s="133"/>
      <c r="J286" s="145"/>
      <c r="K286" s="148"/>
      <c r="L286" s="151"/>
      <c r="M286" s="155"/>
      <c r="N286" s="14"/>
      <c r="O286" s="15"/>
      <c r="P286" s="15"/>
      <c r="Q286" s="16"/>
      <c r="R286" s="17" t="str">
        <f ca="1">IF(Q286=0," ",IFERROR(IF(DATEDIF(TODAY(),Q286,"M")&lt;=5,"ROJO",IF(DATEDIF(TODAY(),Q286,"M")&gt;=12,"VERDE",IF(AND(DATEDIF(TODAY(),Q286,"M")&gt;=6,DATEDIF(TODAY(),Q286,"M")&lt;=11),"AMARILLO"))),S286))</f>
        <v xml:space="preserve"> </v>
      </c>
      <c r="S286" s="25" t="str">
        <f>IF(Q286=0," ",IF(Q286&lt;=$N$4,"VENCIDO","NO VENCIDO"))</f>
        <v xml:space="preserve"> </v>
      </c>
      <c r="T286" s="18"/>
      <c r="U286" s="19"/>
      <c r="V286" s="19"/>
      <c r="W286" s="20"/>
      <c r="X286" s="20"/>
      <c r="Y286" s="164"/>
      <c r="Z286" s="21"/>
      <c r="AA286" s="4"/>
      <c r="AB286" s="166"/>
      <c r="AC286" s="166"/>
      <c r="AD286" s="170"/>
      <c r="AE286" s="166"/>
      <c r="AF286" s="166"/>
      <c r="AG286" s="166"/>
      <c r="AH286" s="166"/>
      <c r="AI286" s="166"/>
      <c r="AJ286" s="166"/>
      <c r="AK286" s="166"/>
      <c r="AL286" s="166"/>
      <c r="AM286" s="166"/>
      <c r="AN286" s="166"/>
      <c r="AO286" s="185"/>
      <c r="AP286" s="24"/>
      <c r="AQ286" s="8"/>
    </row>
    <row r="287" spans="1:43" ht="16.5">
      <c r="A287" s="103"/>
      <c r="B287" s="193"/>
      <c r="C287" s="193"/>
      <c r="D287" s="119"/>
      <c r="E287" s="128"/>
      <c r="F287" s="134"/>
      <c r="G287" s="134"/>
      <c r="H287" s="134"/>
      <c r="I287" s="134"/>
      <c r="J287" s="146"/>
      <c r="K287" s="149"/>
      <c r="L287" s="152"/>
      <c r="M287" s="28" t="b">
        <f>M282=N287</f>
        <v>1</v>
      </c>
      <c r="N287" s="29">
        <f>SUM(N282:N286)</f>
        <v>6</v>
      </c>
      <c r="O287" s="30" t="s">
        <v>112</v>
      </c>
      <c r="P287" s="31"/>
      <c r="Q287" s="32"/>
      <c r="R287" s="32"/>
      <c r="S287" s="32"/>
      <c r="T287" s="33">
        <f>SUM(T282:T286)</f>
        <v>0</v>
      </c>
      <c r="U287" s="34"/>
      <c r="V287" s="34"/>
      <c r="W287" s="35"/>
      <c r="X287" s="35"/>
      <c r="Y287" s="165"/>
      <c r="Z287" s="36"/>
      <c r="AA287" s="4"/>
      <c r="AB287" s="37"/>
      <c r="AC287" s="37"/>
      <c r="AD287" s="38"/>
      <c r="AE287" s="37"/>
      <c r="AF287" s="37"/>
      <c r="AG287" s="37"/>
      <c r="AH287" s="37"/>
      <c r="AI287" s="37"/>
      <c r="AJ287" s="37"/>
      <c r="AK287" s="37"/>
      <c r="AL287" s="37"/>
      <c r="AM287" s="37"/>
      <c r="AN287" s="37"/>
      <c r="AO287" s="39"/>
      <c r="AP287" s="24"/>
      <c r="AQ287" s="8"/>
    </row>
    <row r="288" spans="1:43" ht="14.65" customHeight="1">
      <c r="A288" s="103">
        <f>A282+1</f>
        <v>12</v>
      </c>
      <c r="B288" s="193" t="s">
        <v>196</v>
      </c>
      <c r="C288" s="193"/>
      <c r="D288" s="117">
        <f>+Abril!M288</f>
        <v>0</v>
      </c>
      <c r="E288" s="126"/>
      <c r="F288" s="132"/>
      <c r="G288" s="132">
        <v>0</v>
      </c>
      <c r="H288" s="132"/>
      <c r="I288" s="132"/>
      <c r="J288" s="144">
        <f>+F288+G288</f>
        <v>0</v>
      </c>
      <c r="K288" s="147">
        <f>+AO288</f>
        <v>0</v>
      </c>
      <c r="L288" s="150">
        <f>+J288+K288</f>
        <v>0</v>
      </c>
      <c r="M288" s="153">
        <f>+(D288+E288)-(L288)+H288-I288</f>
        <v>0</v>
      </c>
      <c r="N288" s="14"/>
      <c r="O288" s="15"/>
      <c r="P288" s="15"/>
      <c r="Q288" s="16"/>
      <c r="R288" s="17" t="str">
        <f ca="1">IF(Q288=0," ",IFERROR(IF(DATEDIF(TODAY(),Q288,"M")&lt;=5,"ROJO",IF(DATEDIF(TODAY(),Q288,"M")&gt;=12,"VERDE",IF(AND(DATEDIF(TODAY(),Q288,"M")&gt;=6,DATEDIF(TODAY(),Q288,"M")&lt;=11),"AMARILLO"))),S288))</f>
        <v xml:space="preserve"> </v>
      </c>
      <c r="S288" s="17" t="str">
        <f>IF(Q288=0," ",IF(Q288&lt;=$N$4,"VENCIDO","NO VENCIDO"))</f>
        <v xml:space="preserve"> </v>
      </c>
      <c r="T288" s="18"/>
      <c r="U288" s="19"/>
      <c r="V288" s="19"/>
      <c r="W288" s="20"/>
      <c r="X288" s="20"/>
      <c r="Y288" s="163">
        <f>+AT288</f>
        <v>0</v>
      </c>
      <c r="Z288" s="21"/>
      <c r="AA288" s="4"/>
      <c r="AB288" s="166"/>
      <c r="AC288" s="166"/>
      <c r="AD288" s="170">
        <f>+AB288+AC288</f>
        <v>0</v>
      </c>
      <c r="AE288" s="166"/>
      <c r="AF288" s="166"/>
      <c r="AG288" s="166"/>
      <c r="AH288" s="166"/>
      <c r="AI288" s="166"/>
      <c r="AJ288" s="166"/>
      <c r="AK288" s="166"/>
      <c r="AL288" s="166"/>
      <c r="AM288" s="166"/>
      <c r="AN288" s="166"/>
      <c r="AO288" s="183">
        <f>SUM(AD288:AN292)</f>
        <v>0</v>
      </c>
      <c r="AP288" s="24"/>
      <c r="AQ288" s="8"/>
    </row>
    <row r="289" spans="1:43" ht="14.65" customHeight="1">
      <c r="A289" s="103"/>
      <c r="B289" s="193"/>
      <c r="C289" s="193"/>
      <c r="D289" s="118"/>
      <c r="E289" s="127"/>
      <c r="F289" s="133"/>
      <c r="G289" s="133"/>
      <c r="H289" s="133"/>
      <c r="I289" s="133"/>
      <c r="J289" s="145"/>
      <c r="K289" s="148"/>
      <c r="L289" s="151"/>
      <c r="M289" s="154"/>
      <c r="N289" s="14"/>
      <c r="O289" s="15"/>
      <c r="P289" s="15"/>
      <c r="Q289" s="16"/>
      <c r="R289" s="17" t="str">
        <f ca="1">IF(Q289=0," ",IFERROR(IF(DATEDIF(TODAY(),Q289,"M")&lt;=5,"ROJO",IF(DATEDIF(TODAY(),Q289,"M")&gt;=12,"VERDE",IF(AND(DATEDIF(TODAY(),Q289,"M")&gt;=6,DATEDIF(TODAY(),Q289,"M")&lt;=11),"AMARILLO"))),S289))</f>
        <v xml:space="preserve"> </v>
      </c>
      <c r="S289" s="25" t="str">
        <f>IF(Q289=0," ",IF(Q289&lt;=$N$4,"VENCIDO","NO VENCIDO"))</f>
        <v xml:space="preserve"> </v>
      </c>
      <c r="T289" s="18"/>
      <c r="U289" s="19"/>
      <c r="V289" s="19"/>
      <c r="W289" s="20"/>
      <c r="X289" s="20"/>
      <c r="Y289" s="164"/>
      <c r="Z289" s="21"/>
      <c r="AA289" s="4"/>
      <c r="AB289" s="166"/>
      <c r="AC289" s="166"/>
      <c r="AD289" s="170"/>
      <c r="AE289" s="166"/>
      <c r="AF289" s="166"/>
      <c r="AG289" s="166"/>
      <c r="AH289" s="166"/>
      <c r="AI289" s="166"/>
      <c r="AJ289" s="166"/>
      <c r="AK289" s="166"/>
      <c r="AL289" s="166"/>
      <c r="AM289" s="166"/>
      <c r="AN289" s="166"/>
      <c r="AO289" s="184"/>
      <c r="AP289" s="24"/>
      <c r="AQ289" s="8"/>
    </row>
    <row r="290" spans="1:43" ht="14.65" customHeight="1">
      <c r="A290" s="103"/>
      <c r="B290" s="193"/>
      <c r="C290" s="193"/>
      <c r="D290" s="118"/>
      <c r="E290" s="127"/>
      <c r="F290" s="133"/>
      <c r="G290" s="133"/>
      <c r="H290" s="133"/>
      <c r="I290" s="133"/>
      <c r="J290" s="145"/>
      <c r="K290" s="148"/>
      <c r="L290" s="151"/>
      <c r="M290" s="154"/>
      <c r="N290" s="14"/>
      <c r="O290" s="15"/>
      <c r="P290" s="15"/>
      <c r="Q290" s="16"/>
      <c r="R290" s="17" t="str">
        <f ca="1">IF(Q290=0," ",IFERROR(IF(DATEDIF(TODAY(),Q290,"M")&lt;=5,"ROJO",IF(DATEDIF(TODAY(),Q290,"M")&gt;=12,"VERDE",IF(AND(DATEDIF(TODAY(),Q290,"M")&gt;=6,DATEDIF(TODAY(),Q290,"M")&lt;=11),"AMARILLO"))),S290))</f>
        <v xml:space="preserve"> </v>
      </c>
      <c r="S290" s="25" t="str">
        <f>IF(Q290=0," ",IF(Q290&lt;=$N$4,"VENCIDO","NO VENCIDO"))</f>
        <v xml:space="preserve"> </v>
      </c>
      <c r="T290" s="18"/>
      <c r="U290" s="19"/>
      <c r="V290" s="19"/>
      <c r="W290" s="20"/>
      <c r="X290" s="20"/>
      <c r="Y290" s="164"/>
      <c r="Z290" s="21"/>
      <c r="AA290" s="4"/>
      <c r="AB290" s="166"/>
      <c r="AC290" s="166"/>
      <c r="AD290" s="170"/>
      <c r="AE290" s="166"/>
      <c r="AF290" s="166"/>
      <c r="AG290" s="166"/>
      <c r="AH290" s="166"/>
      <c r="AI290" s="166"/>
      <c r="AJ290" s="166"/>
      <c r="AK290" s="166"/>
      <c r="AL290" s="166"/>
      <c r="AM290" s="166"/>
      <c r="AN290" s="166"/>
      <c r="AO290" s="184"/>
      <c r="AP290" s="24"/>
      <c r="AQ290" s="8"/>
    </row>
    <row r="291" spans="1:43" ht="14.65" customHeight="1">
      <c r="A291" s="103"/>
      <c r="B291" s="193"/>
      <c r="C291" s="193"/>
      <c r="D291" s="118"/>
      <c r="E291" s="127"/>
      <c r="F291" s="133"/>
      <c r="G291" s="133"/>
      <c r="H291" s="133"/>
      <c r="I291" s="133"/>
      <c r="J291" s="145"/>
      <c r="K291" s="148"/>
      <c r="L291" s="151"/>
      <c r="M291" s="154"/>
      <c r="N291" s="14"/>
      <c r="O291" s="15"/>
      <c r="P291" s="15"/>
      <c r="Q291" s="16"/>
      <c r="R291" s="17" t="str">
        <f ca="1">IF(Q291=0," ",IFERROR(IF(DATEDIF(TODAY(),Q291,"M")&lt;=5,"ROJO",IF(DATEDIF(TODAY(),Q291,"M")&gt;=12,"VERDE",IF(AND(DATEDIF(TODAY(),Q291,"M")&gt;=6,DATEDIF(TODAY(),Q291,"M")&lt;=11),"AMARILLO"))),S291))</f>
        <v xml:space="preserve"> </v>
      </c>
      <c r="S291" s="25" t="str">
        <f>IF(Q291=0," ",IF(Q291&lt;=$N$4,"VENCIDO","NO VENCIDO"))</f>
        <v xml:space="preserve"> </v>
      </c>
      <c r="T291" s="18"/>
      <c r="U291" s="19"/>
      <c r="V291" s="19"/>
      <c r="W291" s="20"/>
      <c r="X291" s="20"/>
      <c r="Y291" s="164"/>
      <c r="Z291" s="21"/>
      <c r="AA291" s="4"/>
      <c r="AB291" s="166"/>
      <c r="AC291" s="166"/>
      <c r="AD291" s="170"/>
      <c r="AE291" s="166"/>
      <c r="AF291" s="166"/>
      <c r="AG291" s="166"/>
      <c r="AH291" s="166"/>
      <c r="AI291" s="166"/>
      <c r="AJ291" s="166"/>
      <c r="AK291" s="166"/>
      <c r="AL291" s="166"/>
      <c r="AM291" s="166"/>
      <c r="AN291" s="166"/>
      <c r="AO291" s="184"/>
      <c r="AP291" s="24"/>
      <c r="AQ291" s="8"/>
    </row>
    <row r="292" spans="1:43" ht="14.65" customHeight="1">
      <c r="A292" s="103"/>
      <c r="B292" s="193"/>
      <c r="C292" s="193"/>
      <c r="D292" s="118"/>
      <c r="E292" s="127"/>
      <c r="F292" s="133"/>
      <c r="G292" s="133"/>
      <c r="H292" s="133"/>
      <c r="I292" s="133"/>
      <c r="J292" s="145"/>
      <c r="K292" s="148"/>
      <c r="L292" s="151"/>
      <c r="M292" s="155"/>
      <c r="N292" s="14"/>
      <c r="O292" s="15"/>
      <c r="P292" s="15"/>
      <c r="Q292" s="16"/>
      <c r="R292" s="17" t="str">
        <f ca="1">IF(Q292=0," ",IFERROR(IF(DATEDIF(TODAY(),Q292,"M")&lt;=5,"ROJO",IF(DATEDIF(TODAY(),Q292,"M")&gt;=12,"VERDE",IF(AND(DATEDIF(TODAY(),Q292,"M")&gt;=6,DATEDIF(TODAY(),Q292,"M")&lt;=11),"AMARILLO"))),S292))</f>
        <v xml:space="preserve"> </v>
      </c>
      <c r="S292" s="25" t="str">
        <f>IF(Q292=0," ",IF(Q292&lt;=$N$4,"VENCIDO","NO VENCIDO"))</f>
        <v xml:space="preserve"> </v>
      </c>
      <c r="T292" s="18"/>
      <c r="U292" s="19"/>
      <c r="V292" s="19"/>
      <c r="W292" s="20"/>
      <c r="X292" s="20"/>
      <c r="Y292" s="164"/>
      <c r="Z292" s="21"/>
      <c r="AA292" s="4"/>
      <c r="AB292" s="166"/>
      <c r="AC292" s="166"/>
      <c r="AD292" s="170"/>
      <c r="AE292" s="166"/>
      <c r="AF292" s="166"/>
      <c r="AG292" s="166"/>
      <c r="AH292" s="166"/>
      <c r="AI292" s="166"/>
      <c r="AJ292" s="166"/>
      <c r="AK292" s="166"/>
      <c r="AL292" s="166"/>
      <c r="AM292" s="166"/>
      <c r="AN292" s="166"/>
      <c r="AO292" s="185"/>
      <c r="AP292" s="24"/>
      <c r="AQ292" s="8"/>
    </row>
    <row r="293" spans="1:43" ht="16.5">
      <c r="A293" s="103"/>
      <c r="B293" s="193"/>
      <c r="C293" s="193"/>
      <c r="D293" s="119"/>
      <c r="E293" s="128"/>
      <c r="F293" s="134"/>
      <c r="G293" s="134"/>
      <c r="H293" s="134"/>
      <c r="I293" s="134"/>
      <c r="J293" s="146"/>
      <c r="K293" s="149"/>
      <c r="L293" s="152"/>
      <c r="M293" s="28" t="b">
        <f>M288=N293</f>
        <v>1</v>
      </c>
      <c r="N293" s="29">
        <f>SUM(N288:N292)</f>
        <v>0</v>
      </c>
      <c r="O293" s="30" t="s">
        <v>112</v>
      </c>
      <c r="P293" s="31"/>
      <c r="Q293" s="32"/>
      <c r="R293" s="32"/>
      <c r="S293" s="32"/>
      <c r="T293" s="33">
        <f>SUM(T288:T292)</f>
        <v>0</v>
      </c>
      <c r="U293" s="34"/>
      <c r="V293" s="34"/>
      <c r="W293" s="35"/>
      <c r="X293" s="35"/>
      <c r="Y293" s="165"/>
      <c r="Z293" s="36"/>
      <c r="AA293" s="4"/>
      <c r="AB293" s="37"/>
      <c r="AC293" s="38"/>
      <c r="AD293" s="38"/>
      <c r="AE293" s="38"/>
      <c r="AF293" s="38"/>
      <c r="AG293" s="38"/>
      <c r="AH293" s="38"/>
      <c r="AI293" s="38"/>
      <c r="AJ293" s="38"/>
      <c r="AK293" s="38"/>
      <c r="AL293" s="38"/>
      <c r="AM293" s="38"/>
      <c r="AN293" s="38"/>
      <c r="AO293" s="39"/>
      <c r="AP293" s="24"/>
      <c r="AQ293" s="8"/>
    </row>
    <row r="294" spans="1:43" ht="16.5">
      <c r="A294" s="91" t="s">
        <v>197</v>
      </c>
      <c r="B294" s="91"/>
      <c r="C294" s="91"/>
      <c r="D294" s="48"/>
      <c r="E294" s="48"/>
      <c r="F294" s="48"/>
      <c r="G294" s="48"/>
      <c r="H294" s="48"/>
      <c r="I294" s="48"/>
      <c r="J294" s="48"/>
      <c r="K294" s="48"/>
      <c r="L294" s="48"/>
      <c r="M294" s="48"/>
      <c r="N294" s="48"/>
      <c r="O294" s="48"/>
      <c r="P294" s="48"/>
      <c r="Q294" s="48"/>
      <c r="R294" s="48"/>
      <c r="S294" s="48"/>
      <c r="T294" s="48"/>
      <c r="U294" s="48"/>
      <c r="V294" s="48"/>
      <c r="W294" s="48"/>
      <c r="X294" s="48"/>
      <c r="Y294" s="48"/>
      <c r="Z294" s="49"/>
      <c r="AA294" s="4"/>
      <c r="AB294" s="50"/>
      <c r="AC294" s="51"/>
      <c r="AD294" s="51"/>
      <c r="AE294" s="51"/>
      <c r="AF294" s="51"/>
      <c r="AG294" s="51"/>
      <c r="AH294" s="51"/>
      <c r="AI294" s="51"/>
      <c r="AJ294" s="51"/>
      <c r="AK294" s="51"/>
      <c r="AL294" s="51"/>
      <c r="AM294" s="51"/>
      <c r="AN294" s="51"/>
      <c r="AO294" s="51"/>
      <c r="AP294" s="52"/>
      <c r="AQ294" s="8"/>
    </row>
    <row r="295" spans="1:43" ht="14.65" customHeight="1">
      <c r="A295" s="103">
        <v>1</v>
      </c>
      <c r="B295" s="193" t="s">
        <v>198</v>
      </c>
      <c r="C295" s="193"/>
      <c r="D295" s="117">
        <f>+Abril!M295</f>
        <v>520</v>
      </c>
      <c r="E295" s="126"/>
      <c r="F295" s="132">
        <v>119</v>
      </c>
      <c r="G295" s="132"/>
      <c r="H295" s="132"/>
      <c r="I295" s="132"/>
      <c r="J295" s="144">
        <f>+F295+G295</f>
        <v>119</v>
      </c>
      <c r="K295" s="147">
        <f>+AO295</f>
        <v>0</v>
      </c>
      <c r="L295" s="150">
        <f>+J295+K295</f>
        <v>119</v>
      </c>
      <c r="M295" s="153">
        <f>+(D295+E295)-L295+H295-I295</f>
        <v>401</v>
      </c>
      <c r="N295" s="14">
        <v>401</v>
      </c>
      <c r="O295" s="15" t="s">
        <v>274</v>
      </c>
      <c r="P295" s="15" t="s">
        <v>275</v>
      </c>
      <c r="Q295" s="16">
        <v>46691</v>
      </c>
      <c r="R295" s="17" t="str">
        <f ca="1">IF(Q295=0," ",IFERROR(IF(DATEDIF(TODAY(),Q295,"M")&lt;=5,"ROJO",IF(DATEDIF(TODAY(),Q295,"M")&gt;=12,"VERDE",IF(AND(DATEDIF(TODAY(),Q295,"M")&gt;=6,DATEDIF(TODAY(),Q295,"M")&lt;=11),"AMARILLO"))),S295))</f>
        <v>VERDE</v>
      </c>
      <c r="S295" s="17" t="str">
        <f t="shared" ref="S295:S300" si="0">IF(Q295=0," ",IF(Q295&lt;=$N$4,"VENCIDO","NO VENCIDO"))</f>
        <v>NO VENCIDO</v>
      </c>
      <c r="T295" s="18"/>
      <c r="U295" s="19"/>
      <c r="V295" s="19"/>
      <c r="W295" s="20"/>
      <c r="X295" s="20"/>
      <c r="Y295" s="163">
        <f>+AT295</f>
        <v>0</v>
      </c>
      <c r="Z295" s="21"/>
      <c r="AA295" s="4"/>
      <c r="AB295" s="167"/>
      <c r="AC295" s="167"/>
      <c r="AD295" s="171">
        <f>+AB295+AC295</f>
        <v>0</v>
      </c>
      <c r="AE295" s="167"/>
      <c r="AF295" s="167"/>
      <c r="AG295" s="167"/>
      <c r="AH295" s="167"/>
      <c r="AI295" s="167"/>
      <c r="AJ295" s="167"/>
      <c r="AK295" s="167"/>
      <c r="AL295" s="167"/>
      <c r="AM295" s="167"/>
      <c r="AN295" s="167"/>
      <c r="AO295" s="183">
        <f>SUM(AD295:AN300)</f>
        <v>0</v>
      </c>
      <c r="AP295" s="24"/>
      <c r="AQ295" s="8"/>
    </row>
    <row r="296" spans="1:43" ht="14.65" customHeight="1">
      <c r="A296" s="103"/>
      <c r="B296" s="193"/>
      <c r="C296" s="193"/>
      <c r="D296" s="118"/>
      <c r="E296" s="127"/>
      <c r="F296" s="133"/>
      <c r="G296" s="133"/>
      <c r="H296" s="133"/>
      <c r="I296" s="133"/>
      <c r="J296" s="145"/>
      <c r="K296" s="148"/>
      <c r="L296" s="151"/>
      <c r="M296" s="154"/>
      <c r="N296" s="14"/>
      <c r="O296" s="15"/>
      <c r="P296" s="15"/>
      <c r="Q296" s="16"/>
      <c r="R296" s="17" t="str">
        <f ca="1">IF(Q296=0," ",IFERROR(IF(DATEDIF(TODAY(),Q296,"M")&lt;=5,"ROJO",IF(DATEDIF(TODAY(),Q296,"M")&gt;=12,"VERDE",IF(AND(DATEDIF(TODAY(),Q296,"M")&gt;=6,DATEDIF(TODAY(),Q296,"M")&lt;=11),"AMARILLO"))),S296))</f>
        <v xml:space="preserve"> </v>
      </c>
      <c r="S296" s="25" t="str">
        <f t="shared" si="0"/>
        <v xml:space="preserve"> </v>
      </c>
      <c r="T296" s="18"/>
      <c r="U296" s="19"/>
      <c r="V296" s="19"/>
      <c r="W296" s="20"/>
      <c r="X296" s="20"/>
      <c r="Y296" s="164"/>
      <c r="Z296" s="21"/>
      <c r="AA296" s="4"/>
      <c r="AB296" s="168"/>
      <c r="AC296" s="168"/>
      <c r="AD296" s="172"/>
      <c r="AE296" s="168"/>
      <c r="AF296" s="168"/>
      <c r="AG296" s="168"/>
      <c r="AH296" s="168"/>
      <c r="AI296" s="168"/>
      <c r="AJ296" s="168"/>
      <c r="AK296" s="168"/>
      <c r="AL296" s="168"/>
      <c r="AM296" s="168"/>
      <c r="AN296" s="168"/>
      <c r="AO296" s="184"/>
      <c r="AP296" s="24"/>
      <c r="AQ296" s="8"/>
    </row>
    <row r="297" spans="1:43" ht="14.65" customHeight="1">
      <c r="A297" s="103"/>
      <c r="B297" s="193"/>
      <c r="C297" s="193"/>
      <c r="D297" s="118"/>
      <c r="E297" s="127"/>
      <c r="F297" s="133"/>
      <c r="G297" s="133"/>
      <c r="H297" s="133"/>
      <c r="I297" s="133"/>
      <c r="J297" s="145"/>
      <c r="K297" s="148"/>
      <c r="L297" s="151"/>
      <c r="M297" s="154"/>
      <c r="N297" s="14"/>
      <c r="O297" s="15"/>
      <c r="P297" s="15"/>
      <c r="Q297" s="16"/>
      <c r="R297" s="17" t="str">
        <f ca="1">IF(Q297=0," ",IFERROR(IF(DATEDIF(TODAY(),Q297,"M")&lt;=5,"ROJO",IF(DATEDIF(TODAY(),Q297,"M")&gt;=12,"VERDE",IF(AND(DATEDIF(TODAY(),Q297,"M")&gt;=6,DATEDIF(TODAY(),Q297,"M")&lt;=11),"AMARILLO"))),S297))</f>
        <v xml:space="preserve"> </v>
      </c>
      <c r="S297" s="25" t="str">
        <f t="shared" si="0"/>
        <v xml:space="preserve"> </v>
      </c>
      <c r="T297" s="18"/>
      <c r="U297" s="19"/>
      <c r="V297" s="19"/>
      <c r="W297" s="20"/>
      <c r="X297" s="20"/>
      <c r="Y297" s="164"/>
      <c r="Z297" s="21"/>
      <c r="AA297" s="4"/>
      <c r="AB297" s="168"/>
      <c r="AC297" s="168"/>
      <c r="AD297" s="172"/>
      <c r="AE297" s="168"/>
      <c r="AF297" s="168"/>
      <c r="AG297" s="168"/>
      <c r="AH297" s="168"/>
      <c r="AI297" s="168"/>
      <c r="AJ297" s="168"/>
      <c r="AK297" s="168"/>
      <c r="AL297" s="168"/>
      <c r="AM297" s="168"/>
      <c r="AN297" s="168"/>
      <c r="AO297" s="184"/>
      <c r="AP297" s="24"/>
      <c r="AQ297" s="8"/>
    </row>
    <row r="298" spans="1:43" ht="14.65" customHeight="1">
      <c r="A298" s="103"/>
      <c r="B298" s="193"/>
      <c r="C298" s="193"/>
      <c r="D298" s="118"/>
      <c r="E298" s="127"/>
      <c r="F298" s="133"/>
      <c r="G298" s="133"/>
      <c r="H298" s="133"/>
      <c r="I298" s="133"/>
      <c r="J298" s="145"/>
      <c r="K298" s="148"/>
      <c r="L298" s="151"/>
      <c r="M298" s="154"/>
      <c r="N298" s="14"/>
      <c r="O298" s="15"/>
      <c r="P298" s="15"/>
      <c r="Q298" s="16"/>
      <c r="R298" s="40"/>
      <c r="S298" s="41"/>
      <c r="T298" s="18"/>
      <c r="U298" s="19"/>
      <c r="V298" s="19"/>
      <c r="W298" s="20"/>
      <c r="X298" s="20"/>
      <c r="Y298" s="164"/>
      <c r="Z298" s="21"/>
      <c r="AA298" s="4"/>
      <c r="AB298" s="168"/>
      <c r="AC298" s="168"/>
      <c r="AD298" s="172"/>
      <c r="AE298" s="168"/>
      <c r="AF298" s="168"/>
      <c r="AG298" s="168"/>
      <c r="AH298" s="168"/>
      <c r="AI298" s="168"/>
      <c r="AJ298" s="168"/>
      <c r="AK298" s="168"/>
      <c r="AL298" s="168"/>
      <c r="AM298" s="168"/>
      <c r="AN298" s="168"/>
      <c r="AO298" s="184"/>
      <c r="AP298" s="24"/>
      <c r="AQ298" s="8"/>
    </row>
    <row r="299" spans="1:43" ht="14.65" customHeight="1">
      <c r="A299" s="103"/>
      <c r="B299" s="193"/>
      <c r="C299" s="193"/>
      <c r="D299" s="118"/>
      <c r="E299" s="127"/>
      <c r="F299" s="133"/>
      <c r="G299" s="133"/>
      <c r="H299" s="133"/>
      <c r="I299" s="133"/>
      <c r="J299" s="145"/>
      <c r="K299" s="148"/>
      <c r="L299" s="151"/>
      <c r="M299" s="154"/>
      <c r="N299" s="14"/>
      <c r="O299" s="15"/>
      <c r="P299" s="15"/>
      <c r="Q299" s="16"/>
      <c r="R299" s="17" t="str">
        <f ca="1">IF(Q299=0," ",IFERROR(IF(DATEDIF(TODAY(),Q299,"M")&lt;=5,"ROJO",IF(DATEDIF(TODAY(),Q299,"M")&gt;=12,"VERDE",IF(AND(DATEDIF(TODAY(),Q299,"M")&gt;=6,DATEDIF(TODAY(),Q299,"M")&lt;=11),"AMARILLO"))),S299))</f>
        <v xml:space="preserve"> </v>
      </c>
      <c r="S299" s="25" t="str">
        <f t="shared" si="0"/>
        <v xml:space="preserve"> </v>
      </c>
      <c r="T299" s="18"/>
      <c r="U299" s="19"/>
      <c r="V299" s="19"/>
      <c r="W299" s="20"/>
      <c r="X299" s="20"/>
      <c r="Y299" s="164"/>
      <c r="Z299" s="21"/>
      <c r="AA299" s="4"/>
      <c r="AB299" s="168"/>
      <c r="AC299" s="168"/>
      <c r="AD299" s="172"/>
      <c r="AE299" s="168"/>
      <c r="AF299" s="168"/>
      <c r="AG299" s="168"/>
      <c r="AH299" s="168"/>
      <c r="AI299" s="168"/>
      <c r="AJ299" s="168"/>
      <c r="AK299" s="168"/>
      <c r="AL299" s="168"/>
      <c r="AM299" s="168"/>
      <c r="AN299" s="168"/>
      <c r="AO299" s="184"/>
      <c r="AP299" s="24"/>
      <c r="AQ299" s="8"/>
    </row>
    <row r="300" spans="1:43" ht="14.65" customHeight="1">
      <c r="A300" s="103"/>
      <c r="B300" s="193"/>
      <c r="C300" s="193"/>
      <c r="D300" s="118"/>
      <c r="E300" s="127"/>
      <c r="F300" s="133"/>
      <c r="G300" s="133"/>
      <c r="H300" s="133"/>
      <c r="I300" s="133"/>
      <c r="J300" s="145"/>
      <c r="K300" s="148"/>
      <c r="L300" s="151"/>
      <c r="M300" s="155"/>
      <c r="N300" s="14"/>
      <c r="O300" s="15"/>
      <c r="P300" s="15"/>
      <c r="Q300" s="16"/>
      <c r="R300" s="17" t="str">
        <f ca="1">IF(Q300=0," ",IFERROR(IF(DATEDIF(TODAY(),Q300,"M")&lt;=5,"ROJO",IF(DATEDIF(TODAY(),Q300,"M")&gt;=12,"VERDE",IF(AND(DATEDIF(TODAY(),Q300,"M")&gt;=6,DATEDIF(TODAY(),Q300,"M")&lt;=11),"AMARILLO"))),S300))</f>
        <v xml:space="preserve"> </v>
      </c>
      <c r="S300" s="25" t="str">
        <f t="shared" si="0"/>
        <v xml:space="preserve"> </v>
      </c>
      <c r="T300" s="18"/>
      <c r="U300" s="19"/>
      <c r="V300" s="19"/>
      <c r="W300" s="20"/>
      <c r="X300" s="20"/>
      <c r="Y300" s="164"/>
      <c r="Z300" s="21"/>
      <c r="AA300" s="4"/>
      <c r="AB300" s="169"/>
      <c r="AC300" s="169"/>
      <c r="AD300" s="173"/>
      <c r="AE300" s="169"/>
      <c r="AF300" s="169"/>
      <c r="AG300" s="169"/>
      <c r="AH300" s="169"/>
      <c r="AI300" s="169"/>
      <c r="AJ300" s="169"/>
      <c r="AK300" s="169"/>
      <c r="AL300" s="169"/>
      <c r="AM300" s="169"/>
      <c r="AN300" s="169"/>
      <c r="AO300" s="185"/>
      <c r="AP300" s="24"/>
      <c r="AQ300" s="8"/>
    </row>
    <row r="301" spans="1:43" ht="16.5">
      <c r="A301" s="103"/>
      <c r="B301" s="193"/>
      <c r="C301" s="193"/>
      <c r="D301" s="119"/>
      <c r="E301" s="128"/>
      <c r="F301" s="134"/>
      <c r="G301" s="134"/>
      <c r="H301" s="134"/>
      <c r="I301" s="134"/>
      <c r="J301" s="146"/>
      <c r="K301" s="149"/>
      <c r="L301" s="152"/>
      <c r="M301" s="28" t="b">
        <f>M295=N301</f>
        <v>1</v>
      </c>
      <c r="N301" s="29">
        <f>SUM(N295:N300)</f>
        <v>401</v>
      </c>
      <c r="O301" s="30" t="s">
        <v>112</v>
      </c>
      <c r="P301" s="31"/>
      <c r="Q301" s="32"/>
      <c r="R301" s="32"/>
      <c r="S301" s="32"/>
      <c r="T301" s="33">
        <f>SUM(T295:T300)</f>
        <v>0</v>
      </c>
      <c r="U301" s="34"/>
      <c r="V301" s="34"/>
      <c r="W301" s="35"/>
      <c r="X301" s="35"/>
      <c r="Y301" s="165"/>
      <c r="Z301" s="36"/>
      <c r="AA301" s="4"/>
      <c r="AB301" s="37"/>
      <c r="AC301" s="38"/>
      <c r="AD301" s="53"/>
      <c r="AE301" s="38"/>
      <c r="AF301" s="38"/>
      <c r="AG301" s="38"/>
      <c r="AH301" s="38"/>
      <c r="AI301" s="38"/>
      <c r="AJ301" s="38"/>
      <c r="AK301" s="38"/>
      <c r="AL301" s="38"/>
      <c r="AM301" s="38"/>
      <c r="AN301" s="38"/>
      <c r="AO301" s="39"/>
      <c r="AP301" s="24"/>
      <c r="AQ301" s="8"/>
    </row>
    <row r="302" spans="1:43" ht="14.65" customHeight="1">
      <c r="A302" s="103">
        <f>+A295+1</f>
        <v>2</v>
      </c>
      <c r="B302" s="193" t="s">
        <v>201</v>
      </c>
      <c r="C302" s="193"/>
      <c r="D302" s="117">
        <f>+Abril!M302</f>
        <v>0</v>
      </c>
      <c r="E302" s="126"/>
      <c r="F302" s="132"/>
      <c r="G302" s="132"/>
      <c r="H302" s="132"/>
      <c r="I302" s="132"/>
      <c r="J302" s="144">
        <f>+F302+G302</f>
        <v>0</v>
      </c>
      <c r="K302" s="147">
        <f>+AO302</f>
        <v>0</v>
      </c>
      <c r="L302" s="150">
        <f>+J302+K302</f>
        <v>0</v>
      </c>
      <c r="M302" s="153">
        <f>+(D302+E302)-L302+H302-I302</f>
        <v>0</v>
      </c>
      <c r="N302" s="14"/>
      <c r="O302" s="15"/>
      <c r="P302" s="15"/>
      <c r="Q302" s="16"/>
      <c r="R302" s="17" t="str">
        <f ca="1">IF(Q302=0," ",IFERROR(IF(DATEDIF(TODAY(),Q302,"M")&lt;=5,"ROJO",IF(DATEDIF(TODAY(),Q302,"M")&gt;=12,"VERDE",IF(AND(DATEDIF(TODAY(),Q302,"M")&gt;=6,DATEDIF(TODAY(),Q302,"M")&lt;=11),"AMARILLO"))),S302))</f>
        <v xml:space="preserve"> </v>
      </c>
      <c r="S302" s="17" t="str">
        <f t="shared" ref="S302:S307" si="1">IF(Q302=0," ",IF(Q302&lt;=$N$4,"VENCIDO","NO VENCIDO"))</f>
        <v xml:space="preserve"> </v>
      </c>
      <c r="T302" s="18"/>
      <c r="U302" s="19"/>
      <c r="V302" s="19"/>
      <c r="W302" s="20"/>
      <c r="X302" s="20"/>
      <c r="Y302" s="163">
        <f>+AT302</f>
        <v>0</v>
      </c>
      <c r="Z302" s="21"/>
      <c r="AA302" s="4"/>
      <c r="AB302" s="167"/>
      <c r="AC302" s="167"/>
      <c r="AD302" s="171">
        <f>+AB302+AC302</f>
        <v>0</v>
      </c>
      <c r="AE302" s="167"/>
      <c r="AF302" s="167"/>
      <c r="AG302" s="167"/>
      <c r="AH302" s="167"/>
      <c r="AI302" s="167"/>
      <c r="AJ302" s="167"/>
      <c r="AK302" s="167"/>
      <c r="AL302" s="167"/>
      <c r="AM302" s="167"/>
      <c r="AN302" s="167"/>
      <c r="AO302" s="183">
        <f>SUM(AD302:AN307)</f>
        <v>0</v>
      </c>
      <c r="AP302" s="24"/>
      <c r="AQ302" s="8"/>
    </row>
    <row r="303" spans="1:43" ht="14.65" customHeight="1">
      <c r="A303" s="103"/>
      <c r="B303" s="193"/>
      <c r="C303" s="193"/>
      <c r="D303" s="118"/>
      <c r="E303" s="127"/>
      <c r="F303" s="133"/>
      <c r="G303" s="133"/>
      <c r="H303" s="133"/>
      <c r="I303" s="133"/>
      <c r="J303" s="145"/>
      <c r="K303" s="148"/>
      <c r="L303" s="151"/>
      <c r="M303" s="154"/>
      <c r="N303" s="14"/>
      <c r="O303" s="15"/>
      <c r="P303" s="15"/>
      <c r="Q303" s="16"/>
      <c r="R303" s="17" t="str">
        <f ca="1">IF(Q303=0," ",IFERROR(IF(DATEDIF(TODAY(),Q303,"M")&lt;=5,"ROJO",IF(DATEDIF(TODAY(),Q303,"M")&gt;=12,"VERDE",IF(AND(DATEDIF(TODAY(),Q303,"M")&gt;=6,DATEDIF(TODAY(),Q303,"M")&lt;=11),"AMARILLO"))),S303))</f>
        <v xml:space="preserve"> </v>
      </c>
      <c r="S303" s="25" t="str">
        <f t="shared" si="1"/>
        <v xml:space="preserve"> </v>
      </c>
      <c r="T303" s="18"/>
      <c r="U303" s="19"/>
      <c r="V303" s="19"/>
      <c r="W303" s="20"/>
      <c r="X303" s="20"/>
      <c r="Y303" s="164"/>
      <c r="Z303" s="21"/>
      <c r="AA303" s="4"/>
      <c r="AB303" s="168"/>
      <c r="AC303" s="168"/>
      <c r="AD303" s="172"/>
      <c r="AE303" s="168"/>
      <c r="AF303" s="168"/>
      <c r="AG303" s="168"/>
      <c r="AH303" s="168"/>
      <c r="AI303" s="168"/>
      <c r="AJ303" s="168"/>
      <c r="AK303" s="168"/>
      <c r="AL303" s="168"/>
      <c r="AM303" s="168"/>
      <c r="AN303" s="168"/>
      <c r="AO303" s="184"/>
      <c r="AP303" s="24"/>
      <c r="AQ303" s="8"/>
    </row>
    <row r="304" spans="1:43" ht="14.65" customHeight="1">
      <c r="A304" s="103"/>
      <c r="B304" s="193"/>
      <c r="C304" s="193"/>
      <c r="D304" s="118"/>
      <c r="E304" s="127"/>
      <c r="F304" s="133"/>
      <c r="G304" s="133"/>
      <c r="H304" s="133"/>
      <c r="I304" s="133"/>
      <c r="J304" s="145"/>
      <c r="K304" s="148"/>
      <c r="L304" s="151"/>
      <c r="M304" s="154"/>
      <c r="N304" s="14"/>
      <c r="O304" s="15"/>
      <c r="P304" s="15"/>
      <c r="Q304" s="16"/>
      <c r="R304" s="17" t="str">
        <f ca="1">IF(Q304=0," ",IFERROR(IF(DATEDIF(TODAY(),Q304,"M")&lt;=5,"ROJO",IF(DATEDIF(TODAY(),Q304,"M")&gt;=12,"VERDE",IF(AND(DATEDIF(TODAY(),Q304,"M")&gt;=6,DATEDIF(TODAY(),Q304,"M")&lt;=11),"AMARILLO"))),S304))</f>
        <v xml:space="preserve"> </v>
      </c>
      <c r="S304" s="25" t="str">
        <f t="shared" si="1"/>
        <v xml:space="preserve"> </v>
      </c>
      <c r="T304" s="18"/>
      <c r="U304" s="19"/>
      <c r="V304" s="19"/>
      <c r="W304" s="20"/>
      <c r="X304" s="20"/>
      <c r="Y304" s="164"/>
      <c r="Z304" s="21"/>
      <c r="AA304" s="4"/>
      <c r="AB304" s="168"/>
      <c r="AC304" s="168"/>
      <c r="AD304" s="172"/>
      <c r="AE304" s="168"/>
      <c r="AF304" s="168"/>
      <c r="AG304" s="168"/>
      <c r="AH304" s="168"/>
      <c r="AI304" s="168"/>
      <c r="AJ304" s="168"/>
      <c r="AK304" s="168"/>
      <c r="AL304" s="168"/>
      <c r="AM304" s="168"/>
      <c r="AN304" s="168"/>
      <c r="AO304" s="184"/>
      <c r="AP304" s="24"/>
      <c r="AQ304" s="8"/>
    </row>
    <row r="305" spans="1:43" ht="14.65" customHeight="1">
      <c r="A305" s="103"/>
      <c r="B305" s="193"/>
      <c r="C305" s="193"/>
      <c r="D305" s="118"/>
      <c r="E305" s="127"/>
      <c r="F305" s="133"/>
      <c r="G305" s="133"/>
      <c r="H305" s="133"/>
      <c r="I305" s="133"/>
      <c r="J305" s="145"/>
      <c r="K305" s="148"/>
      <c r="L305" s="151"/>
      <c r="M305" s="154"/>
      <c r="N305" s="14"/>
      <c r="O305" s="15"/>
      <c r="P305" s="15"/>
      <c r="Q305" s="16"/>
      <c r="R305" s="40"/>
      <c r="S305" s="41"/>
      <c r="T305" s="18"/>
      <c r="U305" s="19"/>
      <c r="V305" s="19"/>
      <c r="W305" s="20"/>
      <c r="X305" s="20"/>
      <c r="Y305" s="164"/>
      <c r="Z305" s="21"/>
      <c r="AA305" s="4"/>
      <c r="AB305" s="168"/>
      <c r="AC305" s="168"/>
      <c r="AD305" s="172"/>
      <c r="AE305" s="168"/>
      <c r="AF305" s="168"/>
      <c r="AG305" s="168"/>
      <c r="AH305" s="168"/>
      <c r="AI305" s="168"/>
      <c r="AJ305" s="168"/>
      <c r="AK305" s="168"/>
      <c r="AL305" s="168"/>
      <c r="AM305" s="168"/>
      <c r="AN305" s="168"/>
      <c r="AO305" s="184"/>
      <c r="AP305" s="24"/>
      <c r="AQ305" s="8"/>
    </row>
    <row r="306" spans="1:43" ht="14.65" customHeight="1">
      <c r="A306" s="103"/>
      <c r="B306" s="193"/>
      <c r="C306" s="193"/>
      <c r="D306" s="118"/>
      <c r="E306" s="127"/>
      <c r="F306" s="133"/>
      <c r="G306" s="133"/>
      <c r="H306" s="133"/>
      <c r="I306" s="133"/>
      <c r="J306" s="145"/>
      <c r="K306" s="148"/>
      <c r="L306" s="151"/>
      <c r="M306" s="154"/>
      <c r="N306" s="14"/>
      <c r="O306" s="15"/>
      <c r="P306" s="15"/>
      <c r="Q306" s="16"/>
      <c r="R306" s="17" t="str">
        <f ca="1">IF(Q306=0," ",IFERROR(IF(DATEDIF(TODAY(),Q306,"M")&lt;=5,"ROJO",IF(DATEDIF(TODAY(),Q306,"M")&gt;=12,"VERDE",IF(AND(DATEDIF(TODAY(),Q306,"M")&gt;=6,DATEDIF(TODAY(),Q306,"M")&lt;=11),"AMARILLO"))),S306))</f>
        <v xml:space="preserve"> </v>
      </c>
      <c r="S306" s="25" t="str">
        <f t="shared" si="1"/>
        <v xml:space="preserve"> </v>
      </c>
      <c r="T306" s="18"/>
      <c r="U306" s="19"/>
      <c r="V306" s="19"/>
      <c r="W306" s="20"/>
      <c r="X306" s="20"/>
      <c r="Y306" s="164"/>
      <c r="Z306" s="21"/>
      <c r="AA306" s="4"/>
      <c r="AB306" s="168"/>
      <c r="AC306" s="168"/>
      <c r="AD306" s="172"/>
      <c r="AE306" s="168"/>
      <c r="AF306" s="168"/>
      <c r="AG306" s="168"/>
      <c r="AH306" s="168"/>
      <c r="AI306" s="168"/>
      <c r="AJ306" s="168"/>
      <c r="AK306" s="168"/>
      <c r="AL306" s="168"/>
      <c r="AM306" s="168"/>
      <c r="AN306" s="168"/>
      <c r="AO306" s="184"/>
      <c r="AP306" s="24"/>
      <c r="AQ306" s="8"/>
    </row>
    <row r="307" spans="1:43" ht="14.65" customHeight="1">
      <c r="A307" s="103"/>
      <c r="B307" s="193"/>
      <c r="C307" s="193"/>
      <c r="D307" s="118"/>
      <c r="E307" s="127"/>
      <c r="F307" s="133"/>
      <c r="G307" s="133"/>
      <c r="H307" s="133"/>
      <c r="I307" s="133"/>
      <c r="J307" s="145"/>
      <c r="K307" s="148"/>
      <c r="L307" s="151"/>
      <c r="M307" s="155"/>
      <c r="N307" s="14"/>
      <c r="O307" s="15"/>
      <c r="P307" s="15"/>
      <c r="Q307" s="16"/>
      <c r="R307" s="17" t="str">
        <f ca="1">IF(Q307=0," ",IFERROR(IF(DATEDIF(TODAY(),Q307,"M")&lt;=5,"ROJO",IF(DATEDIF(TODAY(),Q307,"M")&gt;=12,"VERDE",IF(AND(DATEDIF(TODAY(),Q307,"M")&gt;=6,DATEDIF(TODAY(),Q307,"M")&lt;=11),"AMARILLO"))),S307))</f>
        <v xml:space="preserve"> </v>
      </c>
      <c r="S307" s="25" t="str">
        <f t="shared" si="1"/>
        <v xml:space="preserve"> </v>
      </c>
      <c r="T307" s="18"/>
      <c r="U307" s="19"/>
      <c r="V307" s="19"/>
      <c r="W307" s="20"/>
      <c r="X307" s="20"/>
      <c r="Y307" s="164"/>
      <c r="Z307" s="21"/>
      <c r="AA307" s="4"/>
      <c r="AB307" s="169"/>
      <c r="AC307" s="169"/>
      <c r="AD307" s="173"/>
      <c r="AE307" s="169"/>
      <c r="AF307" s="169"/>
      <c r="AG307" s="169"/>
      <c r="AH307" s="169"/>
      <c r="AI307" s="169"/>
      <c r="AJ307" s="169"/>
      <c r="AK307" s="169"/>
      <c r="AL307" s="169"/>
      <c r="AM307" s="169"/>
      <c r="AN307" s="169"/>
      <c r="AO307" s="185"/>
      <c r="AP307" s="24"/>
      <c r="AQ307" s="8"/>
    </row>
    <row r="308" spans="1:43" ht="16.5">
      <c r="A308" s="103"/>
      <c r="B308" s="193"/>
      <c r="C308" s="193"/>
      <c r="D308" s="119"/>
      <c r="E308" s="128"/>
      <c r="F308" s="134"/>
      <c r="G308" s="134"/>
      <c r="H308" s="134"/>
      <c r="I308" s="134"/>
      <c r="J308" s="146"/>
      <c r="K308" s="149"/>
      <c r="L308" s="152"/>
      <c r="M308" s="28" t="b">
        <f>M302=N308</f>
        <v>1</v>
      </c>
      <c r="N308" s="29">
        <f>SUM(N302:N307)</f>
        <v>0</v>
      </c>
      <c r="O308" s="30" t="s">
        <v>112</v>
      </c>
      <c r="P308" s="31"/>
      <c r="Q308" s="32"/>
      <c r="R308" s="32"/>
      <c r="S308" s="32"/>
      <c r="T308" s="33">
        <f>SUM(T302:T307)</f>
        <v>0</v>
      </c>
      <c r="U308" s="34"/>
      <c r="V308" s="34"/>
      <c r="W308" s="35"/>
      <c r="X308" s="35"/>
      <c r="Y308" s="165"/>
      <c r="Z308" s="36"/>
      <c r="AA308" s="4"/>
      <c r="AB308" s="37"/>
      <c r="AC308" s="38"/>
      <c r="AD308" s="53"/>
      <c r="AE308" s="38"/>
      <c r="AF308" s="38"/>
      <c r="AG308" s="38"/>
      <c r="AH308" s="38"/>
      <c r="AI308" s="38"/>
      <c r="AJ308" s="38"/>
      <c r="AK308" s="38"/>
      <c r="AL308" s="38"/>
      <c r="AM308" s="38"/>
      <c r="AN308" s="38"/>
      <c r="AO308" s="39"/>
      <c r="AP308" s="24"/>
      <c r="AQ308" s="8"/>
    </row>
    <row r="309" spans="1:43" ht="14.65" customHeight="1">
      <c r="A309" s="103">
        <f>+A302+1</f>
        <v>3</v>
      </c>
      <c r="B309" s="193" t="s">
        <v>202</v>
      </c>
      <c r="C309" s="193"/>
      <c r="D309" s="117">
        <f>+Abril!M309</f>
        <v>0</v>
      </c>
      <c r="E309" s="126"/>
      <c r="F309" s="132"/>
      <c r="G309" s="132"/>
      <c r="H309" s="132"/>
      <c r="I309" s="132"/>
      <c r="J309" s="144">
        <f>+F309+G309</f>
        <v>0</v>
      </c>
      <c r="K309" s="147">
        <f>+AO309</f>
        <v>0</v>
      </c>
      <c r="L309" s="150">
        <f>+J309+K309</f>
        <v>0</v>
      </c>
      <c r="M309" s="153">
        <f>+(D309+E309)-L309+H309-I309</f>
        <v>0</v>
      </c>
      <c r="N309" s="14"/>
      <c r="O309" s="15"/>
      <c r="P309" s="15"/>
      <c r="Q309" s="16"/>
      <c r="R309" s="17" t="str">
        <f ca="1">IF(Q309=0," ",IFERROR(IF(DATEDIF(TODAY(),Q309,"M")&lt;=5,"ROJO",IF(DATEDIF(TODAY(),Q309,"M")&gt;=12,"VERDE",IF(AND(DATEDIF(TODAY(),Q309,"M")&gt;=6,DATEDIF(TODAY(),Q309,"M")&lt;=11),"AMARILLO"))),S309))</f>
        <v xml:space="preserve"> </v>
      </c>
      <c r="S309" s="17" t="str">
        <f t="shared" ref="S309:S314" si="2">IF(Q309=0," ",IF(Q309&lt;=$N$4,"VENCIDO","NO VENCIDO"))</f>
        <v xml:space="preserve"> </v>
      </c>
      <c r="T309" s="18"/>
      <c r="U309" s="19"/>
      <c r="V309" s="19"/>
      <c r="W309" s="20"/>
      <c r="X309" s="20"/>
      <c r="Y309" s="163">
        <f>+AT309</f>
        <v>0</v>
      </c>
      <c r="Z309" s="21"/>
      <c r="AA309" s="4"/>
      <c r="AB309" s="167"/>
      <c r="AC309" s="167"/>
      <c r="AD309" s="171">
        <f>+AB309+AC309</f>
        <v>0</v>
      </c>
      <c r="AE309" s="167"/>
      <c r="AF309" s="167"/>
      <c r="AG309" s="167"/>
      <c r="AH309" s="167"/>
      <c r="AI309" s="167"/>
      <c r="AJ309" s="167"/>
      <c r="AK309" s="167"/>
      <c r="AL309" s="167"/>
      <c r="AM309" s="167"/>
      <c r="AN309" s="167"/>
      <c r="AO309" s="183">
        <f>SUM(AD309:AN314)</f>
        <v>0</v>
      </c>
      <c r="AP309" s="24"/>
      <c r="AQ309" s="8"/>
    </row>
    <row r="310" spans="1:43" ht="14.65" customHeight="1">
      <c r="A310" s="103"/>
      <c r="B310" s="193"/>
      <c r="C310" s="193"/>
      <c r="D310" s="118"/>
      <c r="E310" s="127"/>
      <c r="F310" s="133"/>
      <c r="G310" s="133"/>
      <c r="H310" s="133"/>
      <c r="I310" s="133"/>
      <c r="J310" s="145"/>
      <c r="K310" s="148"/>
      <c r="L310" s="151"/>
      <c r="M310" s="154"/>
      <c r="N310" s="14"/>
      <c r="O310" s="15"/>
      <c r="P310" s="15"/>
      <c r="Q310" s="16"/>
      <c r="R310" s="17" t="str">
        <f ca="1">IF(Q310=0," ",IFERROR(IF(DATEDIF(TODAY(),Q310,"M")&lt;=5,"ROJO",IF(DATEDIF(TODAY(),Q310,"M")&gt;=12,"VERDE",IF(AND(DATEDIF(TODAY(),Q310,"M")&gt;=6,DATEDIF(TODAY(),Q310,"M")&lt;=11),"AMARILLO"))),S310))</f>
        <v xml:space="preserve"> </v>
      </c>
      <c r="S310" s="25" t="str">
        <f t="shared" si="2"/>
        <v xml:space="preserve"> </v>
      </c>
      <c r="T310" s="18"/>
      <c r="U310" s="19"/>
      <c r="V310" s="19"/>
      <c r="W310" s="20"/>
      <c r="X310" s="20"/>
      <c r="Y310" s="164"/>
      <c r="Z310" s="21"/>
      <c r="AA310" s="4"/>
      <c r="AB310" s="168"/>
      <c r="AC310" s="168"/>
      <c r="AD310" s="172"/>
      <c r="AE310" s="168"/>
      <c r="AF310" s="168"/>
      <c r="AG310" s="168"/>
      <c r="AH310" s="168"/>
      <c r="AI310" s="168"/>
      <c r="AJ310" s="168"/>
      <c r="AK310" s="168"/>
      <c r="AL310" s="168"/>
      <c r="AM310" s="168"/>
      <c r="AN310" s="168"/>
      <c r="AO310" s="184"/>
      <c r="AP310" s="24"/>
      <c r="AQ310" s="8"/>
    </row>
    <row r="311" spans="1:43" ht="14.65" customHeight="1">
      <c r="A311" s="103"/>
      <c r="B311" s="193"/>
      <c r="C311" s="193"/>
      <c r="D311" s="118"/>
      <c r="E311" s="127"/>
      <c r="F311" s="133"/>
      <c r="G311" s="133"/>
      <c r="H311" s="133"/>
      <c r="I311" s="133"/>
      <c r="J311" s="145"/>
      <c r="K311" s="148"/>
      <c r="L311" s="151"/>
      <c r="M311" s="154"/>
      <c r="N311" s="14"/>
      <c r="O311" s="15"/>
      <c r="P311" s="15"/>
      <c r="Q311" s="16"/>
      <c r="R311" s="40"/>
      <c r="S311" s="41"/>
      <c r="T311" s="18"/>
      <c r="U311" s="19"/>
      <c r="V311" s="19"/>
      <c r="W311" s="20"/>
      <c r="X311" s="20"/>
      <c r="Y311" s="164"/>
      <c r="Z311" s="21"/>
      <c r="AA311" s="4"/>
      <c r="AB311" s="168"/>
      <c r="AC311" s="168"/>
      <c r="AD311" s="172"/>
      <c r="AE311" s="168"/>
      <c r="AF311" s="168"/>
      <c r="AG311" s="168"/>
      <c r="AH311" s="168"/>
      <c r="AI311" s="168"/>
      <c r="AJ311" s="168"/>
      <c r="AK311" s="168"/>
      <c r="AL311" s="168"/>
      <c r="AM311" s="168"/>
      <c r="AN311" s="168"/>
      <c r="AO311" s="184"/>
      <c r="AP311" s="24"/>
      <c r="AQ311" s="8"/>
    </row>
    <row r="312" spans="1:43" ht="14.65" customHeight="1">
      <c r="A312" s="103"/>
      <c r="B312" s="193"/>
      <c r="C312" s="193"/>
      <c r="D312" s="118"/>
      <c r="E312" s="127"/>
      <c r="F312" s="133"/>
      <c r="G312" s="133"/>
      <c r="H312" s="133"/>
      <c r="I312" s="133"/>
      <c r="J312" s="145"/>
      <c r="K312" s="148"/>
      <c r="L312" s="151"/>
      <c r="M312" s="154"/>
      <c r="N312" s="14"/>
      <c r="O312" s="15"/>
      <c r="P312" s="15"/>
      <c r="Q312" s="16"/>
      <c r="R312" s="17" t="str">
        <f ca="1">IF(Q312=0," ",IFERROR(IF(DATEDIF(TODAY(),Q312,"M")&lt;=5,"ROJO",IF(DATEDIF(TODAY(),Q312,"M")&gt;=12,"VERDE",IF(AND(DATEDIF(TODAY(),Q312,"M")&gt;=6,DATEDIF(TODAY(),Q312,"M")&lt;=11),"AMARILLO"))),S312))</f>
        <v xml:space="preserve"> </v>
      </c>
      <c r="S312" s="25" t="str">
        <f t="shared" si="2"/>
        <v xml:space="preserve"> </v>
      </c>
      <c r="T312" s="18"/>
      <c r="U312" s="19"/>
      <c r="V312" s="19"/>
      <c r="W312" s="20"/>
      <c r="X312" s="20"/>
      <c r="Y312" s="164"/>
      <c r="Z312" s="21"/>
      <c r="AA312" s="4"/>
      <c r="AB312" s="168"/>
      <c r="AC312" s="168"/>
      <c r="AD312" s="172"/>
      <c r="AE312" s="168"/>
      <c r="AF312" s="168"/>
      <c r="AG312" s="168"/>
      <c r="AH312" s="168"/>
      <c r="AI312" s="168"/>
      <c r="AJ312" s="168"/>
      <c r="AK312" s="168"/>
      <c r="AL312" s="168"/>
      <c r="AM312" s="168"/>
      <c r="AN312" s="168"/>
      <c r="AO312" s="184"/>
      <c r="AP312" s="24"/>
      <c r="AQ312" s="8"/>
    </row>
    <row r="313" spans="1:43" ht="14.65" customHeight="1">
      <c r="A313" s="103"/>
      <c r="B313" s="193"/>
      <c r="C313" s="193"/>
      <c r="D313" s="118"/>
      <c r="E313" s="127"/>
      <c r="F313" s="133"/>
      <c r="G313" s="133"/>
      <c r="H313" s="133"/>
      <c r="I313" s="133"/>
      <c r="J313" s="145"/>
      <c r="K313" s="148"/>
      <c r="L313" s="151"/>
      <c r="M313" s="154"/>
      <c r="N313" s="14"/>
      <c r="O313" s="15"/>
      <c r="P313" s="15"/>
      <c r="Q313" s="16"/>
      <c r="R313" s="17" t="str">
        <f ca="1">IF(Q313=0," ",IFERROR(IF(DATEDIF(TODAY(),Q313,"M")&lt;=5,"ROJO",IF(DATEDIF(TODAY(),Q313,"M")&gt;=12,"VERDE",IF(AND(DATEDIF(TODAY(),Q313,"M")&gt;=6,DATEDIF(TODAY(),Q313,"M")&lt;=11),"AMARILLO"))),S313))</f>
        <v xml:space="preserve"> </v>
      </c>
      <c r="S313" s="25" t="str">
        <f t="shared" si="2"/>
        <v xml:space="preserve"> </v>
      </c>
      <c r="T313" s="18"/>
      <c r="U313" s="19"/>
      <c r="V313" s="19"/>
      <c r="W313" s="20"/>
      <c r="X313" s="20"/>
      <c r="Y313" s="164"/>
      <c r="Z313" s="21"/>
      <c r="AA313" s="4"/>
      <c r="AB313" s="168"/>
      <c r="AC313" s="168"/>
      <c r="AD313" s="172"/>
      <c r="AE313" s="168"/>
      <c r="AF313" s="168"/>
      <c r="AG313" s="168"/>
      <c r="AH313" s="168"/>
      <c r="AI313" s="168"/>
      <c r="AJ313" s="168"/>
      <c r="AK313" s="168"/>
      <c r="AL313" s="168"/>
      <c r="AM313" s="168"/>
      <c r="AN313" s="168"/>
      <c r="AO313" s="184"/>
      <c r="AP313" s="24"/>
      <c r="AQ313" s="8"/>
    </row>
    <row r="314" spans="1:43" ht="14.65" customHeight="1">
      <c r="A314" s="103"/>
      <c r="B314" s="193"/>
      <c r="C314" s="193"/>
      <c r="D314" s="118"/>
      <c r="E314" s="127"/>
      <c r="F314" s="133"/>
      <c r="G314" s="133"/>
      <c r="H314" s="133"/>
      <c r="I314" s="133"/>
      <c r="J314" s="145"/>
      <c r="K314" s="148"/>
      <c r="L314" s="151"/>
      <c r="M314" s="155"/>
      <c r="N314" s="14"/>
      <c r="O314" s="15"/>
      <c r="P314" s="15"/>
      <c r="Q314" s="16"/>
      <c r="R314" s="17" t="str">
        <f ca="1">IF(Q314=0," ",IFERROR(IF(DATEDIF(TODAY(),Q314,"M")&lt;=5,"ROJO",IF(DATEDIF(TODAY(),Q314,"M")&gt;=12,"VERDE",IF(AND(DATEDIF(TODAY(),Q314,"M")&gt;=6,DATEDIF(TODAY(),Q314,"M")&lt;=11),"AMARILLO"))),S314))</f>
        <v xml:space="preserve"> </v>
      </c>
      <c r="S314" s="25" t="str">
        <f t="shared" si="2"/>
        <v xml:space="preserve"> </v>
      </c>
      <c r="T314" s="18"/>
      <c r="U314" s="19"/>
      <c r="V314" s="19"/>
      <c r="W314" s="20"/>
      <c r="X314" s="20"/>
      <c r="Y314" s="164"/>
      <c r="Z314" s="21"/>
      <c r="AA314" s="4"/>
      <c r="AB314" s="169"/>
      <c r="AC314" s="169"/>
      <c r="AD314" s="173"/>
      <c r="AE314" s="169"/>
      <c r="AF314" s="169"/>
      <c r="AG314" s="169"/>
      <c r="AH314" s="169"/>
      <c r="AI314" s="169"/>
      <c r="AJ314" s="169"/>
      <c r="AK314" s="169"/>
      <c r="AL314" s="169"/>
      <c r="AM314" s="169"/>
      <c r="AN314" s="169"/>
      <c r="AO314" s="185"/>
      <c r="AP314" s="24"/>
      <c r="AQ314" s="8"/>
    </row>
    <row r="315" spans="1:43" ht="16.5">
      <c r="A315" s="103"/>
      <c r="B315" s="193"/>
      <c r="C315" s="193"/>
      <c r="D315" s="119"/>
      <c r="E315" s="128"/>
      <c r="F315" s="134"/>
      <c r="G315" s="134"/>
      <c r="H315" s="134"/>
      <c r="I315" s="134"/>
      <c r="J315" s="146"/>
      <c r="K315" s="149"/>
      <c r="L315" s="152"/>
      <c r="M315" s="28" t="b">
        <f>M309=N315</f>
        <v>1</v>
      </c>
      <c r="N315" s="29">
        <f>SUM(N309:N314)</f>
        <v>0</v>
      </c>
      <c r="O315" s="30" t="s">
        <v>112</v>
      </c>
      <c r="P315" s="31"/>
      <c r="Q315" s="32"/>
      <c r="R315" s="32"/>
      <c r="S315" s="32"/>
      <c r="T315" s="33">
        <f>SUM(T309:T314)</f>
        <v>0</v>
      </c>
      <c r="U315" s="34"/>
      <c r="V315" s="34"/>
      <c r="W315" s="35"/>
      <c r="X315" s="35"/>
      <c r="Y315" s="165"/>
      <c r="Z315" s="36"/>
      <c r="AA315" s="4"/>
      <c r="AB315" s="37"/>
      <c r="AC315" s="38"/>
      <c r="AD315" s="53"/>
      <c r="AE315" s="38"/>
      <c r="AF315" s="38"/>
      <c r="AG315" s="38"/>
      <c r="AH315" s="38"/>
      <c r="AI315" s="38"/>
      <c r="AJ315" s="38"/>
      <c r="AK315" s="38"/>
      <c r="AL315" s="38"/>
      <c r="AM315" s="38"/>
      <c r="AN315" s="38"/>
      <c r="AO315" s="39"/>
      <c r="AP315" s="24"/>
      <c r="AQ315" s="8"/>
    </row>
    <row r="316" spans="1:43" ht="14.65" customHeight="1">
      <c r="A316" s="103">
        <f>+A309+1</f>
        <v>4</v>
      </c>
      <c r="B316" s="193" t="s">
        <v>203</v>
      </c>
      <c r="C316" s="193"/>
      <c r="D316" s="117">
        <f>+Abril!M316</f>
        <v>0</v>
      </c>
      <c r="E316" s="126"/>
      <c r="F316" s="132"/>
      <c r="G316" s="132"/>
      <c r="H316" s="132"/>
      <c r="I316" s="132"/>
      <c r="J316" s="144">
        <f>+F316+G316</f>
        <v>0</v>
      </c>
      <c r="K316" s="147">
        <f>+AO316</f>
        <v>0</v>
      </c>
      <c r="L316" s="150">
        <f>+J316+K316</f>
        <v>0</v>
      </c>
      <c r="M316" s="153">
        <f>+(D316+E316)-L316+H316-I316</f>
        <v>0</v>
      </c>
      <c r="N316" s="14"/>
      <c r="O316" s="15"/>
      <c r="P316" s="15"/>
      <c r="Q316" s="16"/>
      <c r="R316" s="17" t="str">
        <f ca="1">IF(Q316=0," ",IFERROR(IF(DATEDIF(TODAY(),Q316,"M")&lt;=5,"ROJO",IF(DATEDIF(TODAY(),Q316,"M")&gt;=12,"VERDE",IF(AND(DATEDIF(TODAY(),Q316,"M")&gt;=6,DATEDIF(TODAY(),Q316,"M")&lt;=11),"AMARILLO"))),S316))</f>
        <v xml:space="preserve"> </v>
      </c>
      <c r="S316" s="17" t="str">
        <f>IF(Q316=0," ",IF(Q316&lt;=$N$4,"VENCIDO","NO VENCIDO"))</f>
        <v xml:space="preserve"> </v>
      </c>
      <c r="T316" s="18"/>
      <c r="U316" s="19"/>
      <c r="V316" s="19"/>
      <c r="W316" s="20"/>
      <c r="X316" s="20"/>
      <c r="Y316" s="163">
        <f>+AT316</f>
        <v>0</v>
      </c>
      <c r="Z316" s="21"/>
      <c r="AA316" s="4"/>
      <c r="AB316" s="167"/>
      <c r="AC316" s="167"/>
      <c r="AD316" s="171">
        <f>+AB316+AC316</f>
        <v>0</v>
      </c>
      <c r="AE316" s="167"/>
      <c r="AF316" s="167"/>
      <c r="AG316" s="167"/>
      <c r="AH316" s="167"/>
      <c r="AI316" s="167"/>
      <c r="AJ316" s="167"/>
      <c r="AK316" s="167"/>
      <c r="AL316" s="167"/>
      <c r="AM316" s="167"/>
      <c r="AN316" s="167"/>
      <c r="AO316" s="183">
        <f>SUM(AD316:AN321)</f>
        <v>0</v>
      </c>
      <c r="AP316" s="24"/>
      <c r="AQ316" s="8"/>
    </row>
    <row r="317" spans="1:43" ht="14.65" customHeight="1">
      <c r="A317" s="103"/>
      <c r="B317" s="193"/>
      <c r="C317" s="193"/>
      <c r="D317" s="118"/>
      <c r="E317" s="127"/>
      <c r="F317" s="133"/>
      <c r="G317" s="133"/>
      <c r="H317" s="133"/>
      <c r="I317" s="133"/>
      <c r="J317" s="145"/>
      <c r="K317" s="148"/>
      <c r="L317" s="151"/>
      <c r="M317" s="154"/>
      <c r="N317" s="14"/>
      <c r="O317" s="15"/>
      <c r="P317" s="15"/>
      <c r="Q317" s="16"/>
      <c r="R317" s="17" t="str">
        <f ca="1">IF(Q317=0," ",IFERROR(IF(DATEDIF(TODAY(),Q317,"M")&lt;=5,"ROJO",IF(DATEDIF(TODAY(),Q317,"M")&gt;=12,"VERDE",IF(AND(DATEDIF(TODAY(),Q317,"M")&gt;=6,DATEDIF(TODAY(),Q317,"M")&lt;=11),"AMARILLO"))),S317))</f>
        <v xml:space="preserve"> </v>
      </c>
      <c r="S317" s="25" t="str">
        <f>IF(Q317=0," ",IF(Q317&lt;=$N$4,"VENCIDO","NO VENCIDO"))</f>
        <v xml:space="preserve"> </v>
      </c>
      <c r="T317" s="18"/>
      <c r="U317" s="19"/>
      <c r="V317" s="19"/>
      <c r="W317" s="20"/>
      <c r="X317" s="20"/>
      <c r="Y317" s="164"/>
      <c r="Z317" s="21"/>
      <c r="AA317" s="4"/>
      <c r="AB317" s="168"/>
      <c r="AC317" s="168"/>
      <c r="AD317" s="172"/>
      <c r="AE317" s="168"/>
      <c r="AF317" s="168"/>
      <c r="AG317" s="168"/>
      <c r="AH317" s="168"/>
      <c r="AI317" s="168"/>
      <c r="AJ317" s="168"/>
      <c r="AK317" s="168"/>
      <c r="AL317" s="168"/>
      <c r="AM317" s="168"/>
      <c r="AN317" s="168"/>
      <c r="AO317" s="184"/>
      <c r="AP317" s="24"/>
      <c r="AQ317" s="8"/>
    </row>
    <row r="318" spans="1:43" ht="14.65" customHeight="1">
      <c r="A318" s="103"/>
      <c r="B318" s="193"/>
      <c r="C318" s="193"/>
      <c r="D318" s="118"/>
      <c r="E318" s="127"/>
      <c r="F318" s="133"/>
      <c r="G318" s="133"/>
      <c r="H318" s="133"/>
      <c r="I318" s="133"/>
      <c r="J318" s="145"/>
      <c r="K318" s="148"/>
      <c r="L318" s="151"/>
      <c r="M318" s="154"/>
      <c r="N318" s="14"/>
      <c r="O318" s="15"/>
      <c r="P318" s="15"/>
      <c r="Q318" s="16"/>
      <c r="R318" s="40"/>
      <c r="S318" s="41"/>
      <c r="T318" s="18"/>
      <c r="U318" s="19"/>
      <c r="V318" s="19"/>
      <c r="W318" s="20"/>
      <c r="X318" s="20"/>
      <c r="Y318" s="164"/>
      <c r="Z318" s="21"/>
      <c r="AA318" s="4"/>
      <c r="AB318" s="168"/>
      <c r="AC318" s="168"/>
      <c r="AD318" s="172"/>
      <c r="AE318" s="168"/>
      <c r="AF318" s="168"/>
      <c r="AG318" s="168"/>
      <c r="AH318" s="168"/>
      <c r="AI318" s="168"/>
      <c r="AJ318" s="168"/>
      <c r="AK318" s="168"/>
      <c r="AL318" s="168"/>
      <c r="AM318" s="168"/>
      <c r="AN318" s="168"/>
      <c r="AO318" s="184"/>
      <c r="AP318" s="24"/>
      <c r="AQ318" s="8"/>
    </row>
    <row r="319" spans="1:43" ht="14.65" customHeight="1">
      <c r="A319" s="103"/>
      <c r="B319" s="193"/>
      <c r="C319" s="193"/>
      <c r="D319" s="118"/>
      <c r="E319" s="127"/>
      <c r="F319" s="133"/>
      <c r="G319" s="133"/>
      <c r="H319" s="133"/>
      <c r="I319" s="133"/>
      <c r="J319" s="145"/>
      <c r="K319" s="148"/>
      <c r="L319" s="151"/>
      <c r="M319" s="154"/>
      <c r="N319" s="14"/>
      <c r="O319" s="15"/>
      <c r="P319" s="15"/>
      <c r="Q319" s="16"/>
      <c r="R319" s="17" t="str">
        <f ca="1">IF(Q319=0," ",IFERROR(IF(DATEDIF(TODAY(),Q319,"M")&lt;=5,"ROJO",IF(DATEDIF(TODAY(),Q319,"M")&gt;=12,"VERDE",IF(AND(DATEDIF(TODAY(),Q319,"M")&gt;=6,DATEDIF(TODAY(),Q319,"M")&lt;=11),"AMARILLO"))),S319))</f>
        <v xml:space="preserve"> </v>
      </c>
      <c r="S319" s="25" t="str">
        <f>IF(Q319=0," ",IF(Q319&lt;=$N$4,"VENCIDO","NO VENCIDO"))</f>
        <v xml:space="preserve"> </v>
      </c>
      <c r="T319" s="18"/>
      <c r="U319" s="19"/>
      <c r="V319" s="19"/>
      <c r="W319" s="20"/>
      <c r="X319" s="20"/>
      <c r="Y319" s="164"/>
      <c r="Z319" s="21"/>
      <c r="AA319" s="4"/>
      <c r="AB319" s="168"/>
      <c r="AC319" s="168"/>
      <c r="AD319" s="172"/>
      <c r="AE319" s="168"/>
      <c r="AF319" s="168"/>
      <c r="AG319" s="168"/>
      <c r="AH319" s="168"/>
      <c r="AI319" s="168"/>
      <c r="AJ319" s="168"/>
      <c r="AK319" s="168"/>
      <c r="AL319" s="168"/>
      <c r="AM319" s="168"/>
      <c r="AN319" s="168"/>
      <c r="AO319" s="184"/>
      <c r="AP319" s="24"/>
      <c r="AQ319" s="8"/>
    </row>
    <row r="320" spans="1:43" ht="14.65" customHeight="1">
      <c r="A320" s="103"/>
      <c r="B320" s="193"/>
      <c r="C320" s="193"/>
      <c r="D320" s="118"/>
      <c r="E320" s="127"/>
      <c r="F320" s="133"/>
      <c r="G320" s="133"/>
      <c r="H320" s="133"/>
      <c r="I320" s="133"/>
      <c r="J320" s="145"/>
      <c r="K320" s="148"/>
      <c r="L320" s="151"/>
      <c r="M320" s="154"/>
      <c r="N320" s="14"/>
      <c r="O320" s="15"/>
      <c r="P320" s="15"/>
      <c r="Q320" s="16"/>
      <c r="R320" s="17" t="str">
        <f ca="1">IF(Q320=0," ",IFERROR(IF(DATEDIF(TODAY(),Q320,"M")&lt;=5,"ROJO",IF(DATEDIF(TODAY(),Q320,"M")&gt;=12,"VERDE",IF(AND(DATEDIF(TODAY(),Q320,"M")&gt;=6,DATEDIF(TODAY(),Q320,"M")&lt;=11),"AMARILLO"))),S320))</f>
        <v xml:space="preserve"> </v>
      </c>
      <c r="S320" s="25" t="str">
        <f>IF(Q320=0," ",IF(Q320&lt;=$N$4,"VENCIDO","NO VENCIDO"))</f>
        <v xml:space="preserve"> </v>
      </c>
      <c r="T320" s="18"/>
      <c r="U320" s="19"/>
      <c r="V320" s="19"/>
      <c r="W320" s="20"/>
      <c r="X320" s="20"/>
      <c r="Y320" s="164"/>
      <c r="Z320" s="21"/>
      <c r="AA320" s="4"/>
      <c r="AB320" s="168"/>
      <c r="AC320" s="168"/>
      <c r="AD320" s="172"/>
      <c r="AE320" s="168"/>
      <c r="AF320" s="168"/>
      <c r="AG320" s="168"/>
      <c r="AH320" s="168"/>
      <c r="AI320" s="168"/>
      <c r="AJ320" s="168"/>
      <c r="AK320" s="168"/>
      <c r="AL320" s="168"/>
      <c r="AM320" s="168"/>
      <c r="AN320" s="168"/>
      <c r="AO320" s="184"/>
      <c r="AP320" s="24"/>
      <c r="AQ320" s="8"/>
    </row>
    <row r="321" spans="1:43" ht="14.65" customHeight="1">
      <c r="A321" s="103"/>
      <c r="B321" s="193"/>
      <c r="C321" s="193"/>
      <c r="D321" s="118"/>
      <c r="E321" s="127"/>
      <c r="F321" s="133"/>
      <c r="G321" s="133"/>
      <c r="H321" s="133"/>
      <c r="I321" s="133"/>
      <c r="J321" s="145"/>
      <c r="K321" s="148"/>
      <c r="L321" s="151"/>
      <c r="M321" s="155"/>
      <c r="N321" s="14"/>
      <c r="O321" s="15"/>
      <c r="P321" s="15"/>
      <c r="Q321" s="16"/>
      <c r="R321" s="17" t="str">
        <f ca="1">IF(Q321=0," ",IFERROR(IF(DATEDIF(TODAY(),Q321,"M")&lt;=5,"ROJO",IF(DATEDIF(TODAY(),Q321,"M")&gt;=12,"VERDE",IF(AND(DATEDIF(TODAY(),Q321,"M")&gt;=6,DATEDIF(TODAY(),Q321,"M")&lt;=11),"AMARILLO"))),S321))</f>
        <v xml:space="preserve"> </v>
      </c>
      <c r="S321" s="25" t="str">
        <f>IF(Q321=0," ",IF(Q321&lt;=$N$4,"VENCIDO","NO VENCIDO"))</f>
        <v xml:space="preserve"> </v>
      </c>
      <c r="T321" s="18"/>
      <c r="U321" s="19"/>
      <c r="V321" s="19"/>
      <c r="W321" s="20"/>
      <c r="X321" s="20"/>
      <c r="Y321" s="164"/>
      <c r="Z321" s="21"/>
      <c r="AA321" s="4"/>
      <c r="AB321" s="169"/>
      <c r="AC321" s="169"/>
      <c r="AD321" s="173"/>
      <c r="AE321" s="169"/>
      <c r="AF321" s="169"/>
      <c r="AG321" s="169"/>
      <c r="AH321" s="169"/>
      <c r="AI321" s="169"/>
      <c r="AJ321" s="169"/>
      <c r="AK321" s="169"/>
      <c r="AL321" s="169"/>
      <c r="AM321" s="169"/>
      <c r="AN321" s="169"/>
      <c r="AO321" s="185"/>
      <c r="AP321" s="24"/>
      <c r="AQ321" s="8"/>
    </row>
    <row r="322" spans="1:43" ht="16.5">
      <c r="A322" s="103"/>
      <c r="B322" s="193"/>
      <c r="C322" s="193"/>
      <c r="D322" s="119"/>
      <c r="E322" s="128"/>
      <c r="F322" s="134"/>
      <c r="G322" s="134"/>
      <c r="H322" s="134"/>
      <c r="I322" s="134"/>
      <c r="J322" s="146"/>
      <c r="K322" s="149"/>
      <c r="L322" s="152"/>
      <c r="M322" s="28" t="b">
        <f>M316=N322</f>
        <v>1</v>
      </c>
      <c r="N322" s="29">
        <f>SUM(N316:N321)</f>
        <v>0</v>
      </c>
      <c r="O322" s="30" t="s">
        <v>112</v>
      </c>
      <c r="P322" s="31"/>
      <c r="Q322" s="32"/>
      <c r="R322" s="32"/>
      <c r="S322" s="32"/>
      <c r="T322" s="33">
        <f>SUM(T316:T321)</f>
        <v>0</v>
      </c>
      <c r="U322" s="34"/>
      <c r="V322" s="34"/>
      <c r="W322" s="35"/>
      <c r="X322" s="35"/>
      <c r="Y322" s="165"/>
      <c r="Z322" s="36"/>
      <c r="AA322" s="4"/>
      <c r="AB322" s="37"/>
      <c r="AC322" s="38"/>
      <c r="AD322" s="53"/>
      <c r="AE322" s="38"/>
      <c r="AF322" s="38"/>
      <c r="AG322" s="38"/>
      <c r="AH322" s="38"/>
      <c r="AI322" s="38"/>
      <c r="AJ322" s="38"/>
      <c r="AK322" s="38"/>
      <c r="AL322" s="38"/>
      <c r="AM322" s="38"/>
      <c r="AN322" s="38"/>
      <c r="AO322" s="39"/>
      <c r="AP322" s="24"/>
      <c r="AQ322" s="8"/>
    </row>
    <row r="323" spans="1:43" ht="14.65" customHeight="1">
      <c r="A323" s="103">
        <f>+A316+1</f>
        <v>5</v>
      </c>
      <c r="B323" s="193" t="s">
        <v>204</v>
      </c>
      <c r="C323" s="193"/>
      <c r="D323" s="117">
        <f>+Abril!M323</f>
        <v>0</v>
      </c>
      <c r="E323" s="126"/>
      <c r="F323" s="132"/>
      <c r="G323" s="132"/>
      <c r="H323" s="132"/>
      <c r="I323" s="132"/>
      <c r="J323" s="144">
        <f>+F323+G323</f>
        <v>0</v>
      </c>
      <c r="K323" s="147">
        <f>+AO323</f>
        <v>0</v>
      </c>
      <c r="L323" s="150">
        <f>+J323+K323</f>
        <v>0</v>
      </c>
      <c r="M323" s="153">
        <f>+(D323+E323)-L323+H323-I323</f>
        <v>0</v>
      </c>
      <c r="N323" s="14"/>
      <c r="O323" s="15"/>
      <c r="P323" s="15"/>
      <c r="Q323" s="16"/>
      <c r="R323" s="17" t="str">
        <f ca="1">IF(Q323=0," ",IFERROR(IF(DATEDIF(TODAY(),Q323,"M")&lt;=5,"ROJO",IF(DATEDIF(TODAY(),Q323,"M")&gt;=12,"VERDE",IF(AND(DATEDIF(TODAY(),Q323,"M")&gt;=6,DATEDIF(TODAY(),Q323,"M")&lt;=11),"AMARILLO"))),S323))</f>
        <v xml:space="preserve"> </v>
      </c>
      <c r="S323" s="17" t="str">
        <f>IF(Q323=0," ",IF(Q323&lt;=$N$4,"VENCIDO","NO VENCIDO"))</f>
        <v xml:space="preserve"> </v>
      </c>
      <c r="T323" s="18"/>
      <c r="U323" s="19"/>
      <c r="V323" s="19"/>
      <c r="W323" s="20"/>
      <c r="X323" s="20"/>
      <c r="Y323" s="163">
        <f>+AT323</f>
        <v>0</v>
      </c>
      <c r="Z323" s="21"/>
      <c r="AA323" s="4"/>
      <c r="AB323" s="167"/>
      <c r="AC323" s="167"/>
      <c r="AD323" s="171">
        <f>+AB323+AC323</f>
        <v>0</v>
      </c>
      <c r="AE323" s="167"/>
      <c r="AF323" s="167"/>
      <c r="AG323" s="167"/>
      <c r="AH323" s="167"/>
      <c r="AI323" s="167"/>
      <c r="AJ323" s="167"/>
      <c r="AK323" s="167"/>
      <c r="AL323" s="167"/>
      <c r="AM323" s="167"/>
      <c r="AN323" s="167"/>
      <c r="AO323" s="183">
        <f>SUM(AD323:AN328)</f>
        <v>0</v>
      </c>
      <c r="AP323" s="24"/>
      <c r="AQ323" s="8"/>
    </row>
    <row r="324" spans="1:43" ht="14.65" customHeight="1">
      <c r="A324" s="103"/>
      <c r="B324" s="193"/>
      <c r="C324" s="193"/>
      <c r="D324" s="118"/>
      <c r="E324" s="127"/>
      <c r="F324" s="133"/>
      <c r="G324" s="133"/>
      <c r="H324" s="133"/>
      <c r="I324" s="133"/>
      <c r="J324" s="145"/>
      <c r="K324" s="148"/>
      <c r="L324" s="151"/>
      <c r="M324" s="154"/>
      <c r="N324" s="14"/>
      <c r="O324" s="15"/>
      <c r="P324" s="15"/>
      <c r="Q324" s="16"/>
      <c r="R324" s="17" t="str">
        <f ca="1">IF(Q324=0," ",IFERROR(IF(DATEDIF(TODAY(),Q324,"M")&lt;=5,"ROJO",IF(DATEDIF(TODAY(),Q324,"M")&gt;=12,"VERDE",IF(AND(DATEDIF(TODAY(),Q324,"M")&gt;=6,DATEDIF(TODAY(),Q324,"M")&lt;=11),"AMARILLO"))),S324))</f>
        <v xml:space="preserve"> </v>
      </c>
      <c r="S324" s="25" t="str">
        <f>IF(Q324=0," ",IF(Q324&lt;=$N$4,"VENCIDO","NO VENCIDO"))</f>
        <v xml:space="preserve"> </v>
      </c>
      <c r="T324" s="18"/>
      <c r="U324" s="19"/>
      <c r="V324" s="19"/>
      <c r="W324" s="20"/>
      <c r="X324" s="20"/>
      <c r="Y324" s="164"/>
      <c r="Z324" s="21"/>
      <c r="AA324" s="4"/>
      <c r="AB324" s="168"/>
      <c r="AC324" s="168"/>
      <c r="AD324" s="172"/>
      <c r="AE324" s="168"/>
      <c r="AF324" s="168"/>
      <c r="AG324" s="168"/>
      <c r="AH324" s="168"/>
      <c r="AI324" s="168"/>
      <c r="AJ324" s="168"/>
      <c r="AK324" s="168"/>
      <c r="AL324" s="168"/>
      <c r="AM324" s="168"/>
      <c r="AN324" s="168"/>
      <c r="AO324" s="184"/>
      <c r="AP324" s="24"/>
      <c r="AQ324" s="8"/>
    </row>
    <row r="325" spans="1:43" ht="14.65" customHeight="1">
      <c r="A325" s="103"/>
      <c r="B325" s="193"/>
      <c r="C325" s="193"/>
      <c r="D325" s="118"/>
      <c r="E325" s="127"/>
      <c r="F325" s="133"/>
      <c r="G325" s="133"/>
      <c r="H325" s="133"/>
      <c r="I325" s="133"/>
      <c r="J325" s="145"/>
      <c r="K325" s="148"/>
      <c r="L325" s="151"/>
      <c r="M325" s="154"/>
      <c r="N325" s="14"/>
      <c r="O325" s="15"/>
      <c r="P325" s="15"/>
      <c r="Q325" s="16"/>
      <c r="R325" s="40"/>
      <c r="S325" s="41"/>
      <c r="T325" s="18"/>
      <c r="U325" s="19"/>
      <c r="V325" s="19"/>
      <c r="W325" s="20"/>
      <c r="X325" s="20"/>
      <c r="Y325" s="164"/>
      <c r="Z325" s="21"/>
      <c r="AA325" s="4"/>
      <c r="AB325" s="168"/>
      <c r="AC325" s="168"/>
      <c r="AD325" s="172"/>
      <c r="AE325" s="168"/>
      <c r="AF325" s="168"/>
      <c r="AG325" s="168"/>
      <c r="AH325" s="168"/>
      <c r="AI325" s="168"/>
      <c r="AJ325" s="168"/>
      <c r="AK325" s="168"/>
      <c r="AL325" s="168"/>
      <c r="AM325" s="168"/>
      <c r="AN325" s="168"/>
      <c r="AO325" s="184"/>
      <c r="AP325" s="24"/>
      <c r="AQ325" s="8"/>
    </row>
    <row r="326" spans="1:43" ht="14.65" customHeight="1">
      <c r="A326" s="103"/>
      <c r="B326" s="193"/>
      <c r="C326" s="193"/>
      <c r="D326" s="118"/>
      <c r="E326" s="127"/>
      <c r="F326" s="133"/>
      <c r="G326" s="133"/>
      <c r="H326" s="133"/>
      <c r="I326" s="133"/>
      <c r="J326" s="145"/>
      <c r="K326" s="148"/>
      <c r="L326" s="151"/>
      <c r="M326" s="154"/>
      <c r="N326" s="14"/>
      <c r="O326" s="15"/>
      <c r="P326" s="15"/>
      <c r="Q326" s="16"/>
      <c r="R326" s="17" t="str">
        <f ca="1">IF(Q326=0," ",IFERROR(IF(DATEDIF(TODAY(),Q326,"M")&lt;=5,"ROJO",IF(DATEDIF(TODAY(),Q326,"M")&gt;=12,"VERDE",IF(AND(DATEDIF(TODAY(),Q326,"M")&gt;=6,DATEDIF(TODAY(),Q326,"M")&lt;=11),"AMARILLO"))),S326))</f>
        <v xml:space="preserve"> </v>
      </c>
      <c r="S326" s="25" t="str">
        <f>IF(Q326=0," ",IF(Q326&lt;=$N$4,"VENCIDO","NO VENCIDO"))</f>
        <v xml:space="preserve"> </v>
      </c>
      <c r="T326" s="18"/>
      <c r="U326" s="19"/>
      <c r="V326" s="19"/>
      <c r="W326" s="20"/>
      <c r="X326" s="20"/>
      <c r="Y326" s="164"/>
      <c r="Z326" s="21"/>
      <c r="AA326" s="4"/>
      <c r="AB326" s="168"/>
      <c r="AC326" s="168"/>
      <c r="AD326" s="172"/>
      <c r="AE326" s="168"/>
      <c r="AF326" s="168"/>
      <c r="AG326" s="168"/>
      <c r="AH326" s="168"/>
      <c r="AI326" s="168"/>
      <c r="AJ326" s="168"/>
      <c r="AK326" s="168"/>
      <c r="AL326" s="168"/>
      <c r="AM326" s="168"/>
      <c r="AN326" s="168"/>
      <c r="AO326" s="184"/>
      <c r="AP326" s="24"/>
      <c r="AQ326" s="8"/>
    </row>
    <row r="327" spans="1:43" ht="14.65" customHeight="1">
      <c r="A327" s="103"/>
      <c r="B327" s="193"/>
      <c r="C327" s="193"/>
      <c r="D327" s="118"/>
      <c r="E327" s="127"/>
      <c r="F327" s="133"/>
      <c r="G327" s="133"/>
      <c r="H327" s="133"/>
      <c r="I327" s="133"/>
      <c r="J327" s="145"/>
      <c r="K327" s="148"/>
      <c r="L327" s="151"/>
      <c r="M327" s="154"/>
      <c r="N327" s="14"/>
      <c r="O327" s="15"/>
      <c r="P327" s="15"/>
      <c r="Q327" s="16"/>
      <c r="R327" s="17" t="str">
        <f ca="1">IF(Q327=0," ",IFERROR(IF(DATEDIF(TODAY(),Q327,"M")&lt;=5,"ROJO",IF(DATEDIF(TODAY(),Q327,"M")&gt;=12,"VERDE",IF(AND(DATEDIF(TODAY(),Q327,"M")&gt;=6,DATEDIF(TODAY(),Q327,"M")&lt;=11),"AMARILLO"))),S327))</f>
        <v xml:space="preserve"> </v>
      </c>
      <c r="S327" s="25" t="str">
        <f>IF(Q327=0," ",IF(Q327&lt;=$N$4,"VENCIDO","NO VENCIDO"))</f>
        <v xml:space="preserve"> </v>
      </c>
      <c r="T327" s="18"/>
      <c r="U327" s="19"/>
      <c r="V327" s="19"/>
      <c r="W327" s="20"/>
      <c r="X327" s="20"/>
      <c r="Y327" s="164"/>
      <c r="Z327" s="21"/>
      <c r="AA327" s="4"/>
      <c r="AB327" s="168"/>
      <c r="AC327" s="168"/>
      <c r="AD327" s="172"/>
      <c r="AE327" s="168"/>
      <c r="AF327" s="168"/>
      <c r="AG327" s="168"/>
      <c r="AH327" s="168"/>
      <c r="AI327" s="168"/>
      <c r="AJ327" s="168"/>
      <c r="AK327" s="168"/>
      <c r="AL327" s="168"/>
      <c r="AM327" s="168"/>
      <c r="AN327" s="168"/>
      <c r="AO327" s="184"/>
      <c r="AP327" s="24"/>
      <c r="AQ327" s="8"/>
    </row>
    <row r="328" spans="1:43" ht="14.65" customHeight="1">
      <c r="A328" s="103"/>
      <c r="B328" s="193"/>
      <c r="C328" s="193"/>
      <c r="D328" s="118"/>
      <c r="E328" s="127"/>
      <c r="F328" s="133"/>
      <c r="G328" s="133"/>
      <c r="H328" s="133"/>
      <c r="I328" s="133"/>
      <c r="J328" s="145"/>
      <c r="K328" s="148"/>
      <c r="L328" s="151"/>
      <c r="M328" s="155"/>
      <c r="N328" s="14"/>
      <c r="O328" s="15"/>
      <c r="P328" s="15"/>
      <c r="Q328" s="16"/>
      <c r="R328" s="17" t="str">
        <f ca="1">IF(Q328=0," ",IFERROR(IF(DATEDIF(TODAY(),Q328,"M")&lt;=5,"ROJO",IF(DATEDIF(TODAY(),Q328,"M")&gt;=12,"VERDE",IF(AND(DATEDIF(TODAY(),Q328,"M")&gt;=6,DATEDIF(TODAY(),Q328,"M")&lt;=11),"AMARILLO"))),S328))</f>
        <v xml:space="preserve"> </v>
      </c>
      <c r="S328" s="25" t="str">
        <f>IF(Q328=0," ",IF(Q328&lt;=$N$4,"VENCIDO","NO VENCIDO"))</f>
        <v xml:space="preserve"> </v>
      </c>
      <c r="T328" s="18"/>
      <c r="U328" s="19"/>
      <c r="V328" s="19"/>
      <c r="W328" s="20"/>
      <c r="X328" s="20"/>
      <c r="Y328" s="164"/>
      <c r="Z328" s="21"/>
      <c r="AA328" s="4"/>
      <c r="AB328" s="169"/>
      <c r="AC328" s="169"/>
      <c r="AD328" s="173"/>
      <c r="AE328" s="169"/>
      <c r="AF328" s="169"/>
      <c r="AG328" s="169"/>
      <c r="AH328" s="169"/>
      <c r="AI328" s="169"/>
      <c r="AJ328" s="169"/>
      <c r="AK328" s="169"/>
      <c r="AL328" s="169"/>
      <c r="AM328" s="169"/>
      <c r="AN328" s="169"/>
      <c r="AO328" s="185"/>
      <c r="AP328" s="24"/>
      <c r="AQ328" s="8"/>
    </row>
    <row r="329" spans="1:43" ht="16.5">
      <c r="A329" s="103"/>
      <c r="B329" s="193"/>
      <c r="C329" s="193"/>
      <c r="D329" s="119"/>
      <c r="E329" s="128"/>
      <c r="F329" s="134"/>
      <c r="G329" s="134"/>
      <c r="H329" s="134"/>
      <c r="I329" s="134"/>
      <c r="J329" s="146"/>
      <c r="K329" s="149"/>
      <c r="L329" s="152"/>
      <c r="M329" s="28" t="b">
        <f>M323=N329</f>
        <v>1</v>
      </c>
      <c r="N329" s="29">
        <f>SUM(N323:N328)</f>
        <v>0</v>
      </c>
      <c r="O329" s="30" t="s">
        <v>112</v>
      </c>
      <c r="P329" s="31"/>
      <c r="Q329" s="32"/>
      <c r="R329" s="32"/>
      <c r="S329" s="32"/>
      <c r="T329" s="33">
        <f>SUM(T323:T328)</f>
        <v>0</v>
      </c>
      <c r="U329" s="34"/>
      <c r="V329" s="34"/>
      <c r="W329" s="35"/>
      <c r="X329" s="35"/>
      <c r="Y329" s="165"/>
      <c r="Z329" s="36"/>
      <c r="AA329" s="4"/>
      <c r="AB329" s="37"/>
      <c r="AC329" s="38"/>
      <c r="AD329" s="53"/>
      <c r="AE329" s="38"/>
      <c r="AF329" s="38"/>
      <c r="AG329" s="38"/>
      <c r="AH329" s="38"/>
      <c r="AI329" s="38"/>
      <c r="AJ329" s="38"/>
      <c r="AK329" s="38"/>
      <c r="AL329" s="38"/>
      <c r="AM329" s="38"/>
      <c r="AN329" s="38"/>
      <c r="AO329" s="39"/>
      <c r="AP329" s="24"/>
      <c r="AQ329" s="8"/>
    </row>
    <row r="330" spans="1:43" ht="14.65" customHeight="1">
      <c r="A330" s="103">
        <f>+A323+1</f>
        <v>6</v>
      </c>
      <c r="B330" s="193" t="s">
        <v>205</v>
      </c>
      <c r="C330" s="193"/>
      <c r="D330" s="117">
        <f>+Abril!M330</f>
        <v>95</v>
      </c>
      <c r="E330" s="126">
        <v>100</v>
      </c>
      <c r="F330" s="132">
        <v>133</v>
      </c>
      <c r="G330" s="132"/>
      <c r="H330" s="132"/>
      <c r="I330" s="132"/>
      <c r="J330" s="144">
        <f>+F330+G330</f>
        <v>133</v>
      </c>
      <c r="K330" s="147">
        <f>+AO330</f>
        <v>0</v>
      </c>
      <c r="L330" s="150">
        <f>+J330+K330</f>
        <v>133</v>
      </c>
      <c r="M330" s="153">
        <f>+(D330+E330)-L330+H330-I330</f>
        <v>62</v>
      </c>
      <c r="N330" s="14">
        <v>62</v>
      </c>
      <c r="O330" s="15" t="s">
        <v>241</v>
      </c>
      <c r="P330" s="15" t="s">
        <v>275</v>
      </c>
      <c r="Q330" s="16">
        <v>46477</v>
      </c>
      <c r="R330" s="17" t="str">
        <f ca="1">IF(Q330=0," ",IFERROR(IF(DATEDIF(TODAY(),Q330,"M")&lt;=5,"ROJO",IF(DATEDIF(TODAY(),Q330,"M")&gt;=12,"VERDE",IF(AND(DATEDIF(TODAY(),Q330,"M")&gt;=6,DATEDIF(TODAY(),Q330,"M")&lt;=11),"AMARILLO"))),S330))</f>
        <v>ROJO</v>
      </c>
      <c r="S330" s="17" t="str">
        <f>IF(Q330=0," ",IF(Q330&lt;=$N$4,"VENCIDO","NO VENCIDO"))</f>
        <v>NO VENCIDO</v>
      </c>
      <c r="T330" s="18"/>
      <c r="U330" s="19"/>
      <c r="V330" s="19"/>
      <c r="W330" s="20"/>
      <c r="X330" s="20"/>
      <c r="Y330" s="163">
        <f>+AT330</f>
        <v>0</v>
      </c>
      <c r="Z330" s="21"/>
      <c r="AA330" s="4"/>
      <c r="AB330" s="167"/>
      <c r="AC330" s="167"/>
      <c r="AD330" s="171">
        <f>+AB330+AC330</f>
        <v>0</v>
      </c>
      <c r="AE330" s="167"/>
      <c r="AF330" s="167"/>
      <c r="AG330" s="167"/>
      <c r="AH330" s="167"/>
      <c r="AI330" s="167"/>
      <c r="AJ330" s="167"/>
      <c r="AK330" s="167"/>
      <c r="AL330" s="167"/>
      <c r="AM330" s="167"/>
      <c r="AN330" s="167"/>
      <c r="AO330" s="183">
        <f>SUM(AD330:AN335)</f>
        <v>0</v>
      </c>
      <c r="AP330" s="24"/>
      <c r="AQ330" s="8"/>
    </row>
    <row r="331" spans="1:43" ht="14.65" customHeight="1">
      <c r="A331" s="103"/>
      <c r="B331" s="193"/>
      <c r="C331" s="193"/>
      <c r="D331" s="118"/>
      <c r="E331" s="127"/>
      <c r="F331" s="133"/>
      <c r="G331" s="133"/>
      <c r="H331" s="133"/>
      <c r="I331" s="133"/>
      <c r="J331" s="145"/>
      <c r="K331" s="148"/>
      <c r="L331" s="151"/>
      <c r="M331" s="154"/>
      <c r="N331" s="14"/>
      <c r="O331" s="15"/>
      <c r="P331" s="15"/>
      <c r="Q331" s="16"/>
      <c r="R331" s="17" t="str">
        <f ca="1">IF(Q331=0," ",IFERROR(IF(DATEDIF(TODAY(),Q331,"M")&lt;=5,"ROJO",IF(DATEDIF(TODAY(),Q331,"M")&gt;=12,"VERDE",IF(AND(DATEDIF(TODAY(),Q331,"M")&gt;=6,DATEDIF(TODAY(),Q331,"M")&lt;=11),"AMARILLO"))),S331))</f>
        <v xml:space="preserve"> </v>
      </c>
      <c r="S331" s="25" t="str">
        <f>IF(Q331=0," ",IF(Q331&lt;=$N$4,"VENCIDO","NO VENCIDO"))</f>
        <v xml:space="preserve"> </v>
      </c>
      <c r="T331" s="18"/>
      <c r="U331" s="19"/>
      <c r="V331" s="19"/>
      <c r="W331" s="20"/>
      <c r="X331" s="20"/>
      <c r="Y331" s="164"/>
      <c r="Z331" s="21"/>
      <c r="AA331" s="4"/>
      <c r="AB331" s="168"/>
      <c r="AC331" s="168"/>
      <c r="AD331" s="172"/>
      <c r="AE331" s="168"/>
      <c r="AF331" s="168"/>
      <c r="AG331" s="168"/>
      <c r="AH331" s="168"/>
      <c r="AI331" s="168"/>
      <c r="AJ331" s="168"/>
      <c r="AK331" s="168"/>
      <c r="AL331" s="168"/>
      <c r="AM331" s="168"/>
      <c r="AN331" s="168"/>
      <c r="AO331" s="184"/>
      <c r="AP331" s="24"/>
      <c r="AQ331" s="8"/>
    </row>
    <row r="332" spans="1:43" ht="14.65" customHeight="1">
      <c r="A332" s="103"/>
      <c r="B332" s="193"/>
      <c r="C332" s="193"/>
      <c r="D332" s="118"/>
      <c r="E332" s="127"/>
      <c r="F332" s="133"/>
      <c r="G332" s="133"/>
      <c r="H332" s="133"/>
      <c r="I332" s="133"/>
      <c r="J332" s="145"/>
      <c r="K332" s="148"/>
      <c r="L332" s="151"/>
      <c r="M332" s="154"/>
      <c r="N332" s="14"/>
      <c r="O332" s="15"/>
      <c r="P332" s="15"/>
      <c r="Q332" s="16"/>
      <c r="R332" s="40"/>
      <c r="S332" s="41"/>
      <c r="T332" s="18"/>
      <c r="U332" s="19"/>
      <c r="V332" s="19"/>
      <c r="W332" s="20"/>
      <c r="X332" s="20"/>
      <c r="Y332" s="164"/>
      <c r="Z332" s="21"/>
      <c r="AA332" s="4"/>
      <c r="AB332" s="168"/>
      <c r="AC332" s="168"/>
      <c r="AD332" s="172"/>
      <c r="AE332" s="168"/>
      <c r="AF332" s="168"/>
      <c r="AG332" s="168"/>
      <c r="AH332" s="168"/>
      <c r="AI332" s="168"/>
      <c r="AJ332" s="168"/>
      <c r="AK332" s="168"/>
      <c r="AL332" s="168"/>
      <c r="AM332" s="168"/>
      <c r="AN332" s="168"/>
      <c r="AO332" s="184"/>
      <c r="AP332" s="24"/>
      <c r="AQ332" s="8"/>
    </row>
    <row r="333" spans="1:43" ht="14.65" customHeight="1">
      <c r="A333" s="103"/>
      <c r="B333" s="193"/>
      <c r="C333" s="193"/>
      <c r="D333" s="118"/>
      <c r="E333" s="127"/>
      <c r="F333" s="133"/>
      <c r="G333" s="133"/>
      <c r="H333" s="133"/>
      <c r="I333" s="133"/>
      <c r="J333" s="145"/>
      <c r="K333" s="148"/>
      <c r="L333" s="151"/>
      <c r="M333" s="154"/>
      <c r="N333" s="14"/>
      <c r="O333" s="15"/>
      <c r="P333" s="15"/>
      <c r="Q333" s="16"/>
      <c r="R333" s="17" t="str">
        <f ca="1">IF(Q333=0," ",IFERROR(IF(DATEDIF(TODAY(),Q333,"M")&lt;=5,"ROJO",IF(DATEDIF(TODAY(),Q333,"M")&gt;=12,"VERDE",IF(AND(DATEDIF(TODAY(),Q333,"M")&gt;=6,DATEDIF(TODAY(),Q333,"M")&lt;=11),"AMARILLO"))),S333))</f>
        <v xml:space="preserve"> </v>
      </c>
      <c r="S333" s="25" t="str">
        <f>IF(Q333=0," ",IF(Q333&lt;=$N$4,"VENCIDO","NO VENCIDO"))</f>
        <v xml:space="preserve"> </v>
      </c>
      <c r="T333" s="18"/>
      <c r="U333" s="19"/>
      <c r="V333" s="19"/>
      <c r="W333" s="20"/>
      <c r="X333" s="20"/>
      <c r="Y333" s="164"/>
      <c r="Z333" s="21"/>
      <c r="AA333" s="4"/>
      <c r="AB333" s="168"/>
      <c r="AC333" s="168"/>
      <c r="AD333" s="172"/>
      <c r="AE333" s="168"/>
      <c r="AF333" s="168"/>
      <c r="AG333" s="168"/>
      <c r="AH333" s="168"/>
      <c r="AI333" s="168"/>
      <c r="AJ333" s="168"/>
      <c r="AK333" s="168"/>
      <c r="AL333" s="168"/>
      <c r="AM333" s="168"/>
      <c r="AN333" s="168"/>
      <c r="AO333" s="184"/>
      <c r="AP333" s="24"/>
      <c r="AQ333" s="8"/>
    </row>
    <row r="334" spans="1:43" ht="14.65" customHeight="1">
      <c r="A334" s="103"/>
      <c r="B334" s="193"/>
      <c r="C334" s="193"/>
      <c r="D334" s="118"/>
      <c r="E334" s="127"/>
      <c r="F334" s="133"/>
      <c r="G334" s="133"/>
      <c r="H334" s="133"/>
      <c r="I334" s="133"/>
      <c r="J334" s="145"/>
      <c r="K334" s="148"/>
      <c r="L334" s="151"/>
      <c r="M334" s="154"/>
      <c r="N334" s="14"/>
      <c r="O334" s="15"/>
      <c r="P334" s="15"/>
      <c r="Q334" s="16"/>
      <c r="R334" s="17" t="str">
        <f ca="1">IF(Q334=0," ",IFERROR(IF(DATEDIF(TODAY(),Q334,"M")&lt;=5,"ROJO",IF(DATEDIF(TODAY(),Q334,"M")&gt;=12,"VERDE",IF(AND(DATEDIF(TODAY(),Q334,"M")&gt;=6,DATEDIF(TODAY(),Q334,"M")&lt;=11),"AMARILLO"))),S334))</f>
        <v xml:space="preserve"> </v>
      </c>
      <c r="S334" s="25" t="str">
        <f>IF(Q334=0," ",IF(Q334&lt;=$N$4,"VENCIDO","NO VENCIDO"))</f>
        <v xml:space="preserve"> </v>
      </c>
      <c r="T334" s="18"/>
      <c r="U334" s="19"/>
      <c r="V334" s="19"/>
      <c r="W334" s="20"/>
      <c r="X334" s="20"/>
      <c r="Y334" s="164"/>
      <c r="Z334" s="21"/>
      <c r="AA334" s="4"/>
      <c r="AB334" s="168"/>
      <c r="AC334" s="168"/>
      <c r="AD334" s="172"/>
      <c r="AE334" s="168"/>
      <c r="AF334" s="168"/>
      <c r="AG334" s="168"/>
      <c r="AH334" s="168"/>
      <c r="AI334" s="168"/>
      <c r="AJ334" s="168"/>
      <c r="AK334" s="168"/>
      <c r="AL334" s="168"/>
      <c r="AM334" s="168"/>
      <c r="AN334" s="168"/>
      <c r="AO334" s="184"/>
      <c r="AP334" s="24"/>
      <c r="AQ334" s="8"/>
    </row>
    <row r="335" spans="1:43" ht="14.65" customHeight="1">
      <c r="A335" s="103"/>
      <c r="B335" s="193"/>
      <c r="C335" s="193"/>
      <c r="D335" s="118"/>
      <c r="E335" s="127"/>
      <c r="F335" s="133"/>
      <c r="G335" s="133"/>
      <c r="H335" s="133"/>
      <c r="I335" s="133"/>
      <c r="J335" s="145"/>
      <c r="K335" s="148"/>
      <c r="L335" s="151"/>
      <c r="M335" s="155"/>
      <c r="N335" s="14"/>
      <c r="O335" s="15"/>
      <c r="P335" s="15"/>
      <c r="Q335" s="16"/>
      <c r="R335" s="17" t="str">
        <f ca="1">IF(Q335=0," ",IFERROR(IF(DATEDIF(TODAY(),Q335,"M")&lt;=5,"ROJO",IF(DATEDIF(TODAY(),Q335,"M")&gt;=12,"VERDE",IF(AND(DATEDIF(TODAY(),Q335,"M")&gt;=6,DATEDIF(TODAY(),Q335,"M")&lt;=11),"AMARILLO"))),S335))</f>
        <v xml:space="preserve"> </v>
      </c>
      <c r="S335" s="25" t="str">
        <f>IF(Q335=0," ",IF(Q335&lt;=$N$4,"VENCIDO","NO VENCIDO"))</f>
        <v xml:space="preserve"> </v>
      </c>
      <c r="T335" s="18"/>
      <c r="U335" s="19"/>
      <c r="V335" s="19"/>
      <c r="W335" s="20"/>
      <c r="X335" s="20"/>
      <c r="Y335" s="164"/>
      <c r="Z335" s="21"/>
      <c r="AA335" s="4"/>
      <c r="AB335" s="169"/>
      <c r="AC335" s="169"/>
      <c r="AD335" s="173"/>
      <c r="AE335" s="169"/>
      <c r="AF335" s="169"/>
      <c r="AG335" s="169"/>
      <c r="AH335" s="169"/>
      <c r="AI335" s="169"/>
      <c r="AJ335" s="169"/>
      <c r="AK335" s="169"/>
      <c r="AL335" s="169"/>
      <c r="AM335" s="169"/>
      <c r="AN335" s="169"/>
      <c r="AO335" s="185"/>
      <c r="AP335" s="24"/>
      <c r="AQ335" s="8"/>
    </row>
    <row r="336" spans="1:43" ht="16.5">
      <c r="A336" s="103"/>
      <c r="B336" s="193"/>
      <c r="C336" s="193"/>
      <c r="D336" s="119"/>
      <c r="E336" s="128"/>
      <c r="F336" s="134"/>
      <c r="G336" s="134"/>
      <c r="H336" s="134"/>
      <c r="I336" s="134"/>
      <c r="J336" s="146"/>
      <c r="K336" s="149"/>
      <c r="L336" s="152"/>
      <c r="M336" s="28" t="b">
        <f>M330=N336</f>
        <v>1</v>
      </c>
      <c r="N336" s="29">
        <f>SUM(N330:N335)</f>
        <v>62</v>
      </c>
      <c r="O336" s="30" t="s">
        <v>112</v>
      </c>
      <c r="P336" s="31"/>
      <c r="Q336" s="32"/>
      <c r="R336" s="32"/>
      <c r="S336" s="32"/>
      <c r="T336" s="33">
        <f>SUM(T330:T335)</f>
        <v>0</v>
      </c>
      <c r="U336" s="34"/>
      <c r="V336" s="34"/>
      <c r="W336" s="35"/>
      <c r="X336" s="35"/>
      <c r="Y336" s="165"/>
      <c r="Z336" s="36"/>
      <c r="AA336" s="4"/>
      <c r="AB336" s="37"/>
      <c r="AC336" s="38"/>
      <c r="AD336" s="53"/>
      <c r="AE336" s="38"/>
      <c r="AF336" s="38"/>
      <c r="AG336" s="38"/>
      <c r="AH336" s="38"/>
      <c r="AI336" s="38"/>
      <c r="AJ336" s="38"/>
      <c r="AK336" s="38"/>
      <c r="AL336" s="38"/>
      <c r="AM336" s="38"/>
      <c r="AN336" s="38"/>
      <c r="AO336" s="39"/>
      <c r="AP336" s="24"/>
      <c r="AQ336" s="8"/>
    </row>
    <row r="337" spans="1:43" ht="14.65" customHeight="1">
      <c r="A337" s="103">
        <f>+A330+1</f>
        <v>7</v>
      </c>
      <c r="B337" s="193" t="s">
        <v>208</v>
      </c>
      <c r="C337" s="193"/>
      <c r="D337" s="117">
        <f>+Abril!M337</f>
        <v>0</v>
      </c>
      <c r="E337" s="126"/>
      <c r="F337" s="132"/>
      <c r="G337" s="132"/>
      <c r="H337" s="132"/>
      <c r="I337" s="132"/>
      <c r="J337" s="144">
        <f>+F337+G337</f>
        <v>0</v>
      </c>
      <c r="K337" s="147">
        <f>+AO337</f>
        <v>0</v>
      </c>
      <c r="L337" s="150">
        <f>+J337+K337</f>
        <v>0</v>
      </c>
      <c r="M337" s="153">
        <f>+(D337+E337)-L337+H337-I337</f>
        <v>0</v>
      </c>
      <c r="N337" s="14"/>
      <c r="O337" s="15"/>
      <c r="P337" s="15"/>
      <c r="Q337" s="16"/>
      <c r="R337" s="17" t="str">
        <f ca="1">IF(Q337=0," ",IFERROR(IF(DATEDIF(TODAY(),Q337,"M")&lt;=5,"ROJO",IF(DATEDIF(TODAY(),Q337,"M")&gt;=12,"VERDE",IF(AND(DATEDIF(TODAY(),Q337,"M")&gt;=6,DATEDIF(TODAY(),Q337,"M")&lt;=11),"AMARILLO"))),S337))</f>
        <v xml:space="preserve"> </v>
      </c>
      <c r="S337" s="17" t="str">
        <f>IF(Q337=0," ",IF(Q337&lt;=$N$4,"VENCIDO","NO VENCIDO"))</f>
        <v xml:space="preserve"> </v>
      </c>
      <c r="T337" s="18"/>
      <c r="U337" s="19"/>
      <c r="V337" s="19"/>
      <c r="W337" s="20"/>
      <c r="X337" s="20"/>
      <c r="Y337" s="163">
        <f>+AT337</f>
        <v>0</v>
      </c>
      <c r="Z337" s="21"/>
      <c r="AA337" s="4"/>
      <c r="AB337" s="167"/>
      <c r="AC337" s="167"/>
      <c r="AD337" s="171">
        <f>+AB337+AC337</f>
        <v>0</v>
      </c>
      <c r="AE337" s="167"/>
      <c r="AF337" s="167"/>
      <c r="AG337" s="167"/>
      <c r="AH337" s="167"/>
      <c r="AI337" s="167"/>
      <c r="AJ337" s="167"/>
      <c r="AK337" s="167"/>
      <c r="AL337" s="167"/>
      <c r="AM337" s="167"/>
      <c r="AN337" s="167"/>
      <c r="AO337" s="183">
        <f>SUM(AD337:AN342)</f>
        <v>0</v>
      </c>
      <c r="AP337" s="24"/>
      <c r="AQ337" s="8"/>
    </row>
    <row r="338" spans="1:43" ht="14.65" customHeight="1">
      <c r="A338" s="103"/>
      <c r="B338" s="193"/>
      <c r="C338" s="193"/>
      <c r="D338" s="118"/>
      <c r="E338" s="127"/>
      <c r="F338" s="133"/>
      <c r="G338" s="133"/>
      <c r="H338" s="133"/>
      <c r="I338" s="133"/>
      <c r="J338" s="145"/>
      <c r="K338" s="148"/>
      <c r="L338" s="151"/>
      <c r="M338" s="154"/>
      <c r="N338" s="14"/>
      <c r="O338" s="15"/>
      <c r="P338" s="15"/>
      <c r="Q338" s="16"/>
      <c r="R338" s="17" t="str">
        <f ca="1">IF(Q338=0," ",IFERROR(IF(DATEDIF(TODAY(),Q338,"M")&lt;=5,"ROJO",IF(DATEDIF(TODAY(),Q338,"M")&gt;=12,"VERDE",IF(AND(DATEDIF(TODAY(),Q338,"M")&gt;=6,DATEDIF(TODAY(),Q338,"M")&lt;=11),"AMARILLO"))),S338))</f>
        <v xml:space="preserve"> </v>
      </c>
      <c r="S338" s="25" t="str">
        <f>IF(Q338=0," ",IF(Q338&lt;=$N$4,"VENCIDO","NO VENCIDO"))</f>
        <v xml:space="preserve"> </v>
      </c>
      <c r="T338" s="18"/>
      <c r="U338" s="19"/>
      <c r="V338" s="19"/>
      <c r="W338" s="20"/>
      <c r="X338" s="20"/>
      <c r="Y338" s="164"/>
      <c r="Z338" s="21"/>
      <c r="AA338" s="4"/>
      <c r="AB338" s="168"/>
      <c r="AC338" s="168"/>
      <c r="AD338" s="172"/>
      <c r="AE338" s="168"/>
      <c r="AF338" s="168"/>
      <c r="AG338" s="168"/>
      <c r="AH338" s="168"/>
      <c r="AI338" s="168"/>
      <c r="AJ338" s="168"/>
      <c r="AK338" s="168"/>
      <c r="AL338" s="168"/>
      <c r="AM338" s="168"/>
      <c r="AN338" s="168"/>
      <c r="AO338" s="184"/>
      <c r="AP338" s="24"/>
      <c r="AQ338" s="8"/>
    </row>
    <row r="339" spans="1:43" ht="14.65" customHeight="1">
      <c r="A339" s="103"/>
      <c r="B339" s="193"/>
      <c r="C339" s="193"/>
      <c r="D339" s="118"/>
      <c r="E339" s="127"/>
      <c r="F339" s="133"/>
      <c r="G339" s="133"/>
      <c r="H339" s="133"/>
      <c r="I339" s="133"/>
      <c r="J339" s="145"/>
      <c r="K339" s="148"/>
      <c r="L339" s="151"/>
      <c r="M339" s="154"/>
      <c r="N339" s="14"/>
      <c r="O339" s="15"/>
      <c r="P339" s="15"/>
      <c r="Q339" s="16"/>
      <c r="R339" s="40"/>
      <c r="S339" s="41"/>
      <c r="T339" s="18"/>
      <c r="U339" s="19"/>
      <c r="V339" s="19"/>
      <c r="W339" s="20"/>
      <c r="X339" s="20"/>
      <c r="Y339" s="164"/>
      <c r="Z339" s="21"/>
      <c r="AA339" s="4"/>
      <c r="AB339" s="168"/>
      <c r="AC339" s="168"/>
      <c r="AD339" s="172"/>
      <c r="AE339" s="168"/>
      <c r="AF339" s="168"/>
      <c r="AG339" s="168"/>
      <c r="AH339" s="168"/>
      <c r="AI339" s="168"/>
      <c r="AJ339" s="168"/>
      <c r="AK339" s="168"/>
      <c r="AL339" s="168"/>
      <c r="AM339" s="168"/>
      <c r="AN339" s="168"/>
      <c r="AO339" s="184"/>
      <c r="AP339" s="24"/>
      <c r="AQ339" s="8"/>
    </row>
    <row r="340" spans="1:43" ht="14.65" customHeight="1">
      <c r="A340" s="103"/>
      <c r="B340" s="193"/>
      <c r="C340" s="193"/>
      <c r="D340" s="118"/>
      <c r="E340" s="127"/>
      <c r="F340" s="133"/>
      <c r="G340" s="133"/>
      <c r="H340" s="133"/>
      <c r="I340" s="133"/>
      <c r="J340" s="145"/>
      <c r="K340" s="148"/>
      <c r="L340" s="151"/>
      <c r="M340" s="154"/>
      <c r="N340" s="14"/>
      <c r="O340" s="15"/>
      <c r="P340" s="15"/>
      <c r="Q340" s="16"/>
      <c r="R340" s="17" t="str">
        <f ca="1">IF(Q340=0," ",IFERROR(IF(DATEDIF(TODAY(),Q340,"M")&lt;=5,"ROJO",IF(DATEDIF(TODAY(),Q340,"M")&gt;=12,"VERDE",IF(AND(DATEDIF(TODAY(),Q340,"M")&gt;=6,DATEDIF(TODAY(),Q340,"M")&lt;=11),"AMARILLO"))),S340))</f>
        <v xml:space="preserve"> </v>
      </c>
      <c r="S340" s="25" t="str">
        <f>IF(Q340=0," ",IF(Q340&lt;=$N$4,"VENCIDO","NO VENCIDO"))</f>
        <v xml:space="preserve"> </v>
      </c>
      <c r="T340" s="18"/>
      <c r="U340" s="19"/>
      <c r="V340" s="19"/>
      <c r="W340" s="20"/>
      <c r="X340" s="20"/>
      <c r="Y340" s="164"/>
      <c r="Z340" s="21"/>
      <c r="AA340" s="4"/>
      <c r="AB340" s="168"/>
      <c r="AC340" s="168"/>
      <c r="AD340" s="172"/>
      <c r="AE340" s="168"/>
      <c r="AF340" s="168"/>
      <c r="AG340" s="168"/>
      <c r="AH340" s="168"/>
      <c r="AI340" s="168"/>
      <c r="AJ340" s="168"/>
      <c r="AK340" s="168"/>
      <c r="AL340" s="168"/>
      <c r="AM340" s="168"/>
      <c r="AN340" s="168"/>
      <c r="AO340" s="184"/>
      <c r="AP340" s="24"/>
      <c r="AQ340" s="8"/>
    </row>
    <row r="341" spans="1:43" ht="14.65" customHeight="1">
      <c r="A341" s="103"/>
      <c r="B341" s="193"/>
      <c r="C341" s="193"/>
      <c r="D341" s="118"/>
      <c r="E341" s="127"/>
      <c r="F341" s="133"/>
      <c r="G341" s="133"/>
      <c r="H341" s="133"/>
      <c r="I341" s="133"/>
      <c r="J341" s="145"/>
      <c r="K341" s="148"/>
      <c r="L341" s="151"/>
      <c r="M341" s="154"/>
      <c r="N341" s="14"/>
      <c r="O341" s="15"/>
      <c r="P341" s="15"/>
      <c r="Q341" s="16"/>
      <c r="R341" s="17" t="str">
        <f ca="1">IF(Q341=0," ",IFERROR(IF(DATEDIF(TODAY(),Q341,"M")&lt;=5,"ROJO",IF(DATEDIF(TODAY(),Q341,"M")&gt;=12,"VERDE",IF(AND(DATEDIF(TODAY(),Q341,"M")&gt;=6,DATEDIF(TODAY(),Q341,"M")&lt;=11),"AMARILLO"))),S341))</f>
        <v xml:space="preserve"> </v>
      </c>
      <c r="S341" s="25" t="str">
        <f>IF(Q341=0," ",IF(Q341&lt;=$N$4,"VENCIDO","NO VENCIDO"))</f>
        <v xml:space="preserve"> </v>
      </c>
      <c r="T341" s="18"/>
      <c r="U341" s="19"/>
      <c r="V341" s="19"/>
      <c r="W341" s="20"/>
      <c r="X341" s="20"/>
      <c r="Y341" s="164"/>
      <c r="Z341" s="21"/>
      <c r="AA341" s="4"/>
      <c r="AB341" s="168"/>
      <c r="AC341" s="168"/>
      <c r="AD341" s="172"/>
      <c r="AE341" s="168"/>
      <c r="AF341" s="168"/>
      <c r="AG341" s="168"/>
      <c r="AH341" s="168"/>
      <c r="AI341" s="168"/>
      <c r="AJ341" s="168"/>
      <c r="AK341" s="168"/>
      <c r="AL341" s="168"/>
      <c r="AM341" s="168"/>
      <c r="AN341" s="168"/>
      <c r="AO341" s="184"/>
      <c r="AP341" s="24"/>
      <c r="AQ341" s="8"/>
    </row>
    <row r="342" spans="1:43" ht="14.65" customHeight="1">
      <c r="A342" s="103"/>
      <c r="B342" s="193"/>
      <c r="C342" s="193"/>
      <c r="D342" s="118"/>
      <c r="E342" s="127"/>
      <c r="F342" s="133"/>
      <c r="G342" s="133"/>
      <c r="H342" s="133"/>
      <c r="I342" s="133"/>
      <c r="J342" s="145"/>
      <c r="K342" s="148"/>
      <c r="L342" s="151"/>
      <c r="M342" s="155"/>
      <c r="N342" s="14"/>
      <c r="O342" s="15"/>
      <c r="P342" s="15"/>
      <c r="Q342" s="16"/>
      <c r="R342" s="17" t="str">
        <f ca="1">IF(Q342=0," ",IFERROR(IF(DATEDIF(TODAY(),Q342,"M")&lt;=5,"ROJO",IF(DATEDIF(TODAY(),Q342,"M")&gt;=12,"VERDE",IF(AND(DATEDIF(TODAY(),Q342,"M")&gt;=6,DATEDIF(TODAY(),Q342,"M")&lt;=11),"AMARILLO"))),S342))</f>
        <v xml:space="preserve"> </v>
      </c>
      <c r="S342" s="25" t="str">
        <f>IF(Q342=0," ",IF(Q342&lt;=$N$4,"VENCIDO","NO VENCIDO"))</f>
        <v xml:space="preserve"> </v>
      </c>
      <c r="T342" s="18"/>
      <c r="U342" s="19"/>
      <c r="V342" s="19"/>
      <c r="W342" s="20"/>
      <c r="X342" s="20"/>
      <c r="Y342" s="164"/>
      <c r="Z342" s="21"/>
      <c r="AA342" s="4"/>
      <c r="AB342" s="169"/>
      <c r="AC342" s="169"/>
      <c r="AD342" s="173"/>
      <c r="AE342" s="169"/>
      <c r="AF342" s="169"/>
      <c r="AG342" s="169"/>
      <c r="AH342" s="169"/>
      <c r="AI342" s="169"/>
      <c r="AJ342" s="169"/>
      <c r="AK342" s="169"/>
      <c r="AL342" s="169"/>
      <c r="AM342" s="169"/>
      <c r="AN342" s="169"/>
      <c r="AO342" s="185"/>
      <c r="AP342" s="24"/>
      <c r="AQ342" s="8"/>
    </row>
    <row r="343" spans="1:43" ht="16.5">
      <c r="A343" s="103"/>
      <c r="B343" s="193"/>
      <c r="C343" s="193"/>
      <c r="D343" s="119"/>
      <c r="E343" s="128"/>
      <c r="F343" s="134"/>
      <c r="G343" s="134"/>
      <c r="H343" s="134"/>
      <c r="I343" s="134"/>
      <c r="J343" s="146"/>
      <c r="K343" s="149"/>
      <c r="L343" s="152"/>
      <c r="M343" s="28" t="b">
        <f>M337=N343</f>
        <v>1</v>
      </c>
      <c r="N343" s="29">
        <f>SUM(N337:N342)</f>
        <v>0</v>
      </c>
      <c r="O343" s="30" t="s">
        <v>112</v>
      </c>
      <c r="P343" s="31"/>
      <c r="Q343" s="32"/>
      <c r="R343" s="32"/>
      <c r="S343" s="32"/>
      <c r="T343" s="33">
        <f>SUM(T337:T342)</f>
        <v>0</v>
      </c>
      <c r="U343" s="34"/>
      <c r="V343" s="34"/>
      <c r="W343" s="35"/>
      <c r="X343" s="35"/>
      <c r="Y343" s="165"/>
      <c r="Z343" s="36"/>
      <c r="AA343" s="4"/>
      <c r="AB343" s="37"/>
      <c r="AC343" s="38"/>
      <c r="AD343" s="53"/>
      <c r="AE343" s="38"/>
      <c r="AF343" s="38"/>
      <c r="AG343" s="38"/>
      <c r="AH343" s="38"/>
      <c r="AI343" s="38"/>
      <c r="AJ343" s="38"/>
      <c r="AK343" s="38"/>
      <c r="AL343" s="38"/>
      <c r="AM343" s="38"/>
      <c r="AN343" s="38"/>
      <c r="AO343" s="39"/>
      <c r="AP343" s="24"/>
      <c r="AQ343" s="8"/>
    </row>
    <row r="344" spans="1:43" ht="14.65" customHeight="1">
      <c r="A344" s="103">
        <f>+A337+1</f>
        <v>8</v>
      </c>
      <c r="B344" s="193" t="s">
        <v>209</v>
      </c>
      <c r="C344" s="193"/>
      <c r="D344" s="117">
        <f>+Abril!M344</f>
        <v>184</v>
      </c>
      <c r="E344" s="126">
        <v>100</v>
      </c>
      <c r="F344" s="132">
        <v>40</v>
      </c>
      <c r="G344" s="132"/>
      <c r="H344" s="132"/>
      <c r="I344" s="132"/>
      <c r="J344" s="144">
        <f>+F344+G344</f>
        <v>40</v>
      </c>
      <c r="K344" s="147">
        <f>+AO344</f>
        <v>0</v>
      </c>
      <c r="L344" s="150">
        <f>+J344+K344</f>
        <v>40</v>
      </c>
      <c r="M344" s="153">
        <f>+(D344+E344)-L344+H344-I344</f>
        <v>244</v>
      </c>
      <c r="N344" s="14">
        <v>244</v>
      </c>
      <c r="O344" s="15" t="s">
        <v>242</v>
      </c>
      <c r="P344" s="15" t="s">
        <v>275</v>
      </c>
      <c r="Q344" s="16">
        <v>47728</v>
      </c>
      <c r="R344" s="17" t="str">
        <f ca="1">IF(Q344=0," ",IFERROR(IF(DATEDIF(TODAY(),Q344,"M")&lt;=5,"ROJO",IF(DATEDIF(TODAY(),Q344,"M")&gt;=12,"VERDE",IF(AND(DATEDIF(TODAY(),Q344,"M")&gt;=6,DATEDIF(TODAY(),Q344,"M")&lt;=11),"AMARILLO"))),S344))</f>
        <v>VERDE</v>
      </c>
      <c r="S344" s="17" t="str">
        <f>IF(Q344=0," ",IF(Q344&lt;=$N$4,"VENCIDO","NO VENCIDO"))</f>
        <v>NO VENCIDO</v>
      </c>
      <c r="T344" s="18"/>
      <c r="U344" s="19"/>
      <c r="V344" s="19"/>
      <c r="W344" s="20"/>
      <c r="X344" s="20"/>
      <c r="Y344" s="163">
        <f>+AT344</f>
        <v>0</v>
      </c>
      <c r="Z344" s="21"/>
      <c r="AA344" s="4"/>
      <c r="AB344" s="167"/>
      <c r="AC344" s="167"/>
      <c r="AD344" s="171">
        <f>+AB344+AC344</f>
        <v>0</v>
      </c>
      <c r="AE344" s="167"/>
      <c r="AF344" s="167"/>
      <c r="AG344" s="167"/>
      <c r="AH344" s="167"/>
      <c r="AI344" s="167"/>
      <c r="AJ344" s="167"/>
      <c r="AK344" s="167"/>
      <c r="AL344" s="167"/>
      <c r="AM344" s="167"/>
      <c r="AN344" s="167"/>
      <c r="AO344" s="183">
        <f>SUM(AD344:AN349)</f>
        <v>0</v>
      </c>
      <c r="AP344" s="24"/>
      <c r="AQ344" s="8"/>
    </row>
    <row r="345" spans="1:43" ht="14.65" customHeight="1">
      <c r="A345" s="103"/>
      <c r="B345" s="193"/>
      <c r="C345" s="193"/>
      <c r="D345" s="118"/>
      <c r="E345" s="127"/>
      <c r="F345" s="133"/>
      <c r="G345" s="133"/>
      <c r="H345" s="133"/>
      <c r="I345" s="133"/>
      <c r="J345" s="145"/>
      <c r="K345" s="148"/>
      <c r="L345" s="151"/>
      <c r="M345" s="154"/>
      <c r="N345" s="14"/>
      <c r="O345" s="15"/>
      <c r="P345" s="15"/>
      <c r="Q345" s="16"/>
      <c r="R345" s="17" t="str">
        <f ca="1">IF(Q345=0," ",IFERROR(IF(DATEDIF(TODAY(),Q345,"M")&lt;=5,"ROJO",IF(DATEDIF(TODAY(),Q345,"M")&gt;=12,"VERDE",IF(AND(DATEDIF(TODAY(),Q345,"M")&gt;=6,DATEDIF(TODAY(),Q345,"M")&lt;=11),"AMARILLO"))),S345))</f>
        <v xml:space="preserve"> </v>
      </c>
      <c r="S345" s="25" t="str">
        <f>IF(Q345=0," ",IF(Q345&lt;=$N$4,"VENCIDO","NO VENCIDO"))</f>
        <v xml:space="preserve"> </v>
      </c>
      <c r="T345" s="18"/>
      <c r="U345" s="19"/>
      <c r="V345" s="19"/>
      <c r="W345" s="20"/>
      <c r="X345" s="20"/>
      <c r="Y345" s="164"/>
      <c r="Z345" s="21"/>
      <c r="AA345" s="4"/>
      <c r="AB345" s="168"/>
      <c r="AC345" s="168"/>
      <c r="AD345" s="172"/>
      <c r="AE345" s="168"/>
      <c r="AF345" s="168"/>
      <c r="AG345" s="168"/>
      <c r="AH345" s="168"/>
      <c r="AI345" s="168"/>
      <c r="AJ345" s="168"/>
      <c r="AK345" s="168"/>
      <c r="AL345" s="168"/>
      <c r="AM345" s="168"/>
      <c r="AN345" s="168"/>
      <c r="AO345" s="184"/>
      <c r="AP345" s="24"/>
      <c r="AQ345" s="8"/>
    </row>
    <row r="346" spans="1:43" ht="14.65" customHeight="1">
      <c r="A346" s="103"/>
      <c r="B346" s="193"/>
      <c r="C346" s="193"/>
      <c r="D346" s="118"/>
      <c r="E346" s="127"/>
      <c r="F346" s="133"/>
      <c r="G346" s="133"/>
      <c r="H346" s="133"/>
      <c r="I346" s="133"/>
      <c r="J346" s="145"/>
      <c r="K346" s="148"/>
      <c r="L346" s="151"/>
      <c r="M346" s="154"/>
      <c r="N346" s="14"/>
      <c r="O346" s="15"/>
      <c r="P346" s="15"/>
      <c r="Q346" s="16"/>
      <c r="R346" s="40"/>
      <c r="S346" s="41"/>
      <c r="T346" s="18"/>
      <c r="U346" s="19"/>
      <c r="V346" s="19"/>
      <c r="W346" s="20"/>
      <c r="X346" s="20"/>
      <c r="Y346" s="164"/>
      <c r="Z346" s="21"/>
      <c r="AA346" s="4"/>
      <c r="AB346" s="168"/>
      <c r="AC346" s="168"/>
      <c r="AD346" s="172"/>
      <c r="AE346" s="168"/>
      <c r="AF346" s="168"/>
      <c r="AG346" s="168"/>
      <c r="AH346" s="168"/>
      <c r="AI346" s="168"/>
      <c r="AJ346" s="168"/>
      <c r="AK346" s="168"/>
      <c r="AL346" s="168"/>
      <c r="AM346" s="168"/>
      <c r="AN346" s="168"/>
      <c r="AO346" s="184"/>
      <c r="AP346" s="24"/>
      <c r="AQ346" s="8"/>
    </row>
    <row r="347" spans="1:43" ht="14.65" customHeight="1">
      <c r="A347" s="103"/>
      <c r="B347" s="193"/>
      <c r="C347" s="193"/>
      <c r="D347" s="118"/>
      <c r="E347" s="127"/>
      <c r="F347" s="133"/>
      <c r="G347" s="133"/>
      <c r="H347" s="133"/>
      <c r="I347" s="133"/>
      <c r="J347" s="145"/>
      <c r="K347" s="148"/>
      <c r="L347" s="151"/>
      <c r="M347" s="154"/>
      <c r="N347" s="14"/>
      <c r="O347" s="15"/>
      <c r="P347" s="15"/>
      <c r="Q347" s="16"/>
      <c r="R347" s="17" t="str">
        <f ca="1">IF(Q347=0," ",IFERROR(IF(DATEDIF(TODAY(),Q347,"M")&lt;=5,"ROJO",IF(DATEDIF(TODAY(),Q347,"M")&gt;=12,"VERDE",IF(AND(DATEDIF(TODAY(),Q347,"M")&gt;=6,DATEDIF(TODAY(),Q347,"M")&lt;=11),"AMARILLO"))),S347))</f>
        <v xml:space="preserve"> </v>
      </c>
      <c r="S347" s="25" t="str">
        <f>IF(Q347=0," ",IF(Q347&lt;=$N$4,"VENCIDO","NO VENCIDO"))</f>
        <v xml:space="preserve"> </v>
      </c>
      <c r="T347" s="18"/>
      <c r="U347" s="19"/>
      <c r="V347" s="19"/>
      <c r="W347" s="20"/>
      <c r="X347" s="20"/>
      <c r="Y347" s="164"/>
      <c r="Z347" s="21"/>
      <c r="AA347" s="4"/>
      <c r="AB347" s="168"/>
      <c r="AC347" s="168"/>
      <c r="AD347" s="172"/>
      <c r="AE347" s="168"/>
      <c r="AF347" s="168"/>
      <c r="AG347" s="168"/>
      <c r="AH347" s="168"/>
      <c r="AI347" s="168"/>
      <c r="AJ347" s="168"/>
      <c r="AK347" s="168"/>
      <c r="AL347" s="168"/>
      <c r="AM347" s="168"/>
      <c r="AN347" s="168"/>
      <c r="AO347" s="184"/>
      <c r="AP347" s="24"/>
      <c r="AQ347" s="8"/>
    </row>
    <row r="348" spans="1:43" ht="14.65" customHeight="1">
      <c r="A348" s="103"/>
      <c r="B348" s="193"/>
      <c r="C348" s="193"/>
      <c r="D348" s="118"/>
      <c r="E348" s="127"/>
      <c r="F348" s="133"/>
      <c r="G348" s="133"/>
      <c r="H348" s="133"/>
      <c r="I348" s="133"/>
      <c r="J348" s="145"/>
      <c r="K348" s="148"/>
      <c r="L348" s="151"/>
      <c r="M348" s="154"/>
      <c r="N348" s="14"/>
      <c r="O348" s="15"/>
      <c r="P348" s="15"/>
      <c r="Q348" s="16"/>
      <c r="R348" s="17" t="str">
        <f ca="1">IF(Q348=0," ",IFERROR(IF(DATEDIF(TODAY(),Q348,"M")&lt;=5,"ROJO",IF(DATEDIF(TODAY(),Q348,"M")&gt;=12,"VERDE",IF(AND(DATEDIF(TODAY(),Q348,"M")&gt;=6,DATEDIF(TODAY(),Q348,"M")&lt;=11),"AMARILLO"))),S348))</f>
        <v xml:space="preserve"> </v>
      </c>
      <c r="S348" s="25" t="str">
        <f>IF(Q348=0," ",IF(Q348&lt;=$N$4,"VENCIDO","NO VENCIDO"))</f>
        <v xml:space="preserve"> </v>
      </c>
      <c r="T348" s="18"/>
      <c r="U348" s="19"/>
      <c r="V348" s="19"/>
      <c r="W348" s="20"/>
      <c r="X348" s="20"/>
      <c r="Y348" s="164"/>
      <c r="Z348" s="21"/>
      <c r="AA348" s="4"/>
      <c r="AB348" s="168"/>
      <c r="AC348" s="168"/>
      <c r="AD348" s="172"/>
      <c r="AE348" s="168"/>
      <c r="AF348" s="168"/>
      <c r="AG348" s="168"/>
      <c r="AH348" s="168"/>
      <c r="AI348" s="168"/>
      <c r="AJ348" s="168"/>
      <c r="AK348" s="168"/>
      <c r="AL348" s="168"/>
      <c r="AM348" s="168"/>
      <c r="AN348" s="168"/>
      <c r="AO348" s="184"/>
      <c r="AP348" s="24"/>
      <c r="AQ348" s="8"/>
    </row>
    <row r="349" spans="1:43" ht="14.65" customHeight="1">
      <c r="A349" s="103"/>
      <c r="B349" s="193"/>
      <c r="C349" s="193"/>
      <c r="D349" s="118"/>
      <c r="E349" s="127"/>
      <c r="F349" s="133"/>
      <c r="G349" s="133"/>
      <c r="H349" s="133"/>
      <c r="I349" s="133"/>
      <c r="J349" s="145"/>
      <c r="K349" s="148"/>
      <c r="L349" s="151"/>
      <c r="M349" s="155"/>
      <c r="N349" s="14"/>
      <c r="O349" s="15"/>
      <c r="P349" s="15"/>
      <c r="Q349" s="16"/>
      <c r="R349" s="17" t="str">
        <f ca="1">IF(Q349=0," ",IFERROR(IF(DATEDIF(TODAY(),Q349,"M")&lt;=5,"ROJO",IF(DATEDIF(TODAY(),Q349,"M")&gt;=12,"VERDE",IF(AND(DATEDIF(TODAY(),Q349,"M")&gt;=6,DATEDIF(TODAY(),Q349,"M")&lt;=11),"AMARILLO"))),S349))</f>
        <v xml:space="preserve"> </v>
      </c>
      <c r="S349" s="25" t="str">
        <f>IF(Q349=0," ",IF(Q349&lt;=$N$4,"VENCIDO","NO VENCIDO"))</f>
        <v xml:space="preserve"> </v>
      </c>
      <c r="T349" s="18"/>
      <c r="U349" s="19"/>
      <c r="V349" s="19"/>
      <c r="W349" s="20"/>
      <c r="X349" s="20"/>
      <c r="Y349" s="164"/>
      <c r="Z349" s="21"/>
      <c r="AA349" s="4"/>
      <c r="AB349" s="169"/>
      <c r="AC349" s="169"/>
      <c r="AD349" s="173"/>
      <c r="AE349" s="169"/>
      <c r="AF349" s="169"/>
      <c r="AG349" s="169"/>
      <c r="AH349" s="169"/>
      <c r="AI349" s="169"/>
      <c r="AJ349" s="169"/>
      <c r="AK349" s="169"/>
      <c r="AL349" s="169"/>
      <c r="AM349" s="169"/>
      <c r="AN349" s="169"/>
      <c r="AO349" s="185"/>
      <c r="AP349" s="24"/>
      <c r="AQ349" s="8"/>
    </row>
    <row r="350" spans="1:43" ht="16.5">
      <c r="A350" s="103"/>
      <c r="B350" s="193"/>
      <c r="C350" s="193"/>
      <c r="D350" s="119"/>
      <c r="E350" s="128"/>
      <c r="F350" s="134"/>
      <c r="G350" s="134"/>
      <c r="H350" s="134"/>
      <c r="I350" s="134"/>
      <c r="J350" s="146"/>
      <c r="K350" s="149"/>
      <c r="L350" s="152"/>
      <c r="M350" s="28" t="b">
        <f>M344=N350</f>
        <v>1</v>
      </c>
      <c r="N350" s="29">
        <f>SUM(N344:N349)</f>
        <v>244</v>
      </c>
      <c r="O350" s="30" t="s">
        <v>112</v>
      </c>
      <c r="P350" s="31"/>
      <c r="Q350" s="32"/>
      <c r="R350" s="32"/>
      <c r="S350" s="32"/>
      <c r="T350" s="33">
        <f>SUM(T344:T349)</f>
        <v>0</v>
      </c>
      <c r="U350" s="34"/>
      <c r="V350" s="34"/>
      <c r="W350" s="35"/>
      <c r="X350" s="35"/>
      <c r="Y350" s="165"/>
      <c r="Z350" s="36"/>
      <c r="AA350" s="4"/>
      <c r="AB350" s="37"/>
      <c r="AC350" s="38"/>
      <c r="AD350" s="53"/>
      <c r="AE350" s="38"/>
      <c r="AF350" s="38"/>
      <c r="AG350" s="38"/>
      <c r="AH350" s="38"/>
      <c r="AI350" s="38"/>
      <c r="AJ350" s="38"/>
      <c r="AK350" s="38"/>
      <c r="AL350" s="38"/>
      <c r="AM350" s="38"/>
      <c r="AN350" s="38"/>
      <c r="AO350" s="39"/>
      <c r="AP350" s="24"/>
      <c r="AQ350" s="8"/>
    </row>
    <row r="351" spans="1:43" ht="14.65" customHeight="1">
      <c r="A351" s="103">
        <f>+A344+1</f>
        <v>9</v>
      </c>
      <c r="B351" s="193" t="s">
        <v>211</v>
      </c>
      <c r="C351" s="193"/>
      <c r="D351" s="117">
        <f>+Abril!M351</f>
        <v>44</v>
      </c>
      <c r="E351" s="126"/>
      <c r="F351" s="132"/>
      <c r="G351" s="132"/>
      <c r="H351" s="132"/>
      <c r="I351" s="132"/>
      <c r="J351" s="144">
        <f>+F351+G351</f>
        <v>0</v>
      </c>
      <c r="K351" s="147">
        <f>+AO351</f>
        <v>0</v>
      </c>
      <c r="L351" s="150">
        <f>+J351+K351</f>
        <v>0</v>
      </c>
      <c r="M351" s="153">
        <f>+(D351+E351)-L351+H351-I351</f>
        <v>44</v>
      </c>
      <c r="N351" s="14">
        <v>44</v>
      </c>
      <c r="O351" s="15" t="s">
        <v>212</v>
      </c>
      <c r="P351" s="15" t="s">
        <v>275</v>
      </c>
      <c r="Q351" s="16">
        <v>46446</v>
      </c>
      <c r="R351" s="17" t="str">
        <f ca="1">IF(Q351=0," ",IFERROR(IF(DATEDIF(TODAY(),Q351,"M")&lt;=5,"ROJO",IF(DATEDIF(TODAY(),Q351,"M")&gt;=12,"VERDE",IF(AND(DATEDIF(TODAY(),Q351,"M")&gt;=6,DATEDIF(TODAY(),Q351,"M")&lt;=11),"AMARILLO"))),S351))</f>
        <v>ROJO</v>
      </c>
      <c r="S351" s="17" t="str">
        <f>IF(Q351=0," ",IF(Q351&lt;=$N$4,"VENCIDO","NO VENCIDO"))</f>
        <v>NO VENCIDO</v>
      </c>
      <c r="T351" s="18"/>
      <c r="U351" s="19"/>
      <c r="V351" s="19"/>
      <c r="W351" s="20"/>
      <c r="X351" s="20"/>
      <c r="Y351" s="163">
        <f>+AT351</f>
        <v>0</v>
      </c>
      <c r="Z351" s="21"/>
      <c r="AA351" s="4"/>
      <c r="AB351" s="167"/>
      <c r="AC351" s="167"/>
      <c r="AD351" s="171">
        <f>+AB351+AC351</f>
        <v>0</v>
      </c>
      <c r="AE351" s="167"/>
      <c r="AF351" s="167"/>
      <c r="AG351" s="167"/>
      <c r="AH351" s="167"/>
      <c r="AI351" s="167"/>
      <c r="AJ351" s="167"/>
      <c r="AK351" s="167"/>
      <c r="AL351" s="167"/>
      <c r="AM351" s="167"/>
      <c r="AN351" s="167"/>
      <c r="AO351" s="183">
        <f>SUM(AD351:AN356)</f>
        <v>0</v>
      </c>
      <c r="AP351" s="24"/>
      <c r="AQ351" s="8"/>
    </row>
    <row r="352" spans="1:43" ht="14.65" customHeight="1">
      <c r="A352" s="103"/>
      <c r="B352" s="193"/>
      <c r="C352" s="193"/>
      <c r="D352" s="118"/>
      <c r="E352" s="127"/>
      <c r="F352" s="133"/>
      <c r="G352" s="133"/>
      <c r="H352" s="133"/>
      <c r="I352" s="133"/>
      <c r="J352" s="145"/>
      <c r="K352" s="148"/>
      <c r="L352" s="151"/>
      <c r="M352" s="154"/>
      <c r="N352" s="14"/>
      <c r="O352" s="15"/>
      <c r="P352" s="15"/>
      <c r="Q352" s="16"/>
      <c r="R352" s="17" t="str">
        <f ca="1">IF(Q352=0," ",IFERROR(IF(DATEDIF(TODAY(),Q352,"M")&lt;=5,"ROJO",IF(DATEDIF(TODAY(),Q352,"M")&gt;=12,"VERDE",IF(AND(DATEDIF(TODAY(),Q352,"M")&gt;=6,DATEDIF(TODAY(),Q352,"M")&lt;=11),"AMARILLO"))),S352))</f>
        <v xml:space="preserve"> </v>
      </c>
      <c r="S352" s="25" t="str">
        <f>IF(Q352=0," ",IF(Q352&lt;=$N$4,"VENCIDO","NO VENCIDO"))</f>
        <v xml:space="preserve"> </v>
      </c>
      <c r="T352" s="18"/>
      <c r="U352" s="19"/>
      <c r="V352" s="19"/>
      <c r="W352" s="20"/>
      <c r="X352" s="20"/>
      <c r="Y352" s="164"/>
      <c r="Z352" s="21"/>
      <c r="AA352" s="4"/>
      <c r="AB352" s="168"/>
      <c r="AC352" s="168"/>
      <c r="AD352" s="172"/>
      <c r="AE352" s="168"/>
      <c r="AF352" s="168"/>
      <c r="AG352" s="168"/>
      <c r="AH352" s="168"/>
      <c r="AI352" s="168"/>
      <c r="AJ352" s="168"/>
      <c r="AK352" s="168"/>
      <c r="AL352" s="168"/>
      <c r="AM352" s="168"/>
      <c r="AN352" s="168"/>
      <c r="AO352" s="184"/>
      <c r="AP352" s="24"/>
      <c r="AQ352" s="8"/>
    </row>
    <row r="353" spans="1:43" ht="14.65" customHeight="1">
      <c r="A353" s="103"/>
      <c r="B353" s="193"/>
      <c r="C353" s="193"/>
      <c r="D353" s="118"/>
      <c r="E353" s="127"/>
      <c r="F353" s="133"/>
      <c r="G353" s="133"/>
      <c r="H353" s="133"/>
      <c r="I353" s="133"/>
      <c r="J353" s="145"/>
      <c r="K353" s="148"/>
      <c r="L353" s="151"/>
      <c r="M353" s="154"/>
      <c r="N353" s="14"/>
      <c r="O353" s="15"/>
      <c r="P353" s="15"/>
      <c r="Q353" s="16"/>
      <c r="R353" s="40"/>
      <c r="S353" s="41"/>
      <c r="T353" s="18"/>
      <c r="U353" s="19"/>
      <c r="V353" s="19"/>
      <c r="W353" s="20"/>
      <c r="X353" s="20"/>
      <c r="Y353" s="164"/>
      <c r="Z353" s="21"/>
      <c r="AA353" s="4"/>
      <c r="AB353" s="168"/>
      <c r="AC353" s="168"/>
      <c r="AD353" s="172"/>
      <c r="AE353" s="168"/>
      <c r="AF353" s="168"/>
      <c r="AG353" s="168"/>
      <c r="AH353" s="168"/>
      <c r="AI353" s="168"/>
      <c r="AJ353" s="168"/>
      <c r="AK353" s="168"/>
      <c r="AL353" s="168"/>
      <c r="AM353" s="168"/>
      <c r="AN353" s="168"/>
      <c r="AO353" s="184"/>
      <c r="AP353" s="24"/>
      <c r="AQ353" s="8"/>
    </row>
    <row r="354" spans="1:43" ht="14.65" customHeight="1">
      <c r="A354" s="103"/>
      <c r="B354" s="193"/>
      <c r="C354" s="193"/>
      <c r="D354" s="118"/>
      <c r="E354" s="127"/>
      <c r="F354" s="133"/>
      <c r="G354" s="133"/>
      <c r="H354" s="133"/>
      <c r="I354" s="133"/>
      <c r="J354" s="145"/>
      <c r="K354" s="148"/>
      <c r="L354" s="151"/>
      <c r="M354" s="154"/>
      <c r="N354" s="14"/>
      <c r="O354" s="15"/>
      <c r="P354" s="15"/>
      <c r="Q354" s="16"/>
      <c r="R354" s="17" t="str">
        <f ca="1">IF(Q354=0," ",IFERROR(IF(DATEDIF(TODAY(),Q354,"M")&lt;=5,"ROJO",IF(DATEDIF(TODAY(),Q354,"M")&gt;=12,"VERDE",IF(AND(DATEDIF(TODAY(),Q354,"M")&gt;=6,DATEDIF(TODAY(),Q354,"M")&lt;=11),"AMARILLO"))),S354))</f>
        <v xml:space="preserve"> </v>
      </c>
      <c r="S354" s="25" t="str">
        <f>IF(Q354=0," ",IF(Q354&lt;=$N$4,"VENCIDO","NO VENCIDO"))</f>
        <v xml:space="preserve"> </v>
      </c>
      <c r="T354" s="18"/>
      <c r="U354" s="19"/>
      <c r="V354" s="19"/>
      <c r="W354" s="20"/>
      <c r="X354" s="20"/>
      <c r="Y354" s="164"/>
      <c r="Z354" s="21"/>
      <c r="AA354" s="4"/>
      <c r="AB354" s="168"/>
      <c r="AC354" s="168"/>
      <c r="AD354" s="172"/>
      <c r="AE354" s="168"/>
      <c r="AF354" s="168"/>
      <c r="AG354" s="168"/>
      <c r="AH354" s="168"/>
      <c r="AI354" s="168"/>
      <c r="AJ354" s="168"/>
      <c r="AK354" s="168"/>
      <c r="AL354" s="168"/>
      <c r="AM354" s="168"/>
      <c r="AN354" s="168"/>
      <c r="AO354" s="184"/>
      <c r="AP354" s="24"/>
      <c r="AQ354" s="8"/>
    </row>
    <row r="355" spans="1:43" ht="14.65" customHeight="1">
      <c r="A355" s="103"/>
      <c r="B355" s="193"/>
      <c r="C355" s="193"/>
      <c r="D355" s="118"/>
      <c r="E355" s="127"/>
      <c r="F355" s="133"/>
      <c r="G355" s="133"/>
      <c r="H355" s="133"/>
      <c r="I355" s="133"/>
      <c r="J355" s="145"/>
      <c r="K355" s="148"/>
      <c r="L355" s="151"/>
      <c r="M355" s="154"/>
      <c r="N355" s="14"/>
      <c r="O355" s="15"/>
      <c r="P355" s="15"/>
      <c r="Q355" s="16"/>
      <c r="R355" s="17" t="str">
        <f ca="1">IF(Q355=0," ",IFERROR(IF(DATEDIF(TODAY(),Q355,"M")&lt;=5,"ROJO",IF(DATEDIF(TODAY(),Q355,"M")&gt;=12,"VERDE",IF(AND(DATEDIF(TODAY(),Q355,"M")&gt;=6,DATEDIF(TODAY(),Q355,"M")&lt;=11),"AMARILLO"))),S355))</f>
        <v xml:space="preserve"> </v>
      </c>
      <c r="S355" s="25" t="str">
        <f>IF(Q355=0," ",IF(Q355&lt;=$N$4,"VENCIDO","NO VENCIDO"))</f>
        <v xml:space="preserve"> </v>
      </c>
      <c r="T355" s="18"/>
      <c r="U355" s="19"/>
      <c r="V355" s="19"/>
      <c r="W355" s="20"/>
      <c r="X355" s="20"/>
      <c r="Y355" s="164"/>
      <c r="Z355" s="21"/>
      <c r="AA355" s="4"/>
      <c r="AB355" s="168"/>
      <c r="AC355" s="168"/>
      <c r="AD355" s="172"/>
      <c r="AE355" s="168"/>
      <c r="AF355" s="168"/>
      <c r="AG355" s="168"/>
      <c r="AH355" s="168"/>
      <c r="AI355" s="168"/>
      <c r="AJ355" s="168"/>
      <c r="AK355" s="168"/>
      <c r="AL355" s="168"/>
      <c r="AM355" s="168"/>
      <c r="AN355" s="168"/>
      <c r="AO355" s="184"/>
      <c r="AP355" s="24"/>
      <c r="AQ355" s="8"/>
    </row>
    <row r="356" spans="1:43" ht="14.65" customHeight="1">
      <c r="A356" s="103"/>
      <c r="B356" s="193"/>
      <c r="C356" s="193"/>
      <c r="D356" s="118"/>
      <c r="E356" s="127"/>
      <c r="F356" s="133"/>
      <c r="G356" s="133"/>
      <c r="H356" s="133"/>
      <c r="I356" s="133"/>
      <c r="J356" s="145"/>
      <c r="K356" s="148"/>
      <c r="L356" s="151"/>
      <c r="M356" s="155"/>
      <c r="N356" s="14"/>
      <c r="O356" s="15"/>
      <c r="P356" s="15"/>
      <c r="Q356" s="16"/>
      <c r="R356" s="17" t="str">
        <f ca="1">IF(Q356=0," ",IFERROR(IF(DATEDIF(TODAY(),Q356,"M")&lt;=5,"ROJO",IF(DATEDIF(TODAY(),Q356,"M")&gt;=12,"VERDE",IF(AND(DATEDIF(TODAY(),Q356,"M")&gt;=6,DATEDIF(TODAY(),Q356,"M")&lt;=11),"AMARILLO"))),S356))</f>
        <v xml:space="preserve"> </v>
      </c>
      <c r="S356" s="25" t="str">
        <f>IF(Q356=0," ",IF(Q356&lt;=$N$4,"VENCIDO","NO VENCIDO"))</f>
        <v xml:space="preserve"> </v>
      </c>
      <c r="T356" s="18"/>
      <c r="U356" s="19"/>
      <c r="V356" s="19"/>
      <c r="W356" s="20"/>
      <c r="X356" s="20"/>
      <c r="Y356" s="164"/>
      <c r="Z356" s="21"/>
      <c r="AA356" s="4"/>
      <c r="AB356" s="169"/>
      <c r="AC356" s="169"/>
      <c r="AD356" s="173"/>
      <c r="AE356" s="169"/>
      <c r="AF356" s="169"/>
      <c r="AG356" s="169"/>
      <c r="AH356" s="169"/>
      <c r="AI356" s="169"/>
      <c r="AJ356" s="169"/>
      <c r="AK356" s="169"/>
      <c r="AL356" s="169"/>
      <c r="AM356" s="169"/>
      <c r="AN356" s="169"/>
      <c r="AO356" s="185"/>
      <c r="AP356" s="24"/>
      <c r="AQ356" s="8"/>
    </row>
    <row r="357" spans="1:43" ht="16.5">
      <c r="A357" s="103"/>
      <c r="B357" s="193"/>
      <c r="C357" s="193"/>
      <c r="D357" s="119"/>
      <c r="E357" s="128"/>
      <c r="F357" s="134"/>
      <c r="G357" s="134"/>
      <c r="H357" s="134"/>
      <c r="I357" s="134"/>
      <c r="J357" s="146"/>
      <c r="K357" s="149"/>
      <c r="L357" s="152"/>
      <c r="M357" s="28" t="b">
        <f>M351=N357</f>
        <v>1</v>
      </c>
      <c r="N357" s="29">
        <f>SUM(N351:N356)</f>
        <v>44</v>
      </c>
      <c r="O357" s="30" t="s">
        <v>112</v>
      </c>
      <c r="P357" s="31"/>
      <c r="Q357" s="32"/>
      <c r="R357" s="32"/>
      <c r="S357" s="32"/>
      <c r="T357" s="33">
        <f>SUM(T351:T356)</f>
        <v>0</v>
      </c>
      <c r="U357" s="34"/>
      <c r="V357" s="34"/>
      <c r="W357" s="35"/>
      <c r="X357" s="35"/>
      <c r="Y357" s="165"/>
      <c r="Z357" s="36"/>
      <c r="AA357" s="4"/>
      <c r="AB357" s="37"/>
      <c r="AC357" s="38"/>
      <c r="AD357" s="53"/>
      <c r="AE357" s="38"/>
      <c r="AF357" s="38"/>
      <c r="AG357" s="38"/>
      <c r="AH357" s="38"/>
      <c r="AI357" s="38"/>
      <c r="AJ357" s="38"/>
      <c r="AK357" s="38"/>
      <c r="AL357" s="38"/>
      <c r="AM357" s="38"/>
      <c r="AN357" s="38"/>
      <c r="AO357" s="39"/>
      <c r="AP357" s="24"/>
      <c r="AQ357" s="8"/>
    </row>
    <row r="358" spans="1:43" ht="14.65" customHeight="1">
      <c r="A358" s="103">
        <f>+A351+1</f>
        <v>10</v>
      </c>
      <c r="B358" s="193" t="s">
        <v>213</v>
      </c>
      <c r="C358" s="193"/>
      <c r="D358" s="117">
        <f>+Abril!M358</f>
        <v>0</v>
      </c>
      <c r="E358" s="126"/>
      <c r="F358" s="132"/>
      <c r="G358" s="132"/>
      <c r="H358" s="132"/>
      <c r="I358" s="132"/>
      <c r="J358" s="144">
        <f>+F358+G358</f>
        <v>0</v>
      </c>
      <c r="K358" s="147">
        <f>+AO358</f>
        <v>0</v>
      </c>
      <c r="L358" s="150">
        <f>+J358+K358</f>
        <v>0</v>
      </c>
      <c r="M358" s="153">
        <f>+(D358+E358)-L358+H358-I358</f>
        <v>0</v>
      </c>
      <c r="N358" s="14"/>
      <c r="O358" s="15"/>
      <c r="P358" s="15"/>
      <c r="Q358" s="16"/>
      <c r="R358" s="17" t="str">
        <f ca="1">IF(Q358=0," ",IFERROR(IF(DATEDIF(TODAY(),Q358,"M")&lt;=5,"ROJO",IF(DATEDIF(TODAY(),Q358,"M")&gt;=12,"VERDE",IF(AND(DATEDIF(TODAY(),Q358,"M")&gt;=6,DATEDIF(TODAY(),Q358,"M")&lt;=11),"AMARILLO"))),S358))</f>
        <v xml:space="preserve"> </v>
      </c>
      <c r="S358" s="17" t="str">
        <f>IF(Q358=0," ",IF(Q358&lt;=$N$4,"VENCIDO","NO VENCIDO"))</f>
        <v xml:space="preserve"> </v>
      </c>
      <c r="T358" s="18"/>
      <c r="U358" s="19"/>
      <c r="V358" s="19"/>
      <c r="W358" s="20"/>
      <c r="X358" s="20"/>
      <c r="Y358" s="163">
        <f>+AT358</f>
        <v>0</v>
      </c>
      <c r="Z358" s="21"/>
      <c r="AA358" s="4"/>
      <c r="AB358" s="167"/>
      <c r="AC358" s="167"/>
      <c r="AD358" s="171">
        <f>+AB358+AC358</f>
        <v>0</v>
      </c>
      <c r="AE358" s="167"/>
      <c r="AF358" s="167"/>
      <c r="AG358" s="167"/>
      <c r="AH358" s="167"/>
      <c r="AI358" s="167"/>
      <c r="AJ358" s="167"/>
      <c r="AK358" s="167"/>
      <c r="AL358" s="167"/>
      <c r="AM358" s="167"/>
      <c r="AN358" s="167"/>
      <c r="AO358" s="183">
        <f>SUM(AD358:AN363)</f>
        <v>0</v>
      </c>
      <c r="AP358" s="24"/>
      <c r="AQ358" s="8"/>
    </row>
    <row r="359" spans="1:43" ht="14.65" customHeight="1">
      <c r="A359" s="103"/>
      <c r="B359" s="193"/>
      <c r="C359" s="193"/>
      <c r="D359" s="118"/>
      <c r="E359" s="127"/>
      <c r="F359" s="133"/>
      <c r="G359" s="133"/>
      <c r="H359" s="133"/>
      <c r="I359" s="133"/>
      <c r="J359" s="145"/>
      <c r="K359" s="148"/>
      <c r="L359" s="151"/>
      <c r="M359" s="154"/>
      <c r="N359" s="14"/>
      <c r="O359" s="15"/>
      <c r="P359" s="15"/>
      <c r="Q359" s="16"/>
      <c r="R359" s="17" t="str">
        <f ca="1">IF(Q359=0," ",IFERROR(IF(DATEDIF(TODAY(),Q359,"M")&lt;=5,"ROJO",IF(DATEDIF(TODAY(),Q359,"M")&gt;=12,"VERDE",IF(AND(DATEDIF(TODAY(),Q359,"M")&gt;=6,DATEDIF(TODAY(),Q359,"M")&lt;=11),"AMARILLO"))),S359))</f>
        <v xml:space="preserve"> </v>
      </c>
      <c r="S359" s="25" t="str">
        <f>IF(Q359=0," ",IF(Q359&lt;=$N$4,"VENCIDO","NO VENCIDO"))</f>
        <v xml:space="preserve"> </v>
      </c>
      <c r="T359" s="18"/>
      <c r="U359" s="19"/>
      <c r="V359" s="19"/>
      <c r="W359" s="20"/>
      <c r="X359" s="20"/>
      <c r="Y359" s="164"/>
      <c r="Z359" s="21"/>
      <c r="AA359" s="4"/>
      <c r="AB359" s="168"/>
      <c r="AC359" s="168"/>
      <c r="AD359" s="172"/>
      <c r="AE359" s="168"/>
      <c r="AF359" s="168"/>
      <c r="AG359" s="168"/>
      <c r="AH359" s="168"/>
      <c r="AI359" s="168"/>
      <c r="AJ359" s="168"/>
      <c r="AK359" s="168"/>
      <c r="AL359" s="168"/>
      <c r="AM359" s="168"/>
      <c r="AN359" s="168"/>
      <c r="AO359" s="184"/>
      <c r="AP359" s="24"/>
      <c r="AQ359" s="8"/>
    </row>
    <row r="360" spans="1:43" ht="14.65" customHeight="1">
      <c r="A360" s="103"/>
      <c r="B360" s="193"/>
      <c r="C360" s="193"/>
      <c r="D360" s="118"/>
      <c r="E360" s="127"/>
      <c r="F360" s="133"/>
      <c r="G360" s="133"/>
      <c r="H360" s="133"/>
      <c r="I360" s="133"/>
      <c r="J360" s="145"/>
      <c r="K360" s="148"/>
      <c r="L360" s="151"/>
      <c r="M360" s="154"/>
      <c r="N360" s="14"/>
      <c r="O360" s="15"/>
      <c r="P360" s="15"/>
      <c r="Q360" s="16"/>
      <c r="R360" s="40"/>
      <c r="S360" s="41"/>
      <c r="T360" s="18"/>
      <c r="U360" s="19"/>
      <c r="V360" s="19"/>
      <c r="W360" s="20"/>
      <c r="X360" s="20"/>
      <c r="Y360" s="164"/>
      <c r="Z360" s="21"/>
      <c r="AA360" s="4"/>
      <c r="AB360" s="168"/>
      <c r="AC360" s="168"/>
      <c r="AD360" s="172"/>
      <c r="AE360" s="168"/>
      <c r="AF360" s="168"/>
      <c r="AG360" s="168"/>
      <c r="AH360" s="168"/>
      <c r="AI360" s="168"/>
      <c r="AJ360" s="168"/>
      <c r="AK360" s="168"/>
      <c r="AL360" s="168"/>
      <c r="AM360" s="168"/>
      <c r="AN360" s="168"/>
      <c r="AO360" s="184"/>
      <c r="AP360" s="24"/>
      <c r="AQ360" s="8"/>
    </row>
    <row r="361" spans="1:43" ht="14.65" customHeight="1">
      <c r="A361" s="103"/>
      <c r="B361" s="193"/>
      <c r="C361" s="193"/>
      <c r="D361" s="118"/>
      <c r="E361" s="127"/>
      <c r="F361" s="133"/>
      <c r="G361" s="133"/>
      <c r="H361" s="133"/>
      <c r="I361" s="133"/>
      <c r="J361" s="145"/>
      <c r="K361" s="148"/>
      <c r="L361" s="151"/>
      <c r="M361" s="154"/>
      <c r="N361" s="14"/>
      <c r="O361" s="15"/>
      <c r="P361" s="15"/>
      <c r="Q361" s="16"/>
      <c r="R361" s="17" t="str">
        <f ca="1">IF(Q361=0," ",IFERROR(IF(DATEDIF(TODAY(),Q361,"M")&lt;=5,"ROJO",IF(DATEDIF(TODAY(),Q361,"M")&gt;=12,"VERDE",IF(AND(DATEDIF(TODAY(),Q361,"M")&gt;=6,DATEDIF(TODAY(),Q361,"M")&lt;=11),"AMARILLO"))),S361))</f>
        <v xml:space="preserve"> </v>
      </c>
      <c r="S361" s="25" t="str">
        <f>IF(Q361=0," ",IF(Q361&lt;=$N$4,"VENCIDO","NO VENCIDO"))</f>
        <v xml:space="preserve"> </v>
      </c>
      <c r="T361" s="18"/>
      <c r="U361" s="19"/>
      <c r="V361" s="19"/>
      <c r="W361" s="20"/>
      <c r="X361" s="20"/>
      <c r="Y361" s="164"/>
      <c r="Z361" s="21"/>
      <c r="AA361" s="4"/>
      <c r="AB361" s="168"/>
      <c r="AC361" s="168"/>
      <c r="AD361" s="172"/>
      <c r="AE361" s="168"/>
      <c r="AF361" s="168"/>
      <c r="AG361" s="168"/>
      <c r="AH361" s="168"/>
      <c r="AI361" s="168"/>
      <c r="AJ361" s="168"/>
      <c r="AK361" s="168"/>
      <c r="AL361" s="168"/>
      <c r="AM361" s="168"/>
      <c r="AN361" s="168"/>
      <c r="AO361" s="184"/>
      <c r="AP361" s="24"/>
      <c r="AQ361" s="8"/>
    </row>
    <row r="362" spans="1:43" ht="14.65" customHeight="1">
      <c r="A362" s="103"/>
      <c r="B362" s="193"/>
      <c r="C362" s="193"/>
      <c r="D362" s="118"/>
      <c r="E362" s="127"/>
      <c r="F362" s="133"/>
      <c r="G362" s="133"/>
      <c r="H362" s="133"/>
      <c r="I362" s="133"/>
      <c r="J362" s="145"/>
      <c r="K362" s="148"/>
      <c r="L362" s="151"/>
      <c r="M362" s="154"/>
      <c r="N362" s="14"/>
      <c r="O362" s="15"/>
      <c r="P362" s="15"/>
      <c r="Q362" s="16"/>
      <c r="R362" s="17" t="str">
        <f ca="1">IF(Q362=0," ",IFERROR(IF(DATEDIF(TODAY(),Q362,"M")&lt;=5,"ROJO",IF(DATEDIF(TODAY(),Q362,"M")&gt;=12,"VERDE",IF(AND(DATEDIF(TODAY(),Q362,"M")&gt;=6,DATEDIF(TODAY(),Q362,"M")&lt;=11),"AMARILLO"))),S362))</f>
        <v xml:space="preserve"> </v>
      </c>
      <c r="S362" s="25" t="str">
        <f>IF(Q362=0," ",IF(Q362&lt;=$N$4,"VENCIDO","NO VENCIDO"))</f>
        <v xml:space="preserve"> </v>
      </c>
      <c r="T362" s="18"/>
      <c r="U362" s="19"/>
      <c r="V362" s="19"/>
      <c r="W362" s="20"/>
      <c r="X362" s="20"/>
      <c r="Y362" s="164"/>
      <c r="Z362" s="21"/>
      <c r="AA362" s="4"/>
      <c r="AB362" s="168"/>
      <c r="AC362" s="168"/>
      <c r="AD362" s="172"/>
      <c r="AE362" s="168"/>
      <c r="AF362" s="168"/>
      <c r="AG362" s="168"/>
      <c r="AH362" s="168"/>
      <c r="AI362" s="168"/>
      <c r="AJ362" s="168"/>
      <c r="AK362" s="168"/>
      <c r="AL362" s="168"/>
      <c r="AM362" s="168"/>
      <c r="AN362" s="168"/>
      <c r="AO362" s="184"/>
      <c r="AP362" s="24"/>
      <c r="AQ362" s="8"/>
    </row>
    <row r="363" spans="1:43" ht="14.65" customHeight="1">
      <c r="A363" s="103"/>
      <c r="B363" s="193"/>
      <c r="C363" s="193"/>
      <c r="D363" s="118"/>
      <c r="E363" s="127"/>
      <c r="F363" s="133"/>
      <c r="G363" s="133"/>
      <c r="H363" s="133"/>
      <c r="I363" s="133"/>
      <c r="J363" s="145"/>
      <c r="K363" s="148"/>
      <c r="L363" s="151"/>
      <c r="M363" s="155"/>
      <c r="N363" s="14"/>
      <c r="O363" s="15"/>
      <c r="P363" s="15"/>
      <c r="Q363" s="16"/>
      <c r="R363" s="17" t="str">
        <f ca="1">IF(Q363=0," ",IFERROR(IF(DATEDIF(TODAY(),Q363,"M")&lt;=5,"ROJO",IF(DATEDIF(TODAY(),Q363,"M")&gt;=12,"VERDE",IF(AND(DATEDIF(TODAY(),Q363,"M")&gt;=6,DATEDIF(TODAY(),Q363,"M")&lt;=11),"AMARILLO"))),S363))</f>
        <v xml:space="preserve"> </v>
      </c>
      <c r="S363" s="25" t="str">
        <f>IF(Q363=0," ",IF(Q363&lt;=$N$4,"VENCIDO","NO VENCIDO"))</f>
        <v xml:space="preserve"> </v>
      </c>
      <c r="T363" s="18"/>
      <c r="U363" s="19"/>
      <c r="V363" s="19"/>
      <c r="W363" s="20"/>
      <c r="X363" s="20"/>
      <c r="Y363" s="164"/>
      <c r="Z363" s="21"/>
      <c r="AA363" s="4"/>
      <c r="AB363" s="169"/>
      <c r="AC363" s="169"/>
      <c r="AD363" s="173"/>
      <c r="AE363" s="169"/>
      <c r="AF363" s="169"/>
      <c r="AG363" s="169"/>
      <c r="AH363" s="169"/>
      <c r="AI363" s="169"/>
      <c r="AJ363" s="169"/>
      <c r="AK363" s="169"/>
      <c r="AL363" s="169"/>
      <c r="AM363" s="169"/>
      <c r="AN363" s="169"/>
      <c r="AO363" s="185"/>
      <c r="AP363" s="24"/>
      <c r="AQ363" s="8"/>
    </row>
    <row r="364" spans="1:43" ht="16.5">
      <c r="A364" s="103"/>
      <c r="B364" s="193"/>
      <c r="C364" s="193"/>
      <c r="D364" s="119"/>
      <c r="E364" s="128"/>
      <c r="F364" s="134"/>
      <c r="G364" s="134"/>
      <c r="H364" s="134"/>
      <c r="I364" s="134"/>
      <c r="J364" s="146"/>
      <c r="K364" s="149"/>
      <c r="L364" s="152"/>
      <c r="M364" s="28" t="b">
        <f>M358=N364</f>
        <v>1</v>
      </c>
      <c r="N364" s="29">
        <f>SUM(N358:N363)</f>
        <v>0</v>
      </c>
      <c r="O364" s="30" t="s">
        <v>112</v>
      </c>
      <c r="P364" s="31"/>
      <c r="Q364" s="32"/>
      <c r="R364" s="32"/>
      <c r="S364" s="32"/>
      <c r="T364" s="33">
        <f>SUM(T358:T363)</f>
        <v>0</v>
      </c>
      <c r="U364" s="34"/>
      <c r="V364" s="34"/>
      <c r="W364" s="35"/>
      <c r="X364" s="35"/>
      <c r="Y364" s="165"/>
      <c r="Z364" s="36"/>
      <c r="AA364" s="4"/>
      <c r="AB364" s="37"/>
      <c r="AC364" s="38"/>
      <c r="AD364" s="53"/>
      <c r="AE364" s="38"/>
      <c r="AF364" s="38"/>
      <c r="AG364" s="38"/>
      <c r="AH364" s="38"/>
      <c r="AI364" s="38"/>
      <c r="AJ364" s="38"/>
      <c r="AK364" s="38"/>
      <c r="AL364" s="38"/>
      <c r="AM364" s="38"/>
      <c r="AN364" s="38"/>
      <c r="AO364" s="39"/>
      <c r="AP364" s="24"/>
      <c r="AQ364" s="8"/>
    </row>
    <row r="365" spans="1:43" ht="14.65" customHeight="1">
      <c r="A365" s="45">
        <f>+A358+1</f>
        <v>11</v>
      </c>
      <c r="B365" s="99" t="s">
        <v>214</v>
      </c>
      <c r="C365" s="99"/>
      <c r="D365" s="54">
        <f>+Abril!M365</f>
        <v>8</v>
      </c>
      <c r="E365" s="55"/>
      <c r="F365" s="56"/>
      <c r="G365" s="56"/>
      <c r="H365" s="26"/>
      <c r="I365" s="26"/>
      <c r="J365" s="27">
        <f t="shared" ref="J365:J371" si="3">+F365+G365</f>
        <v>0</v>
      </c>
      <c r="K365" s="57">
        <f t="shared" ref="K365:K371" si="4">+AO365</f>
        <v>0</v>
      </c>
      <c r="L365" s="58">
        <f t="shared" ref="L365:L371" si="5">+J365+K365</f>
        <v>0</v>
      </c>
      <c r="M365" s="59">
        <f t="shared" ref="M365:M371" si="6">+(D365+E365)-(L365)+H365-I365</f>
        <v>8</v>
      </c>
      <c r="N365" s="14"/>
      <c r="O365" s="15"/>
      <c r="P365" s="15"/>
      <c r="Q365" s="16"/>
      <c r="R365" s="17" t="str">
        <f t="shared" ref="R365:R371" ca="1" si="7">IF(Q365=0," ",IFERROR(IF(DATEDIF(TODAY(),Q365,"M")&lt;=5,"ROJO",IF(DATEDIF(TODAY(),Q365,"M")&gt;=12,"VERDE",IF(AND(DATEDIF(TODAY(),Q365,"M")&gt;=6,DATEDIF(TODAY(),Q365,"M")&lt;=11),"AMARILLO"))),S365))</f>
        <v xml:space="preserve"> </v>
      </c>
      <c r="S365" s="25" t="str">
        <f t="shared" ref="S365:S371" si="8">IF(Q365=0," ",IF(Q365&lt;=$N$4,"VENCIDO","NO VENCIDO"))</f>
        <v xml:space="preserve"> </v>
      </c>
      <c r="T365" s="18"/>
      <c r="U365" s="19"/>
      <c r="V365" s="19"/>
      <c r="W365" s="20"/>
      <c r="X365" s="20"/>
      <c r="Y365" s="60"/>
      <c r="Z365" s="61"/>
      <c r="AA365" s="4"/>
      <c r="AB365" s="22"/>
      <c r="AC365" s="22"/>
      <c r="AD365" s="23">
        <f t="shared" ref="AD365:AD371" si="9">+AB365+AC365</f>
        <v>0</v>
      </c>
      <c r="AE365" s="22"/>
      <c r="AF365" s="22"/>
      <c r="AG365" s="22"/>
      <c r="AH365" s="22"/>
      <c r="AI365" s="22"/>
      <c r="AJ365" s="22"/>
      <c r="AK365" s="22"/>
      <c r="AL365" s="22"/>
      <c r="AM365" s="22"/>
      <c r="AN365" s="22"/>
      <c r="AO365" s="62">
        <f>SUM(AD365:AN365)</f>
        <v>0</v>
      </c>
      <c r="AP365" s="24"/>
      <c r="AQ365" s="8"/>
    </row>
    <row r="366" spans="1:43" ht="14.65" customHeight="1">
      <c r="A366" s="45">
        <f t="shared" ref="A366:A371" si="10">A365+1</f>
        <v>12</v>
      </c>
      <c r="B366" s="99" t="s">
        <v>215</v>
      </c>
      <c r="C366" s="99"/>
      <c r="D366" s="54">
        <f>+Abril!M366</f>
        <v>0</v>
      </c>
      <c r="E366" s="55"/>
      <c r="F366" s="56"/>
      <c r="G366" s="56"/>
      <c r="H366" s="26"/>
      <c r="I366" s="26"/>
      <c r="J366" s="27">
        <f t="shared" si="3"/>
        <v>0</v>
      </c>
      <c r="K366" s="57">
        <f t="shared" si="4"/>
        <v>0</v>
      </c>
      <c r="L366" s="58">
        <f t="shared" si="5"/>
        <v>0</v>
      </c>
      <c r="M366" s="59">
        <f t="shared" si="6"/>
        <v>0</v>
      </c>
      <c r="N366" s="14"/>
      <c r="O366" s="15"/>
      <c r="P366" s="15"/>
      <c r="Q366" s="16"/>
      <c r="R366" s="17" t="str">
        <f t="shared" ca="1" si="7"/>
        <v xml:space="preserve"> </v>
      </c>
      <c r="S366" s="25" t="str">
        <f t="shared" si="8"/>
        <v xml:space="preserve"> </v>
      </c>
      <c r="T366" s="18"/>
      <c r="U366" s="19"/>
      <c r="V366" s="19"/>
      <c r="W366" s="20"/>
      <c r="X366" s="20"/>
      <c r="Y366" s="63"/>
      <c r="Z366" s="61"/>
      <c r="AA366" s="4"/>
      <c r="AB366" s="22"/>
      <c r="AC366" s="22"/>
      <c r="AD366" s="23">
        <f t="shared" si="9"/>
        <v>0</v>
      </c>
      <c r="AE366" s="22"/>
      <c r="AF366" s="22"/>
      <c r="AG366" s="22"/>
      <c r="AH366" s="22"/>
      <c r="AI366" s="22"/>
      <c r="AJ366" s="22"/>
      <c r="AK366" s="22"/>
      <c r="AL366" s="22"/>
      <c r="AM366" s="22"/>
      <c r="AN366" s="22"/>
      <c r="AO366" s="62">
        <f t="shared" ref="AO366:AO371" si="11">SUM(AD366:AN366)</f>
        <v>0</v>
      </c>
      <c r="AP366" s="24"/>
      <c r="AQ366" s="8"/>
    </row>
    <row r="367" spans="1:43" ht="14.65" customHeight="1">
      <c r="A367" s="45">
        <f t="shared" si="10"/>
        <v>13</v>
      </c>
      <c r="B367" s="99" t="s">
        <v>216</v>
      </c>
      <c r="C367" s="99"/>
      <c r="D367" s="54">
        <f>+Abril!M367</f>
        <v>0</v>
      </c>
      <c r="E367" s="55"/>
      <c r="F367" s="56"/>
      <c r="G367" s="56"/>
      <c r="H367" s="26"/>
      <c r="I367" s="26"/>
      <c r="J367" s="27">
        <f t="shared" si="3"/>
        <v>0</v>
      </c>
      <c r="K367" s="57">
        <f t="shared" si="4"/>
        <v>0</v>
      </c>
      <c r="L367" s="58">
        <f t="shared" si="5"/>
        <v>0</v>
      </c>
      <c r="M367" s="59">
        <f t="shared" si="6"/>
        <v>0</v>
      </c>
      <c r="N367" s="14"/>
      <c r="O367" s="15"/>
      <c r="P367" s="15"/>
      <c r="Q367" s="16"/>
      <c r="R367" s="17" t="str">
        <f t="shared" ca="1" si="7"/>
        <v xml:space="preserve"> </v>
      </c>
      <c r="S367" s="25" t="str">
        <f t="shared" si="8"/>
        <v xml:space="preserve"> </v>
      </c>
      <c r="T367" s="18"/>
      <c r="U367" s="19"/>
      <c r="V367" s="19"/>
      <c r="W367" s="20"/>
      <c r="X367" s="20"/>
      <c r="Y367" s="63"/>
      <c r="Z367" s="61"/>
      <c r="AA367" s="4"/>
      <c r="AB367" s="22"/>
      <c r="AC367" s="22"/>
      <c r="AD367" s="23">
        <f t="shared" si="9"/>
        <v>0</v>
      </c>
      <c r="AE367" s="22"/>
      <c r="AF367" s="22"/>
      <c r="AG367" s="22"/>
      <c r="AH367" s="22"/>
      <c r="AI367" s="22"/>
      <c r="AJ367" s="22"/>
      <c r="AK367" s="22"/>
      <c r="AL367" s="22"/>
      <c r="AM367" s="22"/>
      <c r="AN367" s="22"/>
      <c r="AO367" s="62">
        <f t="shared" si="11"/>
        <v>0</v>
      </c>
      <c r="AP367" s="24"/>
      <c r="AQ367" s="8"/>
    </row>
    <row r="368" spans="1:43" ht="14.65" customHeight="1">
      <c r="A368" s="45">
        <f t="shared" si="10"/>
        <v>14</v>
      </c>
      <c r="B368" s="99" t="s">
        <v>217</v>
      </c>
      <c r="C368" s="99"/>
      <c r="D368" s="54">
        <f>+Abril!M368</f>
        <v>16</v>
      </c>
      <c r="E368" s="55"/>
      <c r="F368" s="56">
        <v>2</v>
      </c>
      <c r="G368" s="56"/>
      <c r="H368" s="26"/>
      <c r="I368" s="26"/>
      <c r="J368" s="27">
        <f t="shared" si="3"/>
        <v>2</v>
      </c>
      <c r="K368" s="57">
        <f t="shared" si="4"/>
        <v>0</v>
      </c>
      <c r="L368" s="58">
        <f t="shared" si="5"/>
        <v>2</v>
      </c>
      <c r="M368" s="59">
        <f t="shared" si="6"/>
        <v>14</v>
      </c>
      <c r="N368" s="14"/>
      <c r="O368" s="15"/>
      <c r="P368" s="15"/>
      <c r="Q368" s="16"/>
      <c r="R368" s="17" t="str">
        <f t="shared" ca="1" si="7"/>
        <v xml:space="preserve"> </v>
      </c>
      <c r="S368" s="25" t="str">
        <f t="shared" si="8"/>
        <v xml:space="preserve"> </v>
      </c>
      <c r="T368" s="18"/>
      <c r="U368" s="19"/>
      <c r="V368" s="19"/>
      <c r="W368" s="20"/>
      <c r="X368" s="20"/>
      <c r="Y368" s="63"/>
      <c r="Z368" s="61"/>
      <c r="AA368" s="4"/>
      <c r="AB368" s="22"/>
      <c r="AC368" s="22"/>
      <c r="AD368" s="23">
        <f t="shared" si="9"/>
        <v>0</v>
      </c>
      <c r="AE368" s="22"/>
      <c r="AF368" s="22"/>
      <c r="AG368" s="22"/>
      <c r="AH368" s="22"/>
      <c r="AI368" s="22"/>
      <c r="AJ368" s="22"/>
      <c r="AK368" s="22"/>
      <c r="AL368" s="22"/>
      <c r="AM368" s="22"/>
      <c r="AN368" s="22"/>
      <c r="AO368" s="62">
        <f t="shared" si="11"/>
        <v>0</v>
      </c>
      <c r="AP368" s="24"/>
      <c r="AQ368" s="8"/>
    </row>
    <row r="369" spans="1:43" ht="14.65" customHeight="1">
      <c r="A369" s="45">
        <f t="shared" si="10"/>
        <v>15</v>
      </c>
      <c r="B369" s="99" t="s">
        <v>218</v>
      </c>
      <c r="C369" s="99"/>
      <c r="D369" s="54">
        <f>+Abril!M369</f>
        <v>7</v>
      </c>
      <c r="E369" s="55"/>
      <c r="F369" s="56"/>
      <c r="G369" s="56"/>
      <c r="H369" s="26"/>
      <c r="I369" s="26"/>
      <c r="J369" s="27">
        <f t="shared" si="3"/>
        <v>0</v>
      </c>
      <c r="K369" s="57">
        <f t="shared" si="4"/>
        <v>0</v>
      </c>
      <c r="L369" s="58">
        <f t="shared" si="5"/>
        <v>0</v>
      </c>
      <c r="M369" s="59">
        <f t="shared" si="6"/>
        <v>7</v>
      </c>
      <c r="N369" s="14"/>
      <c r="O369" s="15"/>
      <c r="P369" s="15"/>
      <c r="Q369" s="16"/>
      <c r="R369" s="17" t="str">
        <f t="shared" ca="1" si="7"/>
        <v xml:space="preserve"> </v>
      </c>
      <c r="S369" s="25" t="str">
        <f t="shared" si="8"/>
        <v xml:space="preserve"> </v>
      </c>
      <c r="T369" s="18"/>
      <c r="U369" s="19"/>
      <c r="V369" s="19"/>
      <c r="W369" s="20"/>
      <c r="X369" s="20"/>
      <c r="Y369" s="63"/>
      <c r="Z369" s="61"/>
      <c r="AA369" s="4"/>
      <c r="AB369" s="22"/>
      <c r="AC369" s="22"/>
      <c r="AD369" s="23">
        <f t="shared" si="9"/>
        <v>0</v>
      </c>
      <c r="AE369" s="22"/>
      <c r="AF369" s="22"/>
      <c r="AG369" s="22"/>
      <c r="AH369" s="22"/>
      <c r="AI369" s="22"/>
      <c r="AJ369" s="22"/>
      <c r="AK369" s="22"/>
      <c r="AL369" s="22"/>
      <c r="AM369" s="22"/>
      <c r="AN369" s="22"/>
      <c r="AO369" s="62">
        <f t="shared" si="11"/>
        <v>0</v>
      </c>
      <c r="AP369" s="24"/>
      <c r="AQ369" s="8"/>
    </row>
    <row r="370" spans="1:43" ht="16.5">
      <c r="A370" s="45">
        <f t="shared" si="10"/>
        <v>16</v>
      </c>
      <c r="B370" s="99" t="s">
        <v>219</v>
      </c>
      <c r="C370" s="99"/>
      <c r="D370" s="54">
        <f>+Abril!M370</f>
        <v>10</v>
      </c>
      <c r="E370" s="55"/>
      <c r="F370" s="56"/>
      <c r="G370" s="56"/>
      <c r="H370" s="26"/>
      <c r="I370" s="26"/>
      <c r="J370" s="27">
        <f t="shared" si="3"/>
        <v>0</v>
      </c>
      <c r="K370" s="57">
        <f t="shared" si="4"/>
        <v>0</v>
      </c>
      <c r="L370" s="58">
        <f t="shared" si="5"/>
        <v>0</v>
      </c>
      <c r="M370" s="59">
        <f t="shared" si="6"/>
        <v>10</v>
      </c>
      <c r="N370" s="14"/>
      <c r="O370" s="15"/>
      <c r="P370" s="15"/>
      <c r="Q370" s="16"/>
      <c r="R370" s="17" t="str">
        <f t="shared" ca="1" si="7"/>
        <v xml:space="preserve"> </v>
      </c>
      <c r="S370" s="25" t="str">
        <f t="shared" si="8"/>
        <v xml:space="preserve"> </v>
      </c>
      <c r="T370" s="18"/>
      <c r="U370" s="19"/>
      <c r="V370" s="19"/>
      <c r="W370" s="20"/>
      <c r="X370" s="20"/>
      <c r="Y370" s="63"/>
      <c r="Z370" s="61"/>
      <c r="AA370" s="4"/>
      <c r="AB370" s="22"/>
      <c r="AC370" s="22"/>
      <c r="AD370" s="23">
        <f t="shared" si="9"/>
        <v>0</v>
      </c>
      <c r="AE370" s="22"/>
      <c r="AF370" s="22"/>
      <c r="AG370" s="22"/>
      <c r="AH370" s="22"/>
      <c r="AI370" s="22"/>
      <c r="AJ370" s="22"/>
      <c r="AK370" s="22"/>
      <c r="AL370" s="22"/>
      <c r="AM370" s="22"/>
      <c r="AN370" s="22"/>
      <c r="AO370" s="62">
        <f t="shared" si="11"/>
        <v>0</v>
      </c>
      <c r="AP370" s="24"/>
      <c r="AQ370" s="8"/>
    </row>
    <row r="371" spans="1:43" ht="16.5">
      <c r="A371" s="45">
        <f t="shared" si="10"/>
        <v>17</v>
      </c>
      <c r="B371" s="99" t="s">
        <v>220</v>
      </c>
      <c r="C371" s="99"/>
      <c r="D371" s="54">
        <f>+Abril!M371</f>
        <v>0</v>
      </c>
      <c r="E371" s="55"/>
      <c r="F371" s="56"/>
      <c r="G371" s="56"/>
      <c r="H371" s="26"/>
      <c r="I371" s="26"/>
      <c r="J371" s="27">
        <f t="shared" si="3"/>
        <v>0</v>
      </c>
      <c r="K371" s="57">
        <f t="shared" si="4"/>
        <v>0</v>
      </c>
      <c r="L371" s="58">
        <f t="shared" si="5"/>
        <v>0</v>
      </c>
      <c r="M371" s="59">
        <f t="shared" si="6"/>
        <v>0</v>
      </c>
      <c r="N371" s="14"/>
      <c r="O371" s="15"/>
      <c r="P371" s="15"/>
      <c r="Q371" s="16"/>
      <c r="R371" s="17" t="str">
        <f t="shared" ca="1" si="7"/>
        <v xml:space="preserve"> </v>
      </c>
      <c r="S371" s="25" t="str">
        <f t="shared" si="8"/>
        <v xml:space="preserve"> </v>
      </c>
      <c r="T371" s="18"/>
      <c r="U371" s="19"/>
      <c r="V371" s="19"/>
      <c r="W371" s="20"/>
      <c r="X371" s="20"/>
      <c r="Y371" s="63"/>
      <c r="Z371" s="61"/>
      <c r="AA371" s="4"/>
      <c r="AB371" s="22"/>
      <c r="AC371" s="22"/>
      <c r="AD371" s="23">
        <f t="shared" si="9"/>
        <v>0</v>
      </c>
      <c r="AE371" s="22"/>
      <c r="AF371" s="22"/>
      <c r="AG371" s="22"/>
      <c r="AH371" s="22"/>
      <c r="AI371" s="22"/>
      <c r="AJ371" s="22"/>
      <c r="AK371" s="22"/>
      <c r="AL371" s="22"/>
      <c r="AM371" s="22"/>
      <c r="AN371" s="22"/>
      <c r="AO371" s="62">
        <f t="shared" si="11"/>
        <v>0</v>
      </c>
      <c r="AP371" s="24"/>
      <c r="AQ371" s="8"/>
    </row>
    <row r="372" spans="1:43" ht="16.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row>
    <row r="373" spans="1:43" ht="14.65" customHeight="1">
      <c r="A373" s="113" t="s">
        <v>48</v>
      </c>
      <c r="B373" s="202" t="s">
        <v>221</v>
      </c>
      <c r="C373" s="202"/>
      <c r="D373" s="123" t="s">
        <v>78</v>
      </c>
      <c r="E373" s="113" t="s">
        <v>222</v>
      </c>
      <c r="F373" s="104" t="s">
        <v>80</v>
      </c>
      <c r="G373" s="105"/>
      <c r="H373" s="2" t="s">
        <v>81</v>
      </c>
      <c r="I373" s="3" t="s">
        <v>82</v>
      </c>
      <c r="J373" s="141" t="s">
        <v>83</v>
      </c>
      <c r="K373" s="110" t="s">
        <v>84</v>
      </c>
      <c r="L373" s="114" t="s">
        <v>85</v>
      </c>
      <c r="M373" s="113" t="s">
        <v>223</v>
      </c>
      <c r="N373" s="113" t="s">
        <v>87</v>
      </c>
      <c r="O373" s="113" t="s">
        <v>88</v>
      </c>
      <c r="P373" s="113" t="s">
        <v>89</v>
      </c>
      <c r="Q373" s="113" t="s">
        <v>90</v>
      </c>
      <c r="R373" s="159" t="s">
        <v>91</v>
      </c>
      <c r="S373" s="159" t="s">
        <v>92</v>
      </c>
      <c r="T373" s="162" t="s">
        <v>93</v>
      </c>
      <c r="U373" s="162" t="s">
        <v>89</v>
      </c>
      <c r="V373" s="162" t="s">
        <v>94</v>
      </c>
      <c r="W373" s="162" t="s">
        <v>95</v>
      </c>
      <c r="X373" s="162" t="s">
        <v>95</v>
      </c>
      <c r="Y373" s="110" t="s">
        <v>224</v>
      </c>
      <c r="Z373" s="162" t="s">
        <v>98</v>
      </c>
      <c r="AA373" s="4"/>
      <c r="AB373" s="106" t="s">
        <v>225</v>
      </c>
      <c r="AC373" s="106"/>
      <c r="AD373" s="106"/>
      <c r="AE373" s="106"/>
      <c r="AF373" s="106"/>
      <c r="AG373" s="106"/>
      <c r="AH373" s="106"/>
      <c r="AI373" s="106"/>
      <c r="AJ373" s="106"/>
      <c r="AK373" s="106"/>
      <c r="AL373" s="106"/>
      <c r="AM373" s="106"/>
      <c r="AN373" s="106"/>
      <c r="AO373" s="106"/>
      <c r="AP373" s="106"/>
      <c r="AQ373" s="186" t="s">
        <v>100</v>
      </c>
    </row>
    <row r="374" spans="1:43" ht="14.65" customHeight="1">
      <c r="A374" s="113"/>
      <c r="B374" s="202"/>
      <c r="C374" s="202"/>
      <c r="D374" s="124"/>
      <c r="E374" s="113"/>
      <c r="F374" s="114" t="s">
        <v>101</v>
      </c>
      <c r="G374" s="114" t="s">
        <v>102</v>
      </c>
      <c r="H374" s="135" t="s">
        <v>103</v>
      </c>
      <c r="I374" s="138" t="s">
        <v>104</v>
      </c>
      <c r="J374" s="142"/>
      <c r="K374" s="111"/>
      <c r="L374" s="115"/>
      <c r="M374" s="113"/>
      <c r="N374" s="113"/>
      <c r="O374" s="113"/>
      <c r="P374" s="113"/>
      <c r="Q374" s="113"/>
      <c r="R374" s="160"/>
      <c r="S374" s="160"/>
      <c r="T374" s="162"/>
      <c r="U374" s="162"/>
      <c r="V374" s="162"/>
      <c r="W374" s="162"/>
      <c r="X374" s="162"/>
      <c r="Y374" s="111"/>
      <c r="Z374" s="162"/>
      <c r="AA374" s="4"/>
      <c r="AB374" s="91">
        <v>1</v>
      </c>
      <c r="AC374" s="91"/>
      <c r="AD374" s="9">
        <v>2</v>
      </c>
      <c r="AE374" s="9">
        <v>3</v>
      </c>
      <c r="AF374" s="9">
        <v>4</v>
      </c>
      <c r="AG374" s="9">
        <v>5</v>
      </c>
      <c r="AH374" s="9">
        <v>6</v>
      </c>
      <c r="AI374" s="9">
        <v>7</v>
      </c>
      <c r="AJ374" s="9">
        <v>8</v>
      </c>
      <c r="AK374" s="9">
        <v>9</v>
      </c>
      <c r="AL374" s="9">
        <v>10</v>
      </c>
      <c r="AM374" s="9">
        <v>11</v>
      </c>
      <c r="AN374" s="9">
        <v>12</v>
      </c>
      <c r="AO374" s="9">
        <v>13</v>
      </c>
      <c r="AP374" s="9">
        <v>14</v>
      </c>
      <c r="AQ374" s="186"/>
    </row>
    <row r="375" spans="1:43" ht="14.65" customHeight="1">
      <c r="A375" s="113"/>
      <c r="B375" s="202"/>
      <c r="C375" s="202"/>
      <c r="D375" s="124"/>
      <c r="E375" s="113"/>
      <c r="F375" s="115"/>
      <c r="G375" s="115"/>
      <c r="H375" s="136"/>
      <c r="I375" s="139"/>
      <c r="J375" s="142"/>
      <c r="K375" s="111"/>
      <c r="L375" s="115"/>
      <c r="M375" s="113"/>
      <c r="N375" s="113"/>
      <c r="O375" s="113"/>
      <c r="P375" s="113"/>
      <c r="Q375" s="113"/>
      <c r="R375" s="160"/>
      <c r="S375" s="160"/>
      <c r="T375" s="162"/>
      <c r="U375" s="162"/>
      <c r="V375" s="162"/>
      <c r="W375" s="162"/>
      <c r="X375" s="162"/>
      <c r="Y375" s="111"/>
      <c r="Z375" s="162"/>
      <c r="AA375" s="4"/>
      <c r="AB375" s="107" t="s">
        <v>49</v>
      </c>
      <c r="AC375" s="107"/>
      <c r="AD375" s="174" t="s">
        <v>51</v>
      </c>
      <c r="AE375" s="177" t="s">
        <v>53</v>
      </c>
      <c r="AF375" s="174" t="s">
        <v>55</v>
      </c>
      <c r="AG375" s="177" t="s">
        <v>57</v>
      </c>
      <c r="AH375" s="174" t="s">
        <v>59</v>
      </c>
      <c r="AI375" s="177" t="s">
        <v>61</v>
      </c>
      <c r="AJ375" s="174" t="s">
        <v>63</v>
      </c>
      <c r="AK375" s="177" t="s">
        <v>65</v>
      </c>
      <c r="AL375" s="174" t="s">
        <v>67</v>
      </c>
      <c r="AM375" s="107" t="s">
        <v>40</v>
      </c>
      <c r="AN375" s="174" t="s">
        <v>226</v>
      </c>
      <c r="AO375" s="107" t="s">
        <v>73</v>
      </c>
      <c r="AP375" s="174" t="s">
        <v>75</v>
      </c>
      <c r="AQ375" s="186"/>
    </row>
    <row r="376" spans="1:43" ht="16.5">
      <c r="A376" s="113"/>
      <c r="B376" s="202"/>
      <c r="C376" s="202"/>
      <c r="D376" s="125"/>
      <c r="E376" s="113"/>
      <c r="F376" s="116"/>
      <c r="G376" s="116"/>
      <c r="H376" s="137"/>
      <c r="I376" s="140"/>
      <c r="J376" s="143"/>
      <c r="K376" s="112"/>
      <c r="L376" s="116"/>
      <c r="M376" s="113"/>
      <c r="N376" s="113"/>
      <c r="O376" s="113"/>
      <c r="P376" s="113"/>
      <c r="Q376" s="113"/>
      <c r="R376" s="161"/>
      <c r="S376" s="161"/>
      <c r="T376" s="162"/>
      <c r="U376" s="162"/>
      <c r="V376" s="162"/>
      <c r="W376" s="162"/>
      <c r="X376" s="162"/>
      <c r="Y376" s="112"/>
      <c r="Z376" s="162"/>
      <c r="AA376" s="4"/>
      <c r="AB376" s="64" t="s">
        <v>106</v>
      </c>
      <c r="AC376" s="64" t="s">
        <v>107</v>
      </c>
      <c r="AD376" s="174"/>
      <c r="AE376" s="178"/>
      <c r="AF376" s="174"/>
      <c r="AG376" s="178"/>
      <c r="AH376" s="174"/>
      <c r="AI376" s="178"/>
      <c r="AJ376" s="174"/>
      <c r="AK376" s="178"/>
      <c r="AL376" s="174"/>
      <c r="AM376" s="107"/>
      <c r="AN376" s="174"/>
      <c r="AO376" s="107"/>
      <c r="AP376" s="174"/>
      <c r="AQ376" s="186"/>
    </row>
    <row r="377" spans="1:43" ht="14.65" customHeight="1">
      <c r="A377" s="45">
        <v>1</v>
      </c>
      <c r="B377" s="108" t="s">
        <v>227</v>
      </c>
      <c r="C377" s="109"/>
      <c r="D377" s="54">
        <f>+Abril!M377</f>
        <v>0</v>
      </c>
      <c r="E377" s="55"/>
      <c r="F377" s="65"/>
      <c r="G377" s="65"/>
      <c r="H377" s="66"/>
      <c r="I377" s="66"/>
      <c r="J377" s="27">
        <f>SUM(F377,G377)</f>
        <v>0</v>
      </c>
      <c r="K377" s="57">
        <f>+AQ377</f>
        <v>0</v>
      </c>
      <c r="L377" s="58">
        <f>+J377+K377</f>
        <v>0</v>
      </c>
      <c r="M377" s="59">
        <f>+(D377+E377)-(L377)+H377-I377</f>
        <v>0</v>
      </c>
      <c r="N377" s="67">
        <f>+AS377</f>
        <v>0</v>
      </c>
      <c r="O377" s="19"/>
      <c r="P377" s="19"/>
      <c r="Q377" s="19"/>
      <c r="R377" s="19"/>
      <c r="S377" s="20"/>
      <c r="T377" s="20"/>
      <c r="U377" s="68"/>
      <c r="V377" s="68"/>
      <c r="W377" s="68"/>
      <c r="X377" s="68"/>
      <c r="Y377" s="67">
        <f>+AS377</f>
        <v>0</v>
      </c>
      <c r="Z377" s="21"/>
      <c r="AA377" s="4"/>
      <c r="AB377" s="69"/>
      <c r="AC377" s="69"/>
      <c r="AD377" s="69"/>
      <c r="AE377" s="69"/>
      <c r="AF377" s="69"/>
      <c r="AG377" s="69"/>
      <c r="AH377" s="69"/>
      <c r="AI377" s="69"/>
      <c r="AJ377" s="69"/>
      <c r="AK377" s="69"/>
      <c r="AL377" s="69"/>
      <c r="AM377" s="69"/>
      <c r="AN377" s="69"/>
      <c r="AO377" s="69"/>
      <c r="AP377" s="69"/>
      <c r="AQ377" s="70">
        <f>SUM(AB377:AP377)</f>
        <v>0</v>
      </c>
    </row>
    <row r="378" spans="1:43" ht="14.65" customHeight="1">
      <c r="A378" s="45">
        <f>A377+1</f>
        <v>2</v>
      </c>
      <c r="B378" s="108" t="s">
        <v>228</v>
      </c>
      <c r="C378" s="109"/>
      <c r="D378" s="54">
        <f>+Abril!M378</f>
        <v>0</v>
      </c>
      <c r="E378" s="55"/>
      <c r="F378" s="65"/>
      <c r="G378" s="65"/>
      <c r="H378" s="66"/>
      <c r="I378" s="66"/>
      <c r="J378" s="27">
        <f>SUM(F378,G378)</f>
        <v>0</v>
      </c>
      <c r="K378" s="57">
        <f>+AQ378</f>
        <v>0</v>
      </c>
      <c r="L378" s="58">
        <f>+J378+K378</f>
        <v>0</v>
      </c>
      <c r="M378" s="59">
        <f>+(D378+E378)-(L378)+H378-I378</f>
        <v>0</v>
      </c>
      <c r="N378" s="67">
        <f>+AS378</f>
        <v>0</v>
      </c>
      <c r="O378" s="19"/>
      <c r="P378" s="19"/>
      <c r="Q378" s="19"/>
      <c r="R378" s="19"/>
      <c r="S378" s="20"/>
      <c r="T378" s="20"/>
      <c r="U378" s="68"/>
      <c r="V378" s="68"/>
      <c r="W378" s="68"/>
      <c r="X378" s="68"/>
      <c r="Y378" s="67">
        <f>+AS378</f>
        <v>0</v>
      </c>
      <c r="Z378" s="21"/>
      <c r="AA378" s="4"/>
      <c r="AB378" s="69"/>
      <c r="AC378" s="69"/>
      <c r="AD378" s="69"/>
      <c r="AE378" s="69"/>
      <c r="AF378" s="69"/>
      <c r="AG378" s="69"/>
      <c r="AH378" s="69"/>
      <c r="AI378" s="69"/>
      <c r="AJ378" s="69"/>
      <c r="AK378" s="69"/>
      <c r="AL378" s="69"/>
      <c r="AM378" s="69"/>
      <c r="AN378" s="69"/>
      <c r="AO378" s="69"/>
      <c r="AP378" s="69"/>
      <c r="AQ378" s="70">
        <f>SUM(AB378:AP378)</f>
        <v>0</v>
      </c>
    </row>
    <row r="379" spans="1:43" ht="16.5">
      <c r="A379" s="45">
        <f>A378+1</f>
        <v>3</v>
      </c>
      <c r="B379" s="108" t="s">
        <v>229</v>
      </c>
      <c r="C379" s="109"/>
      <c r="D379" s="54">
        <f>+Abril!M379</f>
        <v>0</v>
      </c>
      <c r="E379" s="55"/>
      <c r="F379" s="65"/>
      <c r="G379" s="65"/>
      <c r="H379" s="66"/>
      <c r="I379" s="66"/>
      <c r="J379" s="27">
        <f>SUM(F379,G379)</f>
        <v>0</v>
      </c>
      <c r="K379" s="57">
        <f>+AQ379</f>
        <v>0</v>
      </c>
      <c r="L379" s="58">
        <f>+J379+K379</f>
        <v>0</v>
      </c>
      <c r="M379" s="59">
        <f>+(D379+E379)-(L379)+H379-I379</f>
        <v>0</v>
      </c>
      <c r="N379" s="67">
        <f>+AS379</f>
        <v>0</v>
      </c>
      <c r="O379" s="19"/>
      <c r="P379" s="19"/>
      <c r="Q379" s="19"/>
      <c r="R379" s="19"/>
      <c r="S379" s="20"/>
      <c r="T379" s="20"/>
      <c r="U379" s="68"/>
      <c r="V379" s="68"/>
      <c r="W379" s="68"/>
      <c r="X379" s="68"/>
      <c r="Y379" s="67">
        <f>+AS379</f>
        <v>0</v>
      </c>
      <c r="Z379" s="21"/>
      <c r="AA379" s="4"/>
      <c r="AB379" s="69"/>
      <c r="AC379" s="69"/>
      <c r="AD379" s="69"/>
      <c r="AE379" s="69"/>
      <c r="AF379" s="69"/>
      <c r="AG379" s="69"/>
      <c r="AH379" s="69"/>
      <c r="AI379" s="69"/>
      <c r="AJ379" s="69"/>
      <c r="AK379" s="69"/>
      <c r="AL379" s="69"/>
      <c r="AM379" s="69"/>
      <c r="AN379" s="69"/>
      <c r="AO379" s="69"/>
      <c r="AP379" s="69"/>
      <c r="AQ379" s="70">
        <f>SUM(AB379:AP379)</f>
        <v>0</v>
      </c>
    </row>
    <row r="380" spans="1:43" ht="16.5">
      <c r="A380" s="45">
        <v>4</v>
      </c>
      <c r="B380" s="108" t="s">
        <v>230</v>
      </c>
      <c r="C380" s="109"/>
      <c r="D380" s="54">
        <f>+Abril!M380</f>
        <v>0</v>
      </c>
      <c r="E380" s="55"/>
      <c r="F380" s="65"/>
      <c r="G380" s="65"/>
      <c r="H380" s="66"/>
      <c r="I380" s="66"/>
      <c r="J380" s="27">
        <f t="shared" ref="J380:J381" si="12">SUM(F380,G380)</f>
        <v>0</v>
      </c>
      <c r="K380" s="57">
        <f t="shared" ref="K380:K381" si="13">+AQ380</f>
        <v>0</v>
      </c>
      <c r="L380" s="58">
        <f t="shared" ref="L380:L381" si="14">+J380+K380</f>
        <v>0</v>
      </c>
      <c r="M380" s="59">
        <f t="shared" ref="M380:M381" si="15">+(D380+E380)-(L380)+H380-I380</f>
        <v>0</v>
      </c>
      <c r="N380" s="67">
        <f t="shared" ref="N380:N381" si="16">+AS380</f>
        <v>0</v>
      </c>
      <c r="O380" s="19"/>
      <c r="P380" s="19"/>
      <c r="Q380" s="19"/>
      <c r="R380" s="19"/>
      <c r="S380" s="20"/>
      <c r="T380" s="20"/>
      <c r="U380" s="68"/>
      <c r="V380" s="68"/>
      <c r="W380" s="68"/>
      <c r="X380" s="68"/>
      <c r="Y380" s="67">
        <f t="shared" ref="Y380:Y381" si="17">+AS380</f>
        <v>0</v>
      </c>
      <c r="Z380" s="21"/>
      <c r="AA380" s="4"/>
      <c r="AB380" s="69"/>
      <c r="AC380" s="69"/>
      <c r="AD380" s="69"/>
      <c r="AE380" s="69"/>
      <c r="AF380" s="69"/>
      <c r="AG380" s="69"/>
      <c r="AH380" s="69"/>
      <c r="AI380" s="69"/>
      <c r="AJ380" s="69"/>
      <c r="AK380" s="69"/>
      <c r="AL380" s="69"/>
      <c r="AM380" s="69"/>
      <c r="AN380" s="69"/>
      <c r="AO380" s="69"/>
      <c r="AP380" s="69"/>
      <c r="AQ380" s="70">
        <f t="shared" ref="AQ380:AQ381" si="18">SUM(AB380:AP380)</f>
        <v>0</v>
      </c>
    </row>
    <row r="381" spans="1:43" ht="16.5">
      <c r="A381" s="45">
        <f>A380+1</f>
        <v>5</v>
      </c>
      <c r="B381" s="108" t="s">
        <v>231</v>
      </c>
      <c r="C381" s="109"/>
      <c r="D381" s="54">
        <f>+Abril!M381</f>
        <v>0</v>
      </c>
      <c r="E381" s="55"/>
      <c r="F381" s="65"/>
      <c r="G381" s="65"/>
      <c r="H381" s="66"/>
      <c r="I381" s="66"/>
      <c r="J381" s="27">
        <f t="shared" si="12"/>
        <v>0</v>
      </c>
      <c r="K381" s="57">
        <f t="shared" si="13"/>
        <v>0</v>
      </c>
      <c r="L381" s="58">
        <f t="shared" si="14"/>
        <v>0</v>
      </c>
      <c r="M381" s="59">
        <f t="shared" si="15"/>
        <v>0</v>
      </c>
      <c r="N381" s="67">
        <f t="shared" si="16"/>
        <v>0</v>
      </c>
      <c r="O381" s="19"/>
      <c r="P381" s="19"/>
      <c r="Q381" s="19"/>
      <c r="R381" s="19"/>
      <c r="S381" s="20"/>
      <c r="T381" s="20"/>
      <c r="U381" s="68"/>
      <c r="V381" s="68"/>
      <c r="W381" s="68"/>
      <c r="X381" s="68"/>
      <c r="Y381" s="67">
        <f t="shared" si="17"/>
        <v>0</v>
      </c>
      <c r="Z381" s="21"/>
      <c r="AA381" s="4"/>
      <c r="AB381" s="69"/>
      <c r="AC381" s="69"/>
      <c r="AD381" s="69"/>
      <c r="AE381" s="69"/>
      <c r="AF381" s="69"/>
      <c r="AG381" s="69"/>
      <c r="AH381" s="69"/>
      <c r="AI381" s="69"/>
      <c r="AJ381" s="69"/>
      <c r="AK381" s="69"/>
      <c r="AL381" s="69"/>
      <c r="AM381" s="69"/>
      <c r="AN381" s="69"/>
      <c r="AO381" s="69"/>
      <c r="AP381" s="69"/>
      <c r="AQ381" s="70">
        <f t="shared" si="18"/>
        <v>0</v>
      </c>
    </row>
  </sheetData>
  <sheetProtection algorithmName="SHA-512" hashValue="qssYv5RkZV5pOyeeMT0+n7LdCd+kOeMeXWKtjaIfa7tmquO3+FcibbrlK31tMCGUEl327/pgJobZRloN6ODwUw==" saltValue="6hIKij1TpVavdbyyvpwtAA==" spinCount="100000" sheet="1" objects="1" scenarios="1"/>
  <protectedRanges>
    <protectedRange algorithmName="SHA-512" hashValue="zHOOI8C6TdaV6s6N2/27xESvwU0t5zAaLoItHRVoGpTXM9j+vyxsopMktU83nI5i57EgckgHvMhLqaFhlwmlrQ==" saltValue="lXnRqhBa+m7p3r+f6ZoJ4w==" spinCount="100000" sqref="K5:K220 K222:K293 K295:K371 Q221:Y221 Q294:Y294 M5:M9 M11:M15 M17:M21 M23:M27 M29:M33 M35:M39 M41:M45 M47:M51 M53:M57 M59:M63 M65:M69 M71:M75 M77:M81 M83:M87 M89:M93 M95:M99 M101:M105 M107:M111 M113:M117 M119:M123 M125:M129 M131:M135 M137:M141 M143:M147 M149:M153 M155:M159 M161:M165 M167:M171 M173:M177 M179:M183 M185:M189 M191:M195 M197:M201 M203:M207 M209:M213 M215:M219 M222:M226 M228:M232 M234:M238 M240:M244 M246:M250 M252:M256 M258:M262 M264:M268 M270:M274 M276:M280 M282:M286 M288:M292 M365:M371" name="Municipios_1_2"/>
    <protectedRange algorithmName="SHA-512" hashValue="azGcVdqYkhR86HIKn2rYPPRr5+mVW4IEq7uRHMk25sS6su9btp67csEbkWb5GQvriIX/bROpuDFXXVgLMPzhMQ==" saltValue="So3PWvzqU6WQxaYTU7AVAg==" spinCount="100000" sqref="M10 M16 M22 M28 M34 M40 M46 M52 M58 M64 M70 M76 M82 M100 M112 M118 M124 M130 M136 M142 M148 M88 M94 M106 M166 M172 M178 M184 M190 M196 M202 M208 M214 M220 M227 M233 M239 M245 M251 M257 M263 M269 M275 M281 M287 M293 M364 M160 M154" name="Acopio_1_2_2"/>
    <protectedRange algorithmName="SHA-512" hashValue="8byoQttQWGP5qbcxqBkq+H+/zRRYljqgH/rENkvAtcx2vfR2IwlTET4l4/66wUB+2T3pLT28iauSquQPOk8bNw==" saltValue="lZksW1D6kU5eg3qR/gQlwA==" spinCount="100000" sqref="AO1:AO4" name="Enero Perdidas_2_2"/>
    <protectedRange algorithmName="SHA-512" hashValue="8byoQttQWGP5qbcxqBkq+H+/zRRYljqgH/rENkvAtcx2vfR2IwlTET4l4/66wUB+2T3pLT28iauSquQPOk8bNw==" saltValue="lZksW1D6kU5eg3qR/gQlwA==" spinCount="100000" sqref="AQ373:AQ376" name="Enero Perdidas_3_2"/>
    <protectedRange algorithmName="SHA-512" hashValue="zHOOI8C6TdaV6s6N2/27xESvwU0t5zAaLoItHRVoGpTXM9j+vyxsopMktU83nI5i57EgckgHvMhLqaFhlwmlrQ==" saltValue="lXnRqhBa+m7p3r+f6ZoJ4w==" spinCount="100000" sqref="M295:M300 M302:M307 M309:M314 M316:M321 M323:M328 M330:M335 M337:M342 M344:M349 M351:M356 M358:M363" name="Municipios_1_2_1"/>
    <protectedRange algorithmName="SHA-512" hashValue="azGcVdqYkhR86HIKn2rYPPRr5+mVW4IEq7uRHMk25sS6su9btp67csEbkWb5GQvriIX/bROpuDFXXVgLMPzhMQ==" saltValue="So3PWvzqU6WQxaYTU7AVAg==" spinCount="100000" sqref="M301 M308 M315 M322 M329 M336 M343 M350 M357" name="Acopio_1_2_2_1"/>
    <protectedRange algorithmName="SHA-512" hashValue="zHOOI8C6TdaV6s6N2/27xESvwU0t5zAaLoItHRVoGpTXM9j+vyxsopMktU83nI5i57EgckgHvMhLqaFhlwmlrQ==" saltValue="lXnRqhBa+m7p3r+f6ZoJ4w==" spinCount="100000" sqref="K377:K381 M377:M381" name="Municipios_1_2_3"/>
    <protectedRange algorithmName="SHA-512" hashValue="8byoQttQWGP5qbcxqBkq+H+/zRRYljqgH/rENkvAtcx2vfR2IwlTET4l4/66wUB+2T3pLT28iauSquQPOk8bNw==" saltValue="lZksW1D6kU5eg3qR/gQlwA==" spinCount="100000" sqref="AQ377:AQ381" name="Enero Perdidas_5_2_2"/>
  </protectedRanges>
  <mergeCells count="1668">
    <mergeCell ref="B209:C214"/>
    <mergeCell ref="B203:C208"/>
    <mergeCell ref="B373:C376"/>
    <mergeCell ref="B358:C364"/>
    <mergeCell ref="B351:C357"/>
    <mergeCell ref="B344:C350"/>
    <mergeCell ref="B337:C343"/>
    <mergeCell ref="B330:C336"/>
    <mergeCell ref="B323:C329"/>
    <mergeCell ref="B316:C322"/>
    <mergeCell ref="B309:C315"/>
    <mergeCell ref="B41:C46"/>
    <mergeCell ref="B35:C40"/>
    <mergeCell ref="B29:C34"/>
    <mergeCell ref="B23:C28"/>
    <mergeCell ref="B17:C22"/>
    <mergeCell ref="B11:C16"/>
    <mergeCell ref="B371:C371"/>
    <mergeCell ref="B5:C10"/>
    <mergeCell ref="B1:C4"/>
    <mergeCell ref="B197:C202"/>
    <mergeCell ref="B191:C196"/>
    <mergeCell ref="B185:C190"/>
    <mergeCell ref="B179:C184"/>
    <mergeCell ref="B173:C178"/>
    <mergeCell ref="B167:C172"/>
    <mergeCell ref="B161:C166"/>
    <mergeCell ref="B155:C157"/>
    <mergeCell ref="B149:C151"/>
    <mergeCell ref="B143:C148"/>
    <mergeCell ref="B137:C142"/>
    <mergeCell ref="B131:C136"/>
    <mergeCell ref="B125:C130"/>
    <mergeCell ref="B119:C124"/>
    <mergeCell ref="B113:C118"/>
    <mergeCell ref="B107:C112"/>
    <mergeCell ref="B101:C106"/>
    <mergeCell ref="AO330:AO335"/>
    <mergeCell ref="AO337:AO342"/>
    <mergeCell ref="AO344:AO349"/>
    <mergeCell ref="AO351:AO356"/>
    <mergeCell ref="AO358:AO363"/>
    <mergeCell ref="AO375:AO376"/>
    <mergeCell ref="AP375:AP376"/>
    <mergeCell ref="AQ373:AQ376"/>
    <mergeCell ref="B95:C100"/>
    <mergeCell ref="B89:C94"/>
    <mergeCell ref="B83:C88"/>
    <mergeCell ref="B77:C82"/>
    <mergeCell ref="B71:C76"/>
    <mergeCell ref="B65:C70"/>
    <mergeCell ref="B59:C64"/>
    <mergeCell ref="B53:C58"/>
    <mergeCell ref="B47:C52"/>
    <mergeCell ref="B302:C308"/>
    <mergeCell ref="B295:C301"/>
    <mergeCell ref="B288:C293"/>
    <mergeCell ref="B282:C287"/>
    <mergeCell ref="B276:C281"/>
    <mergeCell ref="B270:C275"/>
    <mergeCell ref="B264:C269"/>
    <mergeCell ref="B258:C263"/>
    <mergeCell ref="B252:C257"/>
    <mergeCell ref="B246:C251"/>
    <mergeCell ref="B240:C245"/>
    <mergeCell ref="B234:C239"/>
    <mergeCell ref="B228:C233"/>
    <mergeCell ref="B222:C227"/>
    <mergeCell ref="B215:C220"/>
    <mergeCell ref="AO222:AO226"/>
    <mergeCell ref="AO228:AO232"/>
    <mergeCell ref="AO234:AO238"/>
    <mergeCell ref="AO240:AO244"/>
    <mergeCell ref="AO246:AO250"/>
    <mergeCell ref="AO252:AO256"/>
    <mergeCell ref="AO258:AO262"/>
    <mergeCell ref="AO264:AO268"/>
    <mergeCell ref="AO270:AO274"/>
    <mergeCell ref="AO276:AO280"/>
    <mergeCell ref="AO282:AO286"/>
    <mergeCell ref="AO288:AO292"/>
    <mergeCell ref="AO295:AO300"/>
    <mergeCell ref="AO302:AO307"/>
    <mergeCell ref="AO309:AO314"/>
    <mergeCell ref="AO316:AO321"/>
    <mergeCell ref="AO323:AO328"/>
    <mergeCell ref="AO119:AO123"/>
    <mergeCell ref="AO125:AO129"/>
    <mergeCell ref="AO131:AO135"/>
    <mergeCell ref="AO137:AO141"/>
    <mergeCell ref="AO143:AO147"/>
    <mergeCell ref="AO149:AO153"/>
    <mergeCell ref="AO155:AO159"/>
    <mergeCell ref="AO161:AO165"/>
    <mergeCell ref="AO167:AO171"/>
    <mergeCell ref="AO173:AO177"/>
    <mergeCell ref="AO179:AO183"/>
    <mergeCell ref="AO185:AO189"/>
    <mergeCell ref="AO191:AO195"/>
    <mergeCell ref="AO197:AO201"/>
    <mergeCell ref="AO203:AO207"/>
    <mergeCell ref="AO209:AO213"/>
    <mergeCell ref="AO215:AO219"/>
    <mergeCell ref="AN288:AN292"/>
    <mergeCell ref="AN295:AN300"/>
    <mergeCell ref="AN302:AN307"/>
    <mergeCell ref="AN309:AN314"/>
    <mergeCell ref="AN316:AN321"/>
    <mergeCell ref="AN323:AN328"/>
    <mergeCell ref="AN330:AN335"/>
    <mergeCell ref="AN337:AN342"/>
    <mergeCell ref="AN344:AN349"/>
    <mergeCell ref="AN351:AN356"/>
    <mergeCell ref="AN358:AN363"/>
    <mergeCell ref="AN375:AN376"/>
    <mergeCell ref="AO1:AO4"/>
    <mergeCell ref="AO5:AO9"/>
    <mergeCell ref="AO11:AO15"/>
    <mergeCell ref="AO17:AO21"/>
    <mergeCell ref="AO23:AO27"/>
    <mergeCell ref="AO29:AO33"/>
    <mergeCell ref="AO35:AO39"/>
    <mergeCell ref="AO41:AO45"/>
    <mergeCell ref="AO47:AO51"/>
    <mergeCell ref="AO53:AO57"/>
    <mergeCell ref="AO59:AO63"/>
    <mergeCell ref="AO65:AO69"/>
    <mergeCell ref="AO71:AO75"/>
    <mergeCell ref="AO77:AO81"/>
    <mergeCell ref="AO83:AO87"/>
    <mergeCell ref="AO89:AO93"/>
    <mergeCell ref="AO95:AO99"/>
    <mergeCell ref="AO101:AO105"/>
    <mergeCell ref="AO107:AO111"/>
    <mergeCell ref="AO113:AO117"/>
    <mergeCell ref="AN185:AN189"/>
    <mergeCell ref="AN191:AN195"/>
    <mergeCell ref="AN197:AN201"/>
    <mergeCell ref="AN203:AN207"/>
    <mergeCell ref="AN209:AN213"/>
    <mergeCell ref="AN215:AN219"/>
    <mergeCell ref="AN222:AN226"/>
    <mergeCell ref="AN228:AN232"/>
    <mergeCell ref="AN234:AN238"/>
    <mergeCell ref="AN240:AN244"/>
    <mergeCell ref="AN246:AN250"/>
    <mergeCell ref="AN252:AN256"/>
    <mergeCell ref="AN258:AN262"/>
    <mergeCell ref="AN264:AN268"/>
    <mergeCell ref="AN270:AN274"/>
    <mergeCell ref="AN276:AN280"/>
    <mergeCell ref="AN282:AN286"/>
    <mergeCell ref="AM375:AM376"/>
    <mergeCell ref="AN3:AN4"/>
    <mergeCell ref="AN5:AN9"/>
    <mergeCell ref="AN11:AN15"/>
    <mergeCell ref="AN17:AN21"/>
    <mergeCell ref="AN23:AN27"/>
    <mergeCell ref="AN29:AN33"/>
    <mergeCell ref="AN35:AN39"/>
    <mergeCell ref="AN41:AN45"/>
    <mergeCell ref="AN47:AN51"/>
    <mergeCell ref="AN53:AN57"/>
    <mergeCell ref="AN59:AN63"/>
    <mergeCell ref="AN65:AN69"/>
    <mergeCell ref="AN71:AN75"/>
    <mergeCell ref="AN77:AN81"/>
    <mergeCell ref="AN83:AN87"/>
    <mergeCell ref="AN89:AN93"/>
    <mergeCell ref="AN95:AN99"/>
    <mergeCell ref="AN101:AN105"/>
    <mergeCell ref="AN107:AN111"/>
    <mergeCell ref="AN113:AN117"/>
    <mergeCell ref="AN119:AN123"/>
    <mergeCell ref="AN125:AN129"/>
    <mergeCell ref="AN131:AN135"/>
    <mergeCell ref="AN137:AN141"/>
    <mergeCell ref="AN143:AN147"/>
    <mergeCell ref="AN149:AN153"/>
    <mergeCell ref="AN155:AN159"/>
    <mergeCell ref="AN161:AN165"/>
    <mergeCell ref="AN167:AN171"/>
    <mergeCell ref="AN173:AN177"/>
    <mergeCell ref="AN179:AN183"/>
    <mergeCell ref="AM252:AM256"/>
    <mergeCell ref="AM258:AM262"/>
    <mergeCell ref="AM264:AM268"/>
    <mergeCell ref="AM270:AM274"/>
    <mergeCell ref="AM276:AM280"/>
    <mergeCell ref="AM282:AM286"/>
    <mergeCell ref="AM288:AM292"/>
    <mergeCell ref="AM295:AM300"/>
    <mergeCell ref="AM302:AM307"/>
    <mergeCell ref="AM309:AM314"/>
    <mergeCell ref="AM316:AM321"/>
    <mergeCell ref="AM323:AM328"/>
    <mergeCell ref="AM330:AM335"/>
    <mergeCell ref="AM337:AM342"/>
    <mergeCell ref="AM344:AM349"/>
    <mergeCell ref="AM351:AM356"/>
    <mergeCell ref="AM358:AM363"/>
    <mergeCell ref="AM149:AM153"/>
    <mergeCell ref="AM155:AM159"/>
    <mergeCell ref="AM161:AM165"/>
    <mergeCell ref="AM167:AM171"/>
    <mergeCell ref="AM173:AM177"/>
    <mergeCell ref="AM179:AM183"/>
    <mergeCell ref="AM185:AM189"/>
    <mergeCell ref="AM191:AM195"/>
    <mergeCell ref="AM197:AM201"/>
    <mergeCell ref="AM203:AM207"/>
    <mergeCell ref="AM209:AM213"/>
    <mergeCell ref="AM215:AM219"/>
    <mergeCell ref="AM222:AM226"/>
    <mergeCell ref="AM228:AM232"/>
    <mergeCell ref="AM234:AM238"/>
    <mergeCell ref="AM240:AM244"/>
    <mergeCell ref="AM246:AM250"/>
    <mergeCell ref="AL323:AL328"/>
    <mergeCell ref="AL330:AL335"/>
    <mergeCell ref="AL337:AL342"/>
    <mergeCell ref="AL344:AL349"/>
    <mergeCell ref="AL351:AL356"/>
    <mergeCell ref="AL358:AL363"/>
    <mergeCell ref="AL375:AL376"/>
    <mergeCell ref="AM3:AM4"/>
    <mergeCell ref="AM5:AM9"/>
    <mergeCell ref="AM11:AM15"/>
    <mergeCell ref="AM17:AM21"/>
    <mergeCell ref="AM23:AM27"/>
    <mergeCell ref="AM29:AM33"/>
    <mergeCell ref="AM35:AM39"/>
    <mergeCell ref="AM41:AM45"/>
    <mergeCell ref="AM47:AM51"/>
    <mergeCell ref="AM53:AM57"/>
    <mergeCell ref="AM59:AM63"/>
    <mergeCell ref="AM65:AM69"/>
    <mergeCell ref="AM71:AM75"/>
    <mergeCell ref="AM77:AM81"/>
    <mergeCell ref="AM83:AM87"/>
    <mergeCell ref="AM89:AM93"/>
    <mergeCell ref="AM95:AM99"/>
    <mergeCell ref="AM101:AM105"/>
    <mergeCell ref="AM107:AM111"/>
    <mergeCell ref="AM113:AM117"/>
    <mergeCell ref="AM119:AM123"/>
    <mergeCell ref="AM125:AM129"/>
    <mergeCell ref="AM131:AM135"/>
    <mergeCell ref="AM137:AM141"/>
    <mergeCell ref="AM143:AM147"/>
    <mergeCell ref="AL215:AL219"/>
    <mergeCell ref="AL222:AL226"/>
    <mergeCell ref="AL228:AL232"/>
    <mergeCell ref="AL234:AL238"/>
    <mergeCell ref="AL240:AL244"/>
    <mergeCell ref="AL246:AL250"/>
    <mergeCell ref="AL252:AL256"/>
    <mergeCell ref="AL258:AL262"/>
    <mergeCell ref="AL264:AL268"/>
    <mergeCell ref="AL270:AL274"/>
    <mergeCell ref="AL276:AL280"/>
    <mergeCell ref="AL282:AL286"/>
    <mergeCell ref="AL288:AL292"/>
    <mergeCell ref="AL295:AL300"/>
    <mergeCell ref="AL302:AL307"/>
    <mergeCell ref="AL309:AL314"/>
    <mergeCell ref="AL316:AL321"/>
    <mergeCell ref="AL113:AL117"/>
    <mergeCell ref="AL119:AL123"/>
    <mergeCell ref="AL125:AL129"/>
    <mergeCell ref="AL131:AL135"/>
    <mergeCell ref="AL137:AL141"/>
    <mergeCell ref="AL143:AL147"/>
    <mergeCell ref="AL149:AL153"/>
    <mergeCell ref="AL155:AL159"/>
    <mergeCell ref="AL161:AL165"/>
    <mergeCell ref="AL167:AL171"/>
    <mergeCell ref="AL173:AL177"/>
    <mergeCell ref="AL179:AL183"/>
    <mergeCell ref="AL185:AL189"/>
    <mergeCell ref="AL191:AL195"/>
    <mergeCell ref="AL197:AL201"/>
    <mergeCell ref="AL203:AL207"/>
    <mergeCell ref="AL209:AL213"/>
    <mergeCell ref="AK282:AK286"/>
    <mergeCell ref="AK288:AK292"/>
    <mergeCell ref="AK295:AK300"/>
    <mergeCell ref="AK302:AK307"/>
    <mergeCell ref="AK309:AK314"/>
    <mergeCell ref="AK316:AK321"/>
    <mergeCell ref="AK323:AK328"/>
    <mergeCell ref="AK330:AK335"/>
    <mergeCell ref="AK337:AK342"/>
    <mergeCell ref="AK344:AK349"/>
    <mergeCell ref="AK351:AK356"/>
    <mergeCell ref="AK358:AK363"/>
    <mergeCell ref="AK375:AK376"/>
    <mergeCell ref="AL3:AL4"/>
    <mergeCell ref="AL5:AL9"/>
    <mergeCell ref="AL11:AL15"/>
    <mergeCell ref="AL17:AL21"/>
    <mergeCell ref="AL23:AL27"/>
    <mergeCell ref="AL29:AL33"/>
    <mergeCell ref="AL35:AL39"/>
    <mergeCell ref="AL41:AL45"/>
    <mergeCell ref="AL47:AL51"/>
    <mergeCell ref="AL53:AL57"/>
    <mergeCell ref="AL59:AL63"/>
    <mergeCell ref="AL65:AL69"/>
    <mergeCell ref="AL71:AL75"/>
    <mergeCell ref="AL77:AL81"/>
    <mergeCell ref="AL83:AL87"/>
    <mergeCell ref="AL89:AL93"/>
    <mergeCell ref="AL95:AL99"/>
    <mergeCell ref="AL101:AL105"/>
    <mergeCell ref="AL107:AL111"/>
    <mergeCell ref="AK179:AK183"/>
    <mergeCell ref="AK185:AK189"/>
    <mergeCell ref="AK191:AK195"/>
    <mergeCell ref="AK197:AK201"/>
    <mergeCell ref="AK203:AK207"/>
    <mergeCell ref="AK209:AK213"/>
    <mergeCell ref="AK215:AK219"/>
    <mergeCell ref="AK222:AK226"/>
    <mergeCell ref="AK228:AK232"/>
    <mergeCell ref="AK234:AK238"/>
    <mergeCell ref="AK240:AK244"/>
    <mergeCell ref="AK246:AK250"/>
    <mergeCell ref="AK252:AK256"/>
    <mergeCell ref="AK258:AK262"/>
    <mergeCell ref="AK264:AK268"/>
    <mergeCell ref="AK270:AK274"/>
    <mergeCell ref="AK276:AK280"/>
    <mergeCell ref="AJ358:AJ363"/>
    <mergeCell ref="AJ375:AJ376"/>
    <mergeCell ref="AK3:AK4"/>
    <mergeCell ref="AK5:AK9"/>
    <mergeCell ref="AK11:AK15"/>
    <mergeCell ref="AK17:AK21"/>
    <mergeCell ref="AK23:AK27"/>
    <mergeCell ref="AK29:AK33"/>
    <mergeCell ref="AK35:AK39"/>
    <mergeCell ref="AK41:AK45"/>
    <mergeCell ref="AK47:AK51"/>
    <mergeCell ref="AK53:AK57"/>
    <mergeCell ref="AK59:AK63"/>
    <mergeCell ref="AK65:AK69"/>
    <mergeCell ref="AK71:AK75"/>
    <mergeCell ref="AK77:AK81"/>
    <mergeCell ref="AK83:AK87"/>
    <mergeCell ref="AK89:AK93"/>
    <mergeCell ref="AK95:AK99"/>
    <mergeCell ref="AK101:AK105"/>
    <mergeCell ref="AK107:AK111"/>
    <mergeCell ref="AK113:AK117"/>
    <mergeCell ref="AK119:AK123"/>
    <mergeCell ref="AK125:AK129"/>
    <mergeCell ref="AK131:AK135"/>
    <mergeCell ref="AK137:AK141"/>
    <mergeCell ref="AK143:AK147"/>
    <mergeCell ref="AK149:AK153"/>
    <mergeCell ref="AK155:AK159"/>
    <mergeCell ref="AK161:AK165"/>
    <mergeCell ref="AK167:AK171"/>
    <mergeCell ref="AK173:AK177"/>
    <mergeCell ref="AJ246:AJ250"/>
    <mergeCell ref="AJ252:AJ256"/>
    <mergeCell ref="AJ258:AJ262"/>
    <mergeCell ref="AJ264:AJ268"/>
    <mergeCell ref="AJ270:AJ274"/>
    <mergeCell ref="AJ276:AJ280"/>
    <mergeCell ref="AJ282:AJ286"/>
    <mergeCell ref="AJ288:AJ292"/>
    <mergeCell ref="AJ295:AJ300"/>
    <mergeCell ref="AJ302:AJ307"/>
    <mergeCell ref="AJ309:AJ314"/>
    <mergeCell ref="AJ316:AJ321"/>
    <mergeCell ref="AJ323:AJ328"/>
    <mergeCell ref="AJ330:AJ335"/>
    <mergeCell ref="AJ337:AJ342"/>
    <mergeCell ref="AJ344:AJ349"/>
    <mergeCell ref="AJ351:AJ356"/>
    <mergeCell ref="AJ143:AJ147"/>
    <mergeCell ref="AJ149:AJ153"/>
    <mergeCell ref="AJ155:AJ159"/>
    <mergeCell ref="AJ161:AJ165"/>
    <mergeCell ref="AJ167:AJ171"/>
    <mergeCell ref="AJ173:AJ177"/>
    <mergeCell ref="AJ179:AJ183"/>
    <mergeCell ref="AJ185:AJ189"/>
    <mergeCell ref="AJ191:AJ195"/>
    <mergeCell ref="AJ197:AJ201"/>
    <mergeCell ref="AJ203:AJ207"/>
    <mergeCell ref="AJ209:AJ213"/>
    <mergeCell ref="AJ215:AJ219"/>
    <mergeCell ref="AJ222:AJ226"/>
    <mergeCell ref="AJ228:AJ232"/>
    <mergeCell ref="AJ234:AJ238"/>
    <mergeCell ref="AJ240:AJ244"/>
    <mergeCell ref="AI316:AI321"/>
    <mergeCell ref="AI323:AI328"/>
    <mergeCell ref="AI330:AI335"/>
    <mergeCell ref="AI337:AI342"/>
    <mergeCell ref="AI344:AI349"/>
    <mergeCell ref="AI351:AI356"/>
    <mergeCell ref="AI358:AI363"/>
    <mergeCell ref="AI375:AI376"/>
    <mergeCell ref="AJ3:AJ4"/>
    <mergeCell ref="AJ5:AJ9"/>
    <mergeCell ref="AJ11:AJ15"/>
    <mergeCell ref="AJ17:AJ21"/>
    <mergeCell ref="AJ23:AJ27"/>
    <mergeCell ref="AJ29:AJ33"/>
    <mergeCell ref="AJ35:AJ39"/>
    <mergeCell ref="AJ41:AJ45"/>
    <mergeCell ref="AJ47:AJ51"/>
    <mergeCell ref="AJ53:AJ57"/>
    <mergeCell ref="AJ59:AJ63"/>
    <mergeCell ref="AJ65:AJ69"/>
    <mergeCell ref="AJ71:AJ75"/>
    <mergeCell ref="AJ77:AJ81"/>
    <mergeCell ref="AJ83:AJ87"/>
    <mergeCell ref="AJ89:AJ93"/>
    <mergeCell ref="AJ95:AJ99"/>
    <mergeCell ref="AJ101:AJ105"/>
    <mergeCell ref="AJ107:AJ111"/>
    <mergeCell ref="AJ113:AJ117"/>
    <mergeCell ref="AJ119:AJ123"/>
    <mergeCell ref="AJ125:AJ129"/>
    <mergeCell ref="AJ131:AJ135"/>
    <mergeCell ref="AJ137:AJ141"/>
    <mergeCell ref="AI209:AI213"/>
    <mergeCell ref="AI215:AI219"/>
    <mergeCell ref="AI222:AI226"/>
    <mergeCell ref="AI228:AI232"/>
    <mergeCell ref="AI234:AI238"/>
    <mergeCell ref="AI240:AI244"/>
    <mergeCell ref="AI246:AI250"/>
    <mergeCell ref="AI252:AI256"/>
    <mergeCell ref="AI258:AI262"/>
    <mergeCell ref="AI264:AI268"/>
    <mergeCell ref="AI270:AI274"/>
    <mergeCell ref="AI276:AI280"/>
    <mergeCell ref="AI282:AI286"/>
    <mergeCell ref="AI288:AI292"/>
    <mergeCell ref="AI295:AI300"/>
    <mergeCell ref="AI302:AI307"/>
    <mergeCell ref="AI309:AI314"/>
    <mergeCell ref="AI107:AI111"/>
    <mergeCell ref="AI113:AI117"/>
    <mergeCell ref="AI119:AI123"/>
    <mergeCell ref="AI125:AI129"/>
    <mergeCell ref="AI131:AI135"/>
    <mergeCell ref="AI137:AI141"/>
    <mergeCell ref="AI143:AI147"/>
    <mergeCell ref="AI149:AI153"/>
    <mergeCell ref="AI155:AI159"/>
    <mergeCell ref="AI161:AI165"/>
    <mergeCell ref="AI167:AI171"/>
    <mergeCell ref="AI173:AI177"/>
    <mergeCell ref="AI179:AI183"/>
    <mergeCell ref="AI185:AI189"/>
    <mergeCell ref="AI191:AI195"/>
    <mergeCell ref="AI197:AI201"/>
    <mergeCell ref="AI203:AI207"/>
    <mergeCell ref="AH276:AH280"/>
    <mergeCell ref="AH282:AH286"/>
    <mergeCell ref="AH288:AH292"/>
    <mergeCell ref="AH295:AH300"/>
    <mergeCell ref="AH302:AH307"/>
    <mergeCell ref="AH309:AH314"/>
    <mergeCell ref="AH316:AH321"/>
    <mergeCell ref="AH323:AH328"/>
    <mergeCell ref="AH330:AH335"/>
    <mergeCell ref="AH337:AH342"/>
    <mergeCell ref="AH344:AH349"/>
    <mergeCell ref="AH351:AH356"/>
    <mergeCell ref="AH358:AH363"/>
    <mergeCell ref="AH375:AH376"/>
    <mergeCell ref="AI3:AI4"/>
    <mergeCell ref="AI5:AI9"/>
    <mergeCell ref="AI11:AI15"/>
    <mergeCell ref="AI17:AI21"/>
    <mergeCell ref="AI23:AI27"/>
    <mergeCell ref="AI29:AI33"/>
    <mergeCell ref="AI35:AI39"/>
    <mergeCell ref="AI41:AI45"/>
    <mergeCell ref="AI47:AI51"/>
    <mergeCell ref="AI53:AI57"/>
    <mergeCell ref="AI59:AI63"/>
    <mergeCell ref="AI65:AI69"/>
    <mergeCell ref="AI71:AI75"/>
    <mergeCell ref="AI77:AI81"/>
    <mergeCell ref="AI83:AI87"/>
    <mergeCell ref="AI89:AI93"/>
    <mergeCell ref="AI95:AI99"/>
    <mergeCell ref="AI101:AI105"/>
    <mergeCell ref="AH173:AH177"/>
    <mergeCell ref="AH179:AH183"/>
    <mergeCell ref="AH185:AH189"/>
    <mergeCell ref="AH191:AH195"/>
    <mergeCell ref="AH197:AH201"/>
    <mergeCell ref="AH203:AH207"/>
    <mergeCell ref="AH209:AH213"/>
    <mergeCell ref="AH215:AH219"/>
    <mergeCell ref="AH222:AH226"/>
    <mergeCell ref="AH228:AH232"/>
    <mergeCell ref="AH234:AH238"/>
    <mergeCell ref="AH240:AH244"/>
    <mergeCell ref="AH246:AH250"/>
    <mergeCell ref="AH252:AH256"/>
    <mergeCell ref="AH258:AH262"/>
    <mergeCell ref="AH264:AH268"/>
    <mergeCell ref="AH270:AH274"/>
    <mergeCell ref="AG351:AG356"/>
    <mergeCell ref="AG358:AG363"/>
    <mergeCell ref="AG375:AG376"/>
    <mergeCell ref="AH3:AH4"/>
    <mergeCell ref="AH5:AH9"/>
    <mergeCell ref="AH11:AH15"/>
    <mergeCell ref="AH17:AH21"/>
    <mergeCell ref="AH23:AH27"/>
    <mergeCell ref="AH29:AH33"/>
    <mergeCell ref="AH35:AH39"/>
    <mergeCell ref="AH41:AH45"/>
    <mergeCell ref="AH47:AH51"/>
    <mergeCell ref="AH53:AH57"/>
    <mergeCell ref="AH59:AH63"/>
    <mergeCell ref="AH65:AH69"/>
    <mergeCell ref="AH71:AH75"/>
    <mergeCell ref="AH77:AH81"/>
    <mergeCell ref="AH83:AH87"/>
    <mergeCell ref="AH89:AH93"/>
    <mergeCell ref="AH95:AH99"/>
    <mergeCell ref="AH101:AH105"/>
    <mergeCell ref="AH107:AH111"/>
    <mergeCell ref="AH113:AH117"/>
    <mergeCell ref="AH119:AH123"/>
    <mergeCell ref="AH125:AH129"/>
    <mergeCell ref="AH131:AH135"/>
    <mergeCell ref="AH137:AH141"/>
    <mergeCell ref="AH143:AH147"/>
    <mergeCell ref="AH149:AH153"/>
    <mergeCell ref="AH155:AH159"/>
    <mergeCell ref="AH161:AH165"/>
    <mergeCell ref="AH167:AH171"/>
    <mergeCell ref="AG240:AG244"/>
    <mergeCell ref="AG246:AG250"/>
    <mergeCell ref="AG252:AG256"/>
    <mergeCell ref="AG258:AG262"/>
    <mergeCell ref="AG264:AG268"/>
    <mergeCell ref="AG270:AG274"/>
    <mergeCell ref="AG276:AG280"/>
    <mergeCell ref="AG282:AG286"/>
    <mergeCell ref="AG288:AG292"/>
    <mergeCell ref="AG295:AG300"/>
    <mergeCell ref="AG302:AG307"/>
    <mergeCell ref="AG309:AG314"/>
    <mergeCell ref="AG316:AG321"/>
    <mergeCell ref="AG323:AG328"/>
    <mergeCell ref="AG330:AG335"/>
    <mergeCell ref="AG337:AG342"/>
    <mergeCell ref="AG344:AG349"/>
    <mergeCell ref="AG137:AG141"/>
    <mergeCell ref="AG143:AG147"/>
    <mergeCell ref="AG149:AG153"/>
    <mergeCell ref="AG155:AG159"/>
    <mergeCell ref="AG161:AG165"/>
    <mergeCell ref="AG167:AG171"/>
    <mergeCell ref="AG173:AG177"/>
    <mergeCell ref="AG179:AG183"/>
    <mergeCell ref="AG185:AG189"/>
    <mergeCell ref="AG191:AG195"/>
    <mergeCell ref="AG197:AG201"/>
    <mergeCell ref="AG203:AG207"/>
    <mergeCell ref="AG209:AG213"/>
    <mergeCell ref="AG215:AG219"/>
    <mergeCell ref="AG222:AG226"/>
    <mergeCell ref="AG228:AG232"/>
    <mergeCell ref="AG234:AG238"/>
    <mergeCell ref="AF309:AF314"/>
    <mergeCell ref="AF316:AF321"/>
    <mergeCell ref="AF323:AF328"/>
    <mergeCell ref="AF330:AF335"/>
    <mergeCell ref="AF337:AF342"/>
    <mergeCell ref="AF344:AF349"/>
    <mergeCell ref="AF351:AF356"/>
    <mergeCell ref="AF358:AF363"/>
    <mergeCell ref="AF375:AF376"/>
    <mergeCell ref="AG3:AG4"/>
    <mergeCell ref="AG5:AG9"/>
    <mergeCell ref="AG11:AG15"/>
    <mergeCell ref="AG17:AG21"/>
    <mergeCell ref="AG23:AG27"/>
    <mergeCell ref="AG29:AG33"/>
    <mergeCell ref="AG35:AG39"/>
    <mergeCell ref="AG41:AG45"/>
    <mergeCell ref="AG47:AG51"/>
    <mergeCell ref="AG53:AG57"/>
    <mergeCell ref="AG59:AG63"/>
    <mergeCell ref="AG65:AG69"/>
    <mergeCell ref="AG71:AG75"/>
    <mergeCell ref="AG77:AG81"/>
    <mergeCell ref="AG83:AG87"/>
    <mergeCell ref="AG89:AG93"/>
    <mergeCell ref="AG95:AG99"/>
    <mergeCell ref="AG101:AG105"/>
    <mergeCell ref="AG107:AG111"/>
    <mergeCell ref="AG113:AG117"/>
    <mergeCell ref="AG119:AG123"/>
    <mergeCell ref="AG125:AG129"/>
    <mergeCell ref="AG131:AG135"/>
    <mergeCell ref="AF203:AF207"/>
    <mergeCell ref="AF209:AF213"/>
    <mergeCell ref="AF215:AF219"/>
    <mergeCell ref="AF222:AF226"/>
    <mergeCell ref="AF228:AF232"/>
    <mergeCell ref="AF234:AF238"/>
    <mergeCell ref="AF240:AF244"/>
    <mergeCell ref="AF246:AF250"/>
    <mergeCell ref="AF252:AF256"/>
    <mergeCell ref="AF258:AF262"/>
    <mergeCell ref="AF264:AF268"/>
    <mergeCell ref="AF270:AF274"/>
    <mergeCell ref="AF276:AF280"/>
    <mergeCell ref="AF282:AF286"/>
    <mergeCell ref="AF288:AF292"/>
    <mergeCell ref="AF295:AF300"/>
    <mergeCell ref="AF302:AF307"/>
    <mergeCell ref="AF101:AF105"/>
    <mergeCell ref="AF107:AF111"/>
    <mergeCell ref="AF113:AF117"/>
    <mergeCell ref="AF119:AF123"/>
    <mergeCell ref="AF125:AF129"/>
    <mergeCell ref="AF131:AF135"/>
    <mergeCell ref="AF137:AF141"/>
    <mergeCell ref="AF143:AF147"/>
    <mergeCell ref="AF149:AF153"/>
    <mergeCell ref="AF155:AF159"/>
    <mergeCell ref="AF161:AF165"/>
    <mergeCell ref="AF167:AF171"/>
    <mergeCell ref="AF173:AF177"/>
    <mergeCell ref="AF179:AF183"/>
    <mergeCell ref="AF185:AF189"/>
    <mergeCell ref="AF191:AF195"/>
    <mergeCell ref="AF197:AF201"/>
    <mergeCell ref="AF3:AF4"/>
    <mergeCell ref="AF5:AF9"/>
    <mergeCell ref="AF11:AF15"/>
    <mergeCell ref="AF17:AF21"/>
    <mergeCell ref="AF23:AF27"/>
    <mergeCell ref="AF29:AF33"/>
    <mergeCell ref="AF35:AF39"/>
    <mergeCell ref="AF41:AF45"/>
    <mergeCell ref="AF47:AF51"/>
    <mergeCell ref="AF53:AF57"/>
    <mergeCell ref="AF59:AF63"/>
    <mergeCell ref="AF65:AF69"/>
    <mergeCell ref="AF71:AF75"/>
    <mergeCell ref="AF77:AF81"/>
    <mergeCell ref="AF83:AF87"/>
    <mergeCell ref="AF89:AF93"/>
    <mergeCell ref="AF95:AF99"/>
    <mergeCell ref="AE258:AE262"/>
    <mergeCell ref="AE264:AE268"/>
    <mergeCell ref="AE270:AE274"/>
    <mergeCell ref="AE276:AE280"/>
    <mergeCell ref="AE282:AE286"/>
    <mergeCell ref="AE288:AE292"/>
    <mergeCell ref="AE295:AE300"/>
    <mergeCell ref="AE302:AE307"/>
    <mergeCell ref="AE309:AE314"/>
    <mergeCell ref="AE316:AE321"/>
    <mergeCell ref="AE323:AE328"/>
    <mergeCell ref="AE330:AE335"/>
    <mergeCell ref="AE337:AE342"/>
    <mergeCell ref="AE344:AE349"/>
    <mergeCell ref="AE351:AE356"/>
    <mergeCell ref="AE358:AE363"/>
    <mergeCell ref="AE375:AE376"/>
    <mergeCell ref="AE155:AE159"/>
    <mergeCell ref="AE161:AE165"/>
    <mergeCell ref="AE167:AE171"/>
    <mergeCell ref="AE173:AE177"/>
    <mergeCell ref="AE179:AE183"/>
    <mergeCell ref="AE185:AE189"/>
    <mergeCell ref="AE191:AE195"/>
    <mergeCell ref="AE197:AE201"/>
    <mergeCell ref="AE203:AE207"/>
    <mergeCell ref="AE209:AE213"/>
    <mergeCell ref="AE215:AE219"/>
    <mergeCell ref="AE222:AE226"/>
    <mergeCell ref="AE228:AE232"/>
    <mergeCell ref="AE234:AE238"/>
    <mergeCell ref="AE240:AE244"/>
    <mergeCell ref="AE246:AE250"/>
    <mergeCell ref="AE252:AE256"/>
    <mergeCell ref="AD330:AD335"/>
    <mergeCell ref="AD337:AD342"/>
    <mergeCell ref="AD344:AD349"/>
    <mergeCell ref="AD351:AD356"/>
    <mergeCell ref="AD358:AD363"/>
    <mergeCell ref="AD375:AD376"/>
    <mergeCell ref="AE3:AE4"/>
    <mergeCell ref="AE5:AE9"/>
    <mergeCell ref="AE11:AE15"/>
    <mergeCell ref="AE17:AE21"/>
    <mergeCell ref="AE23:AE27"/>
    <mergeCell ref="AE29:AE33"/>
    <mergeCell ref="AE35:AE39"/>
    <mergeCell ref="AE41:AE45"/>
    <mergeCell ref="AE47:AE51"/>
    <mergeCell ref="AE53:AE57"/>
    <mergeCell ref="AE59:AE63"/>
    <mergeCell ref="AE65:AE69"/>
    <mergeCell ref="AE71:AE75"/>
    <mergeCell ref="AE77:AE81"/>
    <mergeCell ref="AE83:AE87"/>
    <mergeCell ref="AE89:AE93"/>
    <mergeCell ref="AE95:AE99"/>
    <mergeCell ref="AE101:AE105"/>
    <mergeCell ref="AE107:AE111"/>
    <mergeCell ref="AE113:AE117"/>
    <mergeCell ref="AE119:AE123"/>
    <mergeCell ref="AE125:AE129"/>
    <mergeCell ref="AE131:AE135"/>
    <mergeCell ref="AE137:AE141"/>
    <mergeCell ref="AE143:AE147"/>
    <mergeCell ref="AE149:AE153"/>
    <mergeCell ref="AD222:AD226"/>
    <mergeCell ref="AD228:AD232"/>
    <mergeCell ref="AD234:AD238"/>
    <mergeCell ref="AD240:AD244"/>
    <mergeCell ref="AD246:AD250"/>
    <mergeCell ref="AD252:AD256"/>
    <mergeCell ref="AD258:AD262"/>
    <mergeCell ref="AD264:AD268"/>
    <mergeCell ref="AD270:AD274"/>
    <mergeCell ref="AD276:AD280"/>
    <mergeCell ref="AD282:AD286"/>
    <mergeCell ref="AD288:AD292"/>
    <mergeCell ref="AD295:AD300"/>
    <mergeCell ref="AD302:AD307"/>
    <mergeCell ref="AD309:AD314"/>
    <mergeCell ref="AD316:AD321"/>
    <mergeCell ref="AD323:AD328"/>
    <mergeCell ref="AD119:AD123"/>
    <mergeCell ref="AD125:AD129"/>
    <mergeCell ref="AD131:AD135"/>
    <mergeCell ref="AD137:AD141"/>
    <mergeCell ref="AD143:AD147"/>
    <mergeCell ref="AD149:AD153"/>
    <mergeCell ref="AD155:AD159"/>
    <mergeCell ref="AD161:AD165"/>
    <mergeCell ref="AD167:AD171"/>
    <mergeCell ref="AD173:AD177"/>
    <mergeCell ref="AD179:AD183"/>
    <mergeCell ref="AD185:AD189"/>
    <mergeCell ref="AD191:AD195"/>
    <mergeCell ref="AD197:AD201"/>
    <mergeCell ref="AD203:AD207"/>
    <mergeCell ref="AD209:AD213"/>
    <mergeCell ref="AD215:AD219"/>
    <mergeCell ref="AC276:AC280"/>
    <mergeCell ref="AC282:AC286"/>
    <mergeCell ref="AC288:AC292"/>
    <mergeCell ref="AC295:AC300"/>
    <mergeCell ref="AC302:AC307"/>
    <mergeCell ref="AC309:AC314"/>
    <mergeCell ref="AC316:AC321"/>
    <mergeCell ref="AC323:AC328"/>
    <mergeCell ref="AC330:AC335"/>
    <mergeCell ref="AC337:AC342"/>
    <mergeCell ref="AC344:AC349"/>
    <mergeCell ref="AC351:AC356"/>
    <mergeCell ref="AC358:AC363"/>
    <mergeCell ref="AD5:AD9"/>
    <mergeCell ref="AD11:AD15"/>
    <mergeCell ref="AD17:AD21"/>
    <mergeCell ref="AD23:AD27"/>
    <mergeCell ref="AD29:AD33"/>
    <mergeCell ref="AD35:AD39"/>
    <mergeCell ref="AD41:AD45"/>
    <mergeCell ref="AD47:AD51"/>
    <mergeCell ref="AD53:AD57"/>
    <mergeCell ref="AD59:AD63"/>
    <mergeCell ref="AD65:AD69"/>
    <mergeCell ref="AD71:AD75"/>
    <mergeCell ref="AD77:AD81"/>
    <mergeCell ref="AD83:AD87"/>
    <mergeCell ref="AD89:AD93"/>
    <mergeCell ref="AD95:AD99"/>
    <mergeCell ref="AD101:AD105"/>
    <mergeCell ref="AD107:AD111"/>
    <mergeCell ref="AD113:AD117"/>
    <mergeCell ref="AC173:AC177"/>
    <mergeCell ref="AC179:AC183"/>
    <mergeCell ref="AC185:AC189"/>
    <mergeCell ref="AC191:AC195"/>
    <mergeCell ref="AC197:AC201"/>
    <mergeCell ref="AC203:AC207"/>
    <mergeCell ref="AC209:AC213"/>
    <mergeCell ref="AC215:AC219"/>
    <mergeCell ref="AC222:AC226"/>
    <mergeCell ref="AC228:AC232"/>
    <mergeCell ref="AC234:AC238"/>
    <mergeCell ref="AC240:AC244"/>
    <mergeCell ref="AC246:AC250"/>
    <mergeCell ref="AC252:AC256"/>
    <mergeCell ref="AC258:AC262"/>
    <mergeCell ref="AC264:AC268"/>
    <mergeCell ref="AC270:AC274"/>
    <mergeCell ref="AB337:AB342"/>
    <mergeCell ref="AB344:AB349"/>
    <mergeCell ref="AB351:AB356"/>
    <mergeCell ref="AB358:AB363"/>
    <mergeCell ref="AC5:AC9"/>
    <mergeCell ref="AC11:AC15"/>
    <mergeCell ref="AC17:AC21"/>
    <mergeCell ref="AC23:AC27"/>
    <mergeCell ref="AC29:AC33"/>
    <mergeCell ref="AC35:AC39"/>
    <mergeCell ref="AC41:AC45"/>
    <mergeCell ref="AC47:AC51"/>
    <mergeCell ref="AC53:AC57"/>
    <mergeCell ref="AC59:AC63"/>
    <mergeCell ref="AC65:AC69"/>
    <mergeCell ref="AC71:AC75"/>
    <mergeCell ref="AC77:AC81"/>
    <mergeCell ref="AC83:AC87"/>
    <mergeCell ref="AC89:AC93"/>
    <mergeCell ref="AC95:AC99"/>
    <mergeCell ref="AC101:AC105"/>
    <mergeCell ref="AC107:AC111"/>
    <mergeCell ref="AC113:AC117"/>
    <mergeCell ref="AC119:AC123"/>
    <mergeCell ref="AC125:AC129"/>
    <mergeCell ref="AC131:AC135"/>
    <mergeCell ref="AC137:AC141"/>
    <mergeCell ref="AC143:AC147"/>
    <mergeCell ref="AC149:AC153"/>
    <mergeCell ref="AC155:AC159"/>
    <mergeCell ref="AC161:AC165"/>
    <mergeCell ref="AC167:AC171"/>
    <mergeCell ref="AB228:AB232"/>
    <mergeCell ref="AB234:AB238"/>
    <mergeCell ref="AB240:AB244"/>
    <mergeCell ref="AB246:AB250"/>
    <mergeCell ref="AB252:AB256"/>
    <mergeCell ref="AB258:AB262"/>
    <mergeCell ref="AB264:AB268"/>
    <mergeCell ref="AB270:AB274"/>
    <mergeCell ref="AB276:AB280"/>
    <mergeCell ref="AB282:AB286"/>
    <mergeCell ref="AB288:AB292"/>
    <mergeCell ref="AB295:AB300"/>
    <mergeCell ref="AB302:AB307"/>
    <mergeCell ref="AB309:AB314"/>
    <mergeCell ref="AB316:AB321"/>
    <mergeCell ref="AB323:AB328"/>
    <mergeCell ref="AB330:AB335"/>
    <mergeCell ref="AB125:AB129"/>
    <mergeCell ref="AB131:AB135"/>
    <mergeCell ref="AB137:AB141"/>
    <mergeCell ref="AB143:AB147"/>
    <mergeCell ref="AB149:AB153"/>
    <mergeCell ref="AB155:AB159"/>
    <mergeCell ref="AB161:AB165"/>
    <mergeCell ref="AB167:AB171"/>
    <mergeCell ref="AB173:AB177"/>
    <mergeCell ref="AB179:AB183"/>
    <mergeCell ref="AB185:AB189"/>
    <mergeCell ref="AB191:AB195"/>
    <mergeCell ref="AB197:AB201"/>
    <mergeCell ref="AB203:AB207"/>
    <mergeCell ref="AB209:AB213"/>
    <mergeCell ref="AB215:AB219"/>
    <mergeCell ref="AB222:AB226"/>
    <mergeCell ref="Y302:Y308"/>
    <mergeCell ref="Y309:Y315"/>
    <mergeCell ref="Y316:Y322"/>
    <mergeCell ref="Y323:Y329"/>
    <mergeCell ref="Y330:Y336"/>
    <mergeCell ref="Y337:Y343"/>
    <mergeCell ref="Y344:Y350"/>
    <mergeCell ref="Y351:Y357"/>
    <mergeCell ref="Y358:Y364"/>
    <mergeCell ref="Y373:Y376"/>
    <mergeCell ref="Z1:Z4"/>
    <mergeCell ref="Z373:Z376"/>
    <mergeCell ref="AB5:AB9"/>
    <mergeCell ref="AB11:AB15"/>
    <mergeCell ref="AB17:AB21"/>
    <mergeCell ref="AB23:AB27"/>
    <mergeCell ref="AB29:AB33"/>
    <mergeCell ref="AB35:AB39"/>
    <mergeCell ref="AB41:AB45"/>
    <mergeCell ref="AB47:AB51"/>
    <mergeCell ref="AB53:AB57"/>
    <mergeCell ref="AB59:AB63"/>
    <mergeCell ref="AB65:AB69"/>
    <mergeCell ref="AB71:AB75"/>
    <mergeCell ref="AB77:AB81"/>
    <mergeCell ref="AB83:AB87"/>
    <mergeCell ref="AB89:AB93"/>
    <mergeCell ref="AB95:AB99"/>
    <mergeCell ref="AB101:AB105"/>
    <mergeCell ref="AB107:AB111"/>
    <mergeCell ref="AB113:AB117"/>
    <mergeCell ref="AB119:AB123"/>
    <mergeCell ref="Y197:Y202"/>
    <mergeCell ref="Y203:Y208"/>
    <mergeCell ref="Y209:Y214"/>
    <mergeCell ref="Y215:Y220"/>
    <mergeCell ref="Y222:Y227"/>
    <mergeCell ref="Y228:Y233"/>
    <mergeCell ref="Y234:Y239"/>
    <mergeCell ref="Y240:Y245"/>
    <mergeCell ref="Y246:Y251"/>
    <mergeCell ref="Y252:Y257"/>
    <mergeCell ref="Y258:Y263"/>
    <mergeCell ref="Y264:Y269"/>
    <mergeCell ref="Y270:Y275"/>
    <mergeCell ref="Y276:Y281"/>
    <mergeCell ref="Y282:Y287"/>
    <mergeCell ref="Y288:Y293"/>
    <mergeCell ref="Y295:Y301"/>
    <mergeCell ref="Y95:Y100"/>
    <mergeCell ref="Y101:Y106"/>
    <mergeCell ref="Y107:Y112"/>
    <mergeCell ref="Y113:Y118"/>
    <mergeCell ref="Y119:Y124"/>
    <mergeCell ref="Y125:Y130"/>
    <mergeCell ref="Y131:Y136"/>
    <mergeCell ref="Y137:Y142"/>
    <mergeCell ref="Y143:Y148"/>
    <mergeCell ref="Y149:Y154"/>
    <mergeCell ref="Y155:Y160"/>
    <mergeCell ref="Y161:Y166"/>
    <mergeCell ref="Y167:Y172"/>
    <mergeCell ref="Y173:Y178"/>
    <mergeCell ref="Y179:Y184"/>
    <mergeCell ref="Y185:Y190"/>
    <mergeCell ref="Y191:Y196"/>
    <mergeCell ref="Q1:Q4"/>
    <mergeCell ref="Q373:Q376"/>
    <mergeCell ref="R1:R4"/>
    <mergeCell ref="R373:R376"/>
    <mergeCell ref="S1:S4"/>
    <mergeCell ref="S373:S376"/>
    <mergeCell ref="T1:T4"/>
    <mergeCell ref="T373:T376"/>
    <mergeCell ref="U1:U4"/>
    <mergeCell ref="U373:U376"/>
    <mergeCell ref="V1:V4"/>
    <mergeCell ref="V373:V376"/>
    <mergeCell ref="W1:W4"/>
    <mergeCell ref="W373:W376"/>
    <mergeCell ref="X1:X4"/>
    <mergeCell ref="X373:X376"/>
    <mergeCell ref="Y1:Y4"/>
    <mergeCell ref="Y5:Y10"/>
    <mergeCell ref="Y11:Y16"/>
    <mergeCell ref="Y17:Y22"/>
    <mergeCell ref="Y23:Y28"/>
    <mergeCell ref="Y29:Y34"/>
    <mergeCell ref="Y35:Y40"/>
    <mergeCell ref="Y41:Y46"/>
    <mergeCell ref="Y47:Y52"/>
    <mergeCell ref="Y53:Y58"/>
    <mergeCell ref="Y59:Y64"/>
    <mergeCell ref="Y65:Y70"/>
    <mergeCell ref="Y71:Y76"/>
    <mergeCell ref="Y77:Y82"/>
    <mergeCell ref="Y83:Y88"/>
    <mergeCell ref="Y89:Y94"/>
    <mergeCell ref="O1:O4"/>
    <mergeCell ref="O373:O376"/>
    <mergeCell ref="P1:P4"/>
    <mergeCell ref="P373:P376"/>
    <mergeCell ref="M185:M189"/>
    <mergeCell ref="M191:M195"/>
    <mergeCell ref="M197:M201"/>
    <mergeCell ref="M203:M207"/>
    <mergeCell ref="M209:M213"/>
    <mergeCell ref="M215:M219"/>
    <mergeCell ref="M222:M226"/>
    <mergeCell ref="M228:M232"/>
    <mergeCell ref="M234:M238"/>
    <mergeCell ref="M240:M244"/>
    <mergeCell ref="M246:M250"/>
    <mergeCell ref="M252:M256"/>
    <mergeCell ref="M258:M262"/>
    <mergeCell ref="M264:M268"/>
    <mergeCell ref="M167:M171"/>
    <mergeCell ref="M173:M177"/>
    <mergeCell ref="M179:M183"/>
    <mergeCell ref="M119:M123"/>
    <mergeCell ref="M125:M129"/>
    <mergeCell ref="M131:M135"/>
    <mergeCell ref="M137:M141"/>
    <mergeCell ref="M143:M147"/>
    <mergeCell ref="M149:M153"/>
    <mergeCell ref="M155:M159"/>
    <mergeCell ref="M161:M165"/>
    <mergeCell ref="M288:M292"/>
    <mergeCell ref="M295:M300"/>
    <mergeCell ref="M302:M307"/>
    <mergeCell ref="M344:M349"/>
    <mergeCell ref="M351:M356"/>
    <mergeCell ref="M358:M363"/>
    <mergeCell ref="M373:M376"/>
    <mergeCell ref="N1:N4"/>
    <mergeCell ref="N373:N376"/>
    <mergeCell ref="L323:L329"/>
    <mergeCell ref="L330:L336"/>
    <mergeCell ref="L337:L343"/>
    <mergeCell ref="M270:M274"/>
    <mergeCell ref="M276:M280"/>
    <mergeCell ref="M282:M286"/>
    <mergeCell ref="M309:M314"/>
    <mergeCell ref="M316:M321"/>
    <mergeCell ref="M323:M328"/>
    <mergeCell ref="M330:M335"/>
    <mergeCell ref="M337:M342"/>
    <mergeCell ref="L373:L376"/>
    <mergeCell ref="M1:M4"/>
    <mergeCell ref="M5:M9"/>
    <mergeCell ref="M11:M15"/>
    <mergeCell ref="M17:M21"/>
    <mergeCell ref="M23:M27"/>
    <mergeCell ref="M29:M33"/>
    <mergeCell ref="M35:M39"/>
    <mergeCell ref="M41:M45"/>
    <mergeCell ref="M47:M51"/>
    <mergeCell ref="M53:M57"/>
    <mergeCell ref="M59:M63"/>
    <mergeCell ref="M65:M69"/>
    <mergeCell ref="M71:M75"/>
    <mergeCell ref="M77:M81"/>
    <mergeCell ref="M83:M87"/>
    <mergeCell ref="M89:M93"/>
    <mergeCell ref="M95:M99"/>
    <mergeCell ref="M101:M105"/>
    <mergeCell ref="M107:M111"/>
    <mergeCell ref="M113:M117"/>
    <mergeCell ref="L143:L148"/>
    <mergeCell ref="L344:L350"/>
    <mergeCell ref="L351:L357"/>
    <mergeCell ref="L358:L364"/>
    <mergeCell ref="L149:L154"/>
    <mergeCell ref="L155:L160"/>
    <mergeCell ref="L161:L166"/>
    <mergeCell ref="L167:L172"/>
    <mergeCell ref="L173:L178"/>
    <mergeCell ref="L179:L184"/>
    <mergeCell ref="L185:L190"/>
    <mergeCell ref="L191:L196"/>
    <mergeCell ref="L197:L202"/>
    <mergeCell ref="L203:L208"/>
    <mergeCell ref="L209:L214"/>
    <mergeCell ref="L215:L220"/>
    <mergeCell ref="L222:L227"/>
    <mergeCell ref="L228:L233"/>
    <mergeCell ref="L234:L239"/>
    <mergeCell ref="L240:L245"/>
    <mergeCell ref="L246:L251"/>
    <mergeCell ref="L252:L257"/>
    <mergeCell ref="L258:L263"/>
    <mergeCell ref="L264:L269"/>
    <mergeCell ref="L270:L275"/>
    <mergeCell ref="L276:L281"/>
    <mergeCell ref="L282:L287"/>
    <mergeCell ref="L288:L293"/>
    <mergeCell ref="L295:L301"/>
    <mergeCell ref="L302:L308"/>
    <mergeCell ref="L309:L315"/>
    <mergeCell ref="L316:L322"/>
    <mergeCell ref="K316:K322"/>
    <mergeCell ref="K323:K329"/>
    <mergeCell ref="K330:K336"/>
    <mergeCell ref="K337:K343"/>
    <mergeCell ref="K344:K350"/>
    <mergeCell ref="K351:K357"/>
    <mergeCell ref="K358:K364"/>
    <mergeCell ref="K373:K376"/>
    <mergeCell ref="L1:L4"/>
    <mergeCell ref="L5:L10"/>
    <mergeCell ref="L11:L16"/>
    <mergeCell ref="L17:L22"/>
    <mergeCell ref="L23:L28"/>
    <mergeCell ref="L29:L34"/>
    <mergeCell ref="L35:L40"/>
    <mergeCell ref="L41:L46"/>
    <mergeCell ref="L47:L52"/>
    <mergeCell ref="L53:L58"/>
    <mergeCell ref="L59:L64"/>
    <mergeCell ref="L65:L70"/>
    <mergeCell ref="L71:L76"/>
    <mergeCell ref="L77:L82"/>
    <mergeCell ref="L83:L88"/>
    <mergeCell ref="L89:L94"/>
    <mergeCell ref="L95:L100"/>
    <mergeCell ref="L101:L106"/>
    <mergeCell ref="L107:L112"/>
    <mergeCell ref="L113:L118"/>
    <mergeCell ref="L119:L124"/>
    <mergeCell ref="L125:L130"/>
    <mergeCell ref="L131:L136"/>
    <mergeCell ref="L137:L142"/>
    <mergeCell ref="K209:K214"/>
    <mergeCell ref="K215:K220"/>
    <mergeCell ref="K222:K227"/>
    <mergeCell ref="K228:K233"/>
    <mergeCell ref="K234:K239"/>
    <mergeCell ref="K240:K245"/>
    <mergeCell ref="K246:K251"/>
    <mergeCell ref="K252:K257"/>
    <mergeCell ref="K258:K263"/>
    <mergeCell ref="K264:K269"/>
    <mergeCell ref="K270:K275"/>
    <mergeCell ref="K276:K281"/>
    <mergeCell ref="K282:K287"/>
    <mergeCell ref="K288:K293"/>
    <mergeCell ref="K295:K301"/>
    <mergeCell ref="K302:K308"/>
    <mergeCell ref="K309:K315"/>
    <mergeCell ref="K107:K112"/>
    <mergeCell ref="K113:K118"/>
    <mergeCell ref="K119:K124"/>
    <mergeCell ref="K125:K130"/>
    <mergeCell ref="K131:K136"/>
    <mergeCell ref="K137:K142"/>
    <mergeCell ref="K143:K148"/>
    <mergeCell ref="K149:K154"/>
    <mergeCell ref="K155:K160"/>
    <mergeCell ref="K161:K166"/>
    <mergeCell ref="K167:K172"/>
    <mergeCell ref="K173:K178"/>
    <mergeCell ref="K179:K184"/>
    <mergeCell ref="K185:K190"/>
    <mergeCell ref="K191:K196"/>
    <mergeCell ref="K197:K202"/>
    <mergeCell ref="K203:K208"/>
    <mergeCell ref="J276:J281"/>
    <mergeCell ref="J282:J287"/>
    <mergeCell ref="J288:J293"/>
    <mergeCell ref="J295:J301"/>
    <mergeCell ref="J302:J308"/>
    <mergeCell ref="J309:J315"/>
    <mergeCell ref="J316:J322"/>
    <mergeCell ref="J323:J329"/>
    <mergeCell ref="J330:J336"/>
    <mergeCell ref="J337:J343"/>
    <mergeCell ref="J344:J350"/>
    <mergeCell ref="J351:J357"/>
    <mergeCell ref="J358:J364"/>
    <mergeCell ref="J373:J376"/>
    <mergeCell ref="K1:K4"/>
    <mergeCell ref="K5:K10"/>
    <mergeCell ref="K11:K16"/>
    <mergeCell ref="K17:K22"/>
    <mergeCell ref="K23:K28"/>
    <mergeCell ref="K29:K34"/>
    <mergeCell ref="K35:K40"/>
    <mergeCell ref="K41:K46"/>
    <mergeCell ref="K47:K52"/>
    <mergeCell ref="K53:K58"/>
    <mergeCell ref="K59:K64"/>
    <mergeCell ref="K65:K70"/>
    <mergeCell ref="K71:K76"/>
    <mergeCell ref="K77:K82"/>
    <mergeCell ref="K83:K88"/>
    <mergeCell ref="K89:K94"/>
    <mergeCell ref="K95:K100"/>
    <mergeCell ref="K101:K106"/>
    <mergeCell ref="J173:J178"/>
    <mergeCell ref="J179:J184"/>
    <mergeCell ref="J185:J190"/>
    <mergeCell ref="J191:J196"/>
    <mergeCell ref="J197:J202"/>
    <mergeCell ref="J203:J208"/>
    <mergeCell ref="J209:J214"/>
    <mergeCell ref="J215:J220"/>
    <mergeCell ref="J222:J227"/>
    <mergeCell ref="J228:J233"/>
    <mergeCell ref="J234:J239"/>
    <mergeCell ref="J240:J245"/>
    <mergeCell ref="J246:J251"/>
    <mergeCell ref="J252:J257"/>
    <mergeCell ref="J258:J263"/>
    <mergeCell ref="J264:J269"/>
    <mergeCell ref="J270:J275"/>
    <mergeCell ref="I351:I357"/>
    <mergeCell ref="I358:I364"/>
    <mergeCell ref="I374:I376"/>
    <mergeCell ref="J1:J4"/>
    <mergeCell ref="J5:J10"/>
    <mergeCell ref="J11:J16"/>
    <mergeCell ref="J17:J22"/>
    <mergeCell ref="J23:J28"/>
    <mergeCell ref="J29:J34"/>
    <mergeCell ref="J35:J40"/>
    <mergeCell ref="J41:J46"/>
    <mergeCell ref="J47:J52"/>
    <mergeCell ref="J53:J58"/>
    <mergeCell ref="J59:J64"/>
    <mergeCell ref="J65:J70"/>
    <mergeCell ref="J71:J76"/>
    <mergeCell ref="J77:J82"/>
    <mergeCell ref="J83:J88"/>
    <mergeCell ref="J89:J94"/>
    <mergeCell ref="J95:J100"/>
    <mergeCell ref="J101:J106"/>
    <mergeCell ref="J107:J112"/>
    <mergeCell ref="J113:J118"/>
    <mergeCell ref="J119:J124"/>
    <mergeCell ref="J125:J130"/>
    <mergeCell ref="J131:J136"/>
    <mergeCell ref="J137:J142"/>
    <mergeCell ref="J143:J148"/>
    <mergeCell ref="J149:J154"/>
    <mergeCell ref="J155:J160"/>
    <mergeCell ref="J161:J166"/>
    <mergeCell ref="J167:J172"/>
    <mergeCell ref="I240:I245"/>
    <mergeCell ref="I246:I251"/>
    <mergeCell ref="I252:I257"/>
    <mergeCell ref="I258:I263"/>
    <mergeCell ref="I264:I269"/>
    <mergeCell ref="I270:I275"/>
    <mergeCell ref="I276:I281"/>
    <mergeCell ref="I282:I287"/>
    <mergeCell ref="I288:I293"/>
    <mergeCell ref="I295:I301"/>
    <mergeCell ref="I302:I308"/>
    <mergeCell ref="I309:I315"/>
    <mergeCell ref="I316:I322"/>
    <mergeCell ref="I323:I329"/>
    <mergeCell ref="I330:I336"/>
    <mergeCell ref="I337:I343"/>
    <mergeCell ref="I344:I350"/>
    <mergeCell ref="I137:I142"/>
    <mergeCell ref="I143:I148"/>
    <mergeCell ref="I149:I154"/>
    <mergeCell ref="I155:I160"/>
    <mergeCell ref="I161:I166"/>
    <mergeCell ref="I167:I172"/>
    <mergeCell ref="I173:I178"/>
    <mergeCell ref="I179:I184"/>
    <mergeCell ref="I185:I190"/>
    <mergeCell ref="I191:I196"/>
    <mergeCell ref="I197:I202"/>
    <mergeCell ref="I203:I208"/>
    <mergeCell ref="I209:I214"/>
    <mergeCell ref="I215:I220"/>
    <mergeCell ref="I222:I227"/>
    <mergeCell ref="I228:I233"/>
    <mergeCell ref="I234:I239"/>
    <mergeCell ref="H309:H315"/>
    <mergeCell ref="H316:H322"/>
    <mergeCell ref="H323:H329"/>
    <mergeCell ref="H330:H336"/>
    <mergeCell ref="H337:H343"/>
    <mergeCell ref="H344:H350"/>
    <mergeCell ref="H351:H357"/>
    <mergeCell ref="H358:H364"/>
    <mergeCell ref="H374:H376"/>
    <mergeCell ref="I2:I4"/>
    <mergeCell ref="I5:I10"/>
    <mergeCell ref="I11:I16"/>
    <mergeCell ref="I17:I22"/>
    <mergeCell ref="I23:I28"/>
    <mergeCell ref="I29:I34"/>
    <mergeCell ref="I35:I40"/>
    <mergeCell ref="I41:I46"/>
    <mergeCell ref="I47:I52"/>
    <mergeCell ref="I53:I58"/>
    <mergeCell ref="I59:I64"/>
    <mergeCell ref="I65:I70"/>
    <mergeCell ref="I71:I76"/>
    <mergeCell ref="I77:I82"/>
    <mergeCell ref="I83:I88"/>
    <mergeCell ref="I89:I94"/>
    <mergeCell ref="I95:I100"/>
    <mergeCell ref="I101:I106"/>
    <mergeCell ref="I107:I112"/>
    <mergeCell ref="I113:I118"/>
    <mergeCell ref="I119:I124"/>
    <mergeCell ref="I125:I130"/>
    <mergeCell ref="I131:I136"/>
    <mergeCell ref="H203:H208"/>
    <mergeCell ref="H209:H214"/>
    <mergeCell ref="H215:H220"/>
    <mergeCell ref="H222:H227"/>
    <mergeCell ref="H228:H233"/>
    <mergeCell ref="H234:H239"/>
    <mergeCell ref="H240:H245"/>
    <mergeCell ref="H246:H251"/>
    <mergeCell ref="H252:H257"/>
    <mergeCell ref="H258:H263"/>
    <mergeCell ref="H264:H269"/>
    <mergeCell ref="H270:H275"/>
    <mergeCell ref="H276:H281"/>
    <mergeCell ref="H282:H287"/>
    <mergeCell ref="H288:H293"/>
    <mergeCell ref="H295:H301"/>
    <mergeCell ref="H302:H308"/>
    <mergeCell ref="H101:H106"/>
    <mergeCell ref="H107:H112"/>
    <mergeCell ref="H113:H118"/>
    <mergeCell ref="H119:H124"/>
    <mergeCell ref="H125:H130"/>
    <mergeCell ref="H131:H136"/>
    <mergeCell ref="H137:H142"/>
    <mergeCell ref="H143:H148"/>
    <mergeCell ref="H149:H154"/>
    <mergeCell ref="H155:H160"/>
    <mergeCell ref="H161:H166"/>
    <mergeCell ref="H167:H172"/>
    <mergeCell ref="H173:H178"/>
    <mergeCell ref="H179:H184"/>
    <mergeCell ref="H185:H190"/>
    <mergeCell ref="H191:H196"/>
    <mergeCell ref="H197:H202"/>
    <mergeCell ref="G270:G275"/>
    <mergeCell ref="G276:G281"/>
    <mergeCell ref="G282:G287"/>
    <mergeCell ref="G288:G293"/>
    <mergeCell ref="G295:G301"/>
    <mergeCell ref="G302:G308"/>
    <mergeCell ref="G309:G315"/>
    <mergeCell ref="G316:G322"/>
    <mergeCell ref="G323:G329"/>
    <mergeCell ref="G330:G336"/>
    <mergeCell ref="G337:G343"/>
    <mergeCell ref="G344:G350"/>
    <mergeCell ref="G351:G357"/>
    <mergeCell ref="G358:G364"/>
    <mergeCell ref="G374:G376"/>
    <mergeCell ref="H2:H4"/>
    <mergeCell ref="H5:H10"/>
    <mergeCell ref="H11:H16"/>
    <mergeCell ref="H17:H22"/>
    <mergeCell ref="H23:H28"/>
    <mergeCell ref="H29:H34"/>
    <mergeCell ref="H35:H40"/>
    <mergeCell ref="H41:H46"/>
    <mergeCell ref="H47:H52"/>
    <mergeCell ref="H53:H58"/>
    <mergeCell ref="H59:H64"/>
    <mergeCell ref="H65:H70"/>
    <mergeCell ref="H71:H76"/>
    <mergeCell ref="H77:H82"/>
    <mergeCell ref="H83:H88"/>
    <mergeCell ref="H89:H94"/>
    <mergeCell ref="H95:H100"/>
    <mergeCell ref="G167:G172"/>
    <mergeCell ref="G173:G178"/>
    <mergeCell ref="G179:G184"/>
    <mergeCell ref="G185:G190"/>
    <mergeCell ref="G191:G196"/>
    <mergeCell ref="G197:G202"/>
    <mergeCell ref="G203:G208"/>
    <mergeCell ref="G209:G214"/>
    <mergeCell ref="G215:G220"/>
    <mergeCell ref="G222:G227"/>
    <mergeCell ref="G228:G233"/>
    <mergeCell ref="G234:G239"/>
    <mergeCell ref="G240:G245"/>
    <mergeCell ref="G246:G251"/>
    <mergeCell ref="G252:G257"/>
    <mergeCell ref="G258:G263"/>
    <mergeCell ref="G264:G269"/>
    <mergeCell ref="F344:F350"/>
    <mergeCell ref="F351:F357"/>
    <mergeCell ref="F358:F364"/>
    <mergeCell ref="F374:F376"/>
    <mergeCell ref="G2:G4"/>
    <mergeCell ref="G5:G10"/>
    <mergeCell ref="G11:G16"/>
    <mergeCell ref="G17:G22"/>
    <mergeCell ref="G23:G28"/>
    <mergeCell ref="G29:G34"/>
    <mergeCell ref="G35:G40"/>
    <mergeCell ref="G41:G46"/>
    <mergeCell ref="G47:G52"/>
    <mergeCell ref="G53:G58"/>
    <mergeCell ref="G59:G64"/>
    <mergeCell ref="G65:G70"/>
    <mergeCell ref="G71:G76"/>
    <mergeCell ref="G77:G82"/>
    <mergeCell ref="G83:G88"/>
    <mergeCell ref="G89:G94"/>
    <mergeCell ref="G95:G100"/>
    <mergeCell ref="G101:G106"/>
    <mergeCell ref="G107:G112"/>
    <mergeCell ref="G113:G118"/>
    <mergeCell ref="G119:G124"/>
    <mergeCell ref="G125:G130"/>
    <mergeCell ref="G131:G136"/>
    <mergeCell ref="G137:G142"/>
    <mergeCell ref="G143:G148"/>
    <mergeCell ref="G149:G154"/>
    <mergeCell ref="G155:G160"/>
    <mergeCell ref="G161:G166"/>
    <mergeCell ref="F234:F239"/>
    <mergeCell ref="F240:F245"/>
    <mergeCell ref="F246:F251"/>
    <mergeCell ref="F252:F257"/>
    <mergeCell ref="F258:F263"/>
    <mergeCell ref="F264:F269"/>
    <mergeCell ref="F270:F275"/>
    <mergeCell ref="F276:F281"/>
    <mergeCell ref="F282:F287"/>
    <mergeCell ref="F288:F293"/>
    <mergeCell ref="F295:F301"/>
    <mergeCell ref="F302:F308"/>
    <mergeCell ref="F309:F315"/>
    <mergeCell ref="F316:F322"/>
    <mergeCell ref="F323:F329"/>
    <mergeCell ref="F330:F336"/>
    <mergeCell ref="F337:F343"/>
    <mergeCell ref="F131:F136"/>
    <mergeCell ref="F137:F142"/>
    <mergeCell ref="F143:F148"/>
    <mergeCell ref="F149:F154"/>
    <mergeCell ref="F155:F160"/>
    <mergeCell ref="F161:F166"/>
    <mergeCell ref="F167:F172"/>
    <mergeCell ref="F173:F178"/>
    <mergeCell ref="F179:F184"/>
    <mergeCell ref="F185:F190"/>
    <mergeCell ref="F191:F196"/>
    <mergeCell ref="F197:F202"/>
    <mergeCell ref="F203:F208"/>
    <mergeCell ref="F209:F214"/>
    <mergeCell ref="F215:F220"/>
    <mergeCell ref="F222:F227"/>
    <mergeCell ref="F228:F233"/>
    <mergeCell ref="E302:E308"/>
    <mergeCell ref="E309:E315"/>
    <mergeCell ref="E316:E322"/>
    <mergeCell ref="E323:E329"/>
    <mergeCell ref="E330:E336"/>
    <mergeCell ref="E337:E343"/>
    <mergeCell ref="E344:E350"/>
    <mergeCell ref="E351:E357"/>
    <mergeCell ref="E358:E364"/>
    <mergeCell ref="E373:E376"/>
    <mergeCell ref="F2:F4"/>
    <mergeCell ref="F5:F10"/>
    <mergeCell ref="F11:F16"/>
    <mergeCell ref="F17:F22"/>
    <mergeCell ref="F23:F28"/>
    <mergeCell ref="F29:F34"/>
    <mergeCell ref="F35:F40"/>
    <mergeCell ref="F41:F46"/>
    <mergeCell ref="F47:F52"/>
    <mergeCell ref="F53:F58"/>
    <mergeCell ref="F59:F64"/>
    <mergeCell ref="F65:F70"/>
    <mergeCell ref="F71:F76"/>
    <mergeCell ref="F77:F82"/>
    <mergeCell ref="F83:F88"/>
    <mergeCell ref="F89:F94"/>
    <mergeCell ref="F95:F100"/>
    <mergeCell ref="F101:F106"/>
    <mergeCell ref="F107:F112"/>
    <mergeCell ref="F113:F118"/>
    <mergeCell ref="F119:F124"/>
    <mergeCell ref="F125:F130"/>
    <mergeCell ref="E197:E202"/>
    <mergeCell ref="E203:E208"/>
    <mergeCell ref="E209:E214"/>
    <mergeCell ref="E215:E220"/>
    <mergeCell ref="E222:E227"/>
    <mergeCell ref="E228:E233"/>
    <mergeCell ref="E234:E239"/>
    <mergeCell ref="E240:E245"/>
    <mergeCell ref="E246:E251"/>
    <mergeCell ref="E252:E257"/>
    <mergeCell ref="E258:E263"/>
    <mergeCell ref="E264:E269"/>
    <mergeCell ref="E270:E275"/>
    <mergeCell ref="E276:E281"/>
    <mergeCell ref="E282:E287"/>
    <mergeCell ref="E288:E293"/>
    <mergeCell ref="E295:E301"/>
    <mergeCell ref="E95:E100"/>
    <mergeCell ref="E101:E106"/>
    <mergeCell ref="E107:E112"/>
    <mergeCell ref="E113:E118"/>
    <mergeCell ref="E119:E124"/>
    <mergeCell ref="E125:E130"/>
    <mergeCell ref="E131:E136"/>
    <mergeCell ref="E137:E142"/>
    <mergeCell ref="E143:E148"/>
    <mergeCell ref="E149:E154"/>
    <mergeCell ref="E155:E160"/>
    <mergeCell ref="E161:E166"/>
    <mergeCell ref="E167:E172"/>
    <mergeCell ref="E173:E178"/>
    <mergeCell ref="E179:E184"/>
    <mergeCell ref="E185:E190"/>
    <mergeCell ref="E191:E196"/>
    <mergeCell ref="D264:D269"/>
    <mergeCell ref="D270:D275"/>
    <mergeCell ref="D276:D281"/>
    <mergeCell ref="D282:D287"/>
    <mergeCell ref="D288:D293"/>
    <mergeCell ref="D295:D301"/>
    <mergeCell ref="D302:D308"/>
    <mergeCell ref="D309:D315"/>
    <mergeCell ref="D316:D322"/>
    <mergeCell ref="D323:D329"/>
    <mergeCell ref="D330:D336"/>
    <mergeCell ref="D337:D343"/>
    <mergeCell ref="D344:D350"/>
    <mergeCell ref="D351:D357"/>
    <mergeCell ref="D358:D364"/>
    <mergeCell ref="D373:D376"/>
    <mergeCell ref="E1:E4"/>
    <mergeCell ref="E5:E10"/>
    <mergeCell ref="E11:E16"/>
    <mergeCell ref="E17:E22"/>
    <mergeCell ref="E23:E28"/>
    <mergeCell ref="E29:E34"/>
    <mergeCell ref="E35:E40"/>
    <mergeCell ref="E41:E46"/>
    <mergeCell ref="E47:E52"/>
    <mergeCell ref="E53:E58"/>
    <mergeCell ref="E59:E64"/>
    <mergeCell ref="E65:E70"/>
    <mergeCell ref="E71:E76"/>
    <mergeCell ref="E77:E82"/>
    <mergeCell ref="E83:E88"/>
    <mergeCell ref="E89:E94"/>
    <mergeCell ref="D161:D166"/>
    <mergeCell ref="D167:D172"/>
    <mergeCell ref="D173:D178"/>
    <mergeCell ref="D179:D184"/>
    <mergeCell ref="D185:D190"/>
    <mergeCell ref="D191:D196"/>
    <mergeCell ref="D197:D202"/>
    <mergeCell ref="D203:D208"/>
    <mergeCell ref="D209:D214"/>
    <mergeCell ref="D215:D220"/>
    <mergeCell ref="D222:D227"/>
    <mergeCell ref="D228:D233"/>
    <mergeCell ref="D234:D239"/>
    <mergeCell ref="D240:D245"/>
    <mergeCell ref="D246:D251"/>
    <mergeCell ref="D252:D257"/>
    <mergeCell ref="D258:D263"/>
    <mergeCell ref="A337:A343"/>
    <mergeCell ref="A344:A350"/>
    <mergeCell ref="A351:A357"/>
    <mergeCell ref="A358:A364"/>
    <mergeCell ref="A373:A376"/>
    <mergeCell ref="D1:D4"/>
    <mergeCell ref="D5:D10"/>
    <mergeCell ref="D11:D16"/>
    <mergeCell ref="D17:D22"/>
    <mergeCell ref="D23:D28"/>
    <mergeCell ref="D29:D34"/>
    <mergeCell ref="D35:D40"/>
    <mergeCell ref="D41:D46"/>
    <mergeCell ref="D47:D52"/>
    <mergeCell ref="D53:D58"/>
    <mergeCell ref="D59:D64"/>
    <mergeCell ref="D65:D70"/>
    <mergeCell ref="D71:D76"/>
    <mergeCell ref="D77:D82"/>
    <mergeCell ref="D83:D88"/>
    <mergeCell ref="D89:D94"/>
    <mergeCell ref="D95:D100"/>
    <mergeCell ref="D101:D106"/>
    <mergeCell ref="D107:D112"/>
    <mergeCell ref="D113:D118"/>
    <mergeCell ref="D119:D124"/>
    <mergeCell ref="D125:D130"/>
    <mergeCell ref="D131:D136"/>
    <mergeCell ref="D137:D142"/>
    <mergeCell ref="D143:D148"/>
    <mergeCell ref="D149:D151"/>
    <mergeCell ref="D155:D157"/>
    <mergeCell ref="A228:A233"/>
    <mergeCell ref="A234:A239"/>
    <mergeCell ref="A240:A245"/>
    <mergeCell ref="A246:A251"/>
    <mergeCell ref="A252:A257"/>
    <mergeCell ref="A258:A263"/>
    <mergeCell ref="A264:A269"/>
    <mergeCell ref="A270:A275"/>
    <mergeCell ref="A276:A281"/>
    <mergeCell ref="A282:A287"/>
    <mergeCell ref="A288:A293"/>
    <mergeCell ref="A295:A301"/>
    <mergeCell ref="A302:A308"/>
    <mergeCell ref="A309:A315"/>
    <mergeCell ref="A316:A322"/>
    <mergeCell ref="A323:A329"/>
    <mergeCell ref="A330:A336"/>
    <mergeCell ref="F373:G373"/>
    <mergeCell ref="AB373:AP373"/>
    <mergeCell ref="AB374:AC374"/>
    <mergeCell ref="AB375:AC375"/>
    <mergeCell ref="B377:C377"/>
    <mergeCell ref="B378:C378"/>
    <mergeCell ref="B379:C379"/>
    <mergeCell ref="B380:C380"/>
    <mergeCell ref="B381:C381"/>
    <mergeCell ref="A1:A4"/>
    <mergeCell ref="A5:A10"/>
    <mergeCell ref="A11:A16"/>
    <mergeCell ref="A17:A22"/>
    <mergeCell ref="A23:A28"/>
    <mergeCell ref="A29:A34"/>
    <mergeCell ref="A35:A40"/>
    <mergeCell ref="A41:A46"/>
    <mergeCell ref="A47:A52"/>
    <mergeCell ref="A53:A58"/>
    <mergeCell ref="A59:A64"/>
    <mergeCell ref="A65:A70"/>
    <mergeCell ref="A71:A76"/>
    <mergeCell ref="A77:A82"/>
    <mergeCell ref="A83:A88"/>
    <mergeCell ref="A89:A94"/>
    <mergeCell ref="A95:A100"/>
    <mergeCell ref="A101:A106"/>
    <mergeCell ref="A107:A112"/>
    <mergeCell ref="A113:A118"/>
    <mergeCell ref="A119:A124"/>
    <mergeCell ref="A125:A130"/>
    <mergeCell ref="F1:G1"/>
    <mergeCell ref="AB2:AD2"/>
    <mergeCell ref="AB3:AD3"/>
    <mergeCell ref="B152:C152"/>
    <mergeCell ref="B153:C153"/>
    <mergeCell ref="B154:C154"/>
    <mergeCell ref="B158:C158"/>
    <mergeCell ref="B159:C159"/>
    <mergeCell ref="B160:C160"/>
    <mergeCell ref="A221:C221"/>
    <mergeCell ref="A294:C294"/>
    <mergeCell ref="B365:C365"/>
    <mergeCell ref="B366:C366"/>
    <mergeCell ref="B367:C367"/>
    <mergeCell ref="B368:C368"/>
    <mergeCell ref="B369:C369"/>
    <mergeCell ref="B370:C370"/>
    <mergeCell ref="A131:A136"/>
    <mergeCell ref="A137:A142"/>
    <mergeCell ref="A143:A148"/>
    <mergeCell ref="A149:A154"/>
    <mergeCell ref="A155:A160"/>
    <mergeCell ref="A161:A166"/>
    <mergeCell ref="A167:A172"/>
    <mergeCell ref="A173:A178"/>
    <mergeCell ref="A179:A184"/>
    <mergeCell ref="A185:A190"/>
    <mergeCell ref="A191:A196"/>
    <mergeCell ref="A197:A202"/>
    <mergeCell ref="A203:A208"/>
    <mergeCell ref="A209:A214"/>
    <mergeCell ref="A215:A220"/>
    <mergeCell ref="A222:A227"/>
  </mergeCells>
  <conditionalFormatting sqref="D154">
    <cfRule type="cellIs" dxfId="1727" priority="17" stopIfTrue="1" operator="lessThan">
      <formula>0</formula>
    </cfRule>
  </conditionalFormatting>
  <conditionalFormatting sqref="D160">
    <cfRule type="cellIs" dxfId="1726" priority="18" stopIfTrue="1" operator="lessThan">
      <formula>0</formula>
    </cfRule>
  </conditionalFormatting>
  <conditionalFormatting sqref="M5:M9">
    <cfRule type="cellIs" dxfId="1725" priority="70" stopIfTrue="1" operator="lessThan">
      <formula>0</formula>
    </cfRule>
  </conditionalFormatting>
  <conditionalFormatting sqref="M10">
    <cfRule type="containsText" dxfId="1724" priority="226" operator="containsText" text="Falso">
      <formula>NOT(ISERROR(SEARCH("Falso",M10)))</formula>
    </cfRule>
  </conditionalFormatting>
  <conditionalFormatting sqref="M11:M15">
    <cfRule type="cellIs" dxfId="1723" priority="68" stopIfTrue="1" operator="lessThan">
      <formula>0</formula>
    </cfRule>
  </conditionalFormatting>
  <conditionalFormatting sqref="M16">
    <cfRule type="containsText" dxfId="1722" priority="225" operator="containsText" text="Falso">
      <formula>NOT(ISERROR(SEARCH("Falso",M16)))</formula>
    </cfRule>
  </conditionalFormatting>
  <conditionalFormatting sqref="M17:M21">
    <cfRule type="cellIs" dxfId="1721" priority="67" stopIfTrue="1" operator="lessThan">
      <formula>0</formula>
    </cfRule>
  </conditionalFormatting>
  <conditionalFormatting sqref="M22">
    <cfRule type="containsText" dxfId="1720" priority="216" operator="containsText" text="Falso">
      <formula>NOT(ISERROR(SEARCH("Falso",M22)))</formula>
    </cfRule>
  </conditionalFormatting>
  <conditionalFormatting sqref="M23:M27">
    <cfRule type="cellIs" dxfId="1719" priority="66" stopIfTrue="1" operator="lessThan">
      <formula>0</formula>
    </cfRule>
  </conditionalFormatting>
  <conditionalFormatting sqref="M28">
    <cfRule type="containsText" dxfId="1718" priority="215" operator="containsText" text="Falso">
      <formula>NOT(ISERROR(SEARCH("Falso",M28)))</formula>
    </cfRule>
  </conditionalFormatting>
  <conditionalFormatting sqref="M29:M33">
    <cfRule type="cellIs" dxfId="1717" priority="65" stopIfTrue="1" operator="lessThan">
      <formula>0</formula>
    </cfRule>
  </conditionalFormatting>
  <conditionalFormatting sqref="M34">
    <cfRule type="containsText" dxfId="1716" priority="206" operator="containsText" text="Falso">
      <formula>NOT(ISERROR(SEARCH("Falso",M34)))</formula>
    </cfRule>
  </conditionalFormatting>
  <conditionalFormatting sqref="M35:M39">
    <cfRule type="cellIs" dxfId="1715" priority="64" stopIfTrue="1" operator="lessThan">
      <formula>0</formula>
    </cfRule>
  </conditionalFormatting>
  <conditionalFormatting sqref="M40">
    <cfRule type="containsText" dxfId="1714" priority="205" operator="containsText" text="Falso">
      <formula>NOT(ISERROR(SEARCH("Falso",M40)))</formula>
    </cfRule>
  </conditionalFormatting>
  <conditionalFormatting sqref="M41:M45">
    <cfRule type="cellIs" dxfId="1713" priority="63" stopIfTrue="1" operator="lessThan">
      <formula>0</formula>
    </cfRule>
  </conditionalFormatting>
  <conditionalFormatting sqref="M46">
    <cfRule type="containsText" dxfId="1712" priority="196" operator="containsText" text="Falso">
      <formula>NOT(ISERROR(SEARCH("Falso",M46)))</formula>
    </cfRule>
  </conditionalFormatting>
  <conditionalFormatting sqref="M47:M51">
    <cfRule type="cellIs" dxfId="1711" priority="62" stopIfTrue="1" operator="lessThan">
      <formula>0</formula>
    </cfRule>
  </conditionalFormatting>
  <conditionalFormatting sqref="M52 M58 M64 M70 M76 M82 M100 M112 M118 M124 M130 M136 M142 M148">
    <cfRule type="containsText" dxfId="1710" priority="191" operator="containsText" text="Falso">
      <formula>NOT(ISERROR(SEARCH("Falso",M52)))</formula>
    </cfRule>
  </conditionalFormatting>
  <conditionalFormatting sqref="M53:M57">
    <cfRule type="cellIs" dxfId="1709" priority="61" stopIfTrue="1" operator="lessThan">
      <formula>0</formula>
    </cfRule>
  </conditionalFormatting>
  <conditionalFormatting sqref="M59:M63">
    <cfRule type="cellIs" dxfId="1708" priority="60" stopIfTrue="1" operator="lessThan">
      <formula>0</formula>
    </cfRule>
  </conditionalFormatting>
  <conditionalFormatting sqref="M65:M69">
    <cfRule type="cellIs" dxfId="1707" priority="59" stopIfTrue="1" operator="lessThan">
      <formula>0</formula>
    </cfRule>
  </conditionalFormatting>
  <conditionalFormatting sqref="M71:M75">
    <cfRule type="cellIs" dxfId="1706" priority="58" stopIfTrue="1" operator="lessThan">
      <formula>0</formula>
    </cfRule>
  </conditionalFormatting>
  <conditionalFormatting sqref="M77:M81">
    <cfRule type="cellIs" dxfId="1705" priority="57" stopIfTrue="1" operator="lessThan">
      <formula>0</formula>
    </cfRule>
  </conditionalFormatting>
  <conditionalFormatting sqref="M83:M87">
    <cfRule type="cellIs" dxfId="1704" priority="56" stopIfTrue="1" operator="lessThan">
      <formula>0</formula>
    </cfRule>
  </conditionalFormatting>
  <conditionalFormatting sqref="M88 M94">
    <cfRule type="containsText" dxfId="1703" priority="186" operator="containsText" text="Falso">
      <formula>NOT(ISERROR(SEARCH("Falso",M88)))</formula>
    </cfRule>
  </conditionalFormatting>
  <conditionalFormatting sqref="M89:M93">
    <cfRule type="cellIs" dxfId="1702" priority="55" stopIfTrue="1" operator="lessThan">
      <formula>0</formula>
    </cfRule>
  </conditionalFormatting>
  <conditionalFormatting sqref="M95:M99">
    <cfRule type="cellIs" dxfId="1701" priority="54" stopIfTrue="1" operator="lessThan">
      <formula>0</formula>
    </cfRule>
  </conditionalFormatting>
  <conditionalFormatting sqref="M101:M105">
    <cfRule type="cellIs" dxfId="1700" priority="53" stopIfTrue="1" operator="lessThan">
      <formula>0</formula>
    </cfRule>
  </conditionalFormatting>
  <conditionalFormatting sqref="M106">
    <cfRule type="containsText" dxfId="1699" priority="181" operator="containsText" text="Falso">
      <formula>NOT(ISERROR(SEARCH("Falso",M106)))</formula>
    </cfRule>
  </conditionalFormatting>
  <conditionalFormatting sqref="M107:M111">
    <cfRule type="cellIs" dxfId="1698" priority="52" stopIfTrue="1" operator="lessThan">
      <formula>0</formula>
    </cfRule>
  </conditionalFormatting>
  <conditionalFormatting sqref="M113:M117">
    <cfRule type="cellIs" dxfId="1697" priority="51" stopIfTrue="1" operator="lessThan">
      <formula>0</formula>
    </cfRule>
  </conditionalFormatting>
  <conditionalFormatting sqref="M119:M123">
    <cfRule type="cellIs" dxfId="1696" priority="50" stopIfTrue="1" operator="lessThan">
      <formula>0</formula>
    </cfRule>
  </conditionalFormatting>
  <conditionalFormatting sqref="M125:M129">
    <cfRule type="cellIs" dxfId="1695" priority="49" stopIfTrue="1" operator="lessThan">
      <formula>0</formula>
    </cfRule>
  </conditionalFormatting>
  <conditionalFormatting sqref="M131:M135">
    <cfRule type="cellIs" dxfId="1694" priority="48" stopIfTrue="1" operator="lessThan">
      <formula>0</formula>
    </cfRule>
  </conditionalFormatting>
  <conditionalFormatting sqref="M137:M141">
    <cfRule type="cellIs" dxfId="1693" priority="47" stopIfTrue="1" operator="lessThan">
      <formula>0</formula>
    </cfRule>
  </conditionalFormatting>
  <conditionalFormatting sqref="M143:M147">
    <cfRule type="cellIs" dxfId="1692" priority="46" stopIfTrue="1" operator="lessThan">
      <formula>0</formula>
    </cfRule>
  </conditionalFormatting>
  <conditionalFormatting sqref="M149:M153">
    <cfRule type="cellIs" dxfId="1691" priority="45" stopIfTrue="1" operator="lessThan">
      <formula>0</formula>
    </cfRule>
  </conditionalFormatting>
  <conditionalFormatting sqref="M154">
    <cfRule type="containsText" dxfId="1690" priority="71" operator="containsText" text="Falso">
      <formula>NOT(ISERROR(SEARCH("Falso",M154)))</formula>
    </cfRule>
  </conditionalFormatting>
  <conditionalFormatting sqref="M155:M159">
    <cfRule type="cellIs" dxfId="1689" priority="44" stopIfTrue="1" operator="lessThan">
      <formula>0</formula>
    </cfRule>
  </conditionalFormatting>
  <conditionalFormatting sqref="M160">
    <cfRule type="containsText" dxfId="1688" priority="72" operator="containsText" text="Falso">
      <formula>NOT(ISERROR(SEARCH("Falso",M160)))</formula>
    </cfRule>
  </conditionalFormatting>
  <conditionalFormatting sqref="M161:M165">
    <cfRule type="cellIs" dxfId="1687" priority="43" stopIfTrue="1" operator="lessThan">
      <formula>0</formula>
    </cfRule>
  </conditionalFormatting>
  <conditionalFormatting sqref="M166">
    <cfRule type="containsText" dxfId="1686" priority="168" operator="containsText" text="Falso">
      <formula>NOT(ISERROR(SEARCH("Falso",M166)))</formula>
    </cfRule>
  </conditionalFormatting>
  <conditionalFormatting sqref="M167:M171">
    <cfRule type="cellIs" dxfId="1685" priority="42" stopIfTrue="1" operator="lessThan">
      <formula>0</formula>
    </cfRule>
  </conditionalFormatting>
  <conditionalFormatting sqref="M172">
    <cfRule type="containsText" dxfId="1684" priority="163" operator="containsText" text="Falso">
      <formula>NOT(ISERROR(SEARCH("Falso",M172)))</formula>
    </cfRule>
  </conditionalFormatting>
  <conditionalFormatting sqref="M173:M177">
    <cfRule type="cellIs" dxfId="1683" priority="41" stopIfTrue="1" operator="lessThan">
      <formula>0</formula>
    </cfRule>
  </conditionalFormatting>
  <conditionalFormatting sqref="M178">
    <cfRule type="containsText" dxfId="1682" priority="158" operator="containsText" text="Falso">
      <formula>NOT(ISERROR(SEARCH("Falso",M178)))</formula>
    </cfRule>
  </conditionalFormatting>
  <conditionalFormatting sqref="M179:M183">
    <cfRule type="cellIs" dxfId="1681" priority="40" stopIfTrue="1" operator="lessThan">
      <formula>0</formula>
    </cfRule>
  </conditionalFormatting>
  <conditionalFormatting sqref="M184">
    <cfRule type="containsText" dxfId="1680" priority="153" operator="containsText" text="Falso">
      <formula>NOT(ISERROR(SEARCH("Falso",M184)))</formula>
    </cfRule>
  </conditionalFormatting>
  <conditionalFormatting sqref="M185:M189">
    <cfRule type="cellIs" dxfId="1679" priority="39" stopIfTrue="1" operator="lessThan">
      <formula>0</formula>
    </cfRule>
  </conditionalFormatting>
  <conditionalFormatting sqref="M190 M196">
    <cfRule type="containsText" dxfId="1678" priority="148" operator="containsText" text="Falso">
      <formula>NOT(ISERROR(SEARCH("Falso",M190)))</formula>
    </cfRule>
  </conditionalFormatting>
  <conditionalFormatting sqref="M191:M195">
    <cfRule type="cellIs" dxfId="1677" priority="38" stopIfTrue="1" operator="lessThan">
      <formula>0</formula>
    </cfRule>
  </conditionalFormatting>
  <conditionalFormatting sqref="M197:M201">
    <cfRule type="cellIs" dxfId="1676" priority="37" stopIfTrue="1" operator="lessThan">
      <formula>0</formula>
    </cfRule>
  </conditionalFormatting>
  <conditionalFormatting sqref="M202 M208 M214 M220">
    <cfRule type="containsText" dxfId="1675" priority="143" operator="containsText" text="Falso">
      <formula>NOT(ISERROR(SEARCH("Falso",M202)))</formula>
    </cfRule>
  </conditionalFormatting>
  <conditionalFormatting sqref="M203:M207">
    <cfRule type="cellIs" dxfId="1674" priority="36" stopIfTrue="1" operator="lessThan">
      <formula>0</formula>
    </cfRule>
  </conditionalFormatting>
  <conditionalFormatting sqref="M209:M213">
    <cfRule type="cellIs" dxfId="1673" priority="35" stopIfTrue="1" operator="lessThan">
      <formula>0</formula>
    </cfRule>
  </conditionalFormatting>
  <conditionalFormatting sqref="M215:M219">
    <cfRule type="cellIs" dxfId="1672" priority="34" stopIfTrue="1" operator="lessThan">
      <formula>0</formula>
    </cfRule>
  </conditionalFormatting>
  <conditionalFormatting sqref="M222:M226">
    <cfRule type="cellIs" dxfId="1671" priority="33" stopIfTrue="1" operator="lessThan">
      <formula>0</formula>
    </cfRule>
  </conditionalFormatting>
  <conditionalFormatting sqref="M227">
    <cfRule type="containsText" dxfId="1670" priority="142" operator="containsText" text="Falso">
      <formula>NOT(ISERROR(SEARCH("Falso",M227)))</formula>
    </cfRule>
  </conditionalFormatting>
  <conditionalFormatting sqref="M228:M232">
    <cfRule type="cellIs" dxfId="1669" priority="32" stopIfTrue="1" operator="lessThan">
      <formula>0</formula>
    </cfRule>
  </conditionalFormatting>
  <conditionalFormatting sqref="M233 M239 M245">
    <cfRule type="containsText" dxfId="1668" priority="137" operator="containsText" text="Falso">
      <formula>NOT(ISERROR(SEARCH("Falso",M233)))</formula>
    </cfRule>
  </conditionalFormatting>
  <conditionalFormatting sqref="M234:M238">
    <cfRule type="cellIs" dxfId="1667" priority="31" stopIfTrue="1" operator="lessThan">
      <formula>0</formula>
    </cfRule>
  </conditionalFormatting>
  <conditionalFormatting sqref="M240:M244">
    <cfRule type="cellIs" dxfId="1666" priority="30" stopIfTrue="1" operator="lessThan">
      <formula>0</formula>
    </cfRule>
  </conditionalFormatting>
  <conditionalFormatting sqref="M246:M250">
    <cfRule type="cellIs" dxfId="1665" priority="29" stopIfTrue="1" operator="lessThan">
      <formula>0</formula>
    </cfRule>
  </conditionalFormatting>
  <conditionalFormatting sqref="M251">
    <cfRule type="containsText" dxfId="1664" priority="132" operator="containsText" text="Falso">
      <formula>NOT(ISERROR(SEARCH("Falso",M251)))</formula>
    </cfRule>
  </conditionalFormatting>
  <conditionalFormatting sqref="M252:M256">
    <cfRule type="cellIs" dxfId="1663" priority="28" stopIfTrue="1" operator="lessThan">
      <formula>0</formula>
    </cfRule>
  </conditionalFormatting>
  <conditionalFormatting sqref="M257">
    <cfRule type="containsText" dxfId="1662" priority="127" operator="containsText" text="Falso">
      <formula>NOT(ISERROR(SEARCH("Falso",M257)))</formula>
    </cfRule>
  </conditionalFormatting>
  <conditionalFormatting sqref="M258:M262">
    <cfRule type="cellIs" dxfId="1661" priority="27" stopIfTrue="1" operator="lessThan">
      <formula>0</formula>
    </cfRule>
  </conditionalFormatting>
  <conditionalFormatting sqref="M263 M269">
    <cfRule type="containsText" dxfId="1660" priority="122" operator="containsText" text="Falso">
      <formula>NOT(ISERROR(SEARCH("Falso",M263)))</formula>
    </cfRule>
  </conditionalFormatting>
  <conditionalFormatting sqref="M264:M268">
    <cfRule type="cellIs" dxfId="1659" priority="26" stopIfTrue="1" operator="lessThan">
      <formula>0</formula>
    </cfRule>
  </conditionalFormatting>
  <conditionalFormatting sqref="M270:M274">
    <cfRule type="cellIs" dxfId="1658" priority="25" stopIfTrue="1" operator="lessThan">
      <formula>0</formula>
    </cfRule>
  </conditionalFormatting>
  <conditionalFormatting sqref="M275 M281 M287 M293">
    <cfRule type="containsText" dxfId="1657" priority="117" operator="containsText" text="Falso">
      <formula>NOT(ISERROR(SEARCH("Falso",M275)))</formula>
    </cfRule>
  </conditionalFormatting>
  <conditionalFormatting sqref="M276:M280">
    <cfRule type="cellIs" dxfId="1656" priority="24" stopIfTrue="1" operator="lessThan">
      <formula>0</formula>
    </cfRule>
  </conditionalFormatting>
  <conditionalFormatting sqref="M282:M286">
    <cfRule type="cellIs" dxfId="1655" priority="23" stopIfTrue="1" operator="lessThan">
      <formula>0</formula>
    </cfRule>
  </conditionalFormatting>
  <conditionalFormatting sqref="M288:M292">
    <cfRule type="cellIs" dxfId="1654" priority="22" stopIfTrue="1" operator="lessThan">
      <formula>0</formula>
    </cfRule>
  </conditionalFormatting>
  <conditionalFormatting sqref="M295:M300">
    <cfRule type="cellIs" dxfId="1653" priority="16" stopIfTrue="1" operator="lessThan">
      <formula>0</formula>
    </cfRule>
  </conditionalFormatting>
  <conditionalFormatting sqref="M301">
    <cfRule type="containsText" dxfId="1652" priority="15" operator="containsText" text="Falso">
      <formula>NOT(ISERROR(SEARCH("Falso",M301)))</formula>
    </cfRule>
  </conditionalFormatting>
  <conditionalFormatting sqref="M302:M307">
    <cfRule type="cellIs" dxfId="1651" priority="10" stopIfTrue="1" operator="lessThan">
      <formula>0</formula>
    </cfRule>
  </conditionalFormatting>
  <conditionalFormatting sqref="M308 M315">
    <cfRule type="containsText" dxfId="1650" priority="14" operator="containsText" text="Falso">
      <formula>NOT(ISERROR(SEARCH("Falso",M308)))</formula>
    </cfRule>
  </conditionalFormatting>
  <conditionalFormatting sqref="M309:M314">
    <cfRule type="cellIs" dxfId="1649" priority="9" stopIfTrue="1" operator="lessThan">
      <formula>0</formula>
    </cfRule>
  </conditionalFormatting>
  <conditionalFormatting sqref="M316:M321">
    <cfRule type="cellIs" dxfId="1648" priority="8" stopIfTrue="1" operator="lessThan">
      <formula>0</formula>
    </cfRule>
  </conditionalFormatting>
  <conditionalFormatting sqref="M322 M329 M336">
    <cfRule type="containsText" dxfId="1647" priority="13" operator="containsText" text="Falso">
      <formula>NOT(ISERROR(SEARCH("Falso",M322)))</formula>
    </cfRule>
  </conditionalFormatting>
  <conditionalFormatting sqref="M323:M328">
    <cfRule type="cellIs" dxfId="1646" priority="7" stopIfTrue="1" operator="lessThan">
      <formula>0</formula>
    </cfRule>
  </conditionalFormatting>
  <conditionalFormatting sqref="M330:M335">
    <cfRule type="cellIs" dxfId="1645" priority="6" stopIfTrue="1" operator="lessThan">
      <formula>0</formula>
    </cfRule>
  </conditionalFormatting>
  <conditionalFormatting sqref="M337:M342">
    <cfRule type="cellIs" dxfId="1644" priority="5" stopIfTrue="1" operator="lessThan">
      <formula>0</formula>
    </cfRule>
  </conditionalFormatting>
  <conditionalFormatting sqref="M343 M350">
    <cfRule type="containsText" dxfId="1643" priority="12" operator="containsText" text="Falso">
      <formula>NOT(ISERROR(SEARCH("Falso",M343)))</formula>
    </cfRule>
  </conditionalFormatting>
  <conditionalFormatting sqref="M344:M349">
    <cfRule type="cellIs" dxfId="1642" priority="4" stopIfTrue="1" operator="lessThan">
      <formula>0</formula>
    </cfRule>
  </conditionalFormatting>
  <conditionalFormatting sqref="M351:M356">
    <cfRule type="cellIs" dxfId="1641" priority="3" stopIfTrue="1" operator="lessThan">
      <formula>0</formula>
    </cfRule>
  </conditionalFormatting>
  <conditionalFormatting sqref="M357">
    <cfRule type="containsText" dxfId="1640" priority="11" operator="containsText" text="Falso">
      <formula>NOT(ISERROR(SEARCH("Falso",M357)))</formula>
    </cfRule>
  </conditionalFormatting>
  <conditionalFormatting sqref="M358:M363">
    <cfRule type="cellIs" dxfId="1639" priority="2" stopIfTrue="1" operator="lessThan">
      <formula>0</formula>
    </cfRule>
  </conditionalFormatting>
  <conditionalFormatting sqref="M364">
    <cfRule type="containsText" dxfId="1638" priority="81" operator="containsText" text="Falso">
      <formula>NOT(ISERROR(SEARCH("Falso",M364)))</formula>
    </cfRule>
  </conditionalFormatting>
  <conditionalFormatting sqref="M365:M371">
    <cfRule type="cellIs" dxfId="1637" priority="231" stopIfTrue="1" operator="lessThan">
      <formula>0</formula>
    </cfRule>
  </conditionalFormatting>
  <conditionalFormatting sqref="M377:M381">
    <cfRule type="cellIs" dxfId="1636" priority="1" stopIfTrue="1" operator="lessThan">
      <formula>0</formula>
    </cfRule>
  </conditionalFormatting>
  <conditionalFormatting sqref="R5:R9">
    <cfRule type="containsText" dxfId="1635" priority="230" operator="containsText" text="ROJO">
      <formula>NOT(ISERROR(SEARCH("ROJO",R5)))</formula>
    </cfRule>
    <cfRule type="containsText" dxfId="1634" priority="227" operator="containsText" text="VENCIDO">
      <formula>NOT(ISERROR(SEARCH("VENCIDO",R5)))</formula>
    </cfRule>
    <cfRule type="containsText" dxfId="1633" priority="228" operator="containsText" text="VERDE">
      <formula>NOT(ISERROR(SEARCH("VERDE",R5)))</formula>
    </cfRule>
    <cfRule type="containsText" dxfId="1632" priority="229" stopIfTrue="1" operator="containsText" text="AMARILLO">
      <formula>NOT(ISERROR(SEARCH("AMARILLO",R5)))</formula>
    </cfRule>
  </conditionalFormatting>
  <conditionalFormatting sqref="R11:R15">
    <cfRule type="containsText" dxfId="1631" priority="223" stopIfTrue="1" operator="containsText" text="AMARILLO">
      <formula>NOT(ISERROR(SEARCH("AMARILLO",R11)))</formula>
    </cfRule>
    <cfRule type="containsText" dxfId="1630" priority="222" operator="containsText" text="VERDE">
      <formula>NOT(ISERROR(SEARCH("VERDE",R11)))</formula>
    </cfRule>
    <cfRule type="containsText" dxfId="1629" priority="221" operator="containsText" text="VENCIDO">
      <formula>NOT(ISERROR(SEARCH("VENCIDO",R11)))</formula>
    </cfRule>
    <cfRule type="containsText" dxfId="1628" priority="224" operator="containsText" text="ROJO">
      <formula>NOT(ISERROR(SEARCH("ROJO",R11)))</formula>
    </cfRule>
  </conditionalFormatting>
  <conditionalFormatting sqref="R17:R21">
    <cfRule type="containsText" dxfId="1627" priority="219" stopIfTrue="1" operator="containsText" text="AMARILLO">
      <formula>NOT(ISERROR(SEARCH("AMARILLO",R17)))</formula>
    </cfRule>
    <cfRule type="containsText" dxfId="1626" priority="220" operator="containsText" text="ROJO">
      <formula>NOT(ISERROR(SEARCH("ROJO",R17)))</formula>
    </cfRule>
    <cfRule type="containsText" dxfId="1625" priority="217" operator="containsText" text="VENCIDO">
      <formula>NOT(ISERROR(SEARCH("VENCIDO",R17)))</formula>
    </cfRule>
    <cfRule type="containsText" dxfId="1624" priority="218" operator="containsText" text="VERDE">
      <formula>NOT(ISERROR(SEARCH("VERDE",R17)))</formula>
    </cfRule>
  </conditionalFormatting>
  <conditionalFormatting sqref="R23:R27">
    <cfRule type="containsText" dxfId="1623" priority="213" stopIfTrue="1" operator="containsText" text="AMARILLO">
      <formula>NOT(ISERROR(SEARCH("AMARILLO",R23)))</formula>
    </cfRule>
    <cfRule type="containsText" dxfId="1622" priority="214" operator="containsText" text="ROJO">
      <formula>NOT(ISERROR(SEARCH("ROJO",R23)))</formula>
    </cfRule>
    <cfRule type="containsText" dxfId="1621" priority="211" operator="containsText" text="VENCIDO">
      <formula>NOT(ISERROR(SEARCH("VENCIDO",R23)))</formula>
    </cfRule>
    <cfRule type="containsText" dxfId="1620" priority="212" operator="containsText" text="VERDE">
      <formula>NOT(ISERROR(SEARCH("VERDE",R23)))</formula>
    </cfRule>
  </conditionalFormatting>
  <conditionalFormatting sqref="R29:R33">
    <cfRule type="containsText" dxfId="1619" priority="209" stopIfTrue="1" operator="containsText" text="AMARILLO">
      <formula>NOT(ISERROR(SEARCH("AMARILLO",R29)))</formula>
    </cfRule>
    <cfRule type="containsText" dxfId="1618" priority="210" operator="containsText" text="ROJO">
      <formula>NOT(ISERROR(SEARCH("ROJO",R29)))</formula>
    </cfRule>
    <cfRule type="containsText" dxfId="1617" priority="207" operator="containsText" text="VENCIDO">
      <formula>NOT(ISERROR(SEARCH("VENCIDO",R29)))</formula>
    </cfRule>
    <cfRule type="containsText" dxfId="1616" priority="208" operator="containsText" text="VERDE">
      <formula>NOT(ISERROR(SEARCH("VERDE",R29)))</formula>
    </cfRule>
  </conditionalFormatting>
  <conditionalFormatting sqref="R35:R39">
    <cfRule type="containsText" dxfId="1615" priority="204" operator="containsText" text="ROJO">
      <formula>NOT(ISERROR(SEARCH("ROJO",R35)))</formula>
    </cfRule>
    <cfRule type="containsText" dxfId="1614" priority="201" operator="containsText" text="VENCIDO">
      <formula>NOT(ISERROR(SEARCH("VENCIDO",R35)))</formula>
    </cfRule>
    <cfRule type="containsText" dxfId="1613" priority="202" operator="containsText" text="VERDE">
      <formula>NOT(ISERROR(SEARCH("VERDE",R35)))</formula>
    </cfRule>
    <cfRule type="containsText" dxfId="1612" priority="203" stopIfTrue="1" operator="containsText" text="AMARILLO">
      <formula>NOT(ISERROR(SEARCH("AMARILLO",R35)))</formula>
    </cfRule>
  </conditionalFormatting>
  <conditionalFormatting sqref="R41:R45">
    <cfRule type="containsText" dxfId="1611" priority="200" operator="containsText" text="ROJO">
      <formula>NOT(ISERROR(SEARCH("ROJO",R41)))</formula>
    </cfRule>
    <cfRule type="containsText" dxfId="1610" priority="199" stopIfTrue="1" operator="containsText" text="AMARILLO">
      <formula>NOT(ISERROR(SEARCH("AMARILLO",R41)))</formula>
    </cfRule>
    <cfRule type="containsText" dxfId="1609" priority="198" operator="containsText" text="VERDE">
      <formula>NOT(ISERROR(SEARCH("VERDE",R41)))</formula>
    </cfRule>
    <cfRule type="containsText" dxfId="1608" priority="197" operator="containsText" text="VENCIDO">
      <formula>NOT(ISERROR(SEARCH("VENCIDO",R41)))</formula>
    </cfRule>
  </conditionalFormatting>
  <conditionalFormatting sqref="R47:R51 R53:R57 R59:R63 R65:R69 R71:R75 R77:R81 R95:R99 R107:R111 R113:R117 R119:R123 R125:R129 R131:R135 R137:R141 R143:R147">
    <cfRule type="containsText" dxfId="1607" priority="195" operator="containsText" text="ROJO">
      <formula>NOT(ISERROR(SEARCH("ROJO",R47)))</formula>
    </cfRule>
    <cfRule type="containsText" dxfId="1606" priority="194" stopIfTrue="1" operator="containsText" text="AMARILLO">
      <formula>NOT(ISERROR(SEARCH("AMARILLO",R47)))</formula>
    </cfRule>
    <cfRule type="containsText" dxfId="1605" priority="193" operator="containsText" text="VERDE">
      <formula>NOT(ISERROR(SEARCH("VERDE",R47)))</formula>
    </cfRule>
    <cfRule type="containsText" dxfId="1604" priority="192" operator="containsText" text="VENCIDO">
      <formula>NOT(ISERROR(SEARCH("VENCIDO",R47)))</formula>
    </cfRule>
  </conditionalFormatting>
  <conditionalFormatting sqref="R83:R87 R89:R93">
    <cfRule type="containsText" dxfId="1603" priority="189" stopIfTrue="1" operator="containsText" text="AMARILLO">
      <formula>NOT(ISERROR(SEARCH("AMARILLO",R83)))</formula>
    </cfRule>
    <cfRule type="containsText" dxfId="1602" priority="190" operator="containsText" text="ROJO">
      <formula>NOT(ISERROR(SEARCH("ROJO",R83)))</formula>
    </cfRule>
    <cfRule type="containsText" dxfId="1601" priority="187" operator="containsText" text="VENCIDO">
      <formula>NOT(ISERROR(SEARCH("VENCIDO",R83)))</formula>
    </cfRule>
    <cfRule type="containsText" dxfId="1600" priority="188" operator="containsText" text="VERDE">
      <formula>NOT(ISERROR(SEARCH("VERDE",R83)))</formula>
    </cfRule>
  </conditionalFormatting>
  <conditionalFormatting sqref="R101:R105">
    <cfRule type="containsText" dxfId="1599" priority="184" stopIfTrue="1" operator="containsText" text="AMARILLO">
      <formula>NOT(ISERROR(SEARCH("AMARILLO",R101)))</formula>
    </cfRule>
    <cfRule type="containsText" dxfId="1598" priority="185" operator="containsText" text="ROJO">
      <formula>NOT(ISERROR(SEARCH("ROJO",R101)))</formula>
    </cfRule>
    <cfRule type="containsText" dxfId="1597" priority="182" operator="containsText" text="VENCIDO">
      <formula>NOT(ISERROR(SEARCH("VENCIDO",R101)))</formula>
    </cfRule>
    <cfRule type="containsText" dxfId="1596" priority="183" operator="containsText" text="VERDE">
      <formula>NOT(ISERROR(SEARCH("VERDE",R101)))</formula>
    </cfRule>
  </conditionalFormatting>
  <conditionalFormatting sqref="R149:R153">
    <cfRule type="containsText" dxfId="1595" priority="178" operator="containsText" text="VERDE">
      <formula>NOT(ISERROR(SEARCH("VERDE",R149)))</formula>
    </cfRule>
    <cfRule type="containsText" dxfId="1594" priority="177" operator="containsText" text="VENCIDO">
      <formula>NOT(ISERROR(SEARCH("VENCIDO",R149)))</formula>
    </cfRule>
    <cfRule type="containsText" dxfId="1593" priority="179" stopIfTrue="1" operator="containsText" text="AMARILLO">
      <formula>NOT(ISERROR(SEARCH("AMARILLO",R149)))</formula>
    </cfRule>
    <cfRule type="containsText" dxfId="1592" priority="180" operator="containsText" text="ROJO">
      <formula>NOT(ISERROR(SEARCH("ROJO",R149)))</formula>
    </cfRule>
  </conditionalFormatting>
  <conditionalFormatting sqref="R155:R159">
    <cfRule type="containsText" dxfId="1591" priority="176" operator="containsText" text="ROJO">
      <formula>NOT(ISERROR(SEARCH("ROJO",R155)))</formula>
    </cfRule>
    <cfRule type="containsText" dxfId="1590" priority="174" operator="containsText" text="VERDE">
      <formula>NOT(ISERROR(SEARCH("VERDE",R155)))</formula>
    </cfRule>
    <cfRule type="containsText" dxfId="1589" priority="175" stopIfTrue="1" operator="containsText" text="AMARILLO">
      <formula>NOT(ISERROR(SEARCH("AMARILLO",R155)))</formula>
    </cfRule>
    <cfRule type="containsText" dxfId="1588" priority="173" operator="containsText" text="VENCIDO">
      <formula>NOT(ISERROR(SEARCH("VENCIDO",R155)))</formula>
    </cfRule>
  </conditionalFormatting>
  <conditionalFormatting sqref="R161:R165">
    <cfRule type="containsText" dxfId="1587" priority="170" operator="containsText" text="VERDE">
      <formula>NOT(ISERROR(SEARCH("VERDE",R161)))</formula>
    </cfRule>
    <cfRule type="containsText" dxfId="1586" priority="169" operator="containsText" text="VENCIDO">
      <formula>NOT(ISERROR(SEARCH("VENCIDO",R161)))</formula>
    </cfRule>
    <cfRule type="containsText" dxfId="1585" priority="171" stopIfTrue="1" operator="containsText" text="AMARILLO">
      <formula>NOT(ISERROR(SEARCH("AMARILLO",R161)))</formula>
    </cfRule>
    <cfRule type="containsText" dxfId="1584" priority="172" operator="containsText" text="ROJO">
      <formula>NOT(ISERROR(SEARCH("ROJO",R161)))</formula>
    </cfRule>
  </conditionalFormatting>
  <conditionalFormatting sqref="R167:R171">
    <cfRule type="containsText" dxfId="1583" priority="164" operator="containsText" text="VENCIDO">
      <formula>NOT(ISERROR(SEARCH("VENCIDO",R167)))</formula>
    </cfRule>
    <cfRule type="containsText" dxfId="1582" priority="166" stopIfTrue="1" operator="containsText" text="AMARILLO">
      <formula>NOT(ISERROR(SEARCH("AMARILLO",R167)))</formula>
    </cfRule>
    <cfRule type="containsText" dxfId="1581" priority="167" operator="containsText" text="ROJO">
      <formula>NOT(ISERROR(SEARCH("ROJO",R167)))</formula>
    </cfRule>
    <cfRule type="containsText" dxfId="1580" priority="165" operator="containsText" text="VERDE">
      <formula>NOT(ISERROR(SEARCH("VERDE",R167)))</formula>
    </cfRule>
  </conditionalFormatting>
  <conditionalFormatting sqref="R173:R177">
    <cfRule type="containsText" dxfId="1579" priority="160" operator="containsText" text="VERDE">
      <formula>NOT(ISERROR(SEARCH("VERDE",R173)))</formula>
    </cfRule>
    <cfRule type="containsText" dxfId="1578" priority="161" stopIfTrue="1" operator="containsText" text="AMARILLO">
      <formula>NOT(ISERROR(SEARCH("AMARILLO",R173)))</formula>
    </cfRule>
    <cfRule type="containsText" dxfId="1577" priority="162" operator="containsText" text="ROJO">
      <formula>NOT(ISERROR(SEARCH("ROJO",R173)))</formula>
    </cfRule>
    <cfRule type="containsText" dxfId="1576" priority="159" operator="containsText" text="VENCIDO">
      <formula>NOT(ISERROR(SEARCH("VENCIDO",R173)))</formula>
    </cfRule>
  </conditionalFormatting>
  <conditionalFormatting sqref="R179:R183">
    <cfRule type="containsText" dxfId="1575" priority="157" operator="containsText" text="ROJO">
      <formula>NOT(ISERROR(SEARCH("ROJO",R179)))</formula>
    </cfRule>
    <cfRule type="containsText" dxfId="1574" priority="156" stopIfTrue="1" operator="containsText" text="AMARILLO">
      <formula>NOT(ISERROR(SEARCH("AMARILLO",R179)))</formula>
    </cfRule>
    <cfRule type="containsText" dxfId="1573" priority="154" operator="containsText" text="VENCIDO">
      <formula>NOT(ISERROR(SEARCH("VENCIDO",R179)))</formula>
    </cfRule>
    <cfRule type="containsText" dxfId="1572" priority="155" operator="containsText" text="VERDE">
      <formula>NOT(ISERROR(SEARCH("VERDE",R179)))</formula>
    </cfRule>
  </conditionalFormatting>
  <conditionalFormatting sqref="R185:R189 R191:R195">
    <cfRule type="containsText" dxfId="1571" priority="151" stopIfTrue="1" operator="containsText" text="AMARILLO">
      <formula>NOT(ISERROR(SEARCH("AMARILLO",R185)))</formula>
    </cfRule>
    <cfRule type="containsText" dxfId="1570" priority="150" operator="containsText" text="VERDE">
      <formula>NOT(ISERROR(SEARCH("VERDE",R185)))</formula>
    </cfRule>
    <cfRule type="containsText" dxfId="1569" priority="149" operator="containsText" text="VENCIDO">
      <formula>NOT(ISERROR(SEARCH("VENCIDO",R185)))</formula>
    </cfRule>
    <cfRule type="containsText" dxfId="1568" priority="152" operator="containsText" text="ROJO">
      <formula>NOT(ISERROR(SEARCH("ROJO",R185)))</formula>
    </cfRule>
  </conditionalFormatting>
  <conditionalFormatting sqref="R197:R201 R203:R207 R209:R213 R215:R219">
    <cfRule type="containsText" dxfId="1567" priority="146" stopIfTrue="1" operator="containsText" text="AMARILLO">
      <formula>NOT(ISERROR(SEARCH("AMARILLO",R197)))</formula>
    </cfRule>
    <cfRule type="containsText" dxfId="1566" priority="147" operator="containsText" text="ROJO">
      <formula>NOT(ISERROR(SEARCH("ROJO",R197)))</formula>
    </cfRule>
    <cfRule type="containsText" dxfId="1565" priority="144" operator="containsText" text="VENCIDO">
      <formula>NOT(ISERROR(SEARCH("VENCIDO",R197)))</formula>
    </cfRule>
    <cfRule type="containsText" dxfId="1564" priority="145" operator="containsText" text="VERDE">
      <formula>NOT(ISERROR(SEARCH("VERDE",R197)))</formula>
    </cfRule>
  </conditionalFormatting>
  <conditionalFormatting sqref="R222:R226">
    <cfRule type="containsText" dxfId="1563" priority="141" operator="containsText" text="ROJO">
      <formula>NOT(ISERROR(SEARCH("ROJO",R222)))</formula>
    </cfRule>
    <cfRule type="containsText" dxfId="1562" priority="140" stopIfTrue="1" operator="containsText" text="AMARILLO">
      <formula>NOT(ISERROR(SEARCH("AMARILLO",R222)))</formula>
    </cfRule>
    <cfRule type="containsText" dxfId="1561" priority="139" operator="containsText" text="VERDE">
      <formula>NOT(ISERROR(SEARCH("VERDE",R222)))</formula>
    </cfRule>
    <cfRule type="containsText" dxfId="1560" priority="138" operator="containsText" text="VENCIDO">
      <formula>NOT(ISERROR(SEARCH("VENCIDO",R222)))</formula>
    </cfRule>
  </conditionalFormatting>
  <conditionalFormatting sqref="R228:R232 R234:R238 R240:R244">
    <cfRule type="containsText" dxfId="1559" priority="133" operator="containsText" text="VENCIDO">
      <formula>NOT(ISERROR(SEARCH("VENCIDO",R228)))</formula>
    </cfRule>
    <cfRule type="containsText" dxfId="1558" priority="134" operator="containsText" text="VERDE">
      <formula>NOT(ISERROR(SEARCH("VERDE",R228)))</formula>
    </cfRule>
    <cfRule type="containsText" dxfId="1557" priority="135" stopIfTrue="1" operator="containsText" text="AMARILLO">
      <formula>NOT(ISERROR(SEARCH("AMARILLO",R228)))</formula>
    </cfRule>
    <cfRule type="containsText" dxfId="1556" priority="136" operator="containsText" text="ROJO">
      <formula>NOT(ISERROR(SEARCH("ROJO",R228)))</formula>
    </cfRule>
  </conditionalFormatting>
  <conditionalFormatting sqref="R246:R250">
    <cfRule type="containsText" dxfId="1555" priority="128" operator="containsText" text="VENCIDO">
      <formula>NOT(ISERROR(SEARCH("VENCIDO",R246)))</formula>
    </cfRule>
    <cfRule type="containsText" dxfId="1554" priority="129" operator="containsText" text="VERDE">
      <formula>NOT(ISERROR(SEARCH("VERDE",R246)))</formula>
    </cfRule>
    <cfRule type="containsText" dxfId="1553" priority="130" stopIfTrue="1" operator="containsText" text="AMARILLO">
      <formula>NOT(ISERROR(SEARCH("AMARILLO",R246)))</formula>
    </cfRule>
    <cfRule type="containsText" dxfId="1552" priority="131" operator="containsText" text="ROJO">
      <formula>NOT(ISERROR(SEARCH("ROJO",R246)))</formula>
    </cfRule>
  </conditionalFormatting>
  <conditionalFormatting sqref="R252:R256">
    <cfRule type="containsText" dxfId="1551" priority="123" operator="containsText" text="VENCIDO">
      <formula>NOT(ISERROR(SEARCH("VENCIDO",R252)))</formula>
    </cfRule>
    <cfRule type="containsText" dxfId="1550" priority="124" operator="containsText" text="VERDE">
      <formula>NOT(ISERROR(SEARCH("VERDE",R252)))</formula>
    </cfRule>
    <cfRule type="containsText" dxfId="1549" priority="125" stopIfTrue="1" operator="containsText" text="AMARILLO">
      <formula>NOT(ISERROR(SEARCH("AMARILLO",R252)))</formula>
    </cfRule>
    <cfRule type="containsText" dxfId="1548" priority="126" operator="containsText" text="ROJO">
      <formula>NOT(ISERROR(SEARCH("ROJO",R252)))</formula>
    </cfRule>
  </conditionalFormatting>
  <conditionalFormatting sqref="R258:R262 R264:R268">
    <cfRule type="containsText" dxfId="1547" priority="121" operator="containsText" text="ROJO">
      <formula>NOT(ISERROR(SEARCH("ROJO",R258)))</formula>
    </cfRule>
    <cfRule type="containsText" dxfId="1546" priority="120" stopIfTrue="1" operator="containsText" text="AMARILLO">
      <formula>NOT(ISERROR(SEARCH("AMARILLO",R258)))</formula>
    </cfRule>
    <cfRule type="containsText" dxfId="1545" priority="118" operator="containsText" text="VENCIDO">
      <formula>NOT(ISERROR(SEARCH("VENCIDO",R258)))</formula>
    </cfRule>
    <cfRule type="containsText" dxfId="1544" priority="119" operator="containsText" text="VERDE">
      <formula>NOT(ISERROR(SEARCH("VERDE",R258)))</formula>
    </cfRule>
  </conditionalFormatting>
  <conditionalFormatting sqref="R270:R274 R276:R280 R282:R286 R288:R292">
    <cfRule type="containsText" dxfId="1543" priority="113" operator="containsText" text="VENCIDO">
      <formula>NOT(ISERROR(SEARCH("VENCIDO",R270)))</formula>
    </cfRule>
    <cfRule type="containsText" dxfId="1542" priority="114" operator="containsText" text="VERDE">
      <formula>NOT(ISERROR(SEARCH("VERDE",R270)))</formula>
    </cfRule>
    <cfRule type="containsText" dxfId="1541" priority="115" stopIfTrue="1" operator="containsText" text="AMARILLO">
      <formula>NOT(ISERROR(SEARCH("AMARILLO",R270)))</formula>
    </cfRule>
    <cfRule type="containsText" dxfId="1540" priority="116" operator="containsText" text="ROJO">
      <formula>NOT(ISERROR(SEARCH("ROJO",R270)))</formula>
    </cfRule>
  </conditionalFormatting>
  <conditionalFormatting sqref="R295:R300">
    <cfRule type="containsText" dxfId="1539" priority="108" operator="containsText" text="VERDE">
      <formula>NOT(ISERROR(SEARCH("VERDE",R295)))</formula>
    </cfRule>
    <cfRule type="containsText" dxfId="1538" priority="109" stopIfTrue="1" operator="containsText" text="AMARILLO">
      <formula>NOT(ISERROR(SEARCH("AMARILLO",R295)))</formula>
    </cfRule>
    <cfRule type="containsText" dxfId="1537" priority="110" operator="containsText" text="ROJO">
      <formula>NOT(ISERROR(SEARCH("ROJO",R295)))</formula>
    </cfRule>
    <cfRule type="containsText" dxfId="1536" priority="107" operator="containsText" text="VENCIDO">
      <formula>NOT(ISERROR(SEARCH("VENCIDO",R295)))</formula>
    </cfRule>
  </conditionalFormatting>
  <conditionalFormatting sqref="R302:R307 R309:R314">
    <cfRule type="containsText" dxfId="1535" priority="103" stopIfTrue="1" operator="containsText" text="AMARILLO">
      <formula>NOT(ISERROR(SEARCH("AMARILLO",R302)))</formula>
    </cfRule>
    <cfRule type="containsText" dxfId="1534" priority="102" operator="containsText" text="VERDE">
      <formula>NOT(ISERROR(SEARCH("VERDE",R302)))</formula>
    </cfRule>
    <cfRule type="containsText" dxfId="1533" priority="101" operator="containsText" text="VENCIDO">
      <formula>NOT(ISERROR(SEARCH("VENCIDO",R302)))</formula>
    </cfRule>
    <cfRule type="containsText" dxfId="1532" priority="104" operator="containsText" text="ROJO">
      <formula>NOT(ISERROR(SEARCH("ROJO",R302)))</formula>
    </cfRule>
  </conditionalFormatting>
  <conditionalFormatting sqref="R316:R321 R323:R328 R330:R335">
    <cfRule type="containsText" dxfId="1531" priority="98" operator="containsText" text="ROJO">
      <formula>NOT(ISERROR(SEARCH("ROJO",R316)))</formula>
    </cfRule>
    <cfRule type="containsText" dxfId="1530" priority="97" stopIfTrue="1" operator="containsText" text="AMARILLO">
      <formula>NOT(ISERROR(SEARCH("AMARILLO",R316)))</formula>
    </cfRule>
    <cfRule type="containsText" dxfId="1529" priority="96" operator="containsText" text="VERDE">
      <formula>NOT(ISERROR(SEARCH("VERDE",R316)))</formula>
    </cfRule>
    <cfRule type="containsText" dxfId="1528" priority="95" operator="containsText" text="VENCIDO">
      <formula>NOT(ISERROR(SEARCH("VENCIDO",R316)))</formula>
    </cfRule>
  </conditionalFormatting>
  <conditionalFormatting sqref="R337:R342 R344:R349">
    <cfRule type="containsText" dxfId="1527" priority="91" stopIfTrue="1" operator="containsText" text="AMARILLO">
      <formula>NOT(ISERROR(SEARCH("AMARILLO",R337)))</formula>
    </cfRule>
    <cfRule type="containsText" dxfId="1526" priority="90" operator="containsText" text="VERDE">
      <formula>NOT(ISERROR(SEARCH("VERDE",R337)))</formula>
    </cfRule>
    <cfRule type="containsText" dxfId="1525" priority="89" operator="containsText" text="VENCIDO">
      <formula>NOT(ISERROR(SEARCH("VENCIDO",R337)))</formula>
    </cfRule>
    <cfRule type="containsText" dxfId="1524" priority="92" operator="containsText" text="ROJO">
      <formula>NOT(ISERROR(SEARCH("ROJO",R337)))</formula>
    </cfRule>
  </conditionalFormatting>
  <conditionalFormatting sqref="R351:R356">
    <cfRule type="containsText" dxfId="1523" priority="86" operator="containsText" text="ROJO">
      <formula>NOT(ISERROR(SEARCH("ROJO",R351)))</formula>
    </cfRule>
    <cfRule type="containsText" dxfId="1522" priority="85" stopIfTrue="1" operator="containsText" text="AMARILLO">
      <formula>NOT(ISERROR(SEARCH("AMARILLO",R351)))</formula>
    </cfRule>
    <cfRule type="containsText" dxfId="1521" priority="84" operator="containsText" text="VERDE">
      <formula>NOT(ISERROR(SEARCH("VERDE",R351)))</formula>
    </cfRule>
    <cfRule type="containsText" dxfId="1520" priority="83" operator="containsText" text="VENCIDO">
      <formula>NOT(ISERROR(SEARCH("VENCIDO",R351)))</formula>
    </cfRule>
  </conditionalFormatting>
  <conditionalFormatting sqref="R358:R363">
    <cfRule type="containsText" dxfId="1519" priority="79" stopIfTrue="1" operator="containsText" text="AMARILLO">
      <formula>NOT(ISERROR(SEARCH("AMARILLO",R358)))</formula>
    </cfRule>
    <cfRule type="containsText" dxfId="1518" priority="78" operator="containsText" text="VERDE">
      <formula>NOT(ISERROR(SEARCH("VERDE",R358)))</formula>
    </cfRule>
    <cfRule type="containsText" dxfId="1517" priority="77" operator="containsText" text="VENCIDO">
      <formula>NOT(ISERROR(SEARCH("VENCIDO",R358)))</formula>
    </cfRule>
    <cfRule type="containsText" dxfId="1516" priority="80" operator="containsText" text="ROJO">
      <formula>NOT(ISERROR(SEARCH("ROJO",R358)))</formula>
    </cfRule>
  </conditionalFormatting>
  <conditionalFormatting sqref="R365:R371">
    <cfRule type="containsText" dxfId="1515" priority="76" operator="containsText" text="ROJO">
      <formula>NOT(ISERROR(SEARCH("ROJO",R365)))</formula>
    </cfRule>
    <cfRule type="containsText" dxfId="1514" priority="75" stopIfTrue="1" operator="containsText" text="AMARILLO">
      <formula>NOT(ISERROR(SEARCH("AMARILLO",R365)))</formula>
    </cfRule>
    <cfRule type="containsText" dxfId="1513" priority="73" operator="containsText" text="VENCIDO">
      <formula>NOT(ISERROR(SEARCH("VENCIDO",R365)))</formula>
    </cfRule>
    <cfRule type="containsText" dxfId="1512" priority="74" operator="containsText" text="VERDE">
      <formula>NOT(ISERROR(SEARCH("VERDE",R365)))</formula>
    </cfRule>
  </conditionalFormatting>
  <dataValidations count="1">
    <dataValidation type="list" allowBlank="1" showInputMessage="1" showErrorMessage="1" sqref="T222:T226 T228:T232 T234:T238 T240:T244 T246:T250 T252:T256 T258:T262 T264:T268 T270:T274 T276:T280 T282:T286 T288:T292 T295:T300 T302:T307 T309:T314 T316:T321 T323:T328 T330:T335 T337:T342 T344:T349 T351:T356 T358:T363 T365:T371 T377:T381" xr:uid="{00000000-0002-0000-0500-000000000000}">
      <formula1>"VENCIDO,NO VENCIDO"</formula1>
    </dataValidation>
  </dataValidations>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Q381"/>
  <sheetViews>
    <sheetView topLeftCell="A320" zoomScale="70" zoomScaleNormal="70" workbookViewId="0">
      <selection activeCell="O351" sqref="O351:Q351"/>
    </sheetView>
  </sheetViews>
  <sheetFormatPr baseColWidth="10" defaultColWidth="10.875" defaultRowHeight="13.5"/>
  <cols>
    <col min="1" max="12" width="10.875" style="1"/>
    <col min="13" max="13" width="16.25" style="1" customWidth="1"/>
    <col min="14" max="16384" width="10.875" style="1"/>
  </cols>
  <sheetData>
    <row r="1" spans="1:43" ht="14.65" customHeight="1">
      <c r="A1" s="110" t="s">
        <v>48</v>
      </c>
      <c r="B1" s="195" t="s">
        <v>77</v>
      </c>
      <c r="C1" s="196"/>
      <c r="D1" s="114" t="s">
        <v>78</v>
      </c>
      <c r="E1" s="110" t="s">
        <v>79</v>
      </c>
      <c r="F1" s="104" t="s">
        <v>80</v>
      </c>
      <c r="G1" s="105"/>
      <c r="H1" s="2" t="s">
        <v>81</v>
      </c>
      <c r="I1" s="3" t="s">
        <v>82</v>
      </c>
      <c r="J1" s="141" t="s">
        <v>83</v>
      </c>
      <c r="K1" s="110" t="s">
        <v>84</v>
      </c>
      <c r="L1" s="114" t="s">
        <v>85</v>
      </c>
      <c r="M1" s="113" t="s">
        <v>86</v>
      </c>
      <c r="N1" s="113" t="s">
        <v>87</v>
      </c>
      <c r="O1" s="113" t="s">
        <v>88</v>
      </c>
      <c r="P1" s="156" t="s">
        <v>89</v>
      </c>
      <c r="Q1" s="113" t="s">
        <v>90</v>
      </c>
      <c r="R1" s="159" t="s">
        <v>91</v>
      </c>
      <c r="S1" s="159" t="s">
        <v>92</v>
      </c>
      <c r="T1" s="162" t="s">
        <v>93</v>
      </c>
      <c r="U1" s="162" t="s">
        <v>89</v>
      </c>
      <c r="V1" s="162" t="s">
        <v>94</v>
      </c>
      <c r="W1" s="162" t="s">
        <v>95</v>
      </c>
      <c r="X1" s="162" t="s">
        <v>96</v>
      </c>
      <c r="Y1" s="110" t="s">
        <v>97</v>
      </c>
      <c r="Z1" s="110" t="s">
        <v>98</v>
      </c>
      <c r="AA1" s="4"/>
      <c r="AB1" s="5" t="s">
        <v>99</v>
      </c>
      <c r="AC1" s="6"/>
      <c r="AD1" s="6"/>
      <c r="AE1" s="6"/>
      <c r="AF1" s="6"/>
      <c r="AG1" s="6"/>
      <c r="AH1" s="6"/>
      <c r="AI1" s="6"/>
      <c r="AJ1" s="6"/>
      <c r="AK1" s="6"/>
      <c r="AL1" s="6"/>
      <c r="AM1" s="6"/>
      <c r="AN1" s="6"/>
      <c r="AO1" s="180" t="s">
        <v>100</v>
      </c>
      <c r="AP1" s="7"/>
      <c r="AQ1" s="8"/>
    </row>
    <row r="2" spans="1:43" ht="16.5">
      <c r="A2" s="111"/>
      <c r="B2" s="197"/>
      <c r="C2" s="198"/>
      <c r="D2" s="115"/>
      <c r="E2" s="111"/>
      <c r="F2" s="114" t="s">
        <v>101</v>
      </c>
      <c r="G2" s="114" t="s">
        <v>102</v>
      </c>
      <c r="H2" s="135" t="s">
        <v>103</v>
      </c>
      <c r="I2" s="138" t="s">
        <v>104</v>
      </c>
      <c r="J2" s="142"/>
      <c r="K2" s="111"/>
      <c r="L2" s="115"/>
      <c r="M2" s="113"/>
      <c r="N2" s="113"/>
      <c r="O2" s="113"/>
      <c r="P2" s="157"/>
      <c r="Q2" s="113"/>
      <c r="R2" s="160"/>
      <c r="S2" s="160"/>
      <c r="T2" s="162"/>
      <c r="U2" s="162"/>
      <c r="V2" s="162"/>
      <c r="W2" s="162"/>
      <c r="X2" s="162"/>
      <c r="Y2" s="111"/>
      <c r="Z2" s="111"/>
      <c r="AA2" s="4"/>
      <c r="AB2" s="91">
        <v>1</v>
      </c>
      <c r="AC2" s="91"/>
      <c r="AD2" s="91"/>
      <c r="AE2" s="10">
        <v>2</v>
      </c>
      <c r="AF2" s="11">
        <v>3</v>
      </c>
      <c r="AG2" s="9">
        <v>4</v>
      </c>
      <c r="AH2" s="11">
        <v>5</v>
      </c>
      <c r="AI2" s="9">
        <v>6</v>
      </c>
      <c r="AJ2" s="11">
        <v>7</v>
      </c>
      <c r="AK2" s="9">
        <v>8</v>
      </c>
      <c r="AL2" s="9">
        <v>9</v>
      </c>
      <c r="AM2" s="9">
        <v>10</v>
      </c>
      <c r="AN2" s="11">
        <v>11</v>
      </c>
      <c r="AO2" s="181"/>
      <c r="AP2" s="12"/>
      <c r="AQ2" s="8"/>
    </row>
    <row r="3" spans="1:43" ht="16.5">
      <c r="A3" s="111"/>
      <c r="B3" s="197"/>
      <c r="C3" s="198"/>
      <c r="D3" s="115"/>
      <c r="E3" s="111"/>
      <c r="F3" s="115"/>
      <c r="G3" s="115"/>
      <c r="H3" s="136"/>
      <c r="I3" s="139"/>
      <c r="J3" s="142"/>
      <c r="K3" s="111"/>
      <c r="L3" s="115"/>
      <c r="M3" s="113"/>
      <c r="N3" s="113"/>
      <c r="O3" s="113"/>
      <c r="P3" s="157"/>
      <c r="Q3" s="113"/>
      <c r="R3" s="160"/>
      <c r="S3" s="160"/>
      <c r="T3" s="162"/>
      <c r="U3" s="162"/>
      <c r="V3" s="162"/>
      <c r="W3" s="162"/>
      <c r="X3" s="162"/>
      <c r="Y3" s="111"/>
      <c r="Z3" s="111"/>
      <c r="AA3" s="4"/>
      <c r="AB3" s="91" t="s">
        <v>49</v>
      </c>
      <c r="AC3" s="91"/>
      <c r="AD3" s="91"/>
      <c r="AE3" s="175" t="s">
        <v>8</v>
      </c>
      <c r="AF3" s="179" t="s">
        <v>12</v>
      </c>
      <c r="AG3" s="91" t="s">
        <v>14</v>
      </c>
      <c r="AH3" s="179" t="s">
        <v>17</v>
      </c>
      <c r="AI3" s="91" t="s">
        <v>25</v>
      </c>
      <c r="AJ3" s="179" t="s">
        <v>105</v>
      </c>
      <c r="AK3" s="91" t="s">
        <v>35</v>
      </c>
      <c r="AL3" s="91" t="s">
        <v>37</v>
      </c>
      <c r="AM3" s="91" t="s">
        <v>40</v>
      </c>
      <c r="AN3" s="179" t="s">
        <v>43</v>
      </c>
      <c r="AO3" s="181"/>
      <c r="AP3" s="13"/>
      <c r="AQ3" s="8"/>
    </row>
    <row r="4" spans="1:43" ht="25.5">
      <c r="A4" s="112"/>
      <c r="B4" s="199"/>
      <c r="C4" s="200"/>
      <c r="D4" s="116"/>
      <c r="E4" s="112"/>
      <c r="F4" s="116"/>
      <c r="G4" s="116"/>
      <c r="H4" s="137"/>
      <c r="I4" s="140"/>
      <c r="J4" s="143"/>
      <c r="K4" s="112"/>
      <c r="L4" s="116"/>
      <c r="M4" s="113"/>
      <c r="N4" s="113"/>
      <c r="O4" s="113"/>
      <c r="P4" s="158"/>
      <c r="Q4" s="113"/>
      <c r="R4" s="161"/>
      <c r="S4" s="161"/>
      <c r="T4" s="162"/>
      <c r="U4" s="162"/>
      <c r="V4" s="162"/>
      <c r="W4" s="162"/>
      <c r="X4" s="162"/>
      <c r="Y4" s="112"/>
      <c r="Z4" s="112"/>
      <c r="AA4" s="4"/>
      <c r="AB4" s="9" t="s">
        <v>106</v>
      </c>
      <c r="AC4" s="9" t="s">
        <v>107</v>
      </c>
      <c r="AD4" s="9" t="s">
        <v>108</v>
      </c>
      <c r="AE4" s="176"/>
      <c r="AF4" s="179"/>
      <c r="AG4" s="91"/>
      <c r="AH4" s="179"/>
      <c r="AI4" s="91"/>
      <c r="AJ4" s="179"/>
      <c r="AK4" s="91"/>
      <c r="AL4" s="91"/>
      <c r="AM4" s="91"/>
      <c r="AN4" s="179"/>
      <c r="AO4" s="182"/>
      <c r="AP4" s="13"/>
      <c r="AQ4" s="8"/>
    </row>
    <row r="5" spans="1:43" ht="16.5">
      <c r="A5" s="100">
        <v>1</v>
      </c>
      <c r="B5" s="187" t="s">
        <v>109</v>
      </c>
      <c r="C5" s="188"/>
      <c r="D5" s="117">
        <f>+Mayo!M5</f>
        <v>20</v>
      </c>
      <c r="E5" s="126"/>
      <c r="F5" s="132"/>
      <c r="G5" s="132"/>
      <c r="H5" s="132"/>
      <c r="I5" s="132"/>
      <c r="J5" s="144">
        <f>+F5+G5</f>
        <v>0</v>
      </c>
      <c r="K5" s="147">
        <f>+AO5</f>
        <v>10</v>
      </c>
      <c r="L5" s="150">
        <f>+J5+K5</f>
        <v>10</v>
      </c>
      <c r="M5" s="153">
        <f>+(D5+E5)-(L5)+H5-I5</f>
        <v>10</v>
      </c>
      <c r="N5" s="14">
        <v>10</v>
      </c>
      <c r="O5" s="15" t="s">
        <v>251</v>
      </c>
      <c r="P5" s="15" t="s">
        <v>111</v>
      </c>
      <c r="Q5" s="16">
        <v>46387</v>
      </c>
      <c r="R5" s="17" t="str">
        <f ca="1">IF(Q5=0," ",IFERROR(IF(DATEDIF(TODAY(),Q5,"M")&lt;=5,"ROJO",IF(DATEDIF(TODAY(),Q5,"M")&gt;=12,"VERDE",IF(AND(DATEDIF(TODAY(),Q5,"M")&gt;=6,DATEDIF(TODAY(),Q5,"M")&lt;=11),"AMARILLO"))),S5))</f>
        <v>ROJO</v>
      </c>
      <c r="S5" s="17" t="str">
        <f>IF(Q5=0," ",IF(Q5&lt;=$N$4,"VENCIDO","NO VENCIDO"))</f>
        <v>NO VENCIDO</v>
      </c>
      <c r="T5" s="18"/>
      <c r="U5" s="19"/>
      <c r="V5" s="19"/>
      <c r="W5" s="20"/>
      <c r="X5" s="20"/>
      <c r="Y5" s="163">
        <f>+AT5</f>
        <v>0</v>
      </c>
      <c r="Z5" s="21"/>
      <c r="AA5" s="4"/>
      <c r="AB5" s="166"/>
      <c r="AC5" s="166"/>
      <c r="AD5" s="170">
        <f>+AB5+AC5</f>
        <v>0</v>
      </c>
      <c r="AE5" s="167"/>
      <c r="AF5" s="167"/>
      <c r="AG5" s="167"/>
      <c r="AH5" s="167"/>
      <c r="AI5" s="167">
        <v>10</v>
      </c>
      <c r="AJ5" s="167"/>
      <c r="AK5" s="167"/>
      <c r="AL5" s="167"/>
      <c r="AM5" s="167"/>
      <c r="AN5" s="167"/>
      <c r="AO5" s="183">
        <f>SUM(AD5:AN9)</f>
        <v>10</v>
      </c>
      <c r="AP5" s="24"/>
      <c r="AQ5" s="8"/>
    </row>
    <row r="6" spans="1:43" ht="16.5">
      <c r="A6" s="101"/>
      <c r="B6" s="189"/>
      <c r="C6" s="190"/>
      <c r="D6" s="118"/>
      <c r="E6" s="127"/>
      <c r="F6" s="133"/>
      <c r="G6" s="133"/>
      <c r="H6" s="133"/>
      <c r="I6" s="133"/>
      <c r="J6" s="145"/>
      <c r="K6" s="148"/>
      <c r="L6" s="151"/>
      <c r="M6" s="154"/>
      <c r="N6" s="14"/>
      <c r="O6" s="15"/>
      <c r="P6" s="15"/>
      <c r="Q6" s="16"/>
      <c r="R6" s="17" t="str">
        <f ca="1">IF(Q6=0," ",IFERROR(IF(DATEDIF(TODAY(),Q6,"M")&lt;=5,"ROJO",IF(DATEDIF(TODAY(),Q6,"M")&gt;=12,"VERDE",IF(AND(DATEDIF(TODAY(),Q6,"M")&gt;=6,DATEDIF(TODAY(),Q6,"M")&lt;=11),"AMARILLO"))),S6))</f>
        <v xml:space="preserve"> </v>
      </c>
      <c r="S6" s="25" t="str">
        <f>IF(Q6=0," ",IF(Q6&lt;=$N$4,"VENCIDO","NO VENCIDO"))</f>
        <v xml:space="preserve"> </v>
      </c>
      <c r="T6" s="18"/>
      <c r="U6" s="19"/>
      <c r="V6" s="19"/>
      <c r="W6" s="20"/>
      <c r="X6" s="20"/>
      <c r="Y6" s="164"/>
      <c r="Z6" s="21"/>
      <c r="AA6" s="4"/>
      <c r="AB6" s="166"/>
      <c r="AC6" s="166"/>
      <c r="AD6" s="170"/>
      <c r="AE6" s="168"/>
      <c r="AF6" s="168"/>
      <c r="AG6" s="168"/>
      <c r="AH6" s="168"/>
      <c r="AI6" s="168"/>
      <c r="AJ6" s="168"/>
      <c r="AK6" s="168"/>
      <c r="AL6" s="168"/>
      <c r="AM6" s="168"/>
      <c r="AN6" s="168"/>
      <c r="AO6" s="184"/>
      <c r="AP6" s="24"/>
      <c r="AQ6" s="8"/>
    </row>
    <row r="7" spans="1:43" ht="16.5">
      <c r="A7" s="101"/>
      <c r="B7" s="189"/>
      <c r="C7" s="190"/>
      <c r="D7" s="118"/>
      <c r="E7" s="127"/>
      <c r="F7" s="133"/>
      <c r="G7" s="133"/>
      <c r="H7" s="133"/>
      <c r="I7" s="133"/>
      <c r="J7" s="145"/>
      <c r="K7" s="148"/>
      <c r="L7" s="151"/>
      <c r="M7" s="154"/>
      <c r="N7" s="14"/>
      <c r="O7" s="15"/>
      <c r="P7" s="15"/>
      <c r="Q7" s="16"/>
      <c r="R7" s="17" t="str">
        <f ca="1">IF(Q7=0," ",IFERROR(IF(DATEDIF(TODAY(),Q7,"M")&lt;=5,"ROJO",IF(DATEDIF(TODAY(),Q7,"M")&gt;=12,"VERDE",IF(AND(DATEDIF(TODAY(),Q7,"M")&gt;=6,DATEDIF(TODAY(),Q7,"M")&lt;=11),"AMARILLO"))),S7))</f>
        <v xml:space="preserve"> </v>
      </c>
      <c r="S7" s="25" t="str">
        <f>IF(Q7=0," ",IF(Q7&lt;=$N$4,"VENCIDO","NO VENCIDO"))</f>
        <v xml:space="preserve"> </v>
      </c>
      <c r="T7" s="18"/>
      <c r="U7" s="19"/>
      <c r="V7" s="19"/>
      <c r="W7" s="20"/>
      <c r="X7" s="20"/>
      <c r="Y7" s="164"/>
      <c r="Z7" s="21"/>
      <c r="AA7" s="4"/>
      <c r="AB7" s="166"/>
      <c r="AC7" s="166"/>
      <c r="AD7" s="170"/>
      <c r="AE7" s="168"/>
      <c r="AF7" s="168"/>
      <c r="AG7" s="168"/>
      <c r="AH7" s="168"/>
      <c r="AI7" s="168"/>
      <c r="AJ7" s="168"/>
      <c r="AK7" s="168"/>
      <c r="AL7" s="168"/>
      <c r="AM7" s="168"/>
      <c r="AN7" s="168"/>
      <c r="AO7" s="184"/>
      <c r="AP7" s="24"/>
      <c r="AQ7" s="8"/>
    </row>
    <row r="8" spans="1:43" ht="16.5">
      <c r="A8" s="101"/>
      <c r="B8" s="189"/>
      <c r="C8" s="190"/>
      <c r="D8" s="118"/>
      <c r="E8" s="127"/>
      <c r="F8" s="133"/>
      <c r="G8" s="133"/>
      <c r="H8" s="133"/>
      <c r="I8" s="133"/>
      <c r="J8" s="145"/>
      <c r="K8" s="148"/>
      <c r="L8" s="151"/>
      <c r="M8" s="154"/>
      <c r="N8" s="14"/>
      <c r="O8" s="15"/>
      <c r="P8" s="15"/>
      <c r="Q8" s="16"/>
      <c r="R8" s="17" t="str">
        <f ca="1">IF(Q8=0," ",IFERROR(IF(DATEDIF(TODAY(),Q8,"M")&lt;=5,"ROJO",IF(DATEDIF(TODAY(),Q8,"M")&gt;=12,"VERDE",IF(AND(DATEDIF(TODAY(),Q8,"M")&gt;=6,DATEDIF(TODAY(),Q8,"M")&lt;=11),"AMARILLO"))),S8))</f>
        <v xml:space="preserve"> </v>
      </c>
      <c r="S8" s="25" t="str">
        <f>IF(Q8=0," ",IF(Q8&lt;=$N$4,"VENCIDO","NO VENCIDO"))</f>
        <v xml:space="preserve"> </v>
      </c>
      <c r="T8" s="18"/>
      <c r="U8" s="19"/>
      <c r="V8" s="19"/>
      <c r="W8" s="20"/>
      <c r="X8" s="20"/>
      <c r="Y8" s="164"/>
      <c r="Z8" s="21"/>
      <c r="AA8" s="4"/>
      <c r="AB8" s="166"/>
      <c r="AC8" s="166"/>
      <c r="AD8" s="170"/>
      <c r="AE8" s="168"/>
      <c r="AF8" s="168"/>
      <c r="AG8" s="168"/>
      <c r="AH8" s="168"/>
      <c r="AI8" s="168"/>
      <c r="AJ8" s="168"/>
      <c r="AK8" s="168"/>
      <c r="AL8" s="168"/>
      <c r="AM8" s="168"/>
      <c r="AN8" s="168"/>
      <c r="AO8" s="184"/>
      <c r="AP8" s="24"/>
      <c r="AQ8" s="8"/>
    </row>
    <row r="9" spans="1:43" ht="16.5">
      <c r="A9" s="101"/>
      <c r="B9" s="189"/>
      <c r="C9" s="190"/>
      <c r="D9" s="118"/>
      <c r="E9" s="127"/>
      <c r="F9" s="133"/>
      <c r="G9" s="133"/>
      <c r="H9" s="133"/>
      <c r="I9" s="133"/>
      <c r="J9" s="145"/>
      <c r="K9" s="148"/>
      <c r="L9" s="151"/>
      <c r="M9" s="155"/>
      <c r="N9" s="14"/>
      <c r="O9" s="15"/>
      <c r="P9" s="15"/>
      <c r="Q9" s="16"/>
      <c r="R9" s="17" t="str">
        <f ca="1">IF(Q9=0," ",IFERROR(IF(DATEDIF(TODAY(),Q9,"M")&lt;=5,"ROJO",IF(DATEDIF(TODAY(),Q9,"M")&gt;=12,"VERDE",IF(AND(DATEDIF(TODAY(),Q9,"M")&gt;=6,DATEDIF(TODAY(),Q9,"M")&lt;=11),"AMARILLO"))),S9))</f>
        <v xml:space="preserve"> </v>
      </c>
      <c r="S9" s="25" t="str">
        <f>IF(Q9=0," ",IF(Q9&lt;=$N$4,"VENCIDO","NO VENCIDO"))</f>
        <v xml:space="preserve"> </v>
      </c>
      <c r="T9" s="18"/>
      <c r="U9" s="19"/>
      <c r="V9" s="19"/>
      <c r="W9" s="20"/>
      <c r="X9" s="20"/>
      <c r="Y9" s="164"/>
      <c r="Z9" s="21"/>
      <c r="AA9" s="4"/>
      <c r="AB9" s="166"/>
      <c r="AC9" s="166"/>
      <c r="AD9" s="170"/>
      <c r="AE9" s="169"/>
      <c r="AF9" s="169"/>
      <c r="AG9" s="169"/>
      <c r="AH9" s="169"/>
      <c r="AI9" s="169"/>
      <c r="AJ9" s="169"/>
      <c r="AK9" s="169"/>
      <c r="AL9" s="169"/>
      <c r="AM9" s="169"/>
      <c r="AN9" s="169"/>
      <c r="AO9" s="185"/>
      <c r="AP9" s="24"/>
      <c r="AQ9" s="8"/>
    </row>
    <row r="10" spans="1:43" ht="16.5">
      <c r="A10" s="102"/>
      <c r="B10" s="191"/>
      <c r="C10" s="192"/>
      <c r="D10" s="119"/>
      <c r="E10" s="128"/>
      <c r="F10" s="134"/>
      <c r="G10" s="134"/>
      <c r="H10" s="134"/>
      <c r="I10" s="134"/>
      <c r="J10" s="146"/>
      <c r="K10" s="149"/>
      <c r="L10" s="152"/>
      <c r="M10" s="28" t="b">
        <f>M5=N10</f>
        <v>1</v>
      </c>
      <c r="N10" s="29">
        <f>SUM(N5:N9)</f>
        <v>10</v>
      </c>
      <c r="O10" s="30" t="s">
        <v>112</v>
      </c>
      <c r="P10" s="31"/>
      <c r="Q10" s="32"/>
      <c r="R10" s="32"/>
      <c r="S10" s="32"/>
      <c r="T10" s="33">
        <f>SUM(T5:T9)</f>
        <v>0</v>
      </c>
      <c r="U10" s="34"/>
      <c r="V10" s="34"/>
      <c r="W10" s="34"/>
      <c r="X10" s="35"/>
      <c r="Y10" s="165"/>
      <c r="Z10" s="36"/>
      <c r="AA10" s="4"/>
      <c r="AB10" s="37"/>
      <c r="AC10" s="38"/>
      <c r="AD10" s="38"/>
      <c r="AE10" s="38"/>
      <c r="AF10" s="38"/>
      <c r="AG10" s="38"/>
      <c r="AH10" s="38"/>
      <c r="AI10" s="38"/>
      <c r="AJ10" s="38"/>
      <c r="AK10" s="38"/>
      <c r="AL10" s="38"/>
      <c r="AM10" s="38"/>
      <c r="AN10" s="38"/>
      <c r="AO10" s="39"/>
      <c r="AP10" s="24"/>
      <c r="AQ10" s="8"/>
    </row>
    <row r="11" spans="1:43" ht="14.65" customHeight="1">
      <c r="A11" s="100">
        <f>A5+1</f>
        <v>2</v>
      </c>
      <c r="B11" s="187" t="s">
        <v>113</v>
      </c>
      <c r="C11" s="188"/>
      <c r="D11" s="117">
        <f>+Mayo!M11</f>
        <v>10</v>
      </c>
      <c r="E11" s="126"/>
      <c r="F11" s="132"/>
      <c r="G11" s="132">
        <v>1</v>
      </c>
      <c r="H11" s="132"/>
      <c r="I11" s="132"/>
      <c r="J11" s="144">
        <f>+F11+G11</f>
        <v>1</v>
      </c>
      <c r="K11" s="147">
        <f>+AO11</f>
        <v>0</v>
      </c>
      <c r="L11" s="150">
        <f>+J11+K11</f>
        <v>1</v>
      </c>
      <c r="M11" s="153">
        <f>+(D11+E11)-(L11)+H11-I11</f>
        <v>9</v>
      </c>
      <c r="N11" s="14">
        <v>9</v>
      </c>
      <c r="O11" s="15" t="s">
        <v>232</v>
      </c>
      <c r="P11" s="15" t="s">
        <v>115</v>
      </c>
      <c r="Q11" s="16">
        <v>46721</v>
      </c>
      <c r="R11" s="17" t="str">
        <f ca="1">IF(Q11=0," ",IFERROR(IF(DATEDIF(TODAY(),Q11,"M")&lt;=5,"ROJO",IF(DATEDIF(TODAY(),Q11,"M")&gt;=12,"VERDE",IF(AND(DATEDIF(TODAY(),Q11,"M")&gt;=6,DATEDIF(TODAY(),Q11,"M")&lt;=11),"AMARILLO"))),S11))</f>
        <v>VERDE</v>
      </c>
      <c r="S11" s="17" t="str">
        <f>IF(Q11=0," ",IF(Q11&lt;=$N$4,"VENCIDO","NO VENCIDO"))</f>
        <v>NO VENCIDO</v>
      </c>
      <c r="T11" s="18"/>
      <c r="U11" s="19"/>
      <c r="V11" s="19"/>
      <c r="W11" s="20"/>
      <c r="X11" s="20"/>
      <c r="Y11" s="163">
        <f>+AT11</f>
        <v>0</v>
      </c>
      <c r="Z11" s="21"/>
      <c r="AA11" s="4"/>
      <c r="AB11" s="166"/>
      <c r="AC11" s="166"/>
      <c r="AD11" s="170">
        <f>+AB11+AC11</f>
        <v>0</v>
      </c>
      <c r="AE11" s="167"/>
      <c r="AF11" s="166"/>
      <c r="AG11" s="166"/>
      <c r="AH11" s="166"/>
      <c r="AI11" s="166"/>
      <c r="AJ11" s="166"/>
      <c r="AK11" s="166"/>
      <c r="AL11" s="166"/>
      <c r="AM11" s="166"/>
      <c r="AN11" s="166"/>
      <c r="AO11" s="183">
        <f>SUM(AD11:AN15)</f>
        <v>0</v>
      </c>
      <c r="AP11" s="24"/>
      <c r="AQ11" s="8"/>
    </row>
    <row r="12" spans="1:43" ht="14.65" customHeight="1">
      <c r="A12" s="101"/>
      <c r="B12" s="189"/>
      <c r="C12" s="190"/>
      <c r="D12" s="118"/>
      <c r="E12" s="127"/>
      <c r="F12" s="133"/>
      <c r="G12" s="133"/>
      <c r="H12" s="133"/>
      <c r="I12" s="133"/>
      <c r="J12" s="145"/>
      <c r="K12" s="148"/>
      <c r="L12" s="151"/>
      <c r="M12" s="154"/>
      <c r="N12" s="14"/>
      <c r="O12" s="15"/>
      <c r="P12" s="15"/>
      <c r="Q12" s="16"/>
      <c r="R12" s="17" t="str">
        <f ca="1">IF(Q12=0," ",IFERROR(IF(DATEDIF(TODAY(),Q12,"M")&lt;=5,"ROJO",IF(DATEDIF(TODAY(),Q12,"M")&gt;=12,"VERDE",IF(AND(DATEDIF(TODAY(),Q12,"M")&gt;=6,DATEDIF(TODAY(),Q12,"M")&lt;=11),"AMARILLO"))),S12))</f>
        <v xml:space="preserve"> </v>
      </c>
      <c r="S12" s="25" t="str">
        <f>IF(Q12=0," ",IF(Q12&lt;=$N$4,"VENCIDO","NO VENCIDO"))</f>
        <v xml:space="preserve"> </v>
      </c>
      <c r="T12" s="18"/>
      <c r="U12" s="19"/>
      <c r="V12" s="19"/>
      <c r="W12" s="20"/>
      <c r="X12" s="20"/>
      <c r="Y12" s="164"/>
      <c r="Z12" s="21"/>
      <c r="AA12" s="4"/>
      <c r="AB12" s="166"/>
      <c r="AC12" s="166"/>
      <c r="AD12" s="170"/>
      <c r="AE12" s="168"/>
      <c r="AF12" s="166"/>
      <c r="AG12" s="166"/>
      <c r="AH12" s="166"/>
      <c r="AI12" s="166"/>
      <c r="AJ12" s="166"/>
      <c r="AK12" s="166"/>
      <c r="AL12" s="166"/>
      <c r="AM12" s="166"/>
      <c r="AN12" s="166"/>
      <c r="AO12" s="184"/>
      <c r="AP12" s="24"/>
      <c r="AQ12" s="8"/>
    </row>
    <row r="13" spans="1:43" ht="14.65" customHeight="1">
      <c r="A13" s="101"/>
      <c r="B13" s="189"/>
      <c r="C13" s="190"/>
      <c r="D13" s="118"/>
      <c r="E13" s="127"/>
      <c r="F13" s="133"/>
      <c r="G13" s="133"/>
      <c r="H13" s="133"/>
      <c r="I13" s="133"/>
      <c r="J13" s="145"/>
      <c r="K13" s="148"/>
      <c r="L13" s="151"/>
      <c r="M13" s="154"/>
      <c r="N13" s="14"/>
      <c r="O13" s="15"/>
      <c r="P13" s="15"/>
      <c r="Q13" s="16"/>
      <c r="R13" s="17" t="str">
        <f ca="1">IF(Q13=0," ",IFERROR(IF(DATEDIF(TODAY(),Q13,"M")&lt;=5,"ROJO",IF(DATEDIF(TODAY(),Q13,"M")&gt;=12,"VERDE",IF(AND(DATEDIF(TODAY(),Q13,"M")&gt;=6,DATEDIF(TODAY(),Q13,"M")&lt;=11),"AMARILLO"))),S13))</f>
        <v xml:space="preserve"> </v>
      </c>
      <c r="S13" s="25" t="str">
        <f>IF(Q13=0," ",IF(Q13&lt;=$N$4,"VENCIDO","NO VENCIDO"))</f>
        <v xml:space="preserve"> </v>
      </c>
      <c r="T13" s="18"/>
      <c r="U13" s="19"/>
      <c r="V13" s="19"/>
      <c r="W13" s="20"/>
      <c r="X13" s="20"/>
      <c r="Y13" s="164"/>
      <c r="Z13" s="21"/>
      <c r="AA13" s="4"/>
      <c r="AB13" s="166"/>
      <c r="AC13" s="166"/>
      <c r="AD13" s="170"/>
      <c r="AE13" s="168"/>
      <c r="AF13" s="166"/>
      <c r="AG13" s="166"/>
      <c r="AH13" s="166"/>
      <c r="AI13" s="166"/>
      <c r="AJ13" s="166"/>
      <c r="AK13" s="166"/>
      <c r="AL13" s="166"/>
      <c r="AM13" s="166"/>
      <c r="AN13" s="166"/>
      <c r="AO13" s="184"/>
      <c r="AP13" s="24"/>
      <c r="AQ13" s="8"/>
    </row>
    <row r="14" spans="1:43" ht="14.65" customHeight="1">
      <c r="A14" s="101"/>
      <c r="B14" s="189"/>
      <c r="C14" s="190"/>
      <c r="D14" s="118"/>
      <c r="E14" s="127"/>
      <c r="F14" s="133"/>
      <c r="G14" s="133"/>
      <c r="H14" s="133"/>
      <c r="I14" s="133"/>
      <c r="J14" s="145"/>
      <c r="K14" s="148"/>
      <c r="L14" s="151"/>
      <c r="M14" s="154"/>
      <c r="N14" s="14"/>
      <c r="O14" s="15"/>
      <c r="P14" s="15"/>
      <c r="Q14" s="16"/>
      <c r="R14" s="17" t="str">
        <f ca="1">IF(Q14=0," ",IFERROR(IF(DATEDIF(TODAY(),Q14,"M")&lt;=5,"ROJO",IF(DATEDIF(TODAY(),Q14,"M")&gt;=12,"VERDE",IF(AND(DATEDIF(TODAY(),Q14,"M")&gt;=6,DATEDIF(TODAY(),Q14,"M")&lt;=11),"AMARILLO"))),S14))</f>
        <v xml:space="preserve"> </v>
      </c>
      <c r="S14" s="25" t="str">
        <f>IF(Q14=0," ",IF(Q14&lt;=$N$4,"VENCIDO","NO VENCIDO"))</f>
        <v xml:space="preserve"> </v>
      </c>
      <c r="T14" s="18"/>
      <c r="U14" s="19"/>
      <c r="V14" s="19"/>
      <c r="W14" s="20"/>
      <c r="X14" s="20"/>
      <c r="Y14" s="164"/>
      <c r="Z14" s="21"/>
      <c r="AA14" s="4"/>
      <c r="AB14" s="166"/>
      <c r="AC14" s="166"/>
      <c r="AD14" s="170"/>
      <c r="AE14" s="168"/>
      <c r="AF14" s="166"/>
      <c r="AG14" s="166"/>
      <c r="AH14" s="166"/>
      <c r="AI14" s="166"/>
      <c r="AJ14" s="166"/>
      <c r="AK14" s="166"/>
      <c r="AL14" s="166"/>
      <c r="AM14" s="166"/>
      <c r="AN14" s="166"/>
      <c r="AO14" s="184"/>
      <c r="AP14" s="24"/>
      <c r="AQ14" s="8"/>
    </row>
    <row r="15" spans="1:43" ht="14.65" customHeight="1">
      <c r="A15" s="101"/>
      <c r="B15" s="189"/>
      <c r="C15" s="190"/>
      <c r="D15" s="118"/>
      <c r="E15" s="127"/>
      <c r="F15" s="133"/>
      <c r="G15" s="133"/>
      <c r="H15" s="133"/>
      <c r="I15" s="133"/>
      <c r="J15" s="145"/>
      <c r="K15" s="148"/>
      <c r="L15" s="151"/>
      <c r="M15" s="155"/>
      <c r="N15" s="14"/>
      <c r="O15" s="15"/>
      <c r="P15" s="15"/>
      <c r="Q15" s="16"/>
      <c r="R15" s="17" t="str">
        <f ca="1">IF(Q15=0," ",IFERROR(IF(DATEDIF(TODAY(),Q15,"M")&lt;=5,"ROJO",IF(DATEDIF(TODAY(),Q15,"M")&gt;=12,"VERDE",IF(AND(DATEDIF(TODAY(),Q15,"M")&gt;=6,DATEDIF(TODAY(),Q15,"M")&lt;=11),"AMARILLO"))),S15))</f>
        <v xml:space="preserve"> </v>
      </c>
      <c r="S15" s="25" t="str">
        <f>IF(Q15=0," ",IF(Q15&lt;=$N$4,"VENCIDO","NO VENCIDO"))</f>
        <v xml:space="preserve"> </v>
      </c>
      <c r="T15" s="18"/>
      <c r="U15" s="19"/>
      <c r="V15" s="19"/>
      <c r="W15" s="20"/>
      <c r="X15" s="20"/>
      <c r="Y15" s="164"/>
      <c r="Z15" s="21"/>
      <c r="AA15" s="4"/>
      <c r="AB15" s="166"/>
      <c r="AC15" s="166"/>
      <c r="AD15" s="170"/>
      <c r="AE15" s="169"/>
      <c r="AF15" s="166"/>
      <c r="AG15" s="166"/>
      <c r="AH15" s="166"/>
      <c r="AI15" s="166"/>
      <c r="AJ15" s="166"/>
      <c r="AK15" s="166"/>
      <c r="AL15" s="166"/>
      <c r="AM15" s="166"/>
      <c r="AN15" s="166"/>
      <c r="AO15" s="185"/>
      <c r="AP15" s="24"/>
      <c r="AQ15" s="8"/>
    </row>
    <row r="16" spans="1:43" ht="16.5">
      <c r="A16" s="102"/>
      <c r="B16" s="191"/>
      <c r="C16" s="192"/>
      <c r="D16" s="119"/>
      <c r="E16" s="128"/>
      <c r="F16" s="134"/>
      <c r="G16" s="134"/>
      <c r="H16" s="134"/>
      <c r="I16" s="134"/>
      <c r="J16" s="146"/>
      <c r="K16" s="149"/>
      <c r="L16" s="152"/>
      <c r="M16" s="28" t="b">
        <f>M11=N16</f>
        <v>1</v>
      </c>
      <c r="N16" s="29">
        <f>SUM(N11:N15)</f>
        <v>9</v>
      </c>
      <c r="O16" s="30" t="s">
        <v>112</v>
      </c>
      <c r="P16" s="31"/>
      <c r="Q16" s="32"/>
      <c r="R16" s="32"/>
      <c r="S16" s="32"/>
      <c r="T16" s="33">
        <f>SUM(T11:T15)</f>
        <v>0</v>
      </c>
      <c r="U16" s="34"/>
      <c r="V16" s="34"/>
      <c r="W16" s="34"/>
      <c r="X16" s="35"/>
      <c r="Y16" s="165"/>
      <c r="Z16" s="36"/>
      <c r="AA16" s="4"/>
      <c r="AB16" s="37"/>
      <c r="AC16" s="38"/>
      <c r="AD16" s="38"/>
      <c r="AE16" s="38"/>
      <c r="AF16" s="38"/>
      <c r="AG16" s="38"/>
      <c r="AH16" s="38"/>
      <c r="AI16" s="38"/>
      <c r="AJ16" s="38"/>
      <c r="AK16" s="38"/>
      <c r="AL16" s="38"/>
      <c r="AM16" s="38"/>
      <c r="AN16" s="38"/>
      <c r="AO16" s="39"/>
      <c r="AP16" s="24"/>
      <c r="AQ16" s="8"/>
    </row>
    <row r="17" spans="1:43" ht="14.65" customHeight="1">
      <c r="A17" s="100">
        <f>A11+1</f>
        <v>3</v>
      </c>
      <c r="B17" s="187" t="s">
        <v>116</v>
      </c>
      <c r="C17" s="188"/>
      <c r="D17" s="117">
        <f>+Mayo!M17</f>
        <v>0</v>
      </c>
      <c r="E17" s="126">
        <v>10</v>
      </c>
      <c r="F17" s="132">
        <v>4</v>
      </c>
      <c r="G17" s="132"/>
      <c r="H17" s="132"/>
      <c r="I17" s="132"/>
      <c r="J17" s="144">
        <f>+F17+G17</f>
        <v>4</v>
      </c>
      <c r="K17" s="147">
        <f>+AO17</f>
        <v>0</v>
      </c>
      <c r="L17" s="150">
        <f>+J17+K17</f>
        <v>4</v>
      </c>
      <c r="M17" s="153">
        <f>+(D17+E17)-(L17)+H17-I17</f>
        <v>6</v>
      </c>
      <c r="N17" s="14">
        <v>6</v>
      </c>
      <c r="O17" s="15" t="s">
        <v>276</v>
      </c>
      <c r="P17" s="15" t="s">
        <v>111</v>
      </c>
      <c r="Q17" s="16">
        <v>46752</v>
      </c>
      <c r="R17" s="17" t="str">
        <f ca="1">IF(Q17=0," ",IFERROR(IF(DATEDIF(TODAY(),Q17,"M")&lt;=5,"ROJO",IF(DATEDIF(TODAY(),Q17,"M")&gt;=12,"VERDE",IF(AND(DATEDIF(TODAY(),Q17,"M")&gt;=6,DATEDIF(TODAY(),Q17,"M")&lt;=11),"AMARILLO"))),S17))</f>
        <v>VERDE</v>
      </c>
      <c r="S17" s="17" t="str">
        <f>IF(Q17=0," ",IF(Q17&lt;=$N$4,"VENCIDO","NO VENCIDO"))</f>
        <v>NO VENCIDO</v>
      </c>
      <c r="T17" s="18"/>
      <c r="U17" s="19"/>
      <c r="V17" s="19"/>
      <c r="W17" s="20"/>
      <c r="X17" s="20"/>
      <c r="Y17" s="163">
        <f>+AT17</f>
        <v>0</v>
      </c>
      <c r="Z17" s="21"/>
      <c r="AA17" s="4"/>
      <c r="AB17" s="166"/>
      <c r="AC17" s="166"/>
      <c r="AD17" s="170">
        <f>+AB17+AC17</f>
        <v>0</v>
      </c>
      <c r="AE17" s="166"/>
      <c r="AF17" s="166"/>
      <c r="AG17" s="166"/>
      <c r="AH17" s="166"/>
      <c r="AI17" s="166"/>
      <c r="AJ17" s="166"/>
      <c r="AK17" s="166"/>
      <c r="AL17" s="166"/>
      <c r="AM17" s="166"/>
      <c r="AN17" s="166"/>
      <c r="AO17" s="183">
        <f>SUM(AD17:AN21)</f>
        <v>0</v>
      </c>
      <c r="AP17" s="24"/>
      <c r="AQ17" s="8"/>
    </row>
    <row r="18" spans="1:43" ht="14.65" customHeight="1">
      <c r="A18" s="101"/>
      <c r="B18" s="189"/>
      <c r="C18" s="190"/>
      <c r="D18" s="118"/>
      <c r="E18" s="127"/>
      <c r="F18" s="133"/>
      <c r="G18" s="133"/>
      <c r="H18" s="133"/>
      <c r="I18" s="133"/>
      <c r="J18" s="145"/>
      <c r="K18" s="148"/>
      <c r="L18" s="151"/>
      <c r="M18" s="154"/>
      <c r="N18" s="14"/>
      <c r="O18" s="15"/>
      <c r="P18" s="15"/>
      <c r="Q18" s="16"/>
      <c r="R18" s="17" t="str">
        <f ca="1">IF(Q18=0," ",IFERROR(IF(DATEDIF(TODAY(),Q18,"M")&lt;=5,"ROJO",IF(DATEDIF(TODAY(),Q18,"M")&gt;=12,"VERDE",IF(AND(DATEDIF(TODAY(),Q18,"M")&gt;=6,DATEDIF(TODAY(),Q18,"M")&lt;=11),"AMARILLO"))),S18))</f>
        <v xml:space="preserve"> </v>
      </c>
      <c r="S18" s="25" t="str">
        <f>IF(Q18=0," ",IF(Q18&lt;=$N$4,"VENCIDO","NO VENCIDO"))</f>
        <v xml:space="preserve"> </v>
      </c>
      <c r="T18" s="18"/>
      <c r="U18" s="19"/>
      <c r="V18" s="19"/>
      <c r="W18" s="20"/>
      <c r="X18" s="20"/>
      <c r="Y18" s="164"/>
      <c r="Z18" s="21"/>
      <c r="AA18" s="4"/>
      <c r="AB18" s="166"/>
      <c r="AC18" s="166"/>
      <c r="AD18" s="170"/>
      <c r="AE18" s="166"/>
      <c r="AF18" s="166"/>
      <c r="AG18" s="166"/>
      <c r="AH18" s="166"/>
      <c r="AI18" s="166"/>
      <c r="AJ18" s="166"/>
      <c r="AK18" s="166"/>
      <c r="AL18" s="166"/>
      <c r="AM18" s="166"/>
      <c r="AN18" s="166"/>
      <c r="AO18" s="184"/>
      <c r="AP18" s="24"/>
      <c r="AQ18" s="8"/>
    </row>
    <row r="19" spans="1:43" ht="14.65" customHeight="1">
      <c r="A19" s="101"/>
      <c r="B19" s="189"/>
      <c r="C19" s="190"/>
      <c r="D19" s="118"/>
      <c r="E19" s="127"/>
      <c r="F19" s="133"/>
      <c r="G19" s="133"/>
      <c r="H19" s="133"/>
      <c r="I19" s="133"/>
      <c r="J19" s="145"/>
      <c r="K19" s="148"/>
      <c r="L19" s="151"/>
      <c r="M19" s="154"/>
      <c r="N19" s="14"/>
      <c r="O19" s="15"/>
      <c r="P19" s="15"/>
      <c r="Q19" s="16"/>
      <c r="R19" s="17" t="str">
        <f ca="1">IF(Q19=0," ",IFERROR(IF(DATEDIF(TODAY(),Q19,"M")&lt;=5,"ROJO",IF(DATEDIF(TODAY(),Q19,"M")&gt;=12,"VERDE",IF(AND(DATEDIF(TODAY(),Q19,"M")&gt;=6,DATEDIF(TODAY(),Q19,"M")&lt;=11),"AMARILLO"))),S19))</f>
        <v xml:space="preserve"> </v>
      </c>
      <c r="S19" s="25" t="str">
        <f>IF(Q19=0," ",IF(Q19&lt;=$N$4,"VENCIDO","NO VENCIDO"))</f>
        <v xml:space="preserve"> </v>
      </c>
      <c r="T19" s="18"/>
      <c r="U19" s="19"/>
      <c r="V19" s="19"/>
      <c r="W19" s="20"/>
      <c r="X19" s="20"/>
      <c r="Y19" s="164"/>
      <c r="Z19" s="21"/>
      <c r="AA19" s="4"/>
      <c r="AB19" s="166"/>
      <c r="AC19" s="166"/>
      <c r="AD19" s="170"/>
      <c r="AE19" s="166"/>
      <c r="AF19" s="166"/>
      <c r="AG19" s="166"/>
      <c r="AH19" s="166"/>
      <c r="AI19" s="166"/>
      <c r="AJ19" s="166"/>
      <c r="AK19" s="166"/>
      <c r="AL19" s="166"/>
      <c r="AM19" s="166"/>
      <c r="AN19" s="166"/>
      <c r="AO19" s="184"/>
      <c r="AP19" s="24"/>
      <c r="AQ19" s="8"/>
    </row>
    <row r="20" spans="1:43" ht="14.65" customHeight="1">
      <c r="A20" s="101"/>
      <c r="B20" s="189"/>
      <c r="C20" s="190"/>
      <c r="D20" s="118"/>
      <c r="E20" s="127"/>
      <c r="F20" s="133"/>
      <c r="G20" s="133"/>
      <c r="H20" s="133"/>
      <c r="I20" s="133"/>
      <c r="J20" s="145"/>
      <c r="K20" s="148"/>
      <c r="L20" s="151"/>
      <c r="M20" s="154"/>
      <c r="N20" s="14"/>
      <c r="O20" s="15"/>
      <c r="P20" s="15"/>
      <c r="Q20" s="16"/>
      <c r="R20" s="17" t="str">
        <f ca="1">IF(Q20=0," ",IFERROR(IF(DATEDIF(TODAY(),Q20,"M")&lt;=5,"ROJO",IF(DATEDIF(TODAY(),Q20,"M")&gt;=12,"VERDE",IF(AND(DATEDIF(TODAY(),Q20,"M")&gt;=6,DATEDIF(TODAY(),Q20,"M")&lt;=11),"AMARILLO"))),S20))</f>
        <v xml:space="preserve"> </v>
      </c>
      <c r="S20" s="25" t="str">
        <f>IF(Q20=0," ",IF(Q20&lt;=$N$4,"VENCIDO","NO VENCIDO"))</f>
        <v xml:space="preserve"> </v>
      </c>
      <c r="T20" s="18"/>
      <c r="U20" s="19"/>
      <c r="V20" s="19"/>
      <c r="W20" s="20"/>
      <c r="X20" s="20"/>
      <c r="Y20" s="164"/>
      <c r="Z20" s="21"/>
      <c r="AA20" s="4"/>
      <c r="AB20" s="166"/>
      <c r="AC20" s="166"/>
      <c r="AD20" s="170"/>
      <c r="AE20" s="166"/>
      <c r="AF20" s="166"/>
      <c r="AG20" s="166"/>
      <c r="AH20" s="166"/>
      <c r="AI20" s="166"/>
      <c r="AJ20" s="166"/>
      <c r="AK20" s="166"/>
      <c r="AL20" s="166"/>
      <c r="AM20" s="166"/>
      <c r="AN20" s="166"/>
      <c r="AO20" s="184"/>
      <c r="AP20" s="24"/>
      <c r="AQ20" s="8"/>
    </row>
    <row r="21" spans="1:43" ht="14.65" customHeight="1">
      <c r="A21" s="101"/>
      <c r="B21" s="189"/>
      <c r="C21" s="190"/>
      <c r="D21" s="118"/>
      <c r="E21" s="127"/>
      <c r="F21" s="133"/>
      <c r="G21" s="133"/>
      <c r="H21" s="133"/>
      <c r="I21" s="133"/>
      <c r="J21" s="145"/>
      <c r="K21" s="148"/>
      <c r="L21" s="151"/>
      <c r="M21" s="155"/>
      <c r="N21" s="14"/>
      <c r="O21" s="15"/>
      <c r="P21" s="15"/>
      <c r="Q21" s="16"/>
      <c r="R21" s="17" t="str">
        <f ca="1">IF(Q21=0," ",IFERROR(IF(DATEDIF(TODAY(),Q21,"M")&lt;=5,"ROJO",IF(DATEDIF(TODAY(),Q21,"M")&gt;=12,"VERDE",IF(AND(DATEDIF(TODAY(),Q21,"M")&gt;=6,DATEDIF(TODAY(),Q21,"M")&lt;=11),"AMARILLO"))),S21))</f>
        <v xml:space="preserve"> </v>
      </c>
      <c r="S21" s="25" t="str">
        <f>IF(Q21=0," ",IF(Q21&lt;=$N$4,"VENCIDO","NO VENCIDO"))</f>
        <v xml:space="preserve"> </v>
      </c>
      <c r="T21" s="18"/>
      <c r="U21" s="19"/>
      <c r="V21" s="19"/>
      <c r="W21" s="20"/>
      <c r="X21" s="20"/>
      <c r="Y21" s="164"/>
      <c r="Z21" s="21"/>
      <c r="AA21" s="4"/>
      <c r="AB21" s="166"/>
      <c r="AC21" s="166"/>
      <c r="AD21" s="170"/>
      <c r="AE21" s="166"/>
      <c r="AF21" s="166"/>
      <c r="AG21" s="166"/>
      <c r="AH21" s="166"/>
      <c r="AI21" s="166"/>
      <c r="AJ21" s="166"/>
      <c r="AK21" s="166"/>
      <c r="AL21" s="166"/>
      <c r="AM21" s="166"/>
      <c r="AN21" s="166"/>
      <c r="AO21" s="185"/>
      <c r="AP21" s="24"/>
      <c r="AQ21" s="8"/>
    </row>
    <row r="22" spans="1:43" ht="16.5">
      <c r="A22" s="102"/>
      <c r="B22" s="191"/>
      <c r="C22" s="192"/>
      <c r="D22" s="119"/>
      <c r="E22" s="128"/>
      <c r="F22" s="134"/>
      <c r="G22" s="134"/>
      <c r="H22" s="134"/>
      <c r="I22" s="134"/>
      <c r="J22" s="146"/>
      <c r="K22" s="149"/>
      <c r="L22" s="152"/>
      <c r="M22" s="28" t="b">
        <f>M17=N22</f>
        <v>1</v>
      </c>
      <c r="N22" s="29">
        <f>SUM(N17:N21)</f>
        <v>6</v>
      </c>
      <c r="O22" s="30" t="s">
        <v>112</v>
      </c>
      <c r="P22" s="31"/>
      <c r="Q22" s="32"/>
      <c r="R22" s="32"/>
      <c r="S22" s="32"/>
      <c r="T22" s="33">
        <f>SUM(T17:T21)</f>
        <v>0</v>
      </c>
      <c r="U22" s="34"/>
      <c r="V22" s="34"/>
      <c r="W22" s="34"/>
      <c r="X22" s="35"/>
      <c r="Y22" s="165"/>
      <c r="Z22" s="36"/>
      <c r="AA22" s="4"/>
      <c r="AB22" s="37"/>
      <c r="AC22" s="38"/>
      <c r="AD22" s="38"/>
      <c r="AE22" s="38"/>
      <c r="AF22" s="38"/>
      <c r="AG22" s="38"/>
      <c r="AH22" s="38"/>
      <c r="AI22" s="38"/>
      <c r="AJ22" s="38"/>
      <c r="AK22" s="38"/>
      <c r="AL22" s="38"/>
      <c r="AM22" s="38"/>
      <c r="AN22" s="38"/>
      <c r="AO22" s="39"/>
      <c r="AP22" s="24"/>
      <c r="AQ22" s="8"/>
    </row>
    <row r="23" spans="1:43" ht="14.65" customHeight="1">
      <c r="A23" s="100">
        <f>A17+1</f>
        <v>4</v>
      </c>
      <c r="B23" s="187" t="s">
        <v>118</v>
      </c>
      <c r="C23" s="188"/>
      <c r="D23" s="117">
        <f>+Mayo!M23</f>
        <v>16</v>
      </c>
      <c r="E23" s="126">
        <v>30</v>
      </c>
      <c r="F23" s="132">
        <v>25</v>
      </c>
      <c r="G23" s="132">
        <v>1</v>
      </c>
      <c r="H23" s="132"/>
      <c r="I23" s="132"/>
      <c r="J23" s="144">
        <f>+F23+G23</f>
        <v>26</v>
      </c>
      <c r="K23" s="147">
        <f>+AO23</f>
        <v>0</v>
      </c>
      <c r="L23" s="150">
        <f>+J23+K23</f>
        <v>26</v>
      </c>
      <c r="M23" s="153">
        <f>+(D23+E23)-(L23)+H23-I23</f>
        <v>20</v>
      </c>
      <c r="N23" s="14">
        <v>20</v>
      </c>
      <c r="O23" s="15" t="s">
        <v>277</v>
      </c>
      <c r="P23" s="15" t="s">
        <v>120</v>
      </c>
      <c r="Q23" s="16">
        <v>46808</v>
      </c>
      <c r="R23" s="17" t="str">
        <f ca="1">IF(Q23=0," ",IFERROR(IF(DATEDIF(TODAY(),Q23,"M")&lt;=5,"ROJO",IF(DATEDIF(TODAY(),Q23,"M")&gt;=12,"VERDE",IF(AND(DATEDIF(TODAY(),Q23,"M")&gt;=6,DATEDIF(TODAY(),Q23,"M")&lt;=11),"AMARILLO"))),S23))</f>
        <v>VERDE</v>
      </c>
      <c r="S23" s="17" t="str">
        <f>IF(Q23=0," ",IF(Q23&lt;=$N$4,"VENCIDO","NO VENCIDO"))</f>
        <v>NO VENCIDO</v>
      </c>
      <c r="T23" s="18"/>
      <c r="U23" s="19"/>
      <c r="V23" s="19"/>
      <c r="W23" s="20"/>
      <c r="X23" s="20"/>
      <c r="Y23" s="163">
        <f>+AT23</f>
        <v>0</v>
      </c>
      <c r="Z23" s="21"/>
      <c r="AA23" s="4"/>
      <c r="AB23" s="166"/>
      <c r="AC23" s="166"/>
      <c r="AD23" s="170">
        <f>+AB23+AC23</f>
        <v>0</v>
      </c>
      <c r="AE23" s="166"/>
      <c r="AF23" s="166"/>
      <c r="AG23" s="166"/>
      <c r="AH23" s="166"/>
      <c r="AI23" s="166"/>
      <c r="AJ23" s="166"/>
      <c r="AK23" s="166"/>
      <c r="AL23" s="166"/>
      <c r="AM23" s="166"/>
      <c r="AN23" s="166"/>
      <c r="AO23" s="183">
        <f>SUM(AD23:AN27)</f>
        <v>0</v>
      </c>
      <c r="AP23" s="24"/>
      <c r="AQ23" s="8"/>
    </row>
    <row r="24" spans="1:43" ht="14.65" customHeight="1">
      <c r="A24" s="101"/>
      <c r="B24" s="189"/>
      <c r="C24" s="190"/>
      <c r="D24" s="118"/>
      <c r="E24" s="127"/>
      <c r="F24" s="133"/>
      <c r="G24" s="133"/>
      <c r="H24" s="133"/>
      <c r="I24" s="133"/>
      <c r="J24" s="145"/>
      <c r="K24" s="148"/>
      <c r="L24" s="151"/>
      <c r="M24" s="154"/>
      <c r="N24" s="14"/>
      <c r="O24" s="15"/>
      <c r="P24" s="15"/>
      <c r="Q24" s="16"/>
      <c r="R24" s="17" t="str">
        <f ca="1">IF(Q24=0," ",IFERROR(IF(DATEDIF(TODAY(),Q24,"M")&lt;=5,"ROJO",IF(DATEDIF(TODAY(),Q24,"M")&gt;=12,"VERDE",IF(AND(DATEDIF(TODAY(),Q24,"M")&gt;=6,DATEDIF(TODAY(),Q24,"M")&lt;=11),"AMARILLO"))),S24))</f>
        <v xml:space="preserve"> </v>
      </c>
      <c r="S24" s="25" t="str">
        <f>IF(Q24=0," ",IF(Q24&lt;=$N$4,"VENCIDO","NO VENCIDO"))</f>
        <v xml:space="preserve"> </v>
      </c>
      <c r="T24" s="18"/>
      <c r="U24" s="19"/>
      <c r="V24" s="19"/>
      <c r="W24" s="20"/>
      <c r="X24" s="20"/>
      <c r="Y24" s="164"/>
      <c r="Z24" s="21"/>
      <c r="AA24" s="4"/>
      <c r="AB24" s="166"/>
      <c r="AC24" s="166"/>
      <c r="AD24" s="170"/>
      <c r="AE24" s="166"/>
      <c r="AF24" s="166"/>
      <c r="AG24" s="166"/>
      <c r="AH24" s="166"/>
      <c r="AI24" s="166"/>
      <c r="AJ24" s="166"/>
      <c r="AK24" s="166"/>
      <c r="AL24" s="166"/>
      <c r="AM24" s="166"/>
      <c r="AN24" s="166"/>
      <c r="AO24" s="184"/>
      <c r="AP24" s="24"/>
      <c r="AQ24" s="8"/>
    </row>
    <row r="25" spans="1:43" ht="14.65" customHeight="1">
      <c r="A25" s="101"/>
      <c r="B25" s="189"/>
      <c r="C25" s="190"/>
      <c r="D25" s="118"/>
      <c r="E25" s="127"/>
      <c r="F25" s="133"/>
      <c r="G25" s="133"/>
      <c r="H25" s="133"/>
      <c r="I25" s="133"/>
      <c r="J25" s="145"/>
      <c r="K25" s="148"/>
      <c r="L25" s="151"/>
      <c r="M25" s="154"/>
      <c r="N25" s="14"/>
      <c r="O25" s="15"/>
      <c r="P25" s="15"/>
      <c r="Q25" s="16"/>
      <c r="R25" s="17" t="str">
        <f ca="1">IF(Q25=0," ",IFERROR(IF(DATEDIF(TODAY(),Q25,"M")&lt;=5,"ROJO",IF(DATEDIF(TODAY(),Q25,"M")&gt;=12,"VERDE",IF(AND(DATEDIF(TODAY(),Q25,"M")&gt;=6,DATEDIF(TODAY(),Q25,"M")&lt;=11),"AMARILLO"))),S25))</f>
        <v xml:space="preserve"> </v>
      </c>
      <c r="S25" s="25" t="str">
        <f>IF(Q25=0," ",IF(Q25&lt;=$N$4,"VENCIDO","NO VENCIDO"))</f>
        <v xml:space="preserve"> </v>
      </c>
      <c r="T25" s="18"/>
      <c r="U25" s="19"/>
      <c r="V25" s="19"/>
      <c r="W25" s="20"/>
      <c r="X25" s="20"/>
      <c r="Y25" s="164"/>
      <c r="Z25" s="21"/>
      <c r="AA25" s="4"/>
      <c r="AB25" s="166"/>
      <c r="AC25" s="166"/>
      <c r="AD25" s="170"/>
      <c r="AE25" s="166"/>
      <c r="AF25" s="166"/>
      <c r="AG25" s="166"/>
      <c r="AH25" s="166"/>
      <c r="AI25" s="166"/>
      <c r="AJ25" s="166"/>
      <c r="AK25" s="166"/>
      <c r="AL25" s="166"/>
      <c r="AM25" s="166"/>
      <c r="AN25" s="166"/>
      <c r="AO25" s="184"/>
      <c r="AP25" s="24"/>
      <c r="AQ25" s="8"/>
    </row>
    <row r="26" spans="1:43" ht="14.65" customHeight="1">
      <c r="A26" s="101"/>
      <c r="B26" s="189"/>
      <c r="C26" s="190"/>
      <c r="D26" s="118"/>
      <c r="E26" s="127"/>
      <c r="F26" s="133"/>
      <c r="G26" s="133"/>
      <c r="H26" s="133"/>
      <c r="I26" s="133"/>
      <c r="J26" s="145"/>
      <c r="K26" s="148"/>
      <c r="L26" s="151"/>
      <c r="M26" s="154"/>
      <c r="N26" s="14"/>
      <c r="O26" s="15"/>
      <c r="P26" s="15"/>
      <c r="Q26" s="16"/>
      <c r="R26" s="17" t="str">
        <f ca="1">IF(Q26=0," ",IFERROR(IF(DATEDIF(TODAY(),Q26,"M")&lt;=5,"ROJO",IF(DATEDIF(TODAY(),Q26,"M")&gt;=12,"VERDE",IF(AND(DATEDIF(TODAY(),Q26,"M")&gt;=6,DATEDIF(TODAY(),Q26,"M")&lt;=11),"AMARILLO"))),S26))</f>
        <v xml:space="preserve"> </v>
      </c>
      <c r="S26" s="25" t="str">
        <f>IF(Q26=0," ",IF(Q26&lt;=$N$4,"VENCIDO","NO VENCIDO"))</f>
        <v xml:space="preserve"> </v>
      </c>
      <c r="T26" s="18"/>
      <c r="U26" s="19"/>
      <c r="V26" s="19"/>
      <c r="W26" s="20"/>
      <c r="X26" s="20"/>
      <c r="Y26" s="164"/>
      <c r="Z26" s="21"/>
      <c r="AA26" s="4"/>
      <c r="AB26" s="166"/>
      <c r="AC26" s="166"/>
      <c r="AD26" s="170"/>
      <c r="AE26" s="166"/>
      <c r="AF26" s="166"/>
      <c r="AG26" s="166"/>
      <c r="AH26" s="166"/>
      <c r="AI26" s="166"/>
      <c r="AJ26" s="166"/>
      <c r="AK26" s="166"/>
      <c r="AL26" s="166"/>
      <c r="AM26" s="166"/>
      <c r="AN26" s="166"/>
      <c r="AO26" s="184"/>
      <c r="AP26" s="24"/>
      <c r="AQ26" s="8"/>
    </row>
    <row r="27" spans="1:43" ht="14.65" customHeight="1">
      <c r="A27" s="101"/>
      <c r="B27" s="189"/>
      <c r="C27" s="190"/>
      <c r="D27" s="118"/>
      <c r="E27" s="127"/>
      <c r="F27" s="133"/>
      <c r="G27" s="133"/>
      <c r="H27" s="133"/>
      <c r="I27" s="133"/>
      <c r="J27" s="145"/>
      <c r="K27" s="148"/>
      <c r="L27" s="151"/>
      <c r="M27" s="155"/>
      <c r="N27" s="14"/>
      <c r="O27" s="15"/>
      <c r="P27" s="15"/>
      <c r="Q27" s="16"/>
      <c r="R27" s="17" t="str">
        <f ca="1">IF(Q27=0," ",IFERROR(IF(DATEDIF(TODAY(),Q27,"M")&lt;=5,"ROJO",IF(DATEDIF(TODAY(),Q27,"M")&gt;=12,"VERDE",IF(AND(DATEDIF(TODAY(),Q27,"M")&gt;=6,DATEDIF(TODAY(),Q27,"M")&lt;=11),"AMARILLO"))),S27))</f>
        <v xml:space="preserve"> </v>
      </c>
      <c r="S27" s="25" t="str">
        <f>IF(Q27=0," ",IF(Q27&lt;=$N$4,"VENCIDO","NO VENCIDO"))</f>
        <v xml:space="preserve"> </v>
      </c>
      <c r="T27" s="18"/>
      <c r="U27" s="19"/>
      <c r="V27" s="19"/>
      <c r="W27" s="20"/>
      <c r="X27" s="20"/>
      <c r="Y27" s="164"/>
      <c r="Z27" s="21"/>
      <c r="AA27" s="4"/>
      <c r="AB27" s="166"/>
      <c r="AC27" s="166"/>
      <c r="AD27" s="170"/>
      <c r="AE27" s="166"/>
      <c r="AF27" s="166"/>
      <c r="AG27" s="166"/>
      <c r="AH27" s="166"/>
      <c r="AI27" s="166"/>
      <c r="AJ27" s="166"/>
      <c r="AK27" s="166"/>
      <c r="AL27" s="166"/>
      <c r="AM27" s="166"/>
      <c r="AN27" s="166"/>
      <c r="AO27" s="185"/>
      <c r="AP27" s="24"/>
      <c r="AQ27" s="8"/>
    </row>
    <row r="28" spans="1:43" ht="16.5">
      <c r="A28" s="102"/>
      <c r="B28" s="191"/>
      <c r="C28" s="192"/>
      <c r="D28" s="119"/>
      <c r="E28" s="128"/>
      <c r="F28" s="134"/>
      <c r="G28" s="134"/>
      <c r="H28" s="134"/>
      <c r="I28" s="134"/>
      <c r="J28" s="146"/>
      <c r="K28" s="149"/>
      <c r="L28" s="152"/>
      <c r="M28" s="28" t="b">
        <f>M23=N28</f>
        <v>1</v>
      </c>
      <c r="N28" s="29">
        <f>SUM(N23:N27)</f>
        <v>20</v>
      </c>
      <c r="O28" s="30" t="s">
        <v>112</v>
      </c>
      <c r="P28" s="31"/>
      <c r="Q28" s="32"/>
      <c r="R28" s="32"/>
      <c r="S28" s="32"/>
      <c r="T28" s="33">
        <f>SUM(T23:T27)</f>
        <v>0</v>
      </c>
      <c r="U28" s="34"/>
      <c r="V28" s="34"/>
      <c r="W28" s="34"/>
      <c r="X28" s="35"/>
      <c r="Y28" s="165"/>
      <c r="Z28" s="36"/>
      <c r="AA28" s="4"/>
      <c r="AB28" s="37"/>
      <c r="AC28" s="38"/>
      <c r="AD28" s="38"/>
      <c r="AE28" s="38"/>
      <c r="AF28" s="38"/>
      <c r="AG28" s="38"/>
      <c r="AH28" s="38"/>
      <c r="AI28" s="38"/>
      <c r="AJ28" s="38"/>
      <c r="AK28" s="38"/>
      <c r="AL28" s="38"/>
      <c r="AM28" s="38"/>
      <c r="AN28" s="38"/>
      <c r="AO28" s="39"/>
      <c r="AP28" s="24"/>
      <c r="AQ28" s="8"/>
    </row>
    <row r="29" spans="1:43" ht="14.65" customHeight="1">
      <c r="A29" s="100">
        <f>A23+1</f>
        <v>5</v>
      </c>
      <c r="B29" s="193" t="s">
        <v>121</v>
      </c>
      <c r="C29" s="193"/>
      <c r="D29" s="117">
        <f>+Mayo!M29</f>
        <v>33</v>
      </c>
      <c r="E29" s="126">
        <v>20</v>
      </c>
      <c r="F29" s="132">
        <v>19</v>
      </c>
      <c r="G29" s="132"/>
      <c r="H29" s="132"/>
      <c r="I29" s="132"/>
      <c r="J29" s="144">
        <f>+F29+G29</f>
        <v>19</v>
      </c>
      <c r="K29" s="147">
        <f>+AO29</f>
        <v>0</v>
      </c>
      <c r="L29" s="150">
        <f>+J29+K29</f>
        <v>19</v>
      </c>
      <c r="M29" s="153">
        <f>+(D29+E29)-(L29)+H29-I29</f>
        <v>34</v>
      </c>
      <c r="N29" s="14">
        <v>34</v>
      </c>
      <c r="O29" s="15" t="s">
        <v>246</v>
      </c>
      <c r="P29" s="15" t="s">
        <v>111</v>
      </c>
      <c r="Q29" s="16">
        <v>46418</v>
      </c>
      <c r="R29" s="17" t="str">
        <f ca="1">IF(Q29=0," ",IFERROR(IF(DATEDIF(TODAY(),Q29,"M")&lt;=5,"ROJO",IF(DATEDIF(TODAY(),Q29,"M")&gt;=12,"VERDE",IF(AND(DATEDIF(TODAY(),Q29,"M")&gt;=6,DATEDIF(TODAY(),Q29,"M")&lt;=11),"AMARILLO"))),S29))</f>
        <v>ROJO</v>
      </c>
      <c r="S29" s="17" t="str">
        <f>IF(Q29=0," ",IF(Q29&lt;=$N$4,"VENCIDO","NO VENCIDO"))</f>
        <v>NO VENCIDO</v>
      </c>
      <c r="T29" s="18"/>
      <c r="U29" s="19"/>
      <c r="V29" s="19"/>
      <c r="W29" s="20"/>
      <c r="X29" s="20"/>
      <c r="Y29" s="163">
        <f>+AT29</f>
        <v>0</v>
      </c>
      <c r="Z29" s="21"/>
      <c r="AA29" s="4"/>
      <c r="AB29" s="166"/>
      <c r="AC29" s="166"/>
      <c r="AD29" s="170">
        <f>+AB29+AC29</f>
        <v>0</v>
      </c>
      <c r="AE29" s="166"/>
      <c r="AF29" s="166"/>
      <c r="AG29" s="166"/>
      <c r="AH29" s="166"/>
      <c r="AI29" s="166"/>
      <c r="AJ29" s="166"/>
      <c r="AK29" s="166"/>
      <c r="AL29" s="166"/>
      <c r="AM29" s="166"/>
      <c r="AN29" s="166"/>
      <c r="AO29" s="183">
        <f>SUM(AD29:AN33)</f>
        <v>0</v>
      </c>
      <c r="AP29" s="24"/>
      <c r="AQ29" s="8"/>
    </row>
    <row r="30" spans="1:43" ht="14.65" customHeight="1">
      <c r="A30" s="101"/>
      <c r="B30" s="193"/>
      <c r="C30" s="193"/>
      <c r="D30" s="118"/>
      <c r="E30" s="127"/>
      <c r="F30" s="133"/>
      <c r="G30" s="133"/>
      <c r="H30" s="133"/>
      <c r="I30" s="133"/>
      <c r="J30" s="145"/>
      <c r="K30" s="148"/>
      <c r="L30" s="151"/>
      <c r="M30" s="154"/>
      <c r="N30" s="14"/>
      <c r="O30" s="15"/>
      <c r="P30" s="15"/>
      <c r="Q30" s="16"/>
      <c r="R30" s="17" t="str">
        <f ca="1">IF(Q30=0," ",IFERROR(IF(DATEDIF(TODAY(),Q30,"M")&lt;=5,"ROJO",IF(DATEDIF(TODAY(),Q30,"M")&gt;=12,"VERDE",IF(AND(DATEDIF(TODAY(),Q30,"M")&gt;=6,DATEDIF(TODAY(),Q30,"M")&lt;=11),"AMARILLO"))),S30))</f>
        <v xml:space="preserve"> </v>
      </c>
      <c r="S30" s="25" t="str">
        <f>IF(Q30=0," ",IF(Q30&lt;=$N$4,"VENCIDO","NO VENCIDO"))</f>
        <v xml:space="preserve"> </v>
      </c>
      <c r="T30" s="18"/>
      <c r="U30" s="19"/>
      <c r="V30" s="19"/>
      <c r="W30" s="20"/>
      <c r="X30" s="20"/>
      <c r="Y30" s="164"/>
      <c r="Z30" s="21"/>
      <c r="AA30" s="4"/>
      <c r="AB30" s="166"/>
      <c r="AC30" s="166"/>
      <c r="AD30" s="170"/>
      <c r="AE30" s="166"/>
      <c r="AF30" s="166"/>
      <c r="AG30" s="166"/>
      <c r="AH30" s="166"/>
      <c r="AI30" s="166"/>
      <c r="AJ30" s="166"/>
      <c r="AK30" s="166"/>
      <c r="AL30" s="166"/>
      <c r="AM30" s="166"/>
      <c r="AN30" s="166"/>
      <c r="AO30" s="184"/>
      <c r="AP30" s="24"/>
      <c r="AQ30" s="8"/>
    </row>
    <row r="31" spans="1:43" ht="14.65" customHeight="1">
      <c r="A31" s="101"/>
      <c r="B31" s="193"/>
      <c r="C31" s="193"/>
      <c r="D31" s="118"/>
      <c r="E31" s="127"/>
      <c r="F31" s="133"/>
      <c r="G31" s="133"/>
      <c r="H31" s="133"/>
      <c r="I31" s="133"/>
      <c r="J31" s="145"/>
      <c r="K31" s="148"/>
      <c r="L31" s="151"/>
      <c r="M31" s="154"/>
      <c r="N31" s="14"/>
      <c r="O31" s="15"/>
      <c r="P31" s="15"/>
      <c r="Q31" s="16"/>
      <c r="R31" s="17" t="str">
        <f ca="1">IF(Q31=0," ",IFERROR(IF(DATEDIF(TODAY(),Q31,"M")&lt;=5,"ROJO",IF(DATEDIF(TODAY(),Q31,"M")&gt;=12,"VERDE",IF(AND(DATEDIF(TODAY(),Q31,"M")&gt;=6,DATEDIF(TODAY(),Q31,"M")&lt;=11),"AMARILLO"))),S31))</f>
        <v xml:space="preserve"> </v>
      </c>
      <c r="S31" s="25" t="str">
        <f>IF(Q31=0," ",IF(Q31&lt;=$N$4,"VENCIDO","NO VENCIDO"))</f>
        <v xml:space="preserve"> </v>
      </c>
      <c r="T31" s="18"/>
      <c r="U31" s="19"/>
      <c r="V31" s="19"/>
      <c r="W31" s="20"/>
      <c r="X31" s="20"/>
      <c r="Y31" s="164"/>
      <c r="Z31" s="21"/>
      <c r="AA31" s="4"/>
      <c r="AB31" s="166"/>
      <c r="AC31" s="166"/>
      <c r="AD31" s="170"/>
      <c r="AE31" s="166"/>
      <c r="AF31" s="166"/>
      <c r="AG31" s="166"/>
      <c r="AH31" s="166"/>
      <c r="AI31" s="166"/>
      <c r="AJ31" s="166"/>
      <c r="AK31" s="166"/>
      <c r="AL31" s="166"/>
      <c r="AM31" s="166"/>
      <c r="AN31" s="166"/>
      <c r="AO31" s="184"/>
      <c r="AP31" s="24"/>
      <c r="AQ31" s="8"/>
    </row>
    <row r="32" spans="1:43" ht="14.65" customHeight="1">
      <c r="A32" s="101"/>
      <c r="B32" s="193"/>
      <c r="C32" s="193"/>
      <c r="D32" s="118"/>
      <c r="E32" s="127"/>
      <c r="F32" s="133"/>
      <c r="G32" s="133"/>
      <c r="H32" s="133"/>
      <c r="I32" s="133"/>
      <c r="J32" s="145"/>
      <c r="K32" s="148"/>
      <c r="L32" s="151"/>
      <c r="M32" s="154"/>
      <c r="N32" s="14"/>
      <c r="O32" s="15"/>
      <c r="P32" s="15"/>
      <c r="Q32" s="16"/>
      <c r="R32" s="17" t="str">
        <f ca="1">IF(Q32=0," ",IFERROR(IF(DATEDIF(TODAY(),Q32,"M")&lt;=5,"ROJO",IF(DATEDIF(TODAY(),Q32,"M")&gt;=12,"VERDE",IF(AND(DATEDIF(TODAY(),Q32,"M")&gt;=6,DATEDIF(TODAY(),Q32,"M")&lt;=11),"AMARILLO"))),S32))</f>
        <v xml:space="preserve"> </v>
      </c>
      <c r="S32" s="25" t="str">
        <f>IF(Q32=0," ",IF(Q32&lt;=$N$4,"VENCIDO","NO VENCIDO"))</f>
        <v xml:space="preserve"> </v>
      </c>
      <c r="T32" s="18"/>
      <c r="U32" s="19"/>
      <c r="V32" s="19"/>
      <c r="W32" s="20"/>
      <c r="X32" s="20"/>
      <c r="Y32" s="164"/>
      <c r="Z32" s="21"/>
      <c r="AA32" s="4"/>
      <c r="AB32" s="166"/>
      <c r="AC32" s="166"/>
      <c r="AD32" s="170"/>
      <c r="AE32" s="166"/>
      <c r="AF32" s="166"/>
      <c r="AG32" s="166"/>
      <c r="AH32" s="166"/>
      <c r="AI32" s="166"/>
      <c r="AJ32" s="166"/>
      <c r="AK32" s="166"/>
      <c r="AL32" s="166"/>
      <c r="AM32" s="166"/>
      <c r="AN32" s="166"/>
      <c r="AO32" s="184"/>
      <c r="AP32" s="24"/>
      <c r="AQ32" s="8"/>
    </row>
    <row r="33" spans="1:43" ht="14.65" customHeight="1">
      <c r="A33" s="101"/>
      <c r="B33" s="193"/>
      <c r="C33" s="193"/>
      <c r="D33" s="118"/>
      <c r="E33" s="127"/>
      <c r="F33" s="133"/>
      <c r="G33" s="133"/>
      <c r="H33" s="133"/>
      <c r="I33" s="133"/>
      <c r="J33" s="145"/>
      <c r="K33" s="148"/>
      <c r="L33" s="151"/>
      <c r="M33" s="155"/>
      <c r="N33" s="14"/>
      <c r="O33" s="15"/>
      <c r="P33" s="15"/>
      <c r="Q33" s="16"/>
      <c r="R33" s="17" t="str">
        <f ca="1">IF(Q33=0," ",IFERROR(IF(DATEDIF(TODAY(),Q33,"M")&lt;=5,"ROJO",IF(DATEDIF(TODAY(),Q33,"M")&gt;=12,"VERDE",IF(AND(DATEDIF(TODAY(),Q33,"M")&gt;=6,DATEDIF(TODAY(),Q33,"M")&lt;=11),"AMARILLO"))),S33))</f>
        <v xml:space="preserve"> </v>
      </c>
      <c r="S33" s="25" t="str">
        <f>IF(Q33=0," ",IF(Q33&lt;=$N$4,"VENCIDO","NO VENCIDO"))</f>
        <v xml:space="preserve"> </v>
      </c>
      <c r="T33" s="18"/>
      <c r="U33" s="19"/>
      <c r="V33" s="19"/>
      <c r="W33" s="20"/>
      <c r="X33" s="20"/>
      <c r="Y33" s="164"/>
      <c r="Z33" s="21"/>
      <c r="AA33" s="4"/>
      <c r="AB33" s="166"/>
      <c r="AC33" s="166"/>
      <c r="AD33" s="170"/>
      <c r="AE33" s="166"/>
      <c r="AF33" s="166"/>
      <c r="AG33" s="166"/>
      <c r="AH33" s="166"/>
      <c r="AI33" s="166"/>
      <c r="AJ33" s="166"/>
      <c r="AK33" s="166"/>
      <c r="AL33" s="166"/>
      <c r="AM33" s="166"/>
      <c r="AN33" s="166"/>
      <c r="AO33" s="185"/>
      <c r="AP33" s="24"/>
      <c r="AQ33" s="8"/>
    </row>
    <row r="34" spans="1:43" ht="16.5">
      <c r="A34" s="102"/>
      <c r="B34" s="193"/>
      <c r="C34" s="193"/>
      <c r="D34" s="119"/>
      <c r="E34" s="128"/>
      <c r="F34" s="134"/>
      <c r="G34" s="134"/>
      <c r="H34" s="134"/>
      <c r="I34" s="134"/>
      <c r="J34" s="146"/>
      <c r="K34" s="149"/>
      <c r="L34" s="152"/>
      <c r="M34" s="28" t="b">
        <f>M29=N34</f>
        <v>1</v>
      </c>
      <c r="N34" s="29">
        <f>SUM(N29:N33)</f>
        <v>34</v>
      </c>
      <c r="O34" s="30" t="s">
        <v>112</v>
      </c>
      <c r="P34" s="31"/>
      <c r="Q34" s="32"/>
      <c r="R34" s="32"/>
      <c r="S34" s="32"/>
      <c r="T34" s="33">
        <f>SUM(T29:T33)</f>
        <v>0</v>
      </c>
      <c r="U34" s="34"/>
      <c r="V34" s="34"/>
      <c r="W34" s="34"/>
      <c r="X34" s="35"/>
      <c r="Y34" s="165"/>
      <c r="Z34" s="36"/>
      <c r="AA34" s="4"/>
      <c r="AB34" s="37"/>
      <c r="AC34" s="38"/>
      <c r="AD34" s="38"/>
      <c r="AE34" s="38"/>
      <c r="AF34" s="38"/>
      <c r="AG34" s="38"/>
      <c r="AH34" s="38"/>
      <c r="AI34" s="38"/>
      <c r="AJ34" s="38"/>
      <c r="AK34" s="38"/>
      <c r="AL34" s="38"/>
      <c r="AM34" s="38"/>
      <c r="AN34" s="38"/>
      <c r="AO34" s="39"/>
      <c r="AP34" s="24"/>
      <c r="AQ34" s="8"/>
    </row>
    <row r="35" spans="1:43" ht="14.65" customHeight="1">
      <c r="A35" s="100">
        <f>A29+1</f>
        <v>6</v>
      </c>
      <c r="B35" s="193" t="s">
        <v>123</v>
      </c>
      <c r="C35" s="193"/>
      <c r="D35" s="117">
        <f>+Mayo!M35</f>
        <v>3</v>
      </c>
      <c r="E35" s="126"/>
      <c r="F35" s="132"/>
      <c r="G35" s="132"/>
      <c r="H35" s="132"/>
      <c r="I35" s="132"/>
      <c r="J35" s="144">
        <f>+F35+G35</f>
        <v>0</v>
      </c>
      <c r="K35" s="147">
        <f>+AO35</f>
        <v>0</v>
      </c>
      <c r="L35" s="150">
        <f>+J35+K35</f>
        <v>0</v>
      </c>
      <c r="M35" s="153">
        <f>+(D35+E35)-(L35)+H35-I35</f>
        <v>3</v>
      </c>
      <c r="N35" s="14">
        <v>3</v>
      </c>
      <c r="O35" s="15" t="s">
        <v>124</v>
      </c>
      <c r="P35" s="15" t="s">
        <v>125</v>
      </c>
      <c r="Q35" s="16">
        <v>46325</v>
      </c>
      <c r="R35" s="17" t="str">
        <f ca="1">IF(Q35=0," ",IFERROR(IF(DATEDIF(TODAY(),Q35,"M")&lt;=5,"ROJO",IF(DATEDIF(TODAY(),Q35,"M")&gt;=12,"VERDE",IF(AND(DATEDIF(TODAY(),Q35,"M")&gt;=6,DATEDIF(TODAY(),Q35,"M")&lt;=11),"AMARILLO"))),S35))</f>
        <v>ROJO</v>
      </c>
      <c r="S35" s="17" t="str">
        <f>IF(Q35=0," ",IF(Q35&lt;=$N$4,"VENCIDO","NO VENCIDO"))</f>
        <v>NO VENCIDO</v>
      </c>
      <c r="T35" s="18"/>
      <c r="U35" s="19"/>
      <c r="V35" s="19"/>
      <c r="W35" s="20"/>
      <c r="X35" s="20"/>
      <c r="Y35" s="163">
        <f>+AT35</f>
        <v>0</v>
      </c>
      <c r="Z35" s="21"/>
      <c r="AA35" s="4"/>
      <c r="AB35" s="166"/>
      <c r="AC35" s="166"/>
      <c r="AD35" s="170">
        <f>+AB35+AC35</f>
        <v>0</v>
      </c>
      <c r="AE35" s="166"/>
      <c r="AF35" s="166"/>
      <c r="AG35" s="166"/>
      <c r="AH35" s="166"/>
      <c r="AI35" s="166"/>
      <c r="AJ35" s="166"/>
      <c r="AK35" s="166"/>
      <c r="AL35" s="166"/>
      <c r="AM35" s="166"/>
      <c r="AN35" s="166"/>
      <c r="AO35" s="183">
        <f>SUM(AD35:AN39)</f>
        <v>0</v>
      </c>
      <c r="AP35" s="24"/>
      <c r="AQ35" s="8"/>
    </row>
    <row r="36" spans="1:43" ht="14.65" customHeight="1">
      <c r="A36" s="101"/>
      <c r="B36" s="193"/>
      <c r="C36" s="193"/>
      <c r="D36" s="118"/>
      <c r="E36" s="127"/>
      <c r="F36" s="133"/>
      <c r="G36" s="133"/>
      <c r="H36" s="133"/>
      <c r="I36" s="133"/>
      <c r="J36" s="145"/>
      <c r="K36" s="148"/>
      <c r="L36" s="151"/>
      <c r="M36" s="154"/>
      <c r="N36" s="14"/>
      <c r="O36" s="15"/>
      <c r="P36" s="15"/>
      <c r="Q36" s="16"/>
      <c r="R36" s="17" t="str">
        <f ca="1">IF(Q36=0," ",IFERROR(IF(DATEDIF(TODAY(),Q36,"M")&lt;=5,"ROJO",IF(DATEDIF(TODAY(),Q36,"M")&gt;=12,"VERDE",IF(AND(DATEDIF(TODAY(),Q36,"M")&gt;=6,DATEDIF(TODAY(),Q36,"M")&lt;=11),"AMARILLO"))),S36))</f>
        <v xml:space="preserve"> </v>
      </c>
      <c r="S36" s="25" t="str">
        <f>IF(Q36=0," ",IF(Q36&lt;=$N$4,"VENCIDO","NO VENCIDO"))</f>
        <v xml:space="preserve"> </v>
      </c>
      <c r="T36" s="18"/>
      <c r="U36" s="19"/>
      <c r="V36" s="19"/>
      <c r="W36" s="20"/>
      <c r="X36" s="20"/>
      <c r="Y36" s="164"/>
      <c r="Z36" s="21"/>
      <c r="AA36" s="4"/>
      <c r="AB36" s="166"/>
      <c r="AC36" s="166"/>
      <c r="AD36" s="170"/>
      <c r="AE36" s="166"/>
      <c r="AF36" s="166"/>
      <c r="AG36" s="166"/>
      <c r="AH36" s="166"/>
      <c r="AI36" s="166"/>
      <c r="AJ36" s="166"/>
      <c r="AK36" s="166"/>
      <c r="AL36" s="166"/>
      <c r="AM36" s="166"/>
      <c r="AN36" s="166"/>
      <c r="AO36" s="184"/>
      <c r="AP36" s="24"/>
      <c r="AQ36" s="8"/>
    </row>
    <row r="37" spans="1:43" ht="14.65" customHeight="1">
      <c r="A37" s="101"/>
      <c r="B37" s="193"/>
      <c r="C37" s="193"/>
      <c r="D37" s="118"/>
      <c r="E37" s="127"/>
      <c r="F37" s="133"/>
      <c r="G37" s="133"/>
      <c r="H37" s="133"/>
      <c r="I37" s="133"/>
      <c r="J37" s="145"/>
      <c r="K37" s="148"/>
      <c r="L37" s="151"/>
      <c r="M37" s="154"/>
      <c r="N37" s="14"/>
      <c r="O37" s="15"/>
      <c r="P37" s="15"/>
      <c r="Q37" s="16"/>
      <c r="R37" s="17" t="str">
        <f ca="1">IF(Q37=0," ",IFERROR(IF(DATEDIF(TODAY(),Q37,"M")&lt;=5,"ROJO",IF(DATEDIF(TODAY(),Q37,"M")&gt;=12,"VERDE",IF(AND(DATEDIF(TODAY(),Q37,"M")&gt;=6,DATEDIF(TODAY(),Q37,"M")&lt;=11),"AMARILLO"))),S37))</f>
        <v xml:space="preserve"> </v>
      </c>
      <c r="S37" s="25" t="str">
        <f>IF(Q37=0," ",IF(Q37&lt;=$N$4,"VENCIDO","NO VENCIDO"))</f>
        <v xml:space="preserve"> </v>
      </c>
      <c r="T37" s="18"/>
      <c r="U37" s="19"/>
      <c r="V37" s="19"/>
      <c r="W37" s="20"/>
      <c r="X37" s="20"/>
      <c r="Y37" s="164"/>
      <c r="Z37" s="21"/>
      <c r="AA37" s="4"/>
      <c r="AB37" s="166"/>
      <c r="AC37" s="166"/>
      <c r="AD37" s="170"/>
      <c r="AE37" s="166"/>
      <c r="AF37" s="166"/>
      <c r="AG37" s="166"/>
      <c r="AH37" s="166"/>
      <c r="AI37" s="166"/>
      <c r="AJ37" s="166"/>
      <c r="AK37" s="166"/>
      <c r="AL37" s="166"/>
      <c r="AM37" s="166"/>
      <c r="AN37" s="166"/>
      <c r="AO37" s="184"/>
      <c r="AP37" s="24"/>
      <c r="AQ37" s="8"/>
    </row>
    <row r="38" spans="1:43" ht="14.65" customHeight="1">
      <c r="A38" s="101"/>
      <c r="B38" s="193"/>
      <c r="C38" s="193"/>
      <c r="D38" s="118"/>
      <c r="E38" s="127"/>
      <c r="F38" s="133"/>
      <c r="G38" s="133"/>
      <c r="H38" s="133"/>
      <c r="I38" s="133"/>
      <c r="J38" s="145"/>
      <c r="K38" s="148"/>
      <c r="L38" s="151"/>
      <c r="M38" s="154"/>
      <c r="N38" s="14"/>
      <c r="O38" s="15"/>
      <c r="P38" s="15"/>
      <c r="Q38" s="16"/>
      <c r="R38" s="17" t="str">
        <f ca="1">IF(Q38=0," ",IFERROR(IF(DATEDIF(TODAY(),Q38,"M")&lt;=5,"ROJO",IF(DATEDIF(TODAY(),Q38,"M")&gt;=12,"VERDE",IF(AND(DATEDIF(TODAY(),Q38,"M")&gt;=6,DATEDIF(TODAY(),Q38,"M")&lt;=11),"AMARILLO"))),S38))</f>
        <v xml:space="preserve"> </v>
      </c>
      <c r="S38" s="25" t="str">
        <f>IF(Q38=0," ",IF(Q38&lt;=$N$4,"VENCIDO","NO VENCIDO"))</f>
        <v xml:space="preserve"> </v>
      </c>
      <c r="T38" s="18"/>
      <c r="U38" s="19"/>
      <c r="V38" s="19"/>
      <c r="W38" s="20"/>
      <c r="X38" s="20"/>
      <c r="Y38" s="164"/>
      <c r="Z38" s="21"/>
      <c r="AA38" s="4"/>
      <c r="AB38" s="166"/>
      <c r="AC38" s="166"/>
      <c r="AD38" s="170"/>
      <c r="AE38" s="166"/>
      <c r="AF38" s="166"/>
      <c r="AG38" s="166"/>
      <c r="AH38" s="166"/>
      <c r="AI38" s="166"/>
      <c r="AJ38" s="166"/>
      <c r="AK38" s="166"/>
      <c r="AL38" s="166"/>
      <c r="AM38" s="166"/>
      <c r="AN38" s="166"/>
      <c r="AO38" s="184"/>
      <c r="AP38" s="24"/>
      <c r="AQ38" s="8"/>
    </row>
    <row r="39" spans="1:43" ht="14.65" customHeight="1">
      <c r="A39" s="101"/>
      <c r="B39" s="193"/>
      <c r="C39" s="193"/>
      <c r="D39" s="118"/>
      <c r="E39" s="127"/>
      <c r="F39" s="133"/>
      <c r="G39" s="133"/>
      <c r="H39" s="133"/>
      <c r="I39" s="133"/>
      <c r="J39" s="145"/>
      <c r="K39" s="148"/>
      <c r="L39" s="151"/>
      <c r="M39" s="155"/>
      <c r="N39" s="14"/>
      <c r="O39" s="15"/>
      <c r="P39" s="15"/>
      <c r="Q39" s="16"/>
      <c r="R39" s="17" t="str">
        <f ca="1">IF(Q39=0," ",IFERROR(IF(DATEDIF(TODAY(),Q39,"M")&lt;=5,"ROJO",IF(DATEDIF(TODAY(),Q39,"M")&gt;=12,"VERDE",IF(AND(DATEDIF(TODAY(),Q39,"M")&gt;=6,DATEDIF(TODAY(),Q39,"M")&lt;=11),"AMARILLO"))),S39))</f>
        <v xml:space="preserve"> </v>
      </c>
      <c r="S39" s="25" t="str">
        <f>IF(Q39=0," ",IF(Q39&lt;=$N$4,"VENCIDO","NO VENCIDO"))</f>
        <v xml:space="preserve"> </v>
      </c>
      <c r="T39" s="18"/>
      <c r="U39" s="19"/>
      <c r="V39" s="19"/>
      <c r="W39" s="20"/>
      <c r="X39" s="20"/>
      <c r="Y39" s="164"/>
      <c r="Z39" s="21"/>
      <c r="AA39" s="4"/>
      <c r="AB39" s="166"/>
      <c r="AC39" s="166"/>
      <c r="AD39" s="170"/>
      <c r="AE39" s="166"/>
      <c r="AF39" s="166"/>
      <c r="AG39" s="166"/>
      <c r="AH39" s="166"/>
      <c r="AI39" s="166"/>
      <c r="AJ39" s="166"/>
      <c r="AK39" s="166"/>
      <c r="AL39" s="166"/>
      <c r="AM39" s="166"/>
      <c r="AN39" s="166"/>
      <c r="AO39" s="185"/>
      <c r="AP39" s="24"/>
      <c r="AQ39" s="8"/>
    </row>
    <row r="40" spans="1:43" ht="16.5">
      <c r="A40" s="102"/>
      <c r="B40" s="193"/>
      <c r="C40" s="193"/>
      <c r="D40" s="119"/>
      <c r="E40" s="128"/>
      <c r="F40" s="134"/>
      <c r="G40" s="134"/>
      <c r="H40" s="134"/>
      <c r="I40" s="134"/>
      <c r="J40" s="146"/>
      <c r="K40" s="149"/>
      <c r="L40" s="152"/>
      <c r="M40" s="28" t="b">
        <f>M35=N40</f>
        <v>1</v>
      </c>
      <c r="N40" s="29">
        <f>SUM(N35:N39)</f>
        <v>3</v>
      </c>
      <c r="O40" s="30" t="s">
        <v>112</v>
      </c>
      <c r="P40" s="31"/>
      <c r="Q40" s="32"/>
      <c r="R40" s="32"/>
      <c r="S40" s="32"/>
      <c r="T40" s="33">
        <f>SUM(T35:T39)</f>
        <v>0</v>
      </c>
      <c r="U40" s="34"/>
      <c r="V40" s="34"/>
      <c r="W40" s="34"/>
      <c r="X40" s="35"/>
      <c r="Y40" s="165"/>
      <c r="Z40" s="36"/>
      <c r="AA40" s="4"/>
      <c r="AB40" s="37"/>
      <c r="AC40" s="38"/>
      <c r="AD40" s="38"/>
      <c r="AE40" s="38"/>
      <c r="AF40" s="38"/>
      <c r="AG40" s="38"/>
      <c r="AH40" s="38"/>
      <c r="AI40" s="38"/>
      <c r="AJ40" s="38"/>
      <c r="AK40" s="38"/>
      <c r="AL40" s="38"/>
      <c r="AM40" s="38"/>
      <c r="AN40" s="38"/>
      <c r="AO40" s="39"/>
      <c r="AP40" s="24"/>
      <c r="AQ40" s="8"/>
    </row>
    <row r="41" spans="1:43" ht="14.65" customHeight="1">
      <c r="A41" s="100">
        <f>A35+1</f>
        <v>7</v>
      </c>
      <c r="B41" s="193" t="s">
        <v>126</v>
      </c>
      <c r="C41" s="193"/>
      <c r="D41" s="117">
        <f>+Mayo!M41</f>
        <v>0</v>
      </c>
      <c r="E41" s="126"/>
      <c r="F41" s="132"/>
      <c r="G41" s="132"/>
      <c r="H41" s="132"/>
      <c r="I41" s="132"/>
      <c r="J41" s="144">
        <f>+F41+G41</f>
        <v>0</v>
      </c>
      <c r="K41" s="147">
        <f>+AO41</f>
        <v>0</v>
      </c>
      <c r="L41" s="150">
        <f>+J41+K41</f>
        <v>0</v>
      </c>
      <c r="M41" s="153">
        <f>+(D41+E41)-(L41)+H41-I41</f>
        <v>0</v>
      </c>
      <c r="N41" s="14"/>
      <c r="O41" s="15"/>
      <c r="P41" s="15"/>
      <c r="Q41" s="16"/>
      <c r="R41" s="40"/>
      <c r="S41" s="40"/>
      <c r="T41" s="18"/>
      <c r="U41" s="19"/>
      <c r="V41" s="19"/>
      <c r="W41" s="20"/>
      <c r="X41" s="20"/>
      <c r="Y41" s="163">
        <f>+AT41</f>
        <v>0</v>
      </c>
      <c r="Z41" s="21"/>
      <c r="AA41" s="4"/>
      <c r="AB41" s="166"/>
      <c r="AC41" s="166"/>
      <c r="AD41" s="170">
        <f>+AB41+AC41</f>
        <v>0</v>
      </c>
      <c r="AE41" s="166"/>
      <c r="AF41" s="166"/>
      <c r="AG41" s="166"/>
      <c r="AH41" s="166"/>
      <c r="AI41" s="166"/>
      <c r="AJ41" s="166"/>
      <c r="AK41" s="166"/>
      <c r="AL41" s="166"/>
      <c r="AM41" s="166"/>
      <c r="AN41" s="166"/>
      <c r="AO41" s="183">
        <f>SUM(AD41:AN45)</f>
        <v>0</v>
      </c>
      <c r="AP41" s="24"/>
      <c r="AQ41" s="8"/>
    </row>
    <row r="42" spans="1:43" ht="14.65" customHeight="1">
      <c r="A42" s="101"/>
      <c r="B42" s="193"/>
      <c r="C42" s="193"/>
      <c r="D42" s="118"/>
      <c r="E42" s="127"/>
      <c r="F42" s="133"/>
      <c r="G42" s="133"/>
      <c r="H42" s="133"/>
      <c r="I42" s="133"/>
      <c r="J42" s="145"/>
      <c r="K42" s="148"/>
      <c r="L42" s="151"/>
      <c r="M42" s="154"/>
      <c r="N42" s="14"/>
      <c r="O42" s="15"/>
      <c r="P42" s="15"/>
      <c r="Q42" s="16"/>
      <c r="R42" s="40"/>
      <c r="S42" s="41"/>
      <c r="T42" s="18"/>
      <c r="U42" s="19"/>
      <c r="V42" s="19"/>
      <c r="W42" s="20"/>
      <c r="X42" s="20"/>
      <c r="Y42" s="164"/>
      <c r="Z42" s="21"/>
      <c r="AA42" s="4"/>
      <c r="AB42" s="166"/>
      <c r="AC42" s="166"/>
      <c r="AD42" s="170"/>
      <c r="AE42" s="166"/>
      <c r="AF42" s="166"/>
      <c r="AG42" s="166"/>
      <c r="AH42" s="166"/>
      <c r="AI42" s="166"/>
      <c r="AJ42" s="166"/>
      <c r="AK42" s="166"/>
      <c r="AL42" s="166"/>
      <c r="AM42" s="166"/>
      <c r="AN42" s="166"/>
      <c r="AO42" s="184"/>
      <c r="AP42" s="24"/>
      <c r="AQ42" s="8"/>
    </row>
    <row r="43" spans="1:43" ht="14.65" customHeight="1">
      <c r="A43" s="101"/>
      <c r="B43" s="193"/>
      <c r="C43" s="193"/>
      <c r="D43" s="118"/>
      <c r="E43" s="127"/>
      <c r="F43" s="133"/>
      <c r="G43" s="133"/>
      <c r="H43" s="133"/>
      <c r="I43" s="133"/>
      <c r="J43" s="145"/>
      <c r="K43" s="148"/>
      <c r="L43" s="151"/>
      <c r="M43" s="154"/>
      <c r="N43" s="14"/>
      <c r="O43" s="15"/>
      <c r="P43" s="15"/>
      <c r="Q43" s="16"/>
      <c r="R43" s="40"/>
      <c r="S43" s="41"/>
      <c r="T43" s="18"/>
      <c r="U43" s="19"/>
      <c r="V43" s="19"/>
      <c r="W43" s="20"/>
      <c r="X43" s="20"/>
      <c r="Y43" s="164"/>
      <c r="Z43" s="21"/>
      <c r="AA43" s="4"/>
      <c r="AB43" s="166"/>
      <c r="AC43" s="166"/>
      <c r="AD43" s="170"/>
      <c r="AE43" s="166"/>
      <c r="AF43" s="166"/>
      <c r="AG43" s="166"/>
      <c r="AH43" s="166"/>
      <c r="AI43" s="166"/>
      <c r="AJ43" s="166"/>
      <c r="AK43" s="166"/>
      <c r="AL43" s="166"/>
      <c r="AM43" s="166"/>
      <c r="AN43" s="166"/>
      <c r="AO43" s="184"/>
      <c r="AP43" s="24"/>
      <c r="AQ43" s="8"/>
    </row>
    <row r="44" spans="1:43" ht="14.65" customHeight="1">
      <c r="A44" s="101"/>
      <c r="B44" s="193"/>
      <c r="C44" s="193"/>
      <c r="D44" s="118"/>
      <c r="E44" s="127"/>
      <c r="F44" s="133"/>
      <c r="G44" s="133"/>
      <c r="H44" s="133"/>
      <c r="I44" s="133"/>
      <c r="J44" s="145"/>
      <c r="K44" s="148"/>
      <c r="L44" s="151"/>
      <c r="M44" s="154"/>
      <c r="N44" s="14"/>
      <c r="O44" s="15"/>
      <c r="P44" s="15"/>
      <c r="Q44" s="16"/>
      <c r="R44" s="40"/>
      <c r="S44" s="41"/>
      <c r="T44" s="18"/>
      <c r="U44" s="19"/>
      <c r="V44" s="19"/>
      <c r="W44" s="20"/>
      <c r="X44" s="20"/>
      <c r="Y44" s="164"/>
      <c r="Z44" s="21"/>
      <c r="AA44" s="4"/>
      <c r="AB44" s="166"/>
      <c r="AC44" s="166"/>
      <c r="AD44" s="170"/>
      <c r="AE44" s="166"/>
      <c r="AF44" s="166"/>
      <c r="AG44" s="166"/>
      <c r="AH44" s="166"/>
      <c r="AI44" s="166"/>
      <c r="AJ44" s="166"/>
      <c r="AK44" s="166"/>
      <c r="AL44" s="166"/>
      <c r="AM44" s="166"/>
      <c r="AN44" s="166"/>
      <c r="AO44" s="184"/>
      <c r="AP44" s="24"/>
      <c r="AQ44" s="8"/>
    </row>
    <row r="45" spans="1:43" ht="14.65" customHeight="1">
      <c r="A45" s="101"/>
      <c r="B45" s="193"/>
      <c r="C45" s="193"/>
      <c r="D45" s="118"/>
      <c r="E45" s="127"/>
      <c r="F45" s="133"/>
      <c r="G45" s="133"/>
      <c r="H45" s="133"/>
      <c r="I45" s="133"/>
      <c r="J45" s="145"/>
      <c r="K45" s="148"/>
      <c r="L45" s="151"/>
      <c r="M45" s="155"/>
      <c r="N45" s="14"/>
      <c r="O45" s="15"/>
      <c r="P45" s="15"/>
      <c r="Q45" s="16"/>
      <c r="R45" s="40"/>
      <c r="S45" s="41"/>
      <c r="T45" s="18"/>
      <c r="U45" s="19"/>
      <c r="V45" s="19"/>
      <c r="W45" s="20"/>
      <c r="X45" s="20"/>
      <c r="Y45" s="164"/>
      <c r="Z45" s="21"/>
      <c r="AA45" s="4"/>
      <c r="AB45" s="166"/>
      <c r="AC45" s="166"/>
      <c r="AD45" s="170"/>
      <c r="AE45" s="166"/>
      <c r="AF45" s="166"/>
      <c r="AG45" s="166"/>
      <c r="AH45" s="166"/>
      <c r="AI45" s="166"/>
      <c r="AJ45" s="166"/>
      <c r="AK45" s="166"/>
      <c r="AL45" s="166"/>
      <c r="AM45" s="166"/>
      <c r="AN45" s="166"/>
      <c r="AO45" s="185"/>
      <c r="AP45" s="24"/>
      <c r="AQ45" s="8"/>
    </row>
    <row r="46" spans="1:43" ht="16.5">
      <c r="A46" s="102"/>
      <c r="B46" s="193"/>
      <c r="C46" s="193"/>
      <c r="D46" s="119"/>
      <c r="E46" s="128"/>
      <c r="F46" s="134"/>
      <c r="G46" s="134"/>
      <c r="H46" s="134"/>
      <c r="I46" s="134"/>
      <c r="J46" s="146"/>
      <c r="K46" s="149"/>
      <c r="L46" s="152"/>
      <c r="M46" s="28" t="b">
        <f>M41=N46</f>
        <v>1</v>
      </c>
      <c r="N46" s="29">
        <f>SUM(N41:N45)</f>
        <v>0</v>
      </c>
      <c r="O46" s="30" t="s">
        <v>112</v>
      </c>
      <c r="P46" s="31"/>
      <c r="Q46" s="32"/>
      <c r="R46" s="32"/>
      <c r="S46" s="32"/>
      <c r="T46" s="33">
        <f>SUM(T41:T45)</f>
        <v>0</v>
      </c>
      <c r="U46" s="34"/>
      <c r="V46" s="34"/>
      <c r="W46" s="34"/>
      <c r="X46" s="35"/>
      <c r="Y46" s="165"/>
      <c r="Z46" s="36"/>
      <c r="AA46" s="4"/>
      <c r="AB46" s="37"/>
      <c r="AC46" s="38"/>
      <c r="AD46" s="38"/>
      <c r="AE46" s="38"/>
      <c r="AF46" s="38"/>
      <c r="AG46" s="38"/>
      <c r="AH46" s="38"/>
      <c r="AI46" s="38"/>
      <c r="AJ46" s="38"/>
      <c r="AK46" s="38"/>
      <c r="AL46" s="38"/>
      <c r="AM46" s="38"/>
      <c r="AN46" s="38"/>
      <c r="AO46" s="39"/>
      <c r="AP46" s="24"/>
      <c r="AQ46" s="8"/>
    </row>
    <row r="47" spans="1:43" ht="14.65" customHeight="1">
      <c r="A47" s="100">
        <f>A41+1</f>
        <v>8</v>
      </c>
      <c r="B47" s="187" t="s">
        <v>127</v>
      </c>
      <c r="C47" s="188"/>
      <c r="D47" s="117">
        <f>+Mayo!M47</f>
        <v>20</v>
      </c>
      <c r="E47" s="126">
        <v>10</v>
      </c>
      <c r="F47" s="132">
        <v>6</v>
      </c>
      <c r="G47" s="132">
        <v>1</v>
      </c>
      <c r="H47" s="132"/>
      <c r="I47" s="132"/>
      <c r="J47" s="144">
        <f>+F47+G47</f>
        <v>7</v>
      </c>
      <c r="K47" s="147">
        <f>+AO47</f>
        <v>3</v>
      </c>
      <c r="L47" s="150">
        <f>+J47+K47</f>
        <v>10</v>
      </c>
      <c r="M47" s="153">
        <f>+(D47+E47)-(L47)+H47-I47</f>
        <v>20</v>
      </c>
      <c r="N47" s="14">
        <v>20</v>
      </c>
      <c r="O47" s="15" t="s">
        <v>254</v>
      </c>
      <c r="P47" s="15" t="s">
        <v>115</v>
      </c>
      <c r="Q47" s="16">
        <v>46446</v>
      </c>
      <c r="R47" s="17" t="str">
        <f ca="1">IF(Q47=0," ",IFERROR(IF(DATEDIF(TODAY(),Q47,"M")&lt;=5,"ROJO",IF(DATEDIF(TODAY(),Q47,"M")&gt;=12,"VERDE",IF(AND(DATEDIF(TODAY(),Q47,"M")&gt;=6,DATEDIF(TODAY(),Q47,"M")&lt;=11),"AMARILLO"))),S47))</f>
        <v>ROJO</v>
      </c>
      <c r="S47" s="17" t="str">
        <f>IF(Q47=0," ",IF(Q47&lt;=$N$4,"VENCIDO","NO VENCIDO"))</f>
        <v>NO VENCIDO</v>
      </c>
      <c r="T47" s="18"/>
      <c r="U47" s="19"/>
      <c r="V47" s="19"/>
      <c r="W47" s="20"/>
      <c r="X47" s="20"/>
      <c r="Y47" s="163">
        <f>+AT47</f>
        <v>0</v>
      </c>
      <c r="Z47" s="21"/>
      <c r="AA47" s="4"/>
      <c r="AB47" s="166">
        <v>3</v>
      </c>
      <c r="AC47" s="166"/>
      <c r="AD47" s="170">
        <f>+AB47+AC47</f>
        <v>3</v>
      </c>
      <c r="AE47" s="166"/>
      <c r="AF47" s="166"/>
      <c r="AG47" s="166"/>
      <c r="AH47" s="166"/>
      <c r="AI47" s="166"/>
      <c r="AJ47" s="166"/>
      <c r="AK47" s="166"/>
      <c r="AL47" s="166"/>
      <c r="AM47" s="166"/>
      <c r="AN47" s="166"/>
      <c r="AO47" s="183">
        <f>SUM(AD47:AN51)</f>
        <v>3</v>
      </c>
      <c r="AP47" s="24"/>
      <c r="AQ47" s="8"/>
    </row>
    <row r="48" spans="1:43" ht="14.65" customHeight="1">
      <c r="A48" s="101"/>
      <c r="B48" s="189"/>
      <c r="C48" s="190"/>
      <c r="D48" s="118"/>
      <c r="E48" s="127"/>
      <c r="F48" s="133"/>
      <c r="G48" s="133"/>
      <c r="H48" s="133"/>
      <c r="I48" s="133"/>
      <c r="J48" s="145"/>
      <c r="K48" s="148"/>
      <c r="L48" s="151"/>
      <c r="M48" s="154"/>
      <c r="N48" s="14"/>
      <c r="O48" s="15"/>
      <c r="P48" s="15"/>
      <c r="Q48" s="16"/>
      <c r="R48" s="17" t="str">
        <f ca="1">IF(Q48=0," ",IFERROR(IF(DATEDIF(TODAY(),Q48,"M")&lt;=5,"ROJO",IF(DATEDIF(TODAY(),Q48,"M")&gt;=12,"VERDE",IF(AND(DATEDIF(TODAY(),Q48,"M")&gt;=6,DATEDIF(TODAY(),Q48,"M")&lt;=11),"AMARILLO"))),S48))</f>
        <v xml:space="preserve"> </v>
      </c>
      <c r="S48" s="25" t="str">
        <f>IF(Q48=0," ",IF(Q48&lt;=$N$4,"VENCIDO","NO VENCIDO"))</f>
        <v xml:space="preserve"> </v>
      </c>
      <c r="T48" s="18"/>
      <c r="U48" s="19"/>
      <c r="V48" s="19"/>
      <c r="W48" s="20"/>
      <c r="X48" s="20"/>
      <c r="Y48" s="164"/>
      <c r="Z48" s="21"/>
      <c r="AA48" s="4"/>
      <c r="AB48" s="166"/>
      <c r="AC48" s="166"/>
      <c r="AD48" s="170"/>
      <c r="AE48" s="166"/>
      <c r="AF48" s="166"/>
      <c r="AG48" s="166"/>
      <c r="AH48" s="166"/>
      <c r="AI48" s="166"/>
      <c r="AJ48" s="166"/>
      <c r="AK48" s="166"/>
      <c r="AL48" s="166"/>
      <c r="AM48" s="166"/>
      <c r="AN48" s="166"/>
      <c r="AO48" s="184"/>
      <c r="AP48" s="24"/>
      <c r="AQ48" s="8"/>
    </row>
    <row r="49" spans="1:43" ht="14.65" customHeight="1">
      <c r="A49" s="101"/>
      <c r="B49" s="189"/>
      <c r="C49" s="190"/>
      <c r="D49" s="118"/>
      <c r="E49" s="127"/>
      <c r="F49" s="133"/>
      <c r="G49" s="133"/>
      <c r="H49" s="133"/>
      <c r="I49" s="133"/>
      <c r="J49" s="145"/>
      <c r="K49" s="148"/>
      <c r="L49" s="151"/>
      <c r="M49" s="154"/>
      <c r="N49" s="14"/>
      <c r="O49" s="15"/>
      <c r="P49" s="15"/>
      <c r="Q49" s="16"/>
      <c r="R49" s="17" t="str">
        <f ca="1">IF(Q49=0," ",IFERROR(IF(DATEDIF(TODAY(),Q49,"M")&lt;=5,"ROJO",IF(DATEDIF(TODAY(),Q49,"M")&gt;=12,"VERDE",IF(AND(DATEDIF(TODAY(),Q49,"M")&gt;=6,DATEDIF(TODAY(),Q49,"M")&lt;=11),"AMARILLO"))),S49))</f>
        <v xml:space="preserve"> </v>
      </c>
      <c r="S49" s="25" t="str">
        <f>IF(Q49=0," ",IF(Q49&lt;=$N$4,"VENCIDO","NO VENCIDO"))</f>
        <v xml:space="preserve"> </v>
      </c>
      <c r="T49" s="18"/>
      <c r="U49" s="19"/>
      <c r="V49" s="19"/>
      <c r="W49" s="20"/>
      <c r="X49" s="20"/>
      <c r="Y49" s="164"/>
      <c r="Z49" s="21"/>
      <c r="AA49" s="4"/>
      <c r="AB49" s="166"/>
      <c r="AC49" s="166"/>
      <c r="AD49" s="170"/>
      <c r="AE49" s="166"/>
      <c r="AF49" s="166"/>
      <c r="AG49" s="166"/>
      <c r="AH49" s="166"/>
      <c r="AI49" s="166"/>
      <c r="AJ49" s="166"/>
      <c r="AK49" s="166"/>
      <c r="AL49" s="166"/>
      <c r="AM49" s="166"/>
      <c r="AN49" s="166"/>
      <c r="AO49" s="184"/>
      <c r="AP49" s="24"/>
      <c r="AQ49" s="8"/>
    </row>
    <row r="50" spans="1:43" ht="14.65" customHeight="1">
      <c r="A50" s="101"/>
      <c r="B50" s="189"/>
      <c r="C50" s="190"/>
      <c r="D50" s="118"/>
      <c r="E50" s="127"/>
      <c r="F50" s="133"/>
      <c r="G50" s="133"/>
      <c r="H50" s="133"/>
      <c r="I50" s="133"/>
      <c r="J50" s="145"/>
      <c r="K50" s="148"/>
      <c r="L50" s="151"/>
      <c r="M50" s="154"/>
      <c r="N50" s="14"/>
      <c r="O50" s="15"/>
      <c r="P50" s="15"/>
      <c r="Q50" s="16"/>
      <c r="R50" s="17" t="str">
        <f ca="1">IF(Q50=0," ",IFERROR(IF(DATEDIF(TODAY(),Q50,"M")&lt;=5,"ROJO",IF(DATEDIF(TODAY(),Q50,"M")&gt;=12,"VERDE",IF(AND(DATEDIF(TODAY(),Q50,"M")&gt;=6,DATEDIF(TODAY(),Q50,"M")&lt;=11),"AMARILLO"))),S50))</f>
        <v xml:space="preserve"> </v>
      </c>
      <c r="S50" s="25" t="str">
        <f>IF(Q50=0," ",IF(Q50&lt;=$N$4,"VENCIDO","NO VENCIDO"))</f>
        <v xml:space="preserve"> </v>
      </c>
      <c r="T50" s="18"/>
      <c r="U50" s="19"/>
      <c r="V50" s="19"/>
      <c r="W50" s="20"/>
      <c r="X50" s="20"/>
      <c r="Y50" s="164"/>
      <c r="Z50" s="21"/>
      <c r="AA50" s="4"/>
      <c r="AB50" s="166"/>
      <c r="AC50" s="166"/>
      <c r="AD50" s="170"/>
      <c r="AE50" s="166"/>
      <c r="AF50" s="166"/>
      <c r="AG50" s="166"/>
      <c r="AH50" s="166"/>
      <c r="AI50" s="166"/>
      <c r="AJ50" s="166"/>
      <c r="AK50" s="166"/>
      <c r="AL50" s="166"/>
      <c r="AM50" s="166"/>
      <c r="AN50" s="166"/>
      <c r="AO50" s="184"/>
      <c r="AP50" s="24"/>
      <c r="AQ50" s="8"/>
    </row>
    <row r="51" spans="1:43" ht="14.65" customHeight="1">
      <c r="A51" s="101"/>
      <c r="B51" s="189"/>
      <c r="C51" s="190"/>
      <c r="D51" s="118"/>
      <c r="E51" s="127"/>
      <c r="F51" s="133"/>
      <c r="G51" s="133"/>
      <c r="H51" s="133"/>
      <c r="I51" s="133"/>
      <c r="J51" s="145"/>
      <c r="K51" s="148"/>
      <c r="L51" s="151"/>
      <c r="M51" s="155"/>
      <c r="N51" s="14"/>
      <c r="O51" s="15"/>
      <c r="P51" s="15"/>
      <c r="Q51" s="16"/>
      <c r="R51" s="17" t="str">
        <f ca="1">IF(Q51=0," ",IFERROR(IF(DATEDIF(TODAY(),Q51,"M")&lt;=5,"ROJO",IF(DATEDIF(TODAY(),Q51,"M")&gt;=12,"VERDE",IF(AND(DATEDIF(TODAY(),Q51,"M")&gt;=6,DATEDIF(TODAY(),Q51,"M")&lt;=11),"AMARILLO"))),S51))</f>
        <v xml:space="preserve"> </v>
      </c>
      <c r="S51" s="25" t="str">
        <f>IF(Q51=0," ",IF(Q51&lt;=$N$4,"VENCIDO","NO VENCIDO"))</f>
        <v xml:space="preserve"> </v>
      </c>
      <c r="T51" s="18"/>
      <c r="U51" s="19"/>
      <c r="V51" s="19"/>
      <c r="W51" s="20"/>
      <c r="X51" s="20"/>
      <c r="Y51" s="164"/>
      <c r="Z51" s="21"/>
      <c r="AA51" s="4"/>
      <c r="AB51" s="166"/>
      <c r="AC51" s="166"/>
      <c r="AD51" s="170"/>
      <c r="AE51" s="166"/>
      <c r="AF51" s="166"/>
      <c r="AG51" s="166"/>
      <c r="AH51" s="166"/>
      <c r="AI51" s="166"/>
      <c r="AJ51" s="166"/>
      <c r="AK51" s="166"/>
      <c r="AL51" s="166"/>
      <c r="AM51" s="166"/>
      <c r="AN51" s="166"/>
      <c r="AO51" s="185"/>
      <c r="AP51" s="24"/>
      <c r="AQ51" s="8"/>
    </row>
    <row r="52" spans="1:43" ht="16.5">
      <c r="A52" s="102"/>
      <c r="B52" s="191"/>
      <c r="C52" s="192"/>
      <c r="D52" s="119"/>
      <c r="E52" s="128"/>
      <c r="F52" s="134"/>
      <c r="G52" s="134"/>
      <c r="H52" s="134"/>
      <c r="I52" s="134"/>
      <c r="J52" s="146"/>
      <c r="K52" s="149"/>
      <c r="L52" s="152"/>
      <c r="M52" s="28" t="b">
        <f>M47=N52</f>
        <v>1</v>
      </c>
      <c r="N52" s="29">
        <f>SUM(N47:N51)</f>
        <v>20</v>
      </c>
      <c r="O52" s="30" t="s">
        <v>112</v>
      </c>
      <c r="P52" s="31"/>
      <c r="Q52" s="32"/>
      <c r="R52" s="32"/>
      <c r="S52" s="32"/>
      <c r="T52" s="33">
        <f>SUM(T47:T51)</f>
        <v>0</v>
      </c>
      <c r="U52" s="34"/>
      <c r="V52" s="34"/>
      <c r="W52" s="34"/>
      <c r="X52" s="35"/>
      <c r="Y52" s="165"/>
      <c r="Z52" s="36"/>
      <c r="AA52" s="4"/>
      <c r="AB52" s="37"/>
      <c r="AC52" s="37"/>
      <c r="AD52" s="38"/>
      <c r="AE52" s="37"/>
      <c r="AF52" s="37"/>
      <c r="AG52" s="37"/>
      <c r="AH52" s="37"/>
      <c r="AI52" s="37"/>
      <c r="AJ52" s="37"/>
      <c r="AK52" s="37"/>
      <c r="AL52" s="37"/>
      <c r="AM52" s="37"/>
      <c r="AN52" s="37"/>
      <c r="AO52" s="39"/>
      <c r="AP52" s="24"/>
      <c r="AQ52" s="8"/>
    </row>
    <row r="53" spans="1:43" ht="14.65" customHeight="1">
      <c r="A53" s="100">
        <f>A47+1</f>
        <v>9</v>
      </c>
      <c r="B53" s="187" t="s">
        <v>128</v>
      </c>
      <c r="C53" s="188"/>
      <c r="D53" s="117">
        <f>+Mayo!M53</f>
        <v>10</v>
      </c>
      <c r="E53" s="126"/>
      <c r="F53" s="132"/>
      <c r="G53" s="132"/>
      <c r="H53" s="132"/>
      <c r="I53" s="132"/>
      <c r="J53" s="144">
        <f>+F53+G53</f>
        <v>0</v>
      </c>
      <c r="K53" s="147">
        <f>+AO53</f>
        <v>0</v>
      </c>
      <c r="L53" s="150">
        <f>+J53+K53</f>
        <v>0</v>
      </c>
      <c r="M53" s="153">
        <f>+(D53+E53)-(L53)+H53-I53</f>
        <v>10</v>
      </c>
      <c r="N53" s="14">
        <v>10</v>
      </c>
      <c r="O53" s="15" t="s">
        <v>129</v>
      </c>
      <c r="P53" s="15" t="s">
        <v>130</v>
      </c>
      <c r="Q53" s="16">
        <v>46356</v>
      </c>
      <c r="R53" s="17" t="str">
        <f ca="1">IF(Q53=0," ",IFERROR(IF(DATEDIF(TODAY(),Q53,"M")&lt;=5,"ROJO",IF(DATEDIF(TODAY(),Q53,"M")&gt;=12,"VERDE",IF(AND(DATEDIF(TODAY(),Q53,"M")&gt;=6,DATEDIF(TODAY(),Q53,"M")&lt;=11),"AMARILLO"))),S53))</f>
        <v>ROJO</v>
      </c>
      <c r="S53" s="17" t="str">
        <f>IF(Q53=0," ",IF(Q53&lt;=$N$4,"VENCIDO","NO VENCIDO"))</f>
        <v>NO VENCIDO</v>
      </c>
      <c r="T53" s="18"/>
      <c r="U53" s="19"/>
      <c r="V53" s="19"/>
      <c r="W53" s="20"/>
      <c r="X53" s="20"/>
      <c r="Y53" s="163">
        <f>+AT53</f>
        <v>0</v>
      </c>
      <c r="Z53" s="21"/>
      <c r="AA53" s="4"/>
      <c r="AB53" s="166"/>
      <c r="AC53" s="166"/>
      <c r="AD53" s="170">
        <f>+AB53+AC53</f>
        <v>0</v>
      </c>
      <c r="AE53" s="166"/>
      <c r="AF53" s="166"/>
      <c r="AG53" s="166"/>
      <c r="AH53" s="166"/>
      <c r="AI53" s="166"/>
      <c r="AJ53" s="166"/>
      <c r="AK53" s="166"/>
      <c r="AL53" s="166"/>
      <c r="AM53" s="166"/>
      <c r="AN53" s="166"/>
      <c r="AO53" s="183">
        <f>SUM(AD53:AN57)</f>
        <v>0</v>
      </c>
      <c r="AP53" s="24"/>
      <c r="AQ53" s="8"/>
    </row>
    <row r="54" spans="1:43" ht="14.65" customHeight="1">
      <c r="A54" s="101"/>
      <c r="B54" s="189"/>
      <c r="C54" s="190"/>
      <c r="D54" s="118"/>
      <c r="E54" s="127"/>
      <c r="F54" s="133"/>
      <c r="G54" s="133"/>
      <c r="H54" s="133"/>
      <c r="I54" s="133"/>
      <c r="J54" s="145"/>
      <c r="K54" s="148"/>
      <c r="L54" s="151"/>
      <c r="M54" s="154"/>
      <c r="N54" s="14"/>
      <c r="O54" s="15"/>
      <c r="P54" s="15"/>
      <c r="Q54" s="16"/>
      <c r="R54" s="17" t="str">
        <f ca="1">IF(Q54=0," ",IFERROR(IF(DATEDIF(TODAY(),Q54,"M")&lt;=5,"ROJO",IF(DATEDIF(TODAY(),Q54,"M")&gt;=12,"VERDE",IF(AND(DATEDIF(TODAY(),Q54,"M")&gt;=6,DATEDIF(TODAY(),Q54,"M")&lt;=11),"AMARILLO"))),S54))</f>
        <v xml:space="preserve"> </v>
      </c>
      <c r="S54" s="25" t="str">
        <f>IF(Q54=0," ",IF(Q54&lt;=$N$4,"VENCIDO","NO VENCIDO"))</f>
        <v xml:space="preserve"> </v>
      </c>
      <c r="T54" s="18"/>
      <c r="U54" s="19"/>
      <c r="V54" s="19"/>
      <c r="W54" s="20"/>
      <c r="X54" s="20"/>
      <c r="Y54" s="164"/>
      <c r="Z54" s="21"/>
      <c r="AA54" s="4"/>
      <c r="AB54" s="166"/>
      <c r="AC54" s="166"/>
      <c r="AD54" s="170"/>
      <c r="AE54" s="166"/>
      <c r="AF54" s="166"/>
      <c r="AG54" s="166"/>
      <c r="AH54" s="166"/>
      <c r="AI54" s="166"/>
      <c r="AJ54" s="166"/>
      <c r="AK54" s="166"/>
      <c r="AL54" s="166"/>
      <c r="AM54" s="166"/>
      <c r="AN54" s="166"/>
      <c r="AO54" s="184"/>
      <c r="AP54" s="24"/>
      <c r="AQ54" s="8"/>
    </row>
    <row r="55" spans="1:43" ht="14.65" customHeight="1">
      <c r="A55" s="101"/>
      <c r="B55" s="189"/>
      <c r="C55" s="190"/>
      <c r="D55" s="118"/>
      <c r="E55" s="127"/>
      <c r="F55" s="133"/>
      <c r="G55" s="133"/>
      <c r="H55" s="133"/>
      <c r="I55" s="133"/>
      <c r="J55" s="145"/>
      <c r="K55" s="148"/>
      <c r="L55" s="151"/>
      <c r="M55" s="154"/>
      <c r="N55" s="14"/>
      <c r="O55" s="15"/>
      <c r="P55" s="15"/>
      <c r="Q55" s="16"/>
      <c r="R55" s="17" t="str">
        <f ca="1">IF(Q55=0," ",IFERROR(IF(DATEDIF(TODAY(),Q55,"M")&lt;=5,"ROJO",IF(DATEDIF(TODAY(),Q55,"M")&gt;=12,"VERDE",IF(AND(DATEDIF(TODAY(),Q55,"M")&gt;=6,DATEDIF(TODAY(),Q55,"M")&lt;=11),"AMARILLO"))),S55))</f>
        <v xml:space="preserve"> </v>
      </c>
      <c r="S55" s="25" t="str">
        <f>IF(Q55=0," ",IF(Q55&lt;=$N$4,"VENCIDO","NO VENCIDO"))</f>
        <v xml:space="preserve"> </v>
      </c>
      <c r="T55" s="18"/>
      <c r="U55" s="19"/>
      <c r="V55" s="19"/>
      <c r="W55" s="20"/>
      <c r="X55" s="20"/>
      <c r="Y55" s="164"/>
      <c r="Z55" s="21"/>
      <c r="AA55" s="4"/>
      <c r="AB55" s="166"/>
      <c r="AC55" s="166"/>
      <c r="AD55" s="170"/>
      <c r="AE55" s="166"/>
      <c r="AF55" s="166"/>
      <c r="AG55" s="166"/>
      <c r="AH55" s="166"/>
      <c r="AI55" s="166"/>
      <c r="AJ55" s="166"/>
      <c r="AK55" s="166"/>
      <c r="AL55" s="166"/>
      <c r="AM55" s="166"/>
      <c r="AN55" s="166"/>
      <c r="AO55" s="184"/>
      <c r="AP55" s="24"/>
      <c r="AQ55" s="8"/>
    </row>
    <row r="56" spans="1:43" ht="14.65" customHeight="1">
      <c r="A56" s="101"/>
      <c r="B56" s="189"/>
      <c r="C56" s="190"/>
      <c r="D56" s="118"/>
      <c r="E56" s="127"/>
      <c r="F56" s="133"/>
      <c r="G56" s="133"/>
      <c r="H56" s="133"/>
      <c r="I56" s="133"/>
      <c r="J56" s="145"/>
      <c r="K56" s="148"/>
      <c r="L56" s="151"/>
      <c r="M56" s="154"/>
      <c r="N56" s="14"/>
      <c r="O56" s="15"/>
      <c r="P56" s="15"/>
      <c r="Q56" s="16"/>
      <c r="R56" s="17" t="str">
        <f ca="1">IF(Q56=0," ",IFERROR(IF(DATEDIF(TODAY(),Q56,"M")&lt;=5,"ROJO",IF(DATEDIF(TODAY(),Q56,"M")&gt;=12,"VERDE",IF(AND(DATEDIF(TODAY(),Q56,"M")&gt;=6,DATEDIF(TODAY(),Q56,"M")&lt;=11),"AMARILLO"))),S56))</f>
        <v xml:space="preserve"> </v>
      </c>
      <c r="S56" s="25" t="str">
        <f>IF(Q56=0," ",IF(Q56&lt;=$N$4,"VENCIDO","NO VENCIDO"))</f>
        <v xml:space="preserve"> </v>
      </c>
      <c r="T56" s="18"/>
      <c r="U56" s="19"/>
      <c r="V56" s="19"/>
      <c r="W56" s="20"/>
      <c r="X56" s="20"/>
      <c r="Y56" s="164"/>
      <c r="Z56" s="21"/>
      <c r="AA56" s="4"/>
      <c r="AB56" s="166"/>
      <c r="AC56" s="166"/>
      <c r="AD56" s="170"/>
      <c r="AE56" s="166"/>
      <c r="AF56" s="166"/>
      <c r="AG56" s="166"/>
      <c r="AH56" s="166"/>
      <c r="AI56" s="166"/>
      <c r="AJ56" s="166"/>
      <c r="AK56" s="166"/>
      <c r="AL56" s="166"/>
      <c r="AM56" s="166"/>
      <c r="AN56" s="166"/>
      <c r="AO56" s="184"/>
      <c r="AP56" s="24"/>
      <c r="AQ56" s="8"/>
    </row>
    <row r="57" spans="1:43" ht="14.65" customHeight="1">
      <c r="A57" s="101"/>
      <c r="B57" s="189"/>
      <c r="C57" s="190"/>
      <c r="D57" s="118"/>
      <c r="E57" s="127"/>
      <c r="F57" s="133"/>
      <c r="G57" s="133"/>
      <c r="H57" s="133"/>
      <c r="I57" s="133"/>
      <c r="J57" s="145"/>
      <c r="K57" s="148"/>
      <c r="L57" s="151"/>
      <c r="M57" s="155"/>
      <c r="N57" s="14"/>
      <c r="O57" s="15"/>
      <c r="P57" s="15"/>
      <c r="Q57" s="16"/>
      <c r="R57" s="17" t="str">
        <f ca="1">IF(Q57=0," ",IFERROR(IF(DATEDIF(TODAY(),Q57,"M")&lt;=5,"ROJO",IF(DATEDIF(TODAY(),Q57,"M")&gt;=12,"VERDE",IF(AND(DATEDIF(TODAY(),Q57,"M")&gt;=6,DATEDIF(TODAY(),Q57,"M")&lt;=11),"AMARILLO"))),S57))</f>
        <v xml:space="preserve"> </v>
      </c>
      <c r="S57" s="25" t="str">
        <f>IF(Q57=0," ",IF(Q57&lt;=$N$4,"VENCIDO","NO VENCIDO"))</f>
        <v xml:space="preserve"> </v>
      </c>
      <c r="T57" s="18"/>
      <c r="U57" s="19"/>
      <c r="V57" s="19"/>
      <c r="W57" s="20"/>
      <c r="X57" s="20"/>
      <c r="Y57" s="164"/>
      <c r="Z57" s="21"/>
      <c r="AA57" s="4"/>
      <c r="AB57" s="166"/>
      <c r="AC57" s="166"/>
      <c r="AD57" s="170"/>
      <c r="AE57" s="166"/>
      <c r="AF57" s="166"/>
      <c r="AG57" s="166"/>
      <c r="AH57" s="166"/>
      <c r="AI57" s="166"/>
      <c r="AJ57" s="166"/>
      <c r="AK57" s="166"/>
      <c r="AL57" s="166"/>
      <c r="AM57" s="166"/>
      <c r="AN57" s="166"/>
      <c r="AO57" s="185"/>
      <c r="AP57" s="24"/>
      <c r="AQ57" s="8"/>
    </row>
    <row r="58" spans="1:43" ht="16.5">
      <c r="A58" s="102"/>
      <c r="B58" s="191"/>
      <c r="C58" s="192"/>
      <c r="D58" s="119"/>
      <c r="E58" s="128"/>
      <c r="F58" s="134"/>
      <c r="G58" s="134"/>
      <c r="H58" s="134"/>
      <c r="I58" s="134"/>
      <c r="J58" s="146"/>
      <c r="K58" s="149"/>
      <c r="L58" s="152"/>
      <c r="M58" s="28" t="b">
        <f>M53=N58</f>
        <v>1</v>
      </c>
      <c r="N58" s="29">
        <f>SUM(N53:N57)</f>
        <v>10</v>
      </c>
      <c r="O58" s="30" t="s">
        <v>112</v>
      </c>
      <c r="P58" s="31"/>
      <c r="Q58" s="32"/>
      <c r="R58" s="32"/>
      <c r="S58" s="32"/>
      <c r="T58" s="33">
        <f>SUM(T53:T57)</f>
        <v>0</v>
      </c>
      <c r="U58" s="34"/>
      <c r="V58" s="34"/>
      <c r="W58" s="34"/>
      <c r="X58" s="35"/>
      <c r="Y58" s="165"/>
      <c r="Z58" s="36"/>
      <c r="AA58" s="4"/>
      <c r="AB58" s="37"/>
      <c r="AC58" s="37"/>
      <c r="AD58" s="38"/>
      <c r="AE58" s="37"/>
      <c r="AF58" s="37"/>
      <c r="AG58" s="37"/>
      <c r="AH58" s="37"/>
      <c r="AI58" s="37"/>
      <c r="AJ58" s="37"/>
      <c r="AK58" s="37"/>
      <c r="AL58" s="37"/>
      <c r="AM58" s="37"/>
      <c r="AN58" s="37"/>
      <c r="AO58" s="39"/>
      <c r="AP58" s="24"/>
      <c r="AQ58" s="8"/>
    </row>
    <row r="59" spans="1:43" ht="14.65" customHeight="1">
      <c r="A59" s="100">
        <f>A53+1</f>
        <v>10</v>
      </c>
      <c r="B59" s="187" t="s">
        <v>131</v>
      </c>
      <c r="C59" s="188"/>
      <c r="D59" s="117">
        <f>+Mayo!M59</f>
        <v>25</v>
      </c>
      <c r="E59" s="126">
        <v>10</v>
      </c>
      <c r="F59" s="132">
        <v>9</v>
      </c>
      <c r="G59" s="132"/>
      <c r="H59" s="132"/>
      <c r="I59" s="132"/>
      <c r="J59" s="144">
        <f>+F59+G59</f>
        <v>9</v>
      </c>
      <c r="K59" s="147">
        <f>+AO59</f>
        <v>0</v>
      </c>
      <c r="L59" s="150">
        <f>+J59+K59</f>
        <v>9</v>
      </c>
      <c r="M59" s="153">
        <f>+(D59+E59)-(L59)+H59-I59</f>
        <v>26</v>
      </c>
      <c r="N59" s="14">
        <v>16</v>
      </c>
      <c r="O59" s="15" t="s">
        <v>255</v>
      </c>
      <c r="P59" s="15" t="s">
        <v>133</v>
      </c>
      <c r="Q59" s="16">
        <v>46660</v>
      </c>
      <c r="R59" s="17" t="str">
        <f ca="1">IF(Q59=0," ",IFERROR(IF(DATEDIF(TODAY(),Q59,"M")&lt;=5,"ROJO",IF(DATEDIF(TODAY(),Q59,"M")&gt;=12,"VERDE",IF(AND(DATEDIF(TODAY(),Q59,"M")&gt;=6,DATEDIF(TODAY(),Q59,"M")&lt;=11),"AMARILLO"))),S59))</f>
        <v>AMARILLO</v>
      </c>
      <c r="S59" s="17" t="str">
        <f>IF(Q59=0," ",IF(Q59&lt;=$N$4,"VENCIDO","NO VENCIDO"))</f>
        <v>NO VENCIDO</v>
      </c>
      <c r="T59" s="18"/>
      <c r="U59" s="19"/>
      <c r="V59" s="19"/>
      <c r="W59" s="20"/>
      <c r="X59" s="20"/>
      <c r="Y59" s="163">
        <f>+AT59</f>
        <v>0</v>
      </c>
      <c r="Z59" s="21"/>
      <c r="AA59" s="4"/>
      <c r="AB59" s="166"/>
      <c r="AC59" s="166"/>
      <c r="AD59" s="170">
        <f>+AB59+AC59</f>
        <v>0</v>
      </c>
      <c r="AE59" s="166"/>
      <c r="AF59" s="166"/>
      <c r="AG59" s="166"/>
      <c r="AH59" s="166"/>
      <c r="AI59" s="166"/>
      <c r="AJ59" s="166"/>
      <c r="AK59" s="166"/>
      <c r="AL59" s="166"/>
      <c r="AM59" s="166"/>
      <c r="AN59" s="166"/>
      <c r="AO59" s="183">
        <f>SUM(AD59:AN63)</f>
        <v>0</v>
      </c>
      <c r="AP59" s="24"/>
      <c r="AQ59" s="8"/>
    </row>
    <row r="60" spans="1:43" ht="14.65" customHeight="1">
      <c r="A60" s="101"/>
      <c r="B60" s="189"/>
      <c r="C60" s="190"/>
      <c r="D60" s="118"/>
      <c r="E60" s="127"/>
      <c r="F60" s="133"/>
      <c r="G60" s="133"/>
      <c r="H60" s="133"/>
      <c r="I60" s="133"/>
      <c r="J60" s="145"/>
      <c r="K60" s="148"/>
      <c r="L60" s="151"/>
      <c r="M60" s="154"/>
      <c r="N60" s="14">
        <v>10</v>
      </c>
      <c r="O60" s="15" t="s">
        <v>278</v>
      </c>
      <c r="P60" s="15" t="s">
        <v>133</v>
      </c>
      <c r="Q60" s="16">
        <v>46783</v>
      </c>
      <c r="R60" s="17" t="str">
        <f ca="1">IF(Q60=0," ",IFERROR(IF(DATEDIF(TODAY(),Q60,"M")&lt;=5,"ROJO",IF(DATEDIF(TODAY(),Q60,"M")&gt;=12,"VERDE",IF(AND(DATEDIF(TODAY(),Q60,"M")&gt;=6,DATEDIF(TODAY(),Q60,"M")&lt;=11),"AMARILLO"))),S60))</f>
        <v>VERDE</v>
      </c>
      <c r="S60" s="25" t="str">
        <f>IF(Q60=0," ",IF(Q60&lt;=$N$4,"VENCIDO","NO VENCIDO"))</f>
        <v>NO VENCIDO</v>
      </c>
      <c r="T60" s="18"/>
      <c r="U60" s="19"/>
      <c r="V60" s="19"/>
      <c r="W60" s="20"/>
      <c r="X60" s="20"/>
      <c r="Y60" s="164"/>
      <c r="Z60" s="21"/>
      <c r="AA60" s="4"/>
      <c r="AB60" s="166"/>
      <c r="AC60" s="166"/>
      <c r="AD60" s="170"/>
      <c r="AE60" s="166"/>
      <c r="AF60" s="166"/>
      <c r="AG60" s="166"/>
      <c r="AH60" s="166"/>
      <c r="AI60" s="166"/>
      <c r="AJ60" s="166"/>
      <c r="AK60" s="166"/>
      <c r="AL60" s="166"/>
      <c r="AM60" s="166"/>
      <c r="AN60" s="166"/>
      <c r="AO60" s="184"/>
      <c r="AP60" s="24"/>
      <c r="AQ60" s="8"/>
    </row>
    <row r="61" spans="1:43" ht="14.65" customHeight="1">
      <c r="A61" s="101"/>
      <c r="B61" s="189"/>
      <c r="C61" s="190"/>
      <c r="D61" s="118"/>
      <c r="E61" s="127"/>
      <c r="F61" s="133"/>
      <c r="G61" s="133"/>
      <c r="H61" s="133"/>
      <c r="I61" s="133"/>
      <c r="J61" s="145"/>
      <c r="K61" s="148"/>
      <c r="L61" s="151"/>
      <c r="M61" s="154"/>
      <c r="N61" s="14"/>
      <c r="O61" s="15"/>
      <c r="P61" s="15"/>
      <c r="Q61" s="16"/>
      <c r="R61" s="17" t="str">
        <f ca="1">IF(Q61=0," ",IFERROR(IF(DATEDIF(TODAY(),Q61,"M")&lt;=5,"ROJO",IF(DATEDIF(TODAY(),Q61,"M")&gt;=12,"VERDE",IF(AND(DATEDIF(TODAY(),Q61,"M")&gt;=6,DATEDIF(TODAY(),Q61,"M")&lt;=11),"AMARILLO"))),S61))</f>
        <v xml:space="preserve"> </v>
      </c>
      <c r="S61" s="25" t="str">
        <f>IF(Q61=0," ",IF(Q61&lt;=$N$4,"VENCIDO","NO VENCIDO"))</f>
        <v xml:space="preserve"> </v>
      </c>
      <c r="T61" s="18"/>
      <c r="U61" s="19"/>
      <c r="V61" s="19"/>
      <c r="W61" s="20"/>
      <c r="X61" s="20"/>
      <c r="Y61" s="164"/>
      <c r="Z61" s="21"/>
      <c r="AA61" s="4"/>
      <c r="AB61" s="166"/>
      <c r="AC61" s="166"/>
      <c r="AD61" s="170"/>
      <c r="AE61" s="166"/>
      <c r="AF61" s="166"/>
      <c r="AG61" s="166"/>
      <c r="AH61" s="166"/>
      <c r="AI61" s="166"/>
      <c r="AJ61" s="166"/>
      <c r="AK61" s="166"/>
      <c r="AL61" s="166"/>
      <c r="AM61" s="166"/>
      <c r="AN61" s="166"/>
      <c r="AO61" s="184"/>
      <c r="AP61" s="24"/>
      <c r="AQ61" s="8"/>
    </row>
    <row r="62" spans="1:43" ht="14.65" customHeight="1">
      <c r="A62" s="101"/>
      <c r="B62" s="189"/>
      <c r="C62" s="190"/>
      <c r="D62" s="118"/>
      <c r="E62" s="127"/>
      <c r="F62" s="133"/>
      <c r="G62" s="133"/>
      <c r="H62" s="133"/>
      <c r="I62" s="133"/>
      <c r="J62" s="145"/>
      <c r="K62" s="148"/>
      <c r="L62" s="151"/>
      <c r="M62" s="154"/>
      <c r="N62" s="14"/>
      <c r="O62" s="15"/>
      <c r="P62" s="15"/>
      <c r="Q62" s="16"/>
      <c r="R62" s="17" t="str">
        <f ca="1">IF(Q62=0," ",IFERROR(IF(DATEDIF(TODAY(),Q62,"M")&lt;=5,"ROJO",IF(DATEDIF(TODAY(),Q62,"M")&gt;=12,"VERDE",IF(AND(DATEDIF(TODAY(),Q62,"M")&gt;=6,DATEDIF(TODAY(),Q62,"M")&lt;=11),"AMARILLO"))),S62))</f>
        <v xml:space="preserve"> </v>
      </c>
      <c r="S62" s="25" t="str">
        <f>IF(Q62=0," ",IF(Q62&lt;=$N$4,"VENCIDO","NO VENCIDO"))</f>
        <v xml:space="preserve"> </v>
      </c>
      <c r="T62" s="18"/>
      <c r="U62" s="19"/>
      <c r="V62" s="19"/>
      <c r="W62" s="20"/>
      <c r="X62" s="20"/>
      <c r="Y62" s="164"/>
      <c r="Z62" s="21"/>
      <c r="AA62" s="4"/>
      <c r="AB62" s="166"/>
      <c r="AC62" s="166"/>
      <c r="AD62" s="170"/>
      <c r="AE62" s="166"/>
      <c r="AF62" s="166"/>
      <c r="AG62" s="166"/>
      <c r="AH62" s="166"/>
      <c r="AI62" s="166"/>
      <c r="AJ62" s="166"/>
      <c r="AK62" s="166"/>
      <c r="AL62" s="166"/>
      <c r="AM62" s="166"/>
      <c r="AN62" s="166"/>
      <c r="AO62" s="184"/>
      <c r="AP62" s="24"/>
      <c r="AQ62" s="8"/>
    </row>
    <row r="63" spans="1:43" ht="14.65" customHeight="1">
      <c r="A63" s="101"/>
      <c r="B63" s="189"/>
      <c r="C63" s="190"/>
      <c r="D63" s="118"/>
      <c r="E63" s="127"/>
      <c r="F63" s="133"/>
      <c r="G63" s="133"/>
      <c r="H63" s="133"/>
      <c r="I63" s="133"/>
      <c r="J63" s="145"/>
      <c r="K63" s="148"/>
      <c r="L63" s="151"/>
      <c r="M63" s="155"/>
      <c r="N63" s="14"/>
      <c r="O63" s="15"/>
      <c r="P63" s="15"/>
      <c r="Q63" s="16"/>
      <c r="R63" s="17" t="str">
        <f ca="1">IF(Q63=0," ",IFERROR(IF(DATEDIF(TODAY(),Q63,"M")&lt;=5,"ROJO",IF(DATEDIF(TODAY(),Q63,"M")&gt;=12,"VERDE",IF(AND(DATEDIF(TODAY(),Q63,"M")&gt;=6,DATEDIF(TODAY(),Q63,"M")&lt;=11),"AMARILLO"))),S63))</f>
        <v xml:space="preserve"> </v>
      </c>
      <c r="S63" s="25" t="str">
        <f>IF(Q63=0," ",IF(Q63&lt;=$N$4,"VENCIDO","NO VENCIDO"))</f>
        <v xml:space="preserve"> </v>
      </c>
      <c r="T63" s="18"/>
      <c r="U63" s="19"/>
      <c r="V63" s="19"/>
      <c r="W63" s="20"/>
      <c r="X63" s="20"/>
      <c r="Y63" s="164"/>
      <c r="Z63" s="21"/>
      <c r="AA63" s="4"/>
      <c r="AB63" s="166"/>
      <c r="AC63" s="166"/>
      <c r="AD63" s="170"/>
      <c r="AE63" s="166"/>
      <c r="AF63" s="166"/>
      <c r="AG63" s="166"/>
      <c r="AH63" s="166"/>
      <c r="AI63" s="166"/>
      <c r="AJ63" s="166"/>
      <c r="AK63" s="166"/>
      <c r="AL63" s="166"/>
      <c r="AM63" s="166"/>
      <c r="AN63" s="166"/>
      <c r="AO63" s="185"/>
      <c r="AP63" s="24"/>
      <c r="AQ63" s="8"/>
    </row>
    <row r="64" spans="1:43" ht="16.5">
      <c r="A64" s="102"/>
      <c r="B64" s="191"/>
      <c r="C64" s="192"/>
      <c r="D64" s="119"/>
      <c r="E64" s="128"/>
      <c r="F64" s="134"/>
      <c r="G64" s="134"/>
      <c r="H64" s="134"/>
      <c r="I64" s="134"/>
      <c r="J64" s="146"/>
      <c r="K64" s="149"/>
      <c r="L64" s="152"/>
      <c r="M64" s="28" t="b">
        <f>M59=N64</f>
        <v>1</v>
      </c>
      <c r="N64" s="29">
        <f>SUM(N59:N63)</f>
        <v>26</v>
      </c>
      <c r="O64" s="30" t="s">
        <v>112</v>
      </c>
      <c r="P64" s="31"/>
      <c r="Q64" s="32"/>
      <c r="R64" s="32"/>
      <c r="S64" s="32"/>
      <c r="T64" s="33">
        <f>SUM(T59:T63)</f>
        <v>0</v>
      </c>
      <c r="U64" s="34"/>
      <c r="V64" s="34"/>
      <c r="W64" s="34"/>
      <c r="X64" s="35"/>
      <c r="Y64" s="165"/>
      <c r="Z64" s="36"/>
      <c r="AA64" s="4"/>
      <c r="AB64" s="37"/>
      <c r="AC64" s="37"/>
      <c r="AD64" s="38"/>
      <c r="AE64" s="37"/>
      <c r="AF64" s="37"/>
      <c r="AG64" s="37"/>
      <c r="AH64" s="37"/>
      <c r="AI64" s="37"/>
      <c r="AJ64" s="37"/>
      <c r="AK64" s="37"/>
      <c r="AL64" s="37"/>
      <c r="AM64" s="37"/>
      <c r="AN64" s="37"/>
      <c r="AO64" s="39"/>
      <c r="AP64" s="24"/>
      <c r="AQ64" s="8"/>
    </row>
    <row r="65" spans="1:43" ht="14.65" customHeight="1">
      <c r="A65" s="100">
        <f>A59+1</f>
        <v>11</v>
      </c>
      <c r="B65" s="187" t="s">
        <v>134</v>
      </c>
      <c r="C65" s="188"/>
      <c r="D65" s="117">
        <f>+Mayo!M65</f>
        <v>25</v>
      </c>
      <c r="E65" s="126">
        <v>10</v>
      </c>
      <c r="F65" s="132">
        <v>13</v>
      </c>
      <c r="G65" s="132"/>
      <c r="H65" s="132"/>
      <c r="I65" s="132"/>
      <c r="J65" s="144">
        <f>+F65+G65</f>
        <v>13</v>
      </c>
      <c r="K65" s="147">
        <f>+AO65</f>
        <v>0</v>
      </c>
      <c r="L65" s="150">
        <f>+J65+K65</f>
        <v>13</v>
      </c>
      <c r="M65" s="153">
        <f>+(D65+E65)-(L65)+H65-I65</f>
        <v>22</v>
      </c>
      <c r="N65" s="14">
        <v>22</v>
      </c>
      <c r="O65" s="15" t="s">
        <v>270</v>
      </c>
      <c r="P65" s="15" t="s">
        <v>136</v>
      </c>
      <c r="Q65" s="16">
        <v>46538</v>
      </c>
      <c r="R65" s="17" t="str">
        <f ca="1">IF(Q65=0," ",IFERROR(IF(DATEDIF(TODAY(),Q65,"M")&lt;=5,"ROJO",IF(DATEDIF(TODAY(),Q65,"M")&gt;=12,"VERDE",IF(AND(DATEDIF(TODAY(),Q65,"M")&gt;=6,DATEDIF(TODAY(),Q65,"M")&lt;=11),"AMARILLO"))),S65))</f>
        <v>AMARILLO</v>
      </c>
      <c r="S65" s="17" t="str">
        <f>IF(Q65=0," ",IF(Q65&lt;=$N$4,"VENCIDO","NO VENCIDO"))</f>
        <v>NO VENCIDO</v>
      </c>
      <c r="T65" s="18"/>
      <c r="U65" s="19"/>
      <c r="V65" s="19"/>
      <c r="W65" s="20"/>
      <c r="X65" s="20"/>
      <c r="Y65" s="163">
        <f>+AT65</f>
        <v>0</v>
      </c>
      <c r="Z65" s="21"/>
      <c r="AA65" s="4"/>
      <c r="AB65" s="166"/>
      <c r="AC65" s="166"/>
      <c r="AD65" s="170">
        <f>+AB65+AC65</f>
        <v>0</v>
      </c>
      <c r="AE65" s="166"/>
      <c r="AF65" s="166"/>
      <c r="AG65" s="166"/>
      <c r="AH65" s="166"/>
      <c r="AI65" s="166"/>
      <c r="AJ65" s="166"/>
      <c r="AK65" s="166"/>
      <c r="AL65" s="166"/>
      <c r="AM65" s="166"/>
      <c r="AN65" s="166"/>
      <c r="AO65" s="183">
        <f>SUM(AD65:AN69)</f>
        <v>0</v>
      </c>
      <c r="AP65" s="24"/>
      <c r="AQ65" s="8"/>
    </row>
    <row r="66" spans="1:43" ht="14.65" customHeight="1">
      <c r="A66" s="101"/>
      <c r="B66" s="189"/>
      <c r="C66" s="190"/>
      <c r="D66" s="118"/>
      <c r="E66" s="127"/>
      <c r="F66" s="133"/>
      <c r="G66" s="133"/>
      <c r="H66" s="133"/>
      <c r="I66" s="133"/>
      <c r="J66" s="145"/>
      <c r="K66" s="148"/>
      <c r="L66" s="151"/>
      <c r="M66" s="154"/>
      <c r="N66" s="14"/>
      <c r="O66" s="15"/>
      <c r="P66" s="15"/>
      <c r="Q66" s="16"/>
      <c r="R66" s="17" t="str">
        <f ca="1">IF(Q66=0," ",IFERROR(IF(DATEDIF(TODAY(),Q66,"M")&lt;=5,"ROJO",IF(DATEDIF(TODAY(),Q66,"M")&gt;=12,"VERDE",IF(AND(DATEDIF(TODAY(),Q66,"M")&gt;=6,DATEDIF(TODAY(),Q66,"M")&lt;=11),"AMARILLO"))),S66))</f>
        <v xml:space="preserve"> </v>
      </c>
      <c r="S66" s="25" t="str">
        <f>IF(Q66=0," ",IF(Q66&lt;=$N$4,"VENCIDO","NO VENCIDO"))</f>
        <v xml:space="preserve"> </v>
      </c>
      <c r="T66" s="18"/>
      <c r="U66" s="19"/>
      <c r="V66" s="19"/>
      <c r="W66" s="20"/>
      <c r="X66" s="20"/>
      <c r="Y66" s="164"/>
      <c r="Z66" s="21"/>
      <c r="AA66" s="4"/>
      <c r="AB66" s="166"/>
      <c r="AC66" s="166"/>
      <c r="AD66" s="170"/>
      <c r="AE66" s="166"/>
      <c r="AF66" s="166"/>
      <c r="AG66" s="166"/>
      <c r="AH66" s="166"/>
      <c r="AI66" s="166"/>
      <c r="AJ66" s="166"/>
      <c r="AK66" s="166"/>
      <c r="AL66" s="166"/>
      <c r="AM66" s="166"/>
      <c r="AN66" s="166"/>
      <c r="AO66" s="184"/>
      <c r="AP66" s="24"/>
      <c r="AQ66" s="8"/>
    </row>
    <row r="67" spans="1:43" ht="14.65" customHeight="1">
      <c r="A67" s="101"/>
      <c r="B67" s="189"/>
      <c r="C67" s="190"/>
      <c r="D67" s="118"/>
      <c r="E67" s="127"/>
      <c r="F67" s="133"/>
      <c r="G67" s="133"/>
      <c r="H67" s="133"/>
      <c r="I67" s="133"/>
      <c r="J67" s="145"/>
      <c r="K67" s="148"/>
      <c r="L67" s="151"/>
      <c r="M67" s="154"/>
      <c r="N67" s="14"/>
      <c r="O67" s="15"/>
      <c r="P67" s="15"/>
      <c r="Q67" s="16"/>
      <c r="R67" s="17" t="str">
        <f ca="1">IF(Q67=0," ",IFERROR(IF(DATEDIF(TODAY(),Q67,"M")&lt;=5,"ROJO",IF(DATEDIF(TODAY(),Q67,"M")&gt;=12,"VERDE",IF(AND(DATEDIF(TODAY(),Q67,"M")&gt;=6,DATEDIF(TODAY(),Q67,"M")&lt;=11),"AMARILLO"))),S67))</f>
        <v xml:space="preserve"> </v>
      </c>
      <c r="S67" s="25" t="str">
        <f>IF(Q67=0," ",IF(Q67&lt;=$N$4,"VENCIDO","NO VENCIDO"))</f>
        <v xml:space="preserve"> </v>
      </c>
      <c r="T67" s="18"/>
      <c r="U67" s="19"/>
      <c r="V67" s="19"/>
      <c r="W67" s="20"/>
      <c r="X67" s="20"/>
      <c r="Y67" s="164"/>
      <c r="Z67" s="21"/>
      <c r="AA67" s="4"/>
      <c r="AB67" s="166"/>
      <c r="AC67" s="166"/>
      <c r="AD67" s="170"/>
      <c r="AE67" s="166"/>
      <c r="AF67" s="166"/>
      <c r="AG67" s="166"/>
      <c r="AH67" s="166"/>
      <c r="AI67" s="166"/>
      <c r="AJ67" s="166"/>
      <c r="AK67" s="166"/>
      <c r="AL67" s="166"/>
      <c r="AM67" s="166"/>
      <c r="AN67" s="166"/>
      <c r="AO67" s="184"/>
      <c r="AP67" s="24"/>
      <c r="AQ67" s="8"/>
    </row>
    <row r="68" spans="1:43" ht="14.65" customHeight="1">
      <c r="A68" s="101"/>
      <c r="B68" s="189"/>
      <c r="C68" s="190"/>
      <c r="D68" s="118"/>
      <c r="E68" s="127"/>
      <c r="F68" s="133"/>
      <c r="G68" s="133"/>
      <c r="H68" s="133"/>
      <c r="I68" s="133"/>
      <c r="J68" s="145"/>
      <c r="K68" s="148"/>
      <c r="L68" s="151"/>
      <c r="M68" s="154"/>
      <c r="N68" s="14"/>
      <c r="O68" s="15"/>
      <c r="P68" s="15"/>
      <c r="Q68" s="16"/>
      <c r="R68" s="17" t="str">
        <f ca="1">IF(Q68=0," ",IFERROR(IF(DATEDIF(TODAY(),Q68,"M")&lt;=5,"ROJO",IF(DATEDIF(TODAY(),Q68,"M")&gt;=12,"VERDE",IF(AND(DATEDIF(TODAY(),Q68,"M")&gt;=6,DATEDIF(TODAY(),Q68,"M")&lt;=11),"AMARILLO"))),S68))</f>
        <v xml:space="preserve"> </v>
      </c>
      <c r="S68" s="25" t="str">
        <f>IF(Q68=0," ",IF(Q68&lt;=$N$4,"VENCIDO","NO VENCIDO"))</f>
        <v xml:space="preserve"> </v>
      </c>
      <c r="T68" s="18"/>
      <c r="U68" s="19"/>
      <c r="V68" s="19"/>
      <c r="W68" s="20"/>
      <c r="X68" s="20"/>
      <c r="Y68" s="164"/>
      <c r="Z68" s="21"/>
      <c r="AA68" s="4"/>
      <c r="AB68" s="166"/>
      <c r="AC68" s="166"/>
      <c r="AD68" s="170"/>
      <c r="AE68" s="166"/>
      <c r="AF68" s="166"/>
      <c r="AG68" s="166"/>
      <c r="AH68" s="166"/>
      <c r="AI68" s="166"/>
      <c r="AJ68" s="166"/>
      <c r="AK68" s="166"/>
      <c r="AL68" s="166"/>
      <c r="AM68" s="166"/>
      <c r="AN68" s="166"/>
      <c r="AO68" s="184"/>
      <c r="AP68" s="24"/>
      <c r="AQ68" s="8"/>
    </row>
    <row r="69" spans="1:43" ht="14.65" customHeight="1">
      <c r="A69" s="101"/>
      <c r="B69" s="189"/>
      <c r="C69" s="190"/>
      <c r="D69" s="118"/>
      <c r="E69" s="127"/>
      <c r="F69" s="133"/>
      <c r="G69" s="133"/>
      <c r="H69" s="133"/>
      <c r="I69" s="133"/>
      <c r="J69" s="145"/>
      <c r="K69" s="148"/>
      <c r="L69" s="151"/>
      <c r="M69" s="155"/>
      <c r="N69" s="14"/>
      <c r="O69" s="15"/>
      <c r="P69" s="15"/>
      <c r="Q69" s="16"/>
      <c r="R69" s="17" t="str">
        <f ca="1">IF(Q69=0," ",IFERROR(IF(DATEDIF(TODAY(),Q69,"M")&lt;=5,"ROJO",IF(DATEDIF(TODAY(),Q69,"M")&gt;=12,"VERDE",IF(AND(DATEDIF(TODAY(),Q69,"M")&gt;=6,DATEDIF(TODAY(),Q69,"M")&lt;=11),"AMARILLO"))),S69))</f>
        <v xml:space="preserve"> </v>
      </c>
      <c r="S69" s="25" t="str">
        <f>IF(Q69=0," ",IF(Q69&lt;=$N$4,"VENCIDO","NO VENCIDO"))</f>
        <v xml:space="preserve"> </v>
      </c>
      <c r="T69" s="18"/>
      <c r="U69" s="19"/>
      <c r="V69" s="19"/>
      <c r="W69" s="20"/>
      <c r="X69" s="20"/>
      <c r="Y69" s="164"/>
      <c r="Z69" s="21"/>
      <c r="AA69" s="4"/>
      <c r="AB69" s="166"/>
      <c r="AC69" s="166"/>
      <c r="AD69" s="170"/>
      <c r="AE69" s="166"/>
      <c r="AF69" s="166"/>
      <c r="AG69" s="166"/>
      <c r="AH69" s="166"/>
      <c r="AI69" s="166"/>
      <c r="AJ69" s="166"/>
      <c r="AK69" s="166"/>
      <c r="AL69" s="166"/>
      <c r="AM69" s="166"/>
      <c r="AN69" s="166"/>
      <c r="AO69" s="185"/>
      <c r="AP69" s="24"/>
      <c r="AQ69" s="8"/>
    </row>
    <row r="70" spans="1:43" ht="16.5">
      <c r="A70" s="102"/>
      <c r="B70" s="191"/>
      <c r="C70" s="192"/>
      <c r="D70" s="119"/>
      <c r="E70" s="128"/>
      <c r="F70" s="134"/>
      <c r="G70" s="134"/>
      <c r="H70" s="134"/>
      <c r="I70" s="134"/>
      <c r="J70" s="146"/>
      <c r="K70" s="149"/>
      <c r="L70" s="152"/>
      <c r="M70" s="28" t="b">
        <f>M65=N70</f>
        <v>1</v>
      </c>
      <c r="N70" s="29">
        <f>SUM(N65:N69)</f>
        <v>22</v>
      </c>
      <c r="O70" s="30" t="s">
        <v>112</v>
      </c>
      <c r="P70" s="31"/>
      <c r="Q70" s="32"/>
      <c r="R70" s="32"/>
      <c r="S70" s="32"/>
      <c r="T70" s="33">
        <f>SUM(T65:T69)</f>
        <v>0</v>
      </c>
      <c r="U70" s="34"/>
      <c r="V70" s="34"/>
      <c r="W70" s="34"/>
      <c r="X70" s="35"/>
      <c r="Y70" s="165"/>
      <c r="Z70" s="36"/>
      <c r="AA70" s="4"/>
      <c r="AB70" s="37"/>
      <c r="AC70" s="37"/>
      <c r="AD70" s="38"/>
      <c r="AE70" s="37"/>
      <c r="AF70" s="37"/>
      <c r="AG70" s="37"/>
      <c r="AH70" s="37"/>
      <c r="AI70" s="37"/>
      <c r="AJ70" s="37"/>
      <c r="AK70" s="37"/>
      <c r="AL70" s="37"/>
      <c r="AM70" s="37"/>
      <c r="AN70" s="37"/>
      <c r="AO70" s="39"/>
      <c r="AP70" s="24"/>
      <c r="AQ70" s="8"/>
    </row>
    <row r="71" spans="1:43" ht="14.65" customHeight="1">
      <c r="A71" s="100">
        <f>A65+1</f>
        <v>12</v>
      </c>
      <c r="B71" s="193" t="s">
        <v>137</v>
      </c>
      <c r="C71" s="193"/>
      <c r="D71" s="117">
        <f>+Mayo!M71</f>
        <v>0</v>
      </c>
      <c r="E71" s="126"/>
      <c r="F71" s="132"/>
      <c r="G71" s="132"/>
      <c r="H71" s="132"/>
      <c r="I71" s="132"/>
      <c r="J71" s="144">
        <f>+F71+G71</f>
        <v>0</v>
      </c>
      <c r="K71" s="147">
        <f>+AO71</f>
        <v>0</v>
      </c>
      <c r="L71" s="150">
        <f>+J71+K71</f>
        <v>0</v>
      </c>
      <c r="M71" s="153">
        <f>+(D71+E71)-(L71)+H71-I71</f>
        <v>0</v>
      </c>
      <c r="N71" s="14"/>
      <c r="O71" s="15"/>
      <c r="P71" s="15"/>
      <c r="Q71" s="16"/>
      <c r="R71" s="17" t="str">
        <f ca="1">IF(Q71=0," ",IFERROR(IF(DATEDIF(TODAY(),Q71,"M")&lt;=5,"ROJO",IF(DATEDIF(TODAY(),Q71,"M")&gt;=12,"VERDE",IF(AND(DATEDIF(TODAY(),Q71,"M")&gt;=6,DATEDIF(TODAY(),Q71,"M")&lt;=11),"AMARILLO"))),S71))</f>
        <v xml:space="preserve"> </v>
      </c>
      <c r="S71" s="17" t="str">
        <f>IF(Q71=0," ",IF(Q71&lt;=$N$4,"VENCIDO","NO VENCIDO"))</f>
        <v xml:space="preserve"> </v>
      </c>
      <c r="T71" s="18"/>
      <c r="U71" s="19"/>
      <c r="V71" s="19"/>
      <c r="W71" s="20"/>
      <c r="X71" s="20"/>
      <c r="Y71" s="163">
        <f>+AT71</f>
        <v>0</v>
      </c>
      <c r="Z71" s="21"/>
      <c r="AA71" s="4"/>
      <c r="AB71" s="166"/>
      <c r="AC71" s="166"/>
      <c r="AD71" s="170">
        <f>+AB71+AC71</f>
        <v>0</v>
      </c>
      <c r="AE71" s="166"/>
      <c r="AF71" s="166"/>
      <c r="AG71" s="166"/>
      <c r="AH71" s="166"/>
      <c r="AI71" s="166"/>
      <c r="AJ71" s="166"/>
      <c r="AK71" s="166"/>
      <c r="AL71" s="166"/>
      <c r="AM71" s="166"/>
      <c r="AN71" s="166"/>
      <c r="AO71" s="183">
        <f>SUM(AD71:AN75)</f>
        <v>0</v>
      </c>
      <c r="AP71" s="24"/>
      <c r="AQ71" s="8"/>
    </row>
    <row r="72" spans="1:43" ht="14.65" customHeight="1">
      <c r="A72" s="101"/>
      <c r="B72" s="193"/>
      <c r="C72" s="193"/>
      <c r="D72" s="118"/>
      <c r="E72" s="127"/>
      <c r="F72" s="133"/>
      <c r="G72" s="133"/>
      <c r="H72" s="133"/>
      <c r="I72" s="133"/>
      <c r="J72" s="145"/>
      <c r="K72" s="148"/>
      <c r="L72" s="151"/>
      <c r="M72" s="154"/>
      <c r="N72" s="14"/>
      <c r="O72" s="15"/>
      <c r="P72" s="15"/>
      <c r="Q72" s="16"/>
      <c r="R72" s="17" t="str">
        <f ca="1">IF(Q72=0," ",IFERROR(IF(DATEDIF(TODAY(),Q72,"M")&lt;=5,"ROJO",IF(DATEDIF(TODAY(),Q72,"M")&gt;=12,"VERDE",IF(AND(DATEDIF(TODAY(),Q72,"M")&gt;=6,DATEDIF(TODAY(),Q72,"M")&lt;=11),"AMARILLO"))),S72))</f>
        <v xml:space="preserve"> </v>
      </c>
      <c r="S72" s="25" t="str">
        <f>IF(Q72=0," ",IF(Q72&lt;=$N$4,"VENCIDO","NO VENCIDO"))</f>
        <v xml:space="preserve"> </v>
      </c>
      <c r="T72" s="18"/>
      <c r="U72" s="19"/>
      <c r="V72" s="19"/>
      <c r="W72" s="20"/>
      <c r="X72" s="20"/>
      <c r="Y72" s="164"/>
      <c r="Z72" s="21"/>
      <c r="AA72" s="4"/>
      <c r="AB72" s="166"/>
      <c r="AC72" s="166"/>
      <c r="AD72" s="170"/>
      <c r="AE72" s="166"/>
      <c r="AF72" s="166"/>
      <c r="AG72" s="166"/>
      <c r="AH72" s="166"/>
      <c r="AI72" s="166"/>
      <c r="AJ72" s="166"/>
      <c r="AK72" s="166"/>
      <c r="AL72" s="166"/>
      <c r="AM72" s="166"/>
      <c r="AN72" s="166"/>
      <c r="AO72" s="184"/>
      <c r="AP72" s="24"/>
      <c r="AQ72" s="8"/>
    </row>
    <row r="73" spans="1:43" ht="14.65" customHeight="1">
      <c r="A73" s="101"/>
      <c r="B73" s="193"/>
      <c r="C73" s="193"/>
      <c r="D73" s="118"/>
      <c r="E73" s="127"/>
      <c r="F73" s="133"/>
      <c r="G73" s="133"/>
      <c r="H73" s="133"/>
      <c r="I73" s="133"/>
      <c r="J73" s="145"/>
      <c r="K73" s="148"/>
      <c r="L73" s="151"/>
      <c r="M73" s="154"/>
      <c r="N73" s="14"/>
      <c r="O73" s="15"/>
      <c r="P73" s="15"/>
      <c r="Q73" s="16"/>
      <c r="R73" s="17" t="str">
        <f ca="1">IF(Q73=0," ",IFERROR(IF(DATEDIF(TODAY(),Q73,"M")&lt;=5,"ROJO",IF(DATEDIF(TODAY(),Q73,"M")&gt;=12,"VERDE",IF(AND(DATEDIF(TODAY(),Q73,"M")&gt;=6,DATEDIF(TODAY(),Q73,"M")&lt;=11),"AMARILLO"))),S73))</f>
        <v xml:space="preserve"> </v>
      </c>
      <c r="S73" s="25" t="str">
        <f>IF(Q73=0," ",IF(Q73&lt;=$N$4,"VENCIDO","NO VENCIDO"))</f>
        <v xml:space="preserve"> </v>
      </c>
      <c r="T73" s="18"/>
      <c r="U73" s="19"/>
      <c r="V73" s="19"/>
      <c r="W73" s="20"/>
      <c r="X73" s="20"/>
      <c r="Y73" s="164"/>
      <c r="Z73" s="21"/>
      <c r="AA73" s="4"/>
      <c r="AB73" s="166"/>
      <c r="AC73" s="166"/>
      <c r="AD73" s="170"/>
      <c r="AE73" s="166"/>
      <c r="AF73" s="166"/>
      <c r="AG73" s="166"/>
      <c r="AH73" s="166"/>
      <c r="AI73" s="166"/>
      <c r="AJ73" s="166"/>
      <c r="AK73" s="166"/>
      <c r="AL73" s="166"/>
      <c r="AM73" s="166"/>
      <c r="AN73" s="166"/>
      <c r="AO73" s="184"/>
      <c r="AP73" s="24"/>
      <c r="AQ73" s="8"/>
    </row>
    <row r="74" spans="1:43" ht="14.65" customHeight="1">
      <c r="A74" s="101"/>
      <c r="B74" s="193"/>
      <c r="C74" s="193"/>
      <c r="D74" s="118"/>
      <c r="E74" s="127"/>
      <c r="F74" s="133"/>
      <c r="G74" s="133"/>
      <c r="H74" s="133"/>
      <c r="I74" s="133"/>
      <c r="J74" s="145"/>
      <c r="K74" s="148"/>
      <c r="L74" s="151"/>
      <c r="M74" s="154"/>
      <c r="N74" s="14"/>
      <c r="O74" s="15"/>
      <c r="P74" s="15"/>
      <c r="Q74" s="16"/>
      <c r="R74" s="17" t="str">
        <f ca="1">IF(Q74=0," ",IFERROR(IF(DATEDIF(TODAY(),Q74,"M")&lt;=5,"ROJO",IF(DATEDIF(TODAY(),Q74,"M")&gt;=12,"VERDE",IF(AND(DATEDIF(TODAY(),Q74,"M")&gt;=6,DATEDIF(TODAY(),Q74,"M")&lt;=11),"AMARILLO"))),S74))</f>
        <v xml:space="preserve"> </v>
      </c>
      <c r="S74" s="25" t="str">
        <f>IF(Q74=0," ",IF(Q74&lt;=$N$4,"VENCIDO","NO VENCIDO"))</f>
        <v xml:space="preserve"> </v>
      </c>
      <c r="T74" s="18"/>
      <c r="U74" s="19"/>
      <c r="V74" s="19"/>
      <c r="W74" s="20"/>
      <c r="X74" s="20"/>
      <c r="Y74" s="164"/>
      <c r="Z74" s="21"/>
      <c r="AA74" s="4"/>
      <c r="AB74" s="166"/>
      <c r="AC74" s="166"/>
      <c r="AD74" s="170"/>
      <c r="AE74" s="166"/>
      <c r="AF74" s="166"/>
      <c r="AG74" s="166"/>
      <c r="AH74" s="166"/>
      <c r="AI74" s="166"/>
      <c r="AJ74" s="166"/>
      <c r="AK74" s="166"/>
      <c r="AL74" s="166"/>
      <c r="AM74" s="166"/>
      <c r="AN74" s="166"/>
      <c r="AO74" s="184"/>
      <c r="AP74" s="24"/>
      <c r="AQ74" s="8"/>
    </row>
    <row r="75" spans="1:43" ht="14.65" customHeight="1">
      <c r="A75" s="101"/>
      <c r="B75" s="193"/>
      <c r="C75" s="193"/>
      <c r="D75" s="118"/>
      <c r="E75" s="127"/>
      <c r="F75" s="133"/>
      <c r="G75" s="133"/>
      <c r="H75" s="133"/>
      <c r="I75" s="133"/>
      <c r="J75" s="145"/>
      <c r="K75" s="148"/>
      <c r="L75" s="151"/>
      <c r="M75" s="155"/>
      <c r="N75" s="14"/>
      <c r="O75" s="15"/>
      <c r="P75" s="15"/>
      <c r="Q75" s="16"/>
      <c r="R75" s="17" t="str">
        <f ca="1">IF(Q75=0," ",IFERROR(IF(DATEDIF(TODAY(),Q75,"M")&lt;=5,"ROJO",IF(DATEDIF(TODAY(),Q75,"M")&gt;=12,"VERDE",IF(AND(DATEDIF(TODAY(),Q75,"M")&gt;=6,DATEDIF(TODAY(),Q75,"M")&lt;=11),"AMARILLO"))),S75))</f>
        <v xml:space="preserve"> </v>
      </c>
      <c r="S75" s="25" t="str">
        <f>IF(Q75=0," ",IF(Q75&lt;=$N$4,"VENCIDO","NO VENCIDO"))</f>
        <v xml:space="preserve"> </v>
      </c>
      <c r="T75" s="18"/>
      <c r="U75" s="19"/>
      <c r="V75" s="19"/>
      <c r="W75" s="20"/>
      <c r="X75" s="20"/>
      <c r="Y75" s="164"/>
      <c r="Z75" s="21"/>
      <c r="AA75" s="4"/>
      <c r="AB75" s="166"/>
      <c r="AC75" s="166"/>
      <c r="AD75" s="170"/>
      <c r="AE75" s="166"/>
      <c r="AF75" s="166"/>
      <c r="AG75" s="166"/>
      <c r="AH75" s="166"/>
      <c r="AI75" s="166"/>
      <c r="AJ75" s="166"/>
      <c r="AK75" s="166"/>
      <c r="AL75" s="166"/>
      <c r="AM75" s="166"/>
      <c r="AN75" s="166"/>
      <c r="AO75" s="185"/>
      <c r="AP75" s="24"/>
      <c r="AQ75" s="8"/>
    </row>
    <row r="76" spans="1:43" ht="16.5">
      <c r="A76" s="102"/>
      <c r="B76" s="193"/>
      <c r="C76" s="193"/>
      <c r="D76" s="119"/>
      <c r="E76" s="128"/>
      <c r="F76" s="134"/>
      <c r="G76" s="134"/>
      <c r="H76" s="134"/>
      <c r="I76" s="134"/>
      <c r="J76" s="146"/>
      <c r="K76" s="149"/>
      <c r="L76" s="152"/>
      <c r="M76" s="28" t="b">
        <f>M71=N76</f>
        <v>1</v>
      </c>
      <c r="N76" s="29">
        <f>SUM(N71:N75)</f>
        <v>0</v>
      </c>
      <c r="O76" s="30" t="s">
        <v>112</v>
      </c>
      <c r="P76" s="31"/>
      <c r="Q76" s="32"/>
      <c r="R76" s="32"/>
      <c r="S76" s="32"/>
      <c r="T76" s="33">
        <f>SUM(T71:T75)</f>
        <v>0</v>
      </c>
      <c r="U76" s="34"/>
      <c r="V76" s="34"/>
      <c r="W76" s="34"/>
      <c r="X76" s="35"/>
      <c r="Y76" s="165"/>
      <c r="Z76" s="36"/>
      <c r="AA76" s="4"/>
      <c r="AB76" s="37"/>
      <c r="AC76" s="38"/>
      <c r="AD76" s="38"/>
      <c r="AE76" s="38"/>
      <c r="AF76" s="38"/>
      <c r="AG76" s="38"/>
      <c r="AH76" s="38"/>
      <c r="AI76" s="38"/>
      <c r="AJ76" s="38"/>
      <c r="AK76" s="38"/>
      <c r="AL76" s="38"/>
      <c r="AM76" s="38"/>
      <c r="AN76" s="38"/>
      <c r="AO76" s="39"/>
      <c r="AP76" s="24"/>
      <c r="AQ76" s="8"/>
    </row>
    <row r="77" spans="1:43" ht="14.65" customHeight="1">
      <c r="A77" s="100">
        <f>A71+1</f>
        <v>13</v>
      </c>
      <c r="B77" s="193" t="s">
        <v>138</v>
      </c>
      <c r="C77" s="193"/>
      <c r="D77" s="117">
        <f>+Mayo!M77</f>
        <v>30</v>
      </c>
      <c r="E77" s="126"/>
      <c r="F77" s="132">
        <v>6</v>
      </c>
      <c r="G77" s="132">
        <v>1</v>
      </c>
      <c r="H77" s="132"/>
      <c r="I77" s="132"/>
      <c r="J77" s="144">
        <f>+F77+G77</f>
        <v>7</v>
      </c>
      <c r="K77" s="147">
        <f>+AO77</f>
        <v>0</v>
      </c>
      <c r="L77" s="150">
        <f>+J77+K77</f>
        <v>7</v>
      </c>
      <c r="M77" s="153">
        <f>+(D77+E77)-(L77)+H77-I77</f>
        <v>23</v>
      </c>
      <c r="N77" s="14">
        <v>23</v>
      </c>
      <c r="O77" s="15" t="s">
        <v>256</v>
      </c>
      <c r="P77" s="15" t="s">
        <v>115</v>
      </c>
      <c r="Q77" s="16">
        <v>46507</v>
      </c>
      <c r="R77" s="17" t="str">
        <f ca="1">IF(Q77=0," ",IFERROR(IF(DATEDIF(TODAY(),Q77,"M")&lt;=5,"ROJO",IF(DATEDIF(TODAY(),Q77,"M")&gt;=12,"VERDE",IF(AND(DATEDIF(TODAY(),Q77,"M")&gt;=6,DATEDIF(TODAY(),Q77,"M")&lt;=11),"AMARILLO"))),S77))</f>
        <v>AMARILLO</v>
      </c>
      <c r="S77" s="17" t="str">
        <f>IF(Q77=0," ",IF(Q77&lt;=$N$4,"VENCIDO","NO VENCIDO"))</f>
        <v>NO VENCIDO</v>
      </c>
      <c r="T77" s="18"/>
      <c r="U77" s="19"/>
      <c r="V77" s="19"/>
      <c r="W77" s="20"/>
      <c r="X77" s="20"/>
      <c r="Y77" s="163">
        <f>+AT77</f>
        <v>0</v>
      </c>
      <c r="Z77" s="21"/>
      <c r="AA77" s="4"/>
      <c r="AB77" s="166"/>
      <c r="AC77" s="166"/>
      <c r="AD77" s="170">
        <f>+AB77+AC77</f>
        <v>0</v>
      </c>
      <c r="AE77" s="166"/>
      <c r="AF77" s="166"/>
      <c r="AG77" s="166"/>
      <c r="AH77" s="166"/>
      <c r="AI77" s="166"/>
      <c r="AJ77" s="166"/>
      <c r="AK77" s="166"/>
      <c r="AL77" s="166"/>
      <c r="AM77" s="166"/>
      <c r="AN77" s="166"/>
      <c r="AO77" s="183">
        <f>SUM(AD77:AN81)</f>
        <v>0</v>
      </c>
      <c r="AP77" s="24"/>
      <c r="AQ77" s="8"/>
    </row>
    <row r="78" spans="1:43" ht="14.65" customHeight="1">
      <c r="A78" s="101"/>
      <c r="B78" s="193"/>
      <c r="C78" s="193"/>
      <c r="D78" s="118"/>
      <c r="E78" s="127"/>
      <c r="F78" s="133"/>
      <c r="G78" s="133"/>
      <c r="H78" s="133"/>
      <c r="I78" s="133"/>
      <c r="J78" s="145"/>
      <c r="K78" s="148"/>
      <c r="L78" s="151"/>
      <c r="M78" s="154"/>
      <c r="N78" s="14"/>
      <c r="O78" s="15"/>
      <c r="P78" s="15"/>
      <c r="Q78" s="16"/>
      <c r="R78" s="17" t="str">
        <f ca="1">IF(Q78=0," ",IFERROR(IF(DATEDIF(TODAY(),Q78,"M")&lt;=5,"ROJO",IF(DATEDIF(TODAY(),Q78,"M")&gt;=12,"VERDE",IF(AND(DATEDIF(TODAY(),Q78,"M")&gt;=6,DATEDIF(TODAY(),Q78,"M")&lt;=11),"AMARILLO"))),S78))</f>
        <v xml:space="preserve"> </v>
      </c>
      <c r="S78" s="25" t="str">
        <f>IF(Q78=0," ",IF(Q78&lt;=$N$4,"VENCIDO","NO VENCIDO"))</f>
        <v xml:space="preserve"> </v>
      </c>
      <c r="T78" s="18"/>
      <c r="U78" s="19"/>
      <c r="V78" s="19"/>
      <c r="W78" s="20"/>
      <c r="X78" s="20"/>
      <c r="Y78" s="164"/>
      <c r="Z78" s="21"/>
      <c r="AA78" s="4"/>
      <c r="AB78" s="166"/>
      <c r="AC78" s="166"/>
      <c r="AD78" s="170"/>
      <c r="AE78" s="166"/>
      <c r="AF78" s="166"/>
      <c r="AG78" s="166"/>
      <c r="AH78" s="166"/>
      <c r="AI78" s="166"/>
      <c r="AJ78" s="166"/>
      <c r="AK78" s="166"/>
      <c r="AL78" s="166"/>
      <c r="AM78" s="166"/>
      <c r="AN78" s="166"/>
      <c r="AO78" s="184"/>
      <c r="AP78" s="24"/>
      <c r="AQ78" s="8"/>
    </row>
    <row r="79" spans="1:43" ht="14.65" customHeight="1">
      <c r="A79" s="101"/>
      <c r="B79" s="193"/>
      <c r="C79" s="193"/>
      <c r="D79" s="118"/>
      <c r="E79" s="127"/>
      <c r="F79" s="133"/>
      <c r="G79" s="133"/>
      <c r="H79" s="133"/>
      <c r="I79" s="133"/>
      <c r="J79" s="145"/>
      <c r="K79" s="148"/>
      <c r="L79" s="151"/>
      <c r="M79" s="154"/>
      <c r="N79" s="14"/>
      <c r="O79" s="15"/>
      <c r="P79" s="15"/>
      <c r="Q79" s="16"/>
      <c r="R79" s="17" t="str">
        <f ca="1">IF(Q79=0," ",IFERROR(IF(DATEDIF(TODAY(),Q79,"M")&lt;=5,"ROJO",IF(DATEDIF(TODAY(),Q79,"M")&gt;=12,"VERDE",IF(AND(DATEDIF(TODAY(),Q79,"M")&gt;=6,DATEDIF(TODAY(),Q79,"M")&lt;=11),"AMARILLO"))),S79))</f>
        <v xml:space="preserve"> </v>
      </c>
      <c r="S79" s="25" t="str">
        <f>IF(Q79=0," ",IF(Q79&lt;=$N$4,"VENCIDO","NO VENCIDO"))</f>
        <v xml:space="preserve"> </v>
      </c>
      <c r="T79" s="18"/>
      <c r="U79" s="19"/>
      <c r="V79" s="19"/>
      <c r="W79" s="20"/>
      <c r="X79" s="20"/>
      <c r="Y79" s="164"/>
      <c r="Z79" s="21"/>
      <c r="AA79" s="4"/>
      <c r="AB79" s="166"/>
      <c r="AC79" s="166"/>
      <c r="AD79" s="170"/>
      <c r="AE79" s="166"/>
      <c r="AF79" s="166"/>
      <c r="AG79" s="166"/>
      <c r="AH79" s="166"/>
      <c r="AI79" s="166"/>
      <c r="AJ79" s="166"/>
      <c r="AK79" s="166"/>
      <c r="AL79" s="166"/>
      <c r="AM79" s="166"/>
      <c r="AN79" s="166"/>
      <c r="AO79" s="184"/>
      <c r="AP79" s="24"/>
      <c r="AQ79" s="8"/>
    </row>
    <row r="80" spans="1:43" ht="14.65" customHeight="1">
      <c r="A80" s="101"/>
      <c r="B80" s="193"/>
      <c r="C80" s="193"/>
      <c r="D80" s="118"/>
      <c r="E80" s="127"/>
      <c r="F80" s="133"/>
      <c r="G80" s="133"/>
      <c r="H80" s="133"/>
      <c r="I80" s="133"/>
      <c r="J80" s="145"/>
      <c r="K80" s="148"/>
      <c r="L80" s="151"/>
      <c r="M80" s="154"/>
      <c r="N80" s="14"/>
      <c r="O80" s="15"/>
      <c r="P80" s="15"/>
      <c r="Q80" s="16"/>
      <c r="R80" s="17" t="str">
        <f ca="1">IF(Q80=0," ",IFERROR(IF(DATEDIF(TODAY(),Q80,"M")&lt;=5,"ROJO",IF(DATEDIF(TODAY(),Q80,"M")&gt;=12,"VERDE",IF(AND(DATEDIF(TODAY(),Q80,"M")&gt;=6,DATEDIF(TODAY(),Q80,"M")&lt;=11),"AMARILLO"))),S80))</f>
        <v xml:space="preserve"> </v>
      </c>
      <c r="S80" s="25" t="str">
        <f>IF(Q80=0," ",IF(Q80&lt;=$N$4,"VENCIDO","NO VENCIDO"))</f>
        <v xml:space="preserve"> </v>
      </c>
      <c r="T80" s="18"/>
      <c r="U80" s="19"/>
      <c r="V80" s="19"/>
      <c r="W80" s="20"/>
      <c r="X80" s="20"/>
      <c r="Y80" s="164"/>
      <c r="Z80" s="21"/>
      <c r="AA80" s="4"/>
      <c r="AB80" s="166"/>
      <c r="AC80" s="166"/>
      <c r="AD80" s="170"/>
      <c r="AE80" s="166"/>
      <c r="AF80" s="166"/>
      <c r="AG80" s="166"/>
      <c r="AH80" s="166"/>
      <c r="AI80" s="166"/>
      <c r="AJ80" s="166"/>
      <c r="AK80" s="166"/>
      <c r="AL80" s="166"/>
      <c r="AM80" s="166"/>
      <c r="AN80" s="166"/>
      <c r="AO80" s="184"/>
      <c r="AP80" s="24"/>
      <c r="AQ80" s="8"/>
    </row>
    <row r="81" spans="1:43" ht="14.65" customHeight="1">
      <c r="A81" s="101"/>
      <c r="B81" s="193"/>
      <c r="C81" s="193"/>
      <c r="D81" s="118"/>
      <c r="E81" s="127"/>
      <c r="F81" s="133"/>
      <c r="G81" s="133"/>
      <c r="H81" s="133"/>
      <c r="I81" s="133"/>
      <c r="J81" s="145"/>
      <c r="K81" s="148"/>
      <c r="L81" s="151"/>
      <c r="M81" s="155"/>
      <c r="N81" s="14"/>
      <c r="O81" s="15"/>
      <c r="P81" s="15"/>
      <c r="Q81" s="16"/>
      <c r="R81" s="17" t="str">
        <f ca="1">IF(Q81=0," ",IFERROR(IF(DATEDIF(TODAY(),Q81,"M")&lt;=5,"ROJO",IF(DATEDIF(TODAY(),Q81,"M")&gt;=12,"VERDE",IF(AND(DATEDIF(TODAY(),Q81,"M")&gt;=6,DATEDIF(TODAY(),Q81,"M")&lt;=11),"AMARILLO"))),S81))</f>
        <v xml:space="preserve"> </v>
      </c>
      <c r="S81" s="25" t="str">
        <f>IF(Q81=0," ",IF(Q81&lt;=$N$4,"VENCIDO","NO VENCIDO"))</f>
        <v xml:space="preserve"> </v>
      </c>
      <c r="T81" s="18"/>
      <c r="U81" s="19"/>
      <c r="V81" s="19"/>
      <c r="W81" s="20"/>
      <c r="X81" s="20"/>
      <c r="Y81" s="164"/>
      <c r="Z81" s="21"/>
      <c r="AA81" s="4"/>
      <c r="AB81" s="166"/>
      <c r="AC81" s="166"/>
      <c r="AD81" s="170"/>
      <c r="AE81" s="166"/>
      <c r="AF81" s="166"/>
      <c r="AG81" s="166"/>
      <c r="AH81" s="166"/>
      <c r="AI81" s="166"/>
      <c r="AJ81" s="166"/>
      <c r="AK81" s="166"/>
      <c r="AL81" s="166"/>
      <c r="AM81" s="166"/>
      <c r="AN81" s="166"/>
      <c r="AO81" s="185"/>
      <c r="AP81" s="24"/>
      <c r="AQ81" s="8"/>
    </row>
    <row r="82" spans="1:43" ht="16.5">
      <c r="A82" s="102"/>
      <c r="B82" s="193"/>
      <c r="C82" s="193"/>
      <c r="D82" s="119"/>
      <c r="E82" s="128"/>
      <c r="F82" s="134"/>
      <c r="G82" s="134"/>
      <c r="H82" s="134"/>
      <c r="I82" s="134"/>
      <c r="J82" s="146"/>
      <c r="K82" s="149"/>
      <c r="L82" s="152"/>
      <c r="M82" s="28" t="b">
        <f>M77=N82</f>
        <v>1</v>
      </c>
      <c r="N82" s="29">
        <f>SUM(N77:N81)</f>
        <v>23</v>
      </c>
      <c r="O82" s="30" t="s">
        <v>112</v>
      </c>
      <c r="P82" s="31"/>
      <c r="Q82" s="32"/>
      <c r="R82" s="32"/>
      <c r="S82" s="32"/>
      <c r="T82" s="33">
        <f>SUM(T77:T81)</f>
        <v>0</v>
      </c>
      <c r="U82" s="34"/>
      <c r="V82" s="34"/>
      <c r="W82" s="34"/>
      <c r="X82" s="35"/>
      <c r="Y82" s="165"/>
      <c r="Z82" s="36"/>
      <c r="AA82" s="4"/>
      <c r="AB82" s="37"/>
      <c r="AC82" s="37"/>
      <c r="AD82" s="38"/>
      <c r="AE82" s="37"/>
      <c r="AF82" s="37"/>
      <c r="AG82" s="37"/>
      <c r="AH82" s="37"/>
      <c r="AI82" s="37"/>
      <c r="AJ82" s="37"/>
      <c r="AK82" s="37"/>
      <c r="AL82" s="37"/>
      <c r="AM82" s="37"/>
      <c r="AN82" s="37"/>
      <c r="AO82" s="39"/>
      <c r="AP82" s="24"/>
      <c r="AQ82" s="8"/>
    </row>
    <row r="83" spans="1:43" ht="14.65" customHeight="1">
      <c r="A83" s="100">
        <f>A77+1</f>
        <v>14</v>
      </c>
      <c r="B83" s="193" t="s">
        <v>140</v>
      </c>
      <c r="C83" s="193"/>
      <c r="D83" s="117">
        <f>+Mayo!M83</f>
        <v>0</v>
      </c>
      <c r="E83" s="126"/>
      <c r="F83" s="132"/>
      <c r="G83" s="132"/>
      <c r="H83" s="132"/>
      <c r="I83" s="132"/>
      <c r="J83" s="144">
        <f>+F83+G83</f>
        <v>0</v>
      </c>
      <c r="K83" s="147">
        <f>+AO83</f>
        <v>0</v>
      </c>
      <c r="L83" s="150">
        <f>+J83+K83</f>
        <v>0</v>
      </c>
      <c r="M83" s="153">
        <f>+(D83+E83)-(L83)+H83-I83</f>
        <v>0</v>
      </c>
      <c r="N83" s="14"/>
      <c r="O83" s="15"/>
      <c r="P83" s="15"/>
      <c r="Q83" s="16"/>
      <c r="R83" s="17" t="str">
        <f ca="1">IF(Q83=0," ",IFERROR(IF(DATEDIF(TODAY(),Q83,"M")&lt;=5,"ROJO",IF(DATEDIF(TODAY(),Q83,"M")&gt;=12,"VERDE",IF(AND(DATEDIF(TODAY(),Q83,"M")&gt;=6,DATEDIF(TODAY(),Q83,"M")&lt;=11),"AMARILLO"))),S83))</f>
        <v xml:space="preserve"> </v>
      </c>
      <c r="S83" s="17" t="str">
        <f>IF(Q83=0," ",IF(Q83&lt;=$N$4,"VENCIDO","NO VENCIDO"))</f>
        <v xml:space="preserve"> </v>
      </c>
      <c r="T83" s="18"/>
      <c r="U83" s="19"/>
      <c r="V83" s="19"/>
      <c r="W83" s="20"/>
      <c r="X83" s="20"/>
      <c r="Y83" s="163">
        <f>+AT83</f>
        <v>0</v>
      </c>
      <c r="Z83" s="21"/>
      <c r="AA83" s="4"/>
      <c r="AB83" s="166"/>
      <c r="AC83" s="166"/>
      <c r="AD83" s="170">
        <f>+AB83+AC83</f>
        <v>0</v>
      </c>
      <c r="AE83" s="166"/>
      <c r="AF83" s="166"/>
      <c r="AG83" s="166"/>
      <c r="AH83" s="166"/>
      <c r="AI83" s="166"/>
      <c r="AJ83" s="166"/>
      <c r="AK83" s="166"/>
      <c r="AL83" s="166"/>
      <c r="AM83" s="166"/>
      <c r="AN83" s="166"/>
      <c r="AO83" s="183">
        <f>SUM(AD83:AN87)</f>
        <v>0</v>
      </c>
      <c r="AP83" s="24"/>
      <c r="AQ83" s="8"/>
    </row>
    <row r="84" spans="1:43" ht="14.65" customHeight="1">
      <c r="A84" s="101"/>
      <c r="B84" s="193"/>
      <c r="C84" s="193"/>
      <c r="D84" s="118"/>
      <c r="E84" s="127"/>
      <c r="F84" s="133"/>
      <c r="G84" s="133"/>
      <c r="H84" s="133"/>
      <c r="I84" s="133"/>
      <c r="J84" s="145"/>
      <c r="K84" s="148"/>
      <c r="L84" s="151"/>
      <c r="M84" s="154"/>
      <c r="N84" s="14"/>
      <c r="O84" s="15"/>
      <c r="P84" s="15"/>
      <c r="Q84" s="16"/>
      <c r="R84" s="17" t="str">
        <f ca="1">IF(Q84=0," ",IFERROR(IF(DATEDIF(TODAY(),Q84,"M")&lt;=5,"ROJO",IF(DATEDIF(TODAY(),Q84,"M")&gt;=12,"VERDE",IF(AND(DATEDIF(TODAY(),Q84,"M")&gt;=6,DATEDIF(TODAY(),Q84,"M")&lt;=11),"AMARILLO"))),S84))</f>
        <v xml:space="preserve"> </v>
      </c>
      <c r="S84" s="25" t="str">
        <f>IF(Q84=0," ",IF(Q84&lt;=$N$4,"VENCIDO","NO VENCIDO"))</f>
        <v xml:space="preserve"> </v>
      </c>
      <c r="T84" s="18"/>
      <c r="U84" s="19"/>
      <c r="V84" s="19"/>
      <c r="W84" s="20"/>
      <c r="X84" s="20"/>
      <c r="Y84" s="164"/>
      <c r="Z84" s="21"/>
      <c r="AA84" s="4"/>
      <c r="AB84" s="166"/>
      <c r="AC84" s="166"/>
      <c r="AD84" s="170"/>
      <c r="AE84" s="166"/>
      <c r="AF84" s="166"/>
      <c r="AG84" s="166"/>
      <c r="AH84" s="166"/>
      <c r="AI84" s="166"/>
      <c r="AJ84" s="166"/>
      <c r="AK84" s="166"/>
      <c r="AL84" s="166"/>
      <c r="AM84" s="166"/>
      <c r="AN84" s="166"/>
      <c r="AO84" s="184"/>
      <c r="AP84" s="24"/>
      <c r="AQ84" s="8"/>
    </row>
    <row r="85" spans="1:43" ht="14.65" customHeight="1">
      <c r="A85" s="101"/>
      <c r="B85" s="193"/>
      <c r="C85" s="193"/>
      <c r="D85" s="118"/>
      <c r="E85" s="127"/>
      <c r="F85" s="133"/>
      <c r="G85" s="133"/>
      <c r="H85" s="133"/>
      <c r="I85" s="133"/>
      <c r="J85" s="145"/>
      <c r="K85" s="148"/>
      <c r="L85" s="151"/>
      <c r="M85" s="154"/>
      <c r="N85" s="14"/>
      <c r="O85" s="15"/>
      <c r="P85" s="15"/>
      <c r="Q85" s="16"/>
      <c r="R85" s="17" t="str">
        <f ca="1">IF(Q85=0," ",IFERROR(IF(DATEDIF(TODAY(),Q85,"M")&lt;=5,"ROJO",IF(DATEDIF(TODAY(),Q85,"M")&gt;=12,"VERDE",IF(AND(DATEDIF(TODAY(),Q85,"M")&gt;=6,DATEDIF(TODAY(),Q85,"M")&lt;=11),"AMARILLO"))),S85))</f>
        <v xml:space="preserve"> </v>
      </c>
      <c r="S85" s="25" t="str">
        <f>IF(Q85=0," ",IF(Q85&lt;=$N$4,"VENCIDO","NO VENCIDO"))</f>
        <v xml:space="preserve"> </v>
      </c>
      <c r="T85" s="18"/>
      <c r="U85" s="19"/>
      <c r="V85" s="19"/>
      <c r="W85" s="20"/>
      <c r="X85" s="20"/>
      <c r="Y85" s="164"/>
      <c r="Z85" s="21"/>
      <c r="AA85" s="4"/>
      <c r="AB85" s="166"/>
      <c r="AC85" s="166"/>
      <c r="AD85" s="170"/>
      <c r="AE85" s="166"/>
      <c r="AF85" s="166"/>
      <c r="AG85" s="166"/>
      <c r="AH85" s="166"/>
      <c r="AI85" s="166"/>
      <c r="AJ85" s="166"/>
      <c r="AK85" s="166"/>
      <c r="AL85" s="166"/>
      <c r="AM85" s="166"/>
      <c r="AN85" s="166"/>
      <c r="AO85" s="184"/>
      <c r="AP85" s="24"/>
      <c r="AQ85" s="8"/>
    </row>
    <row r="86" spans="1:43" ht="14.65" customHeight="1">
      <c r="A86" s="101"/>
      <c r="B86" s="193"/>
      <c r="C86" s="193"/>
      <c r="D86" s="118"/>
      <c r="E86" s="127"/>
      <c r="F86" s="133"/>
      <c r="G86" s="133"/>
      <c r="H86" s="133"/>
      <c r="I86" s="133"/>
      <c r="J86" s="145"/>
      <c r="K86" s="148"/>
      <c r="L86" s="151"/>
      <c r="M86" s="154"/>
      <c r="N86" s="14"/>
      <c r="O86" s="15"/>
      <c r="P86" s="15"/>
      <c r="Q86" s="16"/>
      <c r="R86" s="17" t="str">
        <f ca="1">IF(Q86=0," ",IFERROR(IF(DATEDIF(TODAY(),Q86,"M")&lt;=5,"ROJO",IF(DATEDIF(TODAY(),Q86,"M")&gt;=12,"VERDE",IF(AND(DATEDIF(TODAY(),Q86,"M")&gt;=6,DATEDIF(TODAY(),Q86,"M")&lt;=11),"AMARILLO"))),S86))</f>
        <v xml:space="preserve"> </v>
      </c>
      <c r="S86" s="25" t="str">
        <f>IF(Q86=0," ",IF(Q86&lt;=$N$4,"VENCIDO","NO VENCIDO"))</f>
        <v xml:space="preserve"> </v>
      </c>
      <c r="T86" s="18"/>
      <c r="U86" s="19"/>
      <c r="V86" s="19"/>
      <c r="W86" s="20"/>
      <c r="X86" s="20"/>
      <c r="Y86" s="164"/>
      <c r="Z86" s="21"/>
      <c r="AA86" s="4"/>
      <c r="AB86" s="166"/>
      <c r="AC86" s="166"/>
      <c r="AD86" s="170"/>
      <c r="AE86" s="166"/>
      <c r="AF86" s="166"/>
      <c r="AG86" s="166"/>
      <c r="AH86" s="166"/>
      <c r="AI86" s="166"/>
      <c r="AJ86" s="166"/>
      <c r="AK86" s="166"/>
      <c r="AL86" s="166"/>
      <c r="AM86" s="166"/>
      <c r="AN86" s="166"/>
      <c r="AO86" s="184"/>
      <c r="AP86" s="24"/>
      <c r="AQ86" s="8"/>
    </row>
    <row r="87" spans="1:43" ht="14.65" customHeight="1">
      <c r="A87" s="101"/>
      <c r="B87" s="193"/>
      <c r="C87" s="193"/>
      <c r="D87" s="118"/>
      <c r="E87" s="127"/>
      <c r="F87" s="133"/>
      <c r="G87" s="133"/>
      <c r="H87" s="133"/>
      <c r="I87" s="133"/>
      <c r="J87" s="145"/>
      <c r="K87" s="148"/>
      <c r="L87" s="151"/>
      <c r="M87" s="155"/>
      <c r="N87" s="14"/>
      <c r="O87" s="15"/>
      <c r="P87" s="15"/>
      <c r="Q87" s="16"/>
      <c r="R87" s="17" t="str">
        <f ca="1">IF(Q87=0," ",IFERROR(IF(DATEDIF(TODAY(),Q87,"M")&lt;=5,"ROJO",IF(DATEDIF(TODAY(),Q87,"M")&gt;=12,"VERDE",IF(AND(DATEDIF(TODAY(),Q87,"M")&gt;=6,DATEDIF(TODAY(),Q87,"M")&lt;=11),"AMARILLO"))),S87))</f>
        <v xml:space="preserve"> </v>
      </c>
      <c r="S87" s="25" t="str">
        <f>IF(Q87=0," ",IF(Q87&lt;=$N$4,"VENCIDO","NO VENCIDO"))</f>
        <v xml:space="preserve"> </v>
      </c>
      <c r="T87" s="18"/>
      <c r="U87" s="19"/>
      <c r="V87" s="19"/>
      <c r="W87" s="20"/>
      <c r="X87" s="20"/>
      <c r="Y87" s="164"/>
      <c r="Z87" s="21"/>
      <c r="AA87" s="4"/>
      <c r="AB87" s="166"/>
      <c r="AC87" s="166"/>
      <c r="AD87" s="170"/>
      <c r="AE87" s="166"/>
      <c r="AF87" s="166"/>
      <c r="AG87" s="166"/>
      <c r="AH87" s="166"/>
      <c r="AI87" s="166"/>
      <c r="AJ87" s="166"/>
      <c r="AK87" s="166"/>
      <c r="AL87" s="166"/>
      <c r="AM87" s="166"/>
      <c r="AN87" s="166"/>
      <c r="AO87" s="185"/>
      <c r="AP87" s="24"/>
      <c r="AQ87" s="8"/>
    </row>
    <row r="88" spans="1:43" ht="16.5">
      <c r="A88" s="102"/>
      <c r="B88" s="193"/>
      <c r="C88" s="193"/>
      <c r="D88" s="119"/>
      <c r="E88" s="128"/>
      <c r="F88" s="134"/>
      <c r="G88" s="134"/>
      <c r="H88" s="134"/>
      <c r="I88" s="134"/>
      <c r="J88" s="146"/>
      <c r="K88" s="149"/>
      <c r="L88" s="152"/>
      <c r="M88" s="28" t="b">
        <f>M83=N88</f>
        <v>1</v>
      </c>
      <c r="N88" s="29">
        <f>SUM(N83:N87)</f>
        <v>0</v>
      </c>
      <c r="O88" s="30" t="s">
        <v>112</v>
      </c>
      <c r="P88" s="31"/>
      <c r="Q88" s="32"/>
      <c r="R88" s="32"/>
      <c r="S88" s="32"/>
      <c r="T88" s="33">
        <f>SUM(T83:T87)</f>
        <v>0</v>
      </c>
      <c r="U88" s="34"/>
      <c r="V88" s="34"/>
      <c r="W88" s="34"/>
      <c r="X88" s="35"/>
      <c r="Y88" s="165"/>
      <c r="Z88" s="36"/>
      <c r="AA88" s="4"/>
      <c r="AB88" s="37"/>
      <c r="AC88" s="37"/>
      <c r="AD88" s="38"/>
      <c r="AE88" s="37"/>
      <c r="AF88" s="37"/>
      <c r="AG88" s="37"/>
      <c r="AH88" s="37"/>
      <c r="AI88" s="37"/>
      <c r="AJ88" s="37"/>
      <c r="AK88" s="37"/>
      <c r="AL88" s="37"/>
      <c r="AM88" s="37"/>
      <c r="AN88" s="37"/>
      <c r="AO88" s="39"/>
      <c r="AP88" s="24"/>
      <c r="AQ88" s="8"/>
    </row>
    <row r="89" spans="1:43" ht="14.65" customHeight="1">
      <c r="A89" s="100">
        <f>A83+1</f>
        <v>15</v>
      </c>
      <c r="B89" s="193" t="s">
        <v>141</v>
      </c>
      <c r="C89" s="193"/>
      <c r="D89" s="117">
        <f>+Mayo!M89</f>
        <v>0</v>
      </c>
      <c r="E89" s="126"/>
      <c r="F89" s="132"/>
      <c r="G89" s="132"/>
      <c r="H89" s="132"/>
      <c r="I89" s="132"/>
      <c r="J89" s="144">
        <f>+F89+G89</f>
        <v>0</v>
      </c>
      <c r="K89" s="147">
        <f>+AO89</f>
        <v>0</v>
      </c>
      <c r="L89" s="150">
        <f>+J89+K89</f>
        <v>0</v>
      </c>
      <c r="M89" s="153">
        <f>+(D89+E89)-(L89)+H89-I89</f>
        <v>0</v>
      </c>
      <c r="N89" s="14"/>
      <c r="O89" s="15"/>
      <c r="P89" s="15"/>
      <c r="Q89" s="16"/>
      <c r="R89" s="17" t="str">
        <f ca="1">IF(Q89=0," ",IFERROR(IF(DATEDIF(TODAY(),Q89,"M")&lt;=5,"ROJO",IF(DATEDIF(TODAY(),Q89,"M")&gt;=12,"VERDE",IF(AND(DATEDIF(TODAY(),Q89,"M")&gt;=6,DATEDIF(TODAY(),Q89,"M")&lt;=11),"AMARILLO"))),S89))</f>
        <v xml:space="preserve"> </v>
      </c>
      <c r="S89" s="17" t="str">
        <f>IF(Q89=0," ",IF(Q89&lt;=$N$4,"VENCIDO","NO VENCIDO"))</f>
        <v xml:space="preserve"> </v>
      </c>
      <c r="T89" s="18"/>
      <c r="U89" s="19"/>
      <c r="V89" s="19"/>
      <c r="W89" s="20"/>
      <c r="X89" s="20"/>
      <c r="Y89" s="163">
        <f>+AT89</f>
        <v>0</v>
      </c>
      <c r="Z89" s="21"/>
      <c r="AA89" s="4"/>
      <c r="AB89" s="166"/>
      <c r="AC89" s="166"/>
      <c r="AD89" s="170">
        <f>+AB89+AC89</f>
        <v>0</v>
      </c>
      <c r="AE89" s="166"/>
      <c r="AF89" s="166"/>
      <c r="AG89" s="166"/>
      <c r="AH89" s="166"/>
      <c r="AI89" s="166"/>
      <c r="AJ89" s="166"/>
      <c r="AK89" s="166"/>
      <c r="AL89" s="166"/>
      <c r="AM89" s="166"/>
      <c r="AN89" s="166"/>
      <c r="AO89" s="183">
        <f>SUM(AD89:AN93)</f>
        <v>0</v>
      </c>
      <c r="AP89" s="24"/>
      <c r="AQ89" s="8"/>
    </row>
    <row r="90" spans="1:43" ht="14.65" customHeight="1">
      <c r="A90" s="101"/>
      <c r="B90" s="193"/>
      <c r="C90" s="193"/>
      <c r="D90" s="118"/>
      <c r="E90" s="127"/>
      <c r="F90" s="133"/>
      <c r="G90" s="133"/>
      <c r="H90" s="133"/>
      <c r="I90" s="133"/>
      <c r="J90" s="145"/>
      <c r="K90" s="148"/>
      <c r="L90" s="151"/>
      <c r="M90" s="154"/>
      <c r="N90" s="14"/>
      <c r="O90" s="15"/>
      <c r="P90" s="15"/>
      <c r="Q90" s="16"/>
      <c r="R90" s="17" t="str">
        <f ca="1">IF(Q90=0," ",IFERROR(IF(DATEDIF(TODAY(),Q90,"M")&lt;=5,"ROJO",IF(DATEDIF(TODAY(),Q90,"M")&gt;=12,"VERDE",IF(AND(DATEDIF(TODAY(),Q90,"M")&gt;=6,DATEDIF(TODAY(),Q90,"M")&lt;=11),"AMARILLO"))),S90))</f>
        <v xml:space="preserve"> </v>
      </c>
      <c r="S90" s="25" t="str">
        <f>IF(Q90=0," ",IF(Q90&lt;=$N$4,"VENCIDO","NO VENCIDO"))</f>
        <v xml:space="preserve"> </v>
      </c>
      <c r="T90" s="18"/>
      <c r="U90" s="19"/>
      <c r="V90" s="19"/>
      <c r="W90" s="20"/>
      <c r="X90" s="20"/>
      <c r="Y90" s="164"/>
      <c r="Z90" s="21"/>
      <c r="AA90" s="4"/>
      <c r="AB90" s="166"/>
      <c r="AC90" s="166"/>
      <c r="AD90" s="170"/>
      <c r="AE90" s="166"/>
      <c r="AF90" s="166"/>
      <c r="AG90" s="166"/>
      <c r="AH90" s="166"/>
      <c r="AI90" s="166"/>
      <c r="AJ90" s="166"/>
      <c r="AK90" s="166"/>
      <c r="AL90" s="166"/>
      <c r="AM90" s="166"/>
      <c r="AN90" s="166"/>
      <c r="AO90" s="184"/>
      <c r="AP90" s="24"/>
      <c r="AQ90" s="8"/>
    </row>
    <row r="91" spans="1:43" ht="14.65" customHeight="1">
      <c r="A91" s="101"/>
      <c r="B91" s="193"/>
      <c r="C91" s="193"/>
      <c r="D91" s="118"/>
      <c r="E91" s="127"/>
      <c r="F91" s="133"/>
      <c r="G91" s="133"/>
      <c r="H91" s="133"/>
      <c r="I91" s="133"/>
      <c r="J91" s="145"/>
      <c r="K91" s="148"/>
      <c r="L91" s="151"/>
      <c r="M91" s="154"/>
      <c r="N91" s="14"/>
      <c r="O91" s="15"/>
      <c r="P91" s="15"/>
      <c r="Q91" s="16"/>
      <c r="R91" s="17" t="str">
        <f ca="1">IF(Q91=0," ",IFERROR(IF(DATEDIF(TODAY(),Q91,"M")&lt;=5,"ROJO",IF(DATEDIF(TODAY(),Q91,"M")&gt;=12,"VERDE",IF(AND(DATEDIF(TODAY(),Q91,"M")&gt;=6,DATEDIF(TODAY(),Q91,"M")&lt;=11),"AMARILLO"))),S91))</f>
        <v xml:space="preserve"> </v>
      </c>
      <c r="S91" s="25" t="str">
        <f>IF(Q91=0," ",IF(Q91&lt;=$N$4,"VENCIDO","NO VENCIDO"))</f>
        <v xml:space="preserve"> </v>
      </c>
      <c r="T91" s="18"/>
      <c r="U91" s="19"/>
      <c r="V91" s="19"/>
      <c r="W91" s="20"/>
      <c r="X91" s="20"/>
      <c r="Y91" s="164"/>
      <c r="Z91" s="21"/>
      <c r="AA91" s="4"/>
      <c r="AB91" s="166"/>
      <c r="AC91" s="166"/>
      <c r="AD91" s="170"/>
      <c r="AE91" s="166"/>
      <c r="AF91" s="166"/>
      <c r="AG91" s="166"/>
      <c r="AH91" s="166"/>
      <c r="AI91" s="166"/>
      <c r="AJ91" s="166"/>
      <c r="AK91" s="166"/>
      <c r="AL91" s="166"/>
      <c r="AM91" s="166"/>
      <c r="AN91" s="166"/>
      <c r="AO91" s="184"/>
      <c r="AP91" s="24"/>
      <c r="AQ91" s="8"/>
    </row>
    <row r="92" spans="1:43" ht="14.65" customHeight="1">
      <c r="A92" s="101"/>
      <c r="B92" s="193"/>
      <c r="C92" s="193"/>
      <c r="D92" s="118"/>
      <c r="E92" s="127"/>
      <c r="F92" s="133"/>
      <c r="G92" s="133"/>
      <c r="H92" s="133"/>
      <c r="I92" s="133"/>
      <c r="J92" s="145"/>
      <c r="K92" s="148"/>
      <c r="L92" s="151"/>
      <c r="M92" s="154"/>
      <c r="N92" s="14"/>
      <c r="O92" s="15"/>
      <c r="P92" s="15"/>
      <c r="Q92" s="16"/>
      <c r="R92" s="17" t="str">
        <f ca="1">IF(Q92=0," ",IFERROR(IF(DATEDIF(TODAY(),Q92,"M")&lt;=5,"ROJO",IF(DATEDIF(TODAY(),Q92,"M")&gt;=12,"VERDE",IF(AND(DATEDIF(TODAY(),Q92,"M")&gt;=6,DATEDIF(TODAY(),Q92,"M")&lt;=11),"AMARILLO"))),S92))</f>
        <v xml:space="preserve"> </v>
      </c>
      <c r="S92" s="25" t="str">
        <f>IF(Q92=0," ",IF(Q92&lt;=$N$4,"VENCIDO","NO VENCIDO"))</f>
        <v xml:space="preserve"> </v>
      </c>
      <c r="T92" s="18"/>
      <c r="U92" s="19"/>
      <c r="V92" s="19"/>
      <c r="W92" s="20"/>
      <c r="X92" s="20"/>
      <c r="Y92" s="164"/>
      <c r="Z92" s="21"/>
      <c r="AA92" s="4"/>
      <c r="AB92" s="166"/>
      <c r="AC92" s="166"/>
      <c r="AD92" s="170"/>
      <c r="AE92" s="166"/>
      <c r="AF92" s="166"/>
      <c r="AG92" s="166"/>
      <c r="AH92" s="166"/>
      <c r="AI92" s="166"/>
      <c r="AJ92" s="166"/>
      <c r="AK92" s="166"/>
      <c r="AL92" s="166"/>
      <c r="AM92" s="166"/>
      <c r="AN92" s="166"/>
      <c r="AO92" s="184"/>
      <c r="AP92" s="24"/>
      <c r="AQ92" s="8"/>
    </row>
    <row r="93" spans="1:43" ht="14.65" customHeight="1">
      <c r="A93" s="101"/>
      <c r="B93" s="193"/>
      <c r="C93" s="193"/>
      <c r="D93" s="118"/>
      <c r="E93" s="127"/>
      <c r="F93" s="133"/>
      <c r="G93" s="133"/>
      <c r="H93" s="133"/>
      <c r="I93" s="133"/>
      <c r="J93" s="145"/>
      <c r="K93" s="148"/>
      <c r="L93" s="151"/>
      <c r="M93" s="155"/>
      <c r="N93" s="14"/>
      <c r="O93" s="15"/>
      <c r="P93" s="15"/>
      <c r="Q93" s="16"/>
      <c r="R93" s="17" t="str">
        <f ca="1">IF(Q93=0," ",IFERROR(IF(DATEDIF(TODAY(),Q93,"M")&lt;=5,"ROJO",IF(DATEDIF(TODAY(),Q93,"M")&gt;=12,"VERDE",IF(AND(DATEDIF(TODAY(),Q93,"M")&gt;=6,DATEDIF(TODAY(),Q93,"M")&lt;=11),"AMARILLO"))),S93))</f>
        <v xml:space="preserve"> </v>
      </c>
      <c r="S93" s="25" t="str">
        <f>IF(Q93=0," ",IF(Q93&lt;=$N$4,"VENCIDO","NO VENCIDO"))</f>
        <v xml:space="preserve"> </v>
      </c>
      <c r="T93" s="18"/>
      <c r="U93" s="19"/>
      <c r="V93" s="19"/>
      <c r="W93" s="20"/>
      <c r="X93" s="20"/>
      <c r="Y93" s="164"/>
      <c r="Z93" s="21"/>
      <c r="AA93" s="4"/>
      <c r="AB93" s="166"/>
      <c r="AC93" s="166"/>
      <c r="AD93" s="170"/>
      <c r="AE93" s="166"/>
      <c r="AF93" s="166"/>
      <c r="AG93" s="166"/>
      <c r="AH93" s="166"/>
      <c r="AI93" s="166"/>
      <c r="AJ93" s="166"/>
      <c r="AK93" s="166"/>
      <c r="AL93" s="166"/>
      <c r="AM93" s="166"/>
      <c r="AN93" s="166"/>
      <c r="AO93" s="185"/>
      <c r="AP93" s="24"/>
      <c r="AQ93" s="8"/>
    </row>
    <row r="94" spans="1:43" ht="16.5">
      <c r="A94" s="102"/>
      <c r="B94" s="193"/>
      <c r="C94" s="193"/>
      <c r="D94" s="119"/>
      <c r="E94" s="128"/>
      <c r="F94" s="134"/>
      <c r="G94" s="134"/>
      <c r="H94" s="134"/>
      <c r="I94" s="134"/>
      <c r="J94" s="146"/>
      <c r="K94" s="149"/>
      <c r="L94" s="152"/>
      <c r="M94" s="28" t="b">
        <f>M89=N94</f>
        <v>1</v>
      </c>
      <c r="N94" s="29">
        <f>SUM(N89:N93)</f>
        <v>0</v>
      </c>
      <c r="O94" s="30" t="s">
        <v>112</v>
      </c>
      <c r="P94" s="31"/>
      <c r="Q94" s="32"/>
      <c r="R94" s="32"/>
      <c r="S94" s="32"/>
      <c r="T94" s="33">
        <f>SUM(T89:T93)</f>
        <v>0</v>
      </c>
      <c r="U94" s="34"/>
      <c r="V94" s="34"/>
      <c r="W94" s="34"/>
      <c r="X94" s="35"/>
      <c r="Y94" s="165"/>
      <c r="Z94" s="36"/>
      <c r="AA94" s="4"/>
      <c r="AB94" s="37"/>
      <c r="AC94" s="37"/>
      <c r="AD94" s="38"/>
      <c r="AE94" s="37"/>
      <c r="AF94" s="37"/>
      <c r="AG94" s="37"/>
      <c r="AH94" s="37"/>
      <c r="AI94" s="37"/>
      <c r="AJ94" s="37"/>
      <c r="AK94" s="37"/>
      <c r="AL94" s="37"/>
      <c r="AM94" s="37"/>
      <c r="AN94" s="37"/>
      <c r="AO94" s="39"/>
      <c r="AP94" s="24"/>
      <c r="AQ94" s="8"/>
    </row>
    <row r="95" spans="1:43" ht="14.65" customHeight="1">
      <c r="A95" s="100">
        <f>A89+1</f>
        <v>16</v>
      </c>
      <c r="B95" s="187" t="s">
        <v>142</v>
      </c>
      <c r="C95" s="188"/>
      <c r="D95" s="117">
        <f>+Mayo!M95</f>
        <v>32</v>
      </c>
      <c r="E95" s="126"/>
      <c r="F95" s="132">
        <v>19</v>
      </c>
      <c r="G95" s="132"/>
      <c r="H95" s="132"/>
      <c r="I95" s="132"/>
      <c r="J95" s="144">
        <f>+F95+G95</f>
        <v>19</v>
      </c>
      <c r="K95" s="147">
        <f>+AO95</f>
        <v>0</v>
      </c>
      <c r="L95" s="150">
        <f>+J95+K95</f>
        <v>19</v>
      </c>
      <c r="M95" s="153">
        <f>+(D95+E95)-(L95)+H95-I95</f>
        <v>13</v>
      </c>
      <c r="N95" s="14">
        <v>13</v>
      </c>
      <c r="O95" s="15" t="s">
        <v>143</v>
      </c>
      <c r="P95" s="15" t="s">
        <v>111</v>
      </c>
      <c r="Q95" s="16">
        <v>46356</v>
      </c>
      <c r="R95" s="17" t="str">
        <f ca="1">IF(Q95=0," ",IFERROR(IF(DATEDIF(TODAY(),Q95,"M")&lt;=5,"ROJO",IF(DATEDIF(TODAY(),Q95,"M")&gt;=12,"VERDE",IF(AND(DATEDIF(TODAY(),Q95,"M")&gt;=6,DATEDIF(TODAY(),Q95,"M")&lt;=11),"AMARILLO"))),S95))</f>
        <v>ROJO</v>
      </c>
      <c r="S95" s="17" t="str">
        <f>IF(Q95=0," ",IF(Q95&lt;=$N$4,"VENCIDO","NO VENCIDO"))</f>
        <v>NO VENCIDO</v>
      </c>
      <c r="T95" s="18"/>
      <c r="U95" s="19"/>
      <c r="V95" s="19"/>
      <c r="W95" s="20"/>
      <c r="X95" s="20"/>
      <c r="Y95" s="163">
        <f>+AT95</f>
        <v>0</v>
      </c>
      <c r="Z95" s="21"/>
      <c r="AA95" s="4"/>
      <c r="AB95" s="166"/>
      <c r="AC95" s="166"/>
      <c r="AD95" s="170">
        <f>+AB95+AC95</f>
        <v>0</v>
      </c>
      <c r="AE95" s="166"/>
      <c r="AF95" s="166"/>
      <c r="AG95" s="166"/>
      <c r="AH95" s="166"/>
      <c r="AI95" s="166"/>
      <c r="AJ95" s="166"/>
      <c r="AK95" s="166"/>
      <c r="AL95" s="166"/>
      <c r="AM95" s="166"/>
      <c r="AN95" s="166"/>
      <c r="AO95" s="183">
        <f>SUM(AD95:AN99)</f>
        <v>0</v>
      </c>
      <c r="AP95" s="24"/>
      <c r="AQ95" s="8"/>
    </row>
    <row r="96" spans="1:43" ht="14.65" customHeight="1">
      <c r="A96" s="101"/>
      <c r="B96" s="189"/>
      <c r="C96" s="190"/>
      <c r="D96" s="118"/>
      <c r="E96" s="127"/>
      <c r="F96" s="133"/>
      <c r="G96" s="133"/>
      <c r="H96" s="133"/>
      <c r="I96" s="133"/>
      <c r="J96" s="145"/>
      <c r="K96" s="148"/>
      <c r="L96" s="151"/>
      <c r="M96" s="154"/>
      <c r="N96" s="14"/>
      <c r="O96" s="15"/>
      <c r="P96" s="15"/>
      <c r="Q96" s="16"/>
      <c r="R96" s="17" t="str">
        <f ca="1">IF(Q96=0," ",IFERROR(IF(DATEDIF(TODAY(),Q96,"M")&lt;=5,"ROJO",IF(DATEDIF(TODAY(),Q96,"M")&gt;=12,"VERDE",IF(AND(DATEDIF(TODAY(),Q96,"M")&gt;=6,DATEDIF(TODAY(),Q96,"M")&lt;=11),"AMARILLO"))),S96))</f>
        <v xml:space="preserve"> </v>
      </c>
      <c r="S96" s="25" t="str">
        <f>IF(Q96=0," ",IF(Q96&lt;=$N$4,"VENCIDO","NO VENCIDO"))</f>
        <v xml:space="preserve"> </v>
      </c>
      <c r="T96" s="18"/>
      <c r="U96" s="19"/>
      <c r="V96" s="19"/>
      <c r="W96" s="20"/>
      <c r="X96" s="20"/>
      <c r="Y96" s="164"/>
      <c r="Z96" s="21"/>
      <c r="AA96" s="4"/>
      <c r="AB96" s="166"/>
      <c r="AC96" s="166"/>
      <c r="AD96" s="170"/>
      <c r="AE96" s="166"/>
      <c r="AF96" s="166"/>
      <c r="AG96" s="166"/>
      <c r="AH96" s="166"/>
      <c r="AI96" s="166"/>
      <c r="AJ96" s="166"/>
      <c r="AK96" s="166"/>
      <c r="AL96" s="166"/>
      <c r="AM96" s="166"/>
      <c r="AN96" s="166"/>
      <c r="AO96" s="184"/>
      <c r="AP96" s="24"/>
      <c r="AQ96" s="8"/>
    </row>
    <row r="97" spans="1:43" ht="14.65" customHeight="1">
      <c r="A97" s="101"/>
      <c r="B97" s="189"/>
      <c r="C97" s="190"/>
      <c r="D97" s="118"/>
      <c r="E97" s="127"/>
      <c r="F97" s="133"/>
      <c r="G97" s="133"/>
      <c r="H97" s="133"/>
      <c r="I97" s="133"/>
      <c r="J97" s="145"/>
      <c r="K97" s="148"/>
      <c r="L97" s="151"/>
      <c r="M97" s="154"/>
      <c r="N97" s="14"/>
      <c r="O97" s="15"/>
      <c r="P97" s="15"/>
      <c r="Q97" s="16"/>
      <c r="R97" s="17" t="str">
        <f ca="1">IF(Q97=0," ",IFERROR(IF(DATEDIF(TODAY(),Q97,"M")&lt;=5,"ROJO",IF(DATEDIF(TODAY(),Q97,"M")&gt;=12,"VERDE",IF(AND(DATEDIF(TODAY(),Q97,"M")&gt;=6,DATEDIF(TODAY(),Q97,"M")&lt;=11),"AMARILLO"))),S97))</f>
        <v xml:space="preserve"> </v>
      </c>
      <c r="S97" s="25" t="str">
        <f>IF(Q97=0," ",IF(Q97&lt;=$N$4,"VENCIDO","NO VENCIDO"))</f>
        <v xml:space="preserve"> </v>
      </c>
      <c r="T97" s="18"/>
      <c r="U97" s="19"/>
      <c r="V97" s="19"/>
      <c r="W97" s="20"/>
      <c r="X97" s="20"/>
      <c r="Y97" s="164"/>
      <c r="Z97" s="21"/>
      <c r="AA97" s="4"/>
      <c r="AB97" s="166"/>
      <c r="AC97" s="166"/>
      <c r="AD97" s="170"/>
      <c r="AE97" s="166"/>
      <c r="AF97" s="166"/>
      <c r="AG97" s="166"/>
      <c r="AH97" s="166"/>
      <c r="AI97" s="166"/>
      <c r="AJ97" s="166"/>
      <c r="AK97" s="166"/>
      <c r="AL97" s="166"/>
      <c r="AM97" s="166"/>
      <c r="AN97" s="166"/>
      <c r="AO97" s="184"/>
      <c r="AP97" s="24"/>
      <c r="AQ97" s="8"/>
    </row>
    <row r="98" spans="1:43" ht="14.65" customHeight="1">
      <c r="A98" s="101"/>
      <c r="B98" s="189"/>
      <c r="C98" s="190"/>
      <c r="D98" s="118"/>
      <c r="E98" s="127"/>
      <c r="F98" s="133"/>
      <c r="G98" s="133"/>
      <c r="H98" s="133"/>
      <c r="I98" s="133"/>
      <c r="J98" s="145"/>
      <c r="K98" s="148"/>
      <c r="L98" s="151"/>
      <c r="M98" s="154"/>
      <c r="N98" s="14"/>
      <c r="O98" s="15"/>
      <c r="P98" s="15"/>
      <c r="Q98" s="16"/>
      <c r="R98" s="17" t="str">
        <f ca="1">IF(Q98=0," ",IFERROR(IF(DATEDIF(TODAY(),Q98,"M")&lt;=5,"ROJO",IF(DATEDIF(TODAY(),Q98,"M")&gt;=12,"VERDE",IF(AND(DATEDIF(TODAY(),Q98,"M")&gt;=6,DATEDIF(TODAY(),Q98,"M")&lt;=11),"AMARILLO"))),S98))</f>
        <v xml:space="preserve"> </v>
      </c>
      <c r="S98" s="25" t="str">
        <f>IF(Q98=0," ",IF(Q98&lt;=$N$4,"VENCIDO","NO VENCIDO"))</f>
        <v xml:space="preserve"> </v>
      </c>
      <c r="T98" s="18"/>
      <c r="U98" s="19"/>
      <c r="V98" s="19"/>
      <c r="W98" s="20"/>
      <c r="X98" s="20"/>
      <c r="Y98" s="164"/>
      <c r="Z98" s="21"/>
      <c r="AA98" s="4"/>
      <c r="AB98" s="166"/>
      <c r="AC98" s="166"/>
      <c r="AD98" s="170"/>
      <c r="AE98" s="166"/>
      <c r="AF98" s="166"/>
      <c r="AG98" s="166"/>
      <c r="AH98" s="166"/>
      <c r="AI98" s="166"/>
      <c r="AJ98" s="166"/>
      <c r="AK98" s="166"/>
      <c r="AL98" s="166"/>
      <c r="AM98" s="166"/>
      <c r="AN98" s="166"/>
      <c r="AO98" s="184"/>
      <c r="AP98" s="24"/>
      <c r="AQ98" s="8"/>
    </row>
    <row r="99" spans="1:43" ht="14.65" customHeight="1">
      <c r="A99" s="101"/>
      <c r="B99" s="189"/>
      <c r="C99" s="190"/>
      <c r="D99" s="118"/>
      <c r="E99" s="127"/>
      <c r="F99" s="133"/>
      <c r="G99" s="133"/>
      <c r="H99" s="133"/>
      <c r="I99" s="133"/>
      <c r="J99" s="145"/>
      <c r="K99" s="148"/>
      <c r="L99" s="151"/>
      <c r="M99" s="155"/>
      <c r="N99" s="14"/>
      <c r="O99" s="15"/>
      <c r="P99" s="15"/>
      <c r="Q99" s="16"/>
      <c r="R99" s="17" t="str">
        <f ca="1">IF(Q99=0," ",IFERROR(IF(DATEDIF(TODAY(),Q99,"M")&lt;=5,"ROJO",IF(DATEDIF(TODAY(),Q99,"M")&gt;=12,"VERDE",IF(AND(DATEDIF(TODAY(),Q99,"M")&gt;=6,DATEDIF(TODAY(),Q99,"M")&lt;=11),"AMARILLO"))),S99))</f>
        <v xml:space="preserve"> </v>
      </c>
      <c r="S99" s="25" t="str">
        <f>IF(Q99=0," ",IF(Q99&lt;=$N$4,"VENCIDO","NO VENCIDO"))</f>
        <v xml:space="preserve"> </v>
      </c>
      <c r="T99" s="18"/>
      <c r="U99" s="19"/>
      <c r="V99" s="19"/>
      <c r="W99" s="20"/>
      <c r="X99" s="20"/>
      <c r="Y99" s="164"/>
      <c r="Z99" s="21"/>
      <c r="AA99" s="4"/>
      <c r="AB99" s="166"/>
      <c r="AC99" s="166"/>
      <c r="AD99" s="170"/>
      <c r="AE99" s="166"/>
      <c r="AF99" s="166"/>
      <c r="AG99" s="166"/>
      <c r="AH99" s="166"/>
      <c r="AI99" s="166"/>
      <c r="AJ99" s="166"/>
      <c r="AK99" s="166"/>
      <c r="AL99" s="166"/>
      <c r="AM99" s="166"/>
      <c r="AN99" s="166"/>
      <c r="AO99" s="185"/>
      <c r="AP99" s="24"/>
      <c r="AQ99" s="8"/>
    </row>
    <row r="100" spans="1:43" ht="16.5">
      <c r="A100" s="102"/>
      <c r="B100" s="191"/>
      <c r="C100" s="192"/>
      <c r="D100" s="119"/>
      <c r="E100" s="128"/>
      <c r="F100" s="134"/>
      <c r="G100" s="134"/>
      <c r="H100" s="134"/>
      <c r="I100" s="134"/>
      <c r="J100" s="146"/>
      <c r="K100" s="149"/>
      <c r="L100" s="152"/>
      <c r="M100" s="28" t="b">
        <f>M95=N100</f>
        <v>1</v>
      </c>
      <c r="N100" s="29">
        <f>SUM(N95:N99)</f>
        <v>13</v>
      </c>
      <c r="O100" s="30" t="s">
        <v>112</v>
      </c>
      <c r="P100" s="31"/>
      <c r="Q100" s="32"/>
      <c r="R100" s="32"/>
      <c r="S100" s="32"/>
      <c r="T100" s="33">
        <f>SUM(T95:T99)</f>
        <v>0</v>
      </c>
      <c r="U100" s="34"/>
      <c r="V100" s="34"/>
      <c r="W100" s="34"/>
      <c r="X100" s="35"/>
      <c r="Y100" s="165"/>
      <c r="Z100" s="36"/>
      <c r="AA100" s="4"/>
      <c r="AB100" s="37"/>
      <c r="AC100" s="37"/>
      <c r="AD100" s="38"/>
      <c r="AE100" s="37"/>
      <c r="AF100" s="37"/>
      <c r="AG100" s="37"/>
      <c r="AH100" s="37"/>
      <c r="AI100" s="37"/>
      <c r="AJ100" s="37"/>
      <c r="AK100" s="37"/>
      <c r="AL100" s="37"/>
      <c r="AM100" s="37"/>
      <c r="AN100" s="37"/>
      <c r="AO100" s="39"/>
      <c r="AP100" s="24"/>
      <c r="AQ100" s="8"/>
    </row>
    <row r="101" spans="1:43" ht="14.65" customHeight="1">
      <c r="A101" s="100">
        <f>A95+1</f>
        <v>17</v>
      </c>
      <c r="B101" s="193" t="s">
        <v>144</v>
      </c>
      <c r="C101" s="193"/>
      <c r="D101" s="117">
        <f>+Mayo!M101</f>
        <v>0</v>
      </c>
      <c r="E101" s="126"/>
      <c r="F101" s="132"/>
      <c r="G101" s="132"/>
      <c r="H101" s="132"/>
      <c r="I101" s="132"/>
      <c r="J101" s="144">
        <f>+F101+G101</f>
        <v>0</v>
      </c>
      <c r="K101" s="147">
        <f>+AO101</f>
        <v>0</v>
      </c>
      <c r="L101" s="150">
        <f>+J101+K101</f>
        <v>0</v>
      </c>
      <c r="M101" s="153">
        <f>+(D101+E101)-(L101)+H101-I101</f>
        <v>0</v>
      </c>
      <c r="N101" s="14"/>
      <c r="O101" s="15"/>
      <c r="P101" s="15"/>
      <c r="Q101" s="16"/>
      <c r="R101" s="17" t="str">
        <f ca="1">IF(Q101=0," ",IFERROR(IF(DATEDIF(TODAY(),Q101,"M")&lt;=5,"ROJO",IF(DATEDIF(TODAY(),Q101,"M")&gt;=12,"VERDE",IF(AND(DATEDIF(TODAY(),Q101,"M")&gt;=6,DATEDIF(TODAY(),Q101,"M")&lt;=11),"AMARILLO"))),S101))</f>
        <v xml:space="preserve"> </v>
      </c>
      <c r="S101" s="17" t="str">
        <f>IF(Q101=0," ",IF(Q101&lt;=$N$4,"VENCIDO","NO VENCIDO"))</f>
        <v xml:space="preserve"> </v>
      </c>
      <c r="T101" s="18"/>
      <c r="U101" s="19"/>
      <c r="V101" s="19"/>
      <c r="W101" s="20"/>
      <c r="X101" s="20"/>
      <c r="Y101" s="163">
        <f>+AT101</f>
        <v>0</v>
      </c>
      <c r="Z101" s="21"/>
      <c r="AA101" s="4"/>
      <c r="AB101" s="166"/>
      <c r="AC101" s="166"/>
      <c r="AD101" s="170">
        <f>+AB101+AC101</f>
        <v>0</v>
      </c>
      <c r="AE101" s="166"/>
      <c r="AF101" s="166"/>
      <c r="AG101" s="166"/>
      <c r="AH101" s="166"/>
      <c r="AI101" s="166"/>
      <c r="AJ101" s="166"/>
      <c r="AK101" s="166"/>
      <c r="AL101" s="166"/>
      <c r="AM101" s="166"/>
      <c r="AN101" s="166"/>
      <c r="AO101" s="183">
        <f>SUM(AD101:AN105)</f>
        <v>0</v>
      </c>
      <c r="AP101" s="24"/>
      <c r="AQ101" s="8"/>
    </row>
    <row r="102" spans="1:43" ht="14.65" customHeight="1">
      <c r="A102" s="101"/>
      <c r="B102" s="193"/>
      <c r="C102" s="193"/>
      <c r="D102" s="118"/>
      <c r="E102" s="127"/>
      <c r="F102" s="133"/>
      <c r="G102" s="133"/>
      <c r="H102" s="133"/>
      <c r="I102" s="133"/>
      <c r="J102" s="145"/>
      <c r="K102" s="148"/>
      <c r="L102" s="151"/>
      <c r="M102" s="154"/>
      <c r="N102" s="14"/>
      <c r="O102" s="15"/>
      <c r="P102" s="15"/>
      <c r="Q102" s="16"/>
      <c r="R102" s="17" t="str">
        <f ca="1">IF(Q102=0," ",IFERROR(IF(DATEDIF(TODAY(),Q102,"M")&lt;=5,"ROJO",IF(DATEDIF(TODAY(),Q102,"M")&gt;=12,"VERDE",IF(AND(DATEDIF(TODAY(),Q102,"M")&gt;=6,DATEDIF(TODAY(),Q102,"M")&lt;=11),"AMARILLO"))),S102))</f>
        <v xml:space="preserve"> </v>
      </c>
      <c r="S102" s="25" t="str">
        <f>IF(Q102=0," ",IF(Q102&lt;=$N$4,"VENCIDO","NO VENCIDO"))</f>
        <v xml:space="preserve"> </v>
      </c>
      <c r="T102" s="18"/>
      <c r="U102" s="19"/>
      <c r="V102" s="19"/>
      <c r="W102" s="20"/>
      <c r="X102" s="20"/>
      <c r="Y102" s="164"/>
      <c r="Z102" s="21"/>
      <c r="AA102" s="4"/>
      <c r="AB102" s="166"/>
      <c r="AC102" s="166"/>
      <c r="AD102" s="170"/>
      <c r="AE102" s="166"/>
      <c r="AF102" s="166"/>
      <c r="AG102" s="166"/>
      <c r="AH102" s="166"/>
      <c r="AI102" s="166"/>
      <c r="AJ102" s="166"/>
      <c r="AK102" s="166"/>
      <c r="AL102" s="166"/>
      <c r="AM102" s="166"/>
      <c r="AN102" s="166"/>
      <c r="AO102" s="184"/>
      <c r="AP102" s="24"/>
      <c r="AQ102" s="8"/>
    </row>
    <row r="103" spans="1:43" ht="14.65" customHeight="1">
      <c r="A103" s="101"/>
      <c r="B103" s="193"/>
      <c r="C103" s="193"/>
      <c r="D103" s="118"/>
      <c r="E103" s="127"/>
      <c r="F103" s="133"/>
      <c r="G103" s="133"/>
      <c r="H103" s="133"/>
      <c r="I103" s="133"/>
      <c r="J103" s="145"/>
      <c r="K103" s="148"/>
      <c r="L103" s="151"/>
      <c r="M103" s="154"/>
      <c r="N103" s="14"/>
      <c r="O103" s="15"/>
      <c r="P103" s="15"/>
      <c r="Q103" s="16"/>
      <c r="R103" s="17" t="str">
        <f ca="1">IF(Q103=0," ",IFERROR(IF(DATEDIF(TODAY(),Q103,"M")&lt;=5,"ROJO",IF(DATEDIF(TODAY(),Q103,"M")&gt;=12,"VERDE",IF(AND(DATEDIF(TODAY(),Q103,"M")&gt;=6,DATEDIF(TODAY(),Q103,"M")&lt;=11),"AMARILLO"))),S103))</f>
        <v xml:space="preserve"> </v>
      </c>
      <c r="S103" s="25" t="str">
        <f>IF(Q103=0," ",IF(Q103&lt;=$N$4,"VENCIDO","NO VENCIDO"))</f>
        <v xml:space="preserve"> </v>
      </c>
      <c r="T103" s="18"/>
      <c r="U103" s="19"/>
      <c r="V103" s="19"/>
      <c r="W103" s="20"/>
      <c r="X103" s="20"/>
      <c r="Y103" s="164"/>
      <c r="Z103" s="21"/>
      <c r="AA103" s="4"/>
      <c r="AB103" s="166"/>
      <c r="AC103" s="166"/>
      <c r="AD103" s="170"/>
      <c r="AE103" s="166"/>
      <c r="AF103" s="166"/>
      <c r="AG103" s="166"/>
      <c r="AH103" s="166"/>
      <c r="AI103" s="166"/>
      <c r="AJ103" s="166"/>
      <c r="AK103" s="166"/>
      <c r="AL103" s="166"/>
      <c r="AM103" s="166"/>
      <c r="AN103" s="166"/>
      <c r="AO103" s="184"/>
      <c r="AP103" s="24"/>
      <c r="AQ103" s="8"/>
    </row>
    <row r="104" spans="1:43" ht="14.65" customHeight="1">
      <c r="A104" s="101"/>
      <c r="B104" s="193"/>
      <c r="C104" s="193"/>
      <c r="D104" s="118"/>
      <c r="E104" s="127"/>
      <c r="F104" s="133"/>
      <c r="G104" s="133"/>
      <c r="H104" s="133"/>
      <c r="I104" s="133"/>
      <c r="J104" s="145"/>
      <c r="K104" s="148"/>
      <c r="L104" s="151"/>
      <c r="M104" s="154"/>
      <c r="N104" s="14"/>
      <c r="O104" s="15"/>
      <c r="P104" s="15"/>
      <c r="Q104" s="16"/>
      <c r="R104" s="17" t="str">
        <f ca="1">IF(Q104=0," ",IFERROR(IF(DATEDIF(TODAY(),Q104,"M")&lt;=5,"ROJO",IF(DATEDIF(TODAY(),Q104,"M")&gt;=12,"VERDE",IF(AND(DATEDIF(TODAY(),Q104,"M")&gt;=6,DATEDIF(TODAY(),Q104,"M")&lt;=11),"AMARILLO"))),S104))</f>
        <v xml:space="preserve"> </v>
      </c>
      <c r="S104" s="25" t="str">
        <f>IF(Q104=0," ",IF(Q104&lt;=$N$4,"VENCIDO","NO VENCIDO"))</f>
        <v xml:space="preserve"> </v>
      </c>
      <c r="T104" s="18"/>
      <c r="U104" s="19"/>
      <c r="V104" s="19"/>
      <c r="W104" s="20"/>
      <c r="X104" s="20"/>
      <c r="Y104" s="164"/>
      <c r="Z104" s="21"/>
      <c r="AA104" s="4"/>
      <c r="AB104" s="166"/>
      <c r="AC104" s="166"/>
      <c r="AD104" s="170"/>
      <c r="AE104" s="166"/>
      <c r="AF104" s="166"/>
      <c r="AG104" s="166"/>
      <c r="AH104" s="166"/>
      <c r="AI104" s="166"/>
      <c r="AJ104" s="166"/>
      <c r="AK104" s="166"/>
      <c r="AL104" s="166"/>
      <c r="AM104" s="166"/>
      <c r="AN104" s="166"/>
      <c r="AO104" s="184"/>
      <c r="AP104" s="24"/>
      <c r="AQ104" s="8"/>
    </row>
    <row r="105" spans="1:43" ht="14.65" customHeight="1">
      <c r="A105" s="101"/>
      <c r="B105" s="193"/>
      <c r="C105" s="193"/>
      <c r="D105" s="118"/>
      <c r="E105" s="127"/>
      <c r="F105" s="133"/>
      <c r="G105" s="133"/>
      <c r="H105" s="133"/>
      <c r="I105" s="133"/>
      <c r="J105" s="145"/>
      <c r="K105" s="148"/>
      <c r="L105" s="151"/>
      <c r="M105" s="155"/>
      <c r="N105" s="14"/>
      <c r="O105" s="15"/>
      <c r="P105" s="15"/>
      <c r="Q105" s="16"/>
      <c r="R105" s="17" t="str">
        <f ca="1">IF(Q105=0," ",IFERROR(IF(DATEDIF(TODAY(),Q105,"M")&lt;=5,"ROJO",IF(DATEDIF(TODAY(),Q105,"M")&gt;=12,"VERDE",IF(AND(DATEDIF(TODAY(),Q105,"M")&gt;=6,DATEDIF(TODAY(),Q105,"M")&lt;=11),"AMARILLO"))),S105))</f>
        <v xml:space="preserve"> </v>
      </c>
      <c r="S105" s="25" t="str">
        <f>IF(Q105=0," ",IF(Q105&lt;=$N$4,"VENCIDO","NO VENCIDO"))</f>
        <v xml:space="preserve"> </v>
      </c>
      <c r="T105" s="18"/>
      <c r="U105" s="19"/>
      <c r="V105" s="19"/>
      <c r="W105" s="20"/>
      <c r="X105" s="20"/>
      <c r="Y105" s="164"/>
      <c r="Z105" s="21"/>
      <c r="AA105" s="4"/>
      <c r="AB105" s="166"/>
      <c r="AC105" s="166"/>
      <c r="AD105" s="170"/>
      <c r="AE105" s="166"/>
      <c r="AF105" s="166"/>
      <c r="AG105" s="166"/>
      <c r="AH105" s="166"/>
      <c r="AI105" s="166"/>
      <c r="AJ105" s="166"/>
      <c r="AK105" s="166"/>
      <c r="AL105" s="166"/>
      <c r="AM105" s="166"/>
      <c r="AN105" s="166"/>
      <c r="AO105" s="185"/>
      <c r="AP105" s="24"/>
      <c r="AQ105" s="8"/>
    </row>
    <row r="106" spans="1:43" ht="16.5">
      <c r="A106" s="102"/>
      <c r="B106" s="193"/>
      <c r="C106" s="193"/>
      <c r="D106" s="119"/>
      <c r="E106" s="128"/>
      <c r="F106" s="134"/>
      <c r="G106" s="134"/>
      <c r="H106" s="134"/>
      <c r="I106" s="134"/>
      <c r="J106" s="146"/>
      <c r="K106" s="149"/>
      <c r="L106" s="152"/>
      <c r="M106" s="28" t="b">
        <f>M101=N106</f>
        <v>1</v>
      </c>
      <c r="N106" s="29">
        <f>SUM(N101:N105)</f>
        <v>0</v>
      </c>
      <c r="O106" s="30" t="s">
        <v>112</v>
      </c>
      <c r="P106" s="31"/>
      <c r="Q106" s="32"/>
      <c r="R106" s="32"/>
      <c r="S106" s="32"/>
      <c r="T106" s="33">
        <f>SUM(T101:T105)</f>
        <v>0</v>
      </c>
      <c r="U106" s="34"/>
      <c r="V106" s="34"/>
      <c r="W106" s="34"/>
      <c r="X106" s="35"/>
      <c r="Y106" s="165"/>
      <c r="Z106" s="36"/>
      <c r="AA106" s="4"/>
      <c r="AB106" s="37"/>
      <c r="AC106" s="37"/>
      <c r="AD106" s="38"/>
      <c r="AE106" s="37"/>
      <c r="AF106" s="37"/>
      <c r="AG106" s="37"/>
      <c r="AH106" s="37"/>
      <c r="AI106" s="37"/>
      <c r="AJ106" s="37"/>
      <c r="AK106" s="37"/>
      <c r="AL106" s="37"/>
      <c r="AM106" s="37"/>
      <c r="AN106" s="37"/>
      <c r="AO106" s="39"/>
      <c r="AP106" s="24"/>
      <c r="AQ106" s="8"/>
    </row>
    <row r="107" spans="1:43" ht="14.65" customHeight="1">
      <c r="A107" s="100">
        <f>A101+1</f>
        <v>18</v>
      </c>
      <c r="B107" s="193" t="s">
        <v>145</v>
      </c>
      <c r="C107" s="193"/>
      <c r="D107" s="117">
        <f>+Mayo!M107</f>
        <v>0</v>
      </c>
      <c r="E107" s="126"/>
      <c r="F107" s="132"/>
      <c r="G107" s="132"/>
      <c r="H107" s="132"/>
      <c r="I107" s="132"/>
      <c r="J107" s="144">
        <f>+F107+G107</f>
        <v>0</v>
      </c>
      <c r="K107" s="147">
        <f>+AO107</f>
        <v>0</v>
      </c>
      <c r="L107" s="150">
        <f>+J107+K107</f>
        <v>0</v>
      </c>
      <c r="M107" s="153">
        <f>+(D107+E107)-(L107)+H107-I107</f>
        <v>0</v>
      </c>
      <c r="N107" s="14"/>
      <c r="O107" s="15"/>
      <c r="P107" s="15"/>
      <c r="Q107" s="16"/>
      <c r="R107" s="17" t="str">
        <f ca="1">IF(Q107=0," ",IFERROR(IF(DATEDIF(TODAY(),Q107,"M")&lt;=5,"ROJO",IF(DATEDIF(TODAY(),Q107,"M")&gt;=12,"VERDE",IF(AND(DATEDIF(TODAY(),Q107,"M")&gt;=6,DATEDIF(TODAY(),Q107,"M")&lt;=11),"AMARILLO"))),S107))</f>
        <v xml:space="preserve"> </v>
      </c>
      <c r="S107" s="17" t="str">
        <f>IF(Q107=0," ",IF(Q107&lt;=$N$4,"VENCIDO","NO VENCIDO"))</f>
        <v xml:space="preserve"> </v>
      </c>
      <c r="T107" s="18"/>
      <c r="U107" s="19"/>
      <c r="V107" s="19"/>
      <c r="W107" s="20"/>
      <c r="X107" s="20"/>
      <c r="Y107" s="163">
        <f>+AT107</f>
        <v>0</v>
      </c>
      <c r="Z107" s="21"/>
      <c r="AA107" s="4"/>
      <c r="AB107" s="166"/>
      <c r="AC107" s="166"/>
      <c r="AD107" s="170">
        <f>+AB107+AC107</f>
        <v>0</v>
      </c>
      <c r="AE107" s="166"/>
      <c r="AF107" s="166"/>
      <c r="AG107" s="166"/>
      <c r="AH107" s="166"/>
      <c r="AI107" s="166"/>
      <c r="AJ107" s="166"/>
      <c r="AK107" s="166"/>
      <c r="AL107" s="166"/>
      <c r="AM107" s="166"/>
      <c r="AN107" s="166"/>
      <c r="AO107" s="183">
        <f>SUM(AD107:AN111)</f>
        <v>0</v>
      </c>
      <c r="AP107" s="24"/>
      <c r="AQ107" s="8"/>
    </row>
    <row r="108" spans="1:43" ht="14.65" customHeight="1">
      <c r="A108" s="101"/>
      <c r="B108" s="193"/>
      <c r="C108" s="193"/>
      <c r="D108" s="118"/>
      <c r="E108" s="127"/>
      <c r="F108" s="133"/>
      <c r="G108" s="133"/>
      <c r="H108" s="133"/>
      <c r="I108" s="133"/>
      <c r="J108" s="145"/>
      <c r="K108" s="148"/>
      <c r="L108" s="151"/>
      <c r="M108" s="154"/>
      <c r="N108" s="14"/>
      <c r="O108" s="15"/>
      <c r="P108" s="15"/>
      <c r="Q108" s="16"/>
      <c r="R108" s="17" t="str">
        <f ca="1">IF(Q108=0," ",IFERROR(IF(DATEDIF(TODAY(),Q108,"M")&lt;=5,"ROJO",IF(DATEDIF(TODAY(),Q108,"M")&gt;=12,"VERDE",IF(AND(DATEDIF(TODAY(),Q108,"M")&gt;=6,DATEDIF(TODAY(),Q108,"M")&lt;=11),"AMARILLO"))),S108))</f>
        <v xml:space="preserve"> </v>
      </c>
      <c r="S108" s="25" t="str">
        <f>IF(Q108=0," ",IF(Q108&lt;=$N$4,"VENCIDO","NO VENCIDO"))</f>
        <v xml:space="preserve"> </v>
      </c>
      <c r="T108" s="18"/>
      <c r="U108" s="19"/>
      <c r="V108" s="19"/>
      <c r="W108" s="20"/>
      <c r="X108" s="20"/>
      <c r="Y108" s="164"/>
      <c r="Z108" s="21"/>
      <c r="AA108" s="4"/>
      <c r="AB108" s="166"/>
      <c r="AC108" s="166"/>
      <c r="AD108" s="170"/>
      <c r="AE108" s="166"/>
      <c r="AF108" s="166"/>
      <c r="AG108" s="166"/>
      <c r="AH108" s="166"/>
      <c r="AI108" s="166"/>
      <c r="AJ108" s="166"/>
      <c r="AK108" s="166"/>
      <c r="AL108" s="166"/>
      <c r="AM108" s="166"/>
      <c r="AN108" s="166"/>
      <c r="AO108" s="184"/>
      <c r="AP108" s="24"/>
      <c r="AQ108" s="8"/>
    </row>
    <row r="109" spans="1:43" ht="14.65" customHeight="1">
      <c r="A109" s="101"/>
      <c r="B109" s="193"/>
      <c r="C109" s="193"/>
      <c r="D109" s="118"/>
      <c r="E109" s="127"/>
      <c r="F109" s="133"/>
      <c r="G109" s="133"/>
      <c r="H109" s="133"/>
      <c r="I109" s="133"/>
      <c r="J109" s="145"/>
      <c r="K109" s="148"/>
      <c r="L109" s="151"/>
      <c r="M109" s="154"/>
      <c r="N109" s="14"/>
      <c r="O109" s="15"/>
      <c r="P109" s="15"/>
      <c r="Q109" s="16"/>
      <c r="R109" s="17" t="str">
        <f ca="1">IF(Q109=0," ",IFERROR(IF(DATEDIF(TODAY(),Q109,"M")&lt;=5,"ROJO",IF(DATEDIF(TODAY(),Q109,"M")&gt;=12,"VERDE",IF(AND(DATEDIF(TODAY(),Q109,"M")&gt;=6,DATEDIF(TODAY(),Q109,"M")&lt;=11),"AMARILLO"))),S109))</f>
        <v xml:space="preserve"> </v>
      </c>
      <c r="S109" s="25" t="str">
        <f>IF(Q109=0," ",IF(Q109&lt;=$N$4,"VENCIDO","NO VENCIDO"))</f>
        <v xml:space="preserve"> </v>
      </c>
      <c r="T109" s="18"/>
      <c r="U109" s="19"/>
      <c r="V109" s="19"/>
      <c r="W109" s="20"/>
      <c r="X109" s="20"/>
      <c r="Y109" s="164"/>
      <c r="Z109" s="21"/>
      <c r="AA109" s="4"/>
      <c r="AB109" s="166"/>
      <c r="AC109" s="166"/>
      <c r="AD109" s="170"/>
      <c r="AE109" s="166"/>
      <c r="AF109" s="166"/>
      <c r="AG109" s="166"/>
      <c r="AH109" s="166"/>
      <c r="AI109" s="166"/>
      <c r="AJ109" s="166"/>
      <c r="AK109" s="166"/>
      <c r="AL109" s="166"/>
      <c r="AM109" s="166"/>
      <c r="AN109" s="166"/>
      <c r="AO109" s="184"/>
      <c r="AP109" s="24"/>
      <c r="AQ109" s="8"/>
    </row>
    <row r="110" spans="1:43" ht="14.65" customHeight="1">
      <c r="A110" s="101"/>
      <c r="B110" s="193"/>
      <c r="C110" s="193"/>
      <c r="D110" s="118"/>
      <c r="E110" s="127"/>
      <c r="F110" s="133"/>
      <c r="G110" s="133"/>
      <c r="H110" s="133"/>
      <c r="I110" s="133"/>
      <c r="J110" s="145"/>
      <c r="K110" s="148"/>
      <c r="L110" s="151"/>
      <c r="M110" s="154"/>
      <c r="N110" s="14"/>
      <c r="O110" s="15"/>
      <c r="P110" s="15"/>
      <c r="Q110" s="16"/>
      <c r="R110" s="17" t="str">
        <f ca="1">IF(Q110=0," ",IFERROR(IF(DATEDIF(TODAY(),Q110,"M")&lt;=5,"ROJO",IF(DATEDIF(TODAY(),Q110,"M")&gt;=12,"VERDE",IF(AND(DATEDIF(TODAY(),Q110,"M")&gt;=6,DATEDIF(TODAY(),Q110,"M")&lt;=11),"AMARILLO"))),S110))</f>
        <v xml:space="preserve"> </v>
      </c>
      <c r="S110" s="25" t="str">
        <f>IF(Q110=0," ",IF(Q110&lt;=$N$4,"VENCIDO","NO VENCIDO"))</f>
        <v xml:space="preserve"> </v>
      </c>
      <c r="T110" s="18"/>
      <c r="U110" s="19"/>
      <c r="V110" s="19"/>
      <c r="W110" s="20"/>
      <c r="X110" s="20"/>
      <c r="Y110" s="164"/>
      <c r="Z110" s="21"/>
      <c r="AA110" s="4"/>
      <c r="AB110" s="166"/>
      <c r="AC110" s="166"/>
      <c r="AD110" s="170"/>
      <c r="AE110" s="166"/>
      <c r="AF110" s="166"/>
      <c r="AG110" s="166"/>
      <c r="AH110" s="166"/>
      <c r="AI110" s="166"/>
      <c r="AJ110" s="166"/>
      <c r="AK110" s="166"/>
      <c r="AL110" s="166"/>
      <c r="AM110" s="166"/>
      <c r="AN110" s="166"/>
      <c r="AO110" s="184"/>
      <c r="AP110" s="24"/>
      <c r="AQ110" s="8"/>
    </row>
    <row r="111" spans="1:43" ht="14.65" customHeight="1">
      <c r="A111" s="101"/>
      <c r="B111" s="193"/>
      <c r="C111" s="193"/>
      <c r="D111" s="118"/>
      <c r="E111" s="127"/>
      <c r="F111" s="133"/>
      <c r="G111" s="133"/>
      <c r="H111" s="133"/>
      <c r="I111" s="133"/>
      <c r="J111" s="145"/>
      <c r="K111" s="148"/>
      <c r="L111" s="151"/>
      <c r="M111" s="155"/>
      <c r="N111" s="14"/>
      <c r="O111" s="15"/>
      <c r="P111" s="15"/>
      <c r="Q111" s="16"/>
      <c r="R111" s="17" t="str">
        <f ca="1">IF(Q111=0," ",IFERROR(IF(DATEDIF(TODAY(),Q111,"M")&lt;=5,"ROJO",IF(DATEDIF(TODAY(),Q111,"M")&gt;=12,"VERDE",IF(AND(DATEDIF(TODAY(),Q111,"M")&gt;=6,DATEDIF(TODAY(),Q111,"M")&lt;=11),"AMARILLO"))),S111))</f>
        <v xml:space="preserve"> </v>
      </c>
      <c r="S111" s="25" t="str">
        <f>IF(Q111=0," ",IF(Q111&lt;=$N$4,"VENCIDO","NO VENCIDO"))</f>
        <v xml:space="preserve"> </v>
      </c>
      <c r="T111" s="18"/>
      <c r="U111" s="19"/>
      <c r="V111" s="19"/>
      <c r="W111" s="20"/>
      <c r="X111" s="20"/>
      <c r="Y111" s="164"/>
      <c r="Z111" s="21"/>
      <c r="AA111" s="4"/>
      <c r="AB111" s="166"/>
      <c r="AC111" s="166"/>
      <c r="AD111" s="170"/>
      <c r="AE111" s="166"/>
      <c r="AF111" s="166"/>
      <c r="AG111" s="166"/>
      <c r="AH111" s="166"/>
      <c r="AI111" s="166"/>
      <c r="AJ111" s="166"/>
      <c r="AK111" s="166"/>
      <c r="AL111" s="166"/>
      <c r="AM111" s="166"/>
      <c r="AN111" s="166"/>
      <c r="AO111" s="185"/>
      <c r="AP111" s="24"/>
      <c r="AQ111" s="8"/>
    </row>
    <row r="112" spans="1:43" ht="16.5">
      <c r="A112" s="102"/>
      <c r="B112" s="193"/>
      <c r="C112" s="193"/>
      <c r="D112" s="119"/>
      <c r="E112" s="128"/>
      <c r="F112" s="134"/>
      <c r="G112" s="134"/>
      <c r="H112" s="134"/>
      <c r="I112" s="134"/>
      <c r="J112" s="146"/>
      <c r="K112" s="149"/>
      <c r="L112" s="152"/>
      <c r="M112" s="28" t="b">
        <f>M107=N112</f>
        <v>1</v>
      </c>
      <c r="N112" s="29">
        <f>SUM(N107:N111)</f>
        <v>0</v>
      </c>
      <c r="O112" s="30" t="s">
        <v>112</v>
      </c>
      <c r="P112" s="31"/>
      <c r="Q112" s="32"/>
      <c r="R112" s="32"/>
      <c r="S112" s="32"/>
      <c r="T112" s="33">
        <f>SUM(T107:T111)</f>
        <v>0</v>
      </c>
      <c r="U112" s="34"/>
      <c r="V112" s="34"/>
      <c r="W112" s="34"/>
      <c r="X112" s="35"/>
      <c r="Y112" s="165"/>
      <c r="Z112" s="36"/>
      <c r="AA112" s="4"/>
      <c r="AB112" s="37"/>
      <c r="AC112" s="37"/>
      <c r="AD112" s="38"/>
      <c r="AE112" s="37"/>
      <c r="AF112" s="37"/>
      <c r="AG112" s="37"/>
      <c r="AH112" s="37"/>
      <c r="AI112" s="37"/>
      <c r="AJ112" s="37"/>
      <c r="AK112" s="37"/>
      <c r="AL112" s="37"/>
      <c r="AM112" s="37"/>
      <c r="AN112" s="37"/>
      <c r="AO112" s="39"/>
      <c r="AP112" s="24"/>
      <c r="AQ112" s="8"/>
    </row>
    <row r="113" spans="1:43" ht="14.65" customHeight="1">
      <c r="A113" s="100">
        <f>A107+1</f>
        <v>19</v>
      </c>
      <c r="B113" s="187" t="s">
        <v>146</v>
      </c>
      <c r="C113" s="188"/>
      <c r="D113" s="117">
        <f>+Mayo!M113</f>
        <v>100</v>
      </c>
      <c r="E113" s="126">
        <v>100</v>
      </c>
      <c r="F113" s="132">
        <v>9</v>
      </c>
      <c r="G113" s="132"/>
      <c r="H113" s="132"/>
      <c r="I113" s="132"/>
      <c r="J113" s="144">
        <f>+F113+G113</f>
        <v>9</v>
      </c>
      <c r="K113" s="147">
        <f>+AO113</f>
        <v>31</v>
      </c>
      <c r="L113" s="150">
        <f>+J113+K113</f>
        <v>40</v>
      </c>
      <c r="M113" s="153">
        <f>+(D113+E113)-(L113)+H113-I113</f>
        <v>160</v>
      </c>
      <c r="N113" s="14">
        <v>160</v>
      </c>
      <c r="O113" s="15" t="s">
        <v>147</v>
      </c>
      <c r="P113" s="15" t="s">
        <v>125</v>
      </c>
      <c r="Q113" s="16">
        <v>46507</v>
      </c>
      <c r="R113" s="17" t="str">
        <f ca="1">IF(Q113=0," ",IFERROR(IF(DATEDIF(TODAY(),Q113,"M")&lt;=5,"ROJO",IF(DATEDIF(TODAY(),Q113,"M")&gt;=12,"VERDE",IF(AND(DATEDIF(TODAY(),Q113,"M")&gt;=6,DATEDIF(TODAY(),Q113,"M")&lt;=11),"AMARILLO"))),S113))</f>
        <v>AMARILLO</v>
      </c>
      <c r="S113" s="17" t="str">
        <f>IF(Q113=0," ",IF(Q113&lt;=$N$4,"VENCIDO","NO VENCIDO"))</f>
        <v>NO VENCIDO</v>
      </c>
      <c r="T113" s="18"/>
      <c r="U113" s="19"/>
      <c r="V113" s="19"/>
      <c r="W113" s="20"/>
      <c r="X113" s="20"/>
      <c r="Y113" s="163">
        <f>+AT113</f>
        <v>0</v>
      </c>
      <c r="Z113" s="21"/>
      <c r="AA113" s="4"/>
      <c r="AB113" s="166">
        <v>31</v>
      </c>
      <c r="AC113" s="166"/>
      <c r="AD113" s="170">
        <f>+AB113+AC113</f>
        <v>31</v>
      </c>
      <c r="AE113" s="166"/>
      <c r="AF113" s="166"/>
      <c r="AG113" s="166"/>
      <c r="AH113" s="166"/>
      <c r="AI113" s="166"/>
      <c r="AJ113" s="166"/>
      <c r="AK113" s="166"/>
      <c r="AL113" s="166"/>
      <c r="AM113" s="166"/>
      <c r="AN113" s="166"/>
      <c r="AO113" s="183">
        <f>SUM(AD113:AN117)</f>
        <v>31</v>
      </c>
      <c r="AP113" s="24"/>
      <c r="AQ113" s="8"/>
    </row>
    <row r="114" spans="1:43" ht="14.65" customHeight="1">
      <c r="A114" s="101"/>
      <c r="B114" s="189"/>
      <c r="C114" s="190"/>
      <c r="D114" s="118"/>
      <c r="E114" s="127"/>
      <c r="F114" s="133"/>
      <c r="G114" s="133"/>
      <c r="H114" s="133"/>
      <c r="I114" s="133"/>
      <c r="J114" s="145"/>
      <c r="K114" s="148"/>
      <c r="L114" s="151"/>
      <c r="M114" s="154"/>
      <c r="N114" s="14"/>
      <c r="O114" s="15"/>
      <c r="P114" s="15"/>
      <c r="Q114" s="16"/>
      <c r="R114" s="17" t="str">
        <f ca="1">IF(Q114=0," ",IFERROR(IF(DATEDIF(TODAY(),Q114,"M")&lt;=5,"ROJO",IF(DATEDIF(TODAY(),Q114,"M")&gt;=12,"VERDE",IF(AND(DATEDIF(TODAY(),Q114,"M")&gt;=6,DATEDIF(TODAY(),Q114,"M")&lt;=11),"AMARILLO"))),S114))</f>
        <v xml:space="preserve"> </v>
      </c>
      <c r="S114" s="25" t="str">
        <f>IF(Q114=0," ",IF(Q114&lt;=$N$4,"VENCIDO","NO VENCIDO"))</f>
        <v xml:space="preserve"> </v>
      </c>
      <c r="T114" s="18"/>
      <c r="U114" s="19"/>
      <c r="V114" s="19"/>
      <c r="W114" s="20"/>
      <c r="X114" s="20"/>
      <c r="Y114" s="164"/>
      <c r="Z114" s="21"/>
      <c r="AA114" s="4"/>
      <c r="AB114" s="166"/>
      <c r="AC114" s="166"/>
      <c r="AD114" s="170"/>
      <c r="AE114" s="166"/>
      <c r="AF114" s="166"/>
      <c r="AG114" s="166"/>
      <c r="AH114" s="166"/>
      <c r="AI114" s="166"/>
      <c r="AJ114" s="166"/>
      <c r="AK114" s="166"/>
      <c r="AL114" s="166"/>
      <c r="AM114" s="166"/>
      <c r="AN114" s="166"/>
      <c r="AO114" s="184"/>
      <c r="AP114" s="24"/>
      <c r="AQ114" s="8"/>
    </row>
    <row r="115" spans="1:43" ht="14.65" customHeight="1">
      <c r="A115" s="101"/>
      <c r="B115" s="189"/>
      <c r="C115" s="190"/>
      <c r="D115" s="118"/>
      <c r="E115" s="127"/>
      <c r="F115" s="133"/>
      <c r="G115" s="133"/>
      <c r="H115" s="133"/>
      <c r="I115" s="133"/>
      <c r="J115" s="145"/>
      <c r="K115" s="148"/>
      <c r="L115" s="151"/>
      <c r="M115" s="154"/>
      <c r="N115" s="14"/>
      <c r="O115" s="15"/>
      <c r="P115" s="15"/>
      <c r="Q115" s="16"/>
      <c r="R115" s="17" t="str">
        <f ca="1">IF(Q115=0," ",IFERROR(IF(DATEDIF(TODAY(),Q115,"M")&lt;=5,"ROJO",IF(DATEDIF(TODAY(),Q115,"M")&gt;=12,"VERDE",IF(AND(DATEDIF(TODAY(),Q115,"M")&gt;=6,DATEDIF(TODAY(),Q115,"M")&lt;=11),"AMARILLO"))),S115))</f>
        <v xml:space="preserve"> </v>
      </c>
      <c r="S115" s="25" t="str">
        <f>IF(Q115=0," ",IF(Q115&lt;=$N$4,"VENCIDO","NO VENCIDO"))</f>
        <v xml:space="preserve"> </v>
      </c>
      <c r="T115" s="18"/>
      <c r="U115" s="19"/>
      <c r="V115" s="19"/>
      <c r="W115" s="20"/>
      <c r="X115" s="20"/>
      <c r="Y115" s="164"/>
      <c r="Z115" s="21"/>
      <c r="AA115" s="4"/>
      <c r="AB115" s="166"/>
      <c r="AC115" s="166"/>
      <c r="AD115" s="170"/>
      <c r="AE115" s="166"/>
      <c r="AF115" s="166"/>
      <c r="AG115" s="166"/>
      <c r="AH115" s="166"/>
      <c r="AI115" s="166"/>
      <c r="AJ115" s="166"/>
      <c r="AK115" s="166"/>
      <c r="AL115" s="166"/>
      <c r="AM115" s="166"/>
      <c r="AN115" s="166"/>
      <c r="AO115" s="184"/>
      <c r="AP115" s="24"/>
      <c r="AQ115" s="8"/>
    </row>
    <row r="116" spans="1:43" ht="14.65" customHeight="1">
      <c r="A116" s="101"/>
      <c r="B116" s="189"/>
      <c r="C116" s="190"/>
      <c r="D116" s="118"/>
      <c r="E116" s="127"/>
      <c r="F116" s="133"/>
      <c r="G116" s="133"/>
      <c r="H116" s="133"/>
      <c r="I116" s="133"/>
      <c r="J116" s="145"/>
      <c r="K116" s="148"/>
      <c r="L116" s="151"/>
      <c r="M116" s="154"/>
      <c r="N116" s="14"/>
      <c r="O116" s="15"/>
      <c r="P116" s="15"/>
      <c r="Q116" s="16"/>
      <c r="R116" s="17" t="str">
        <f ca="1">IF(Q116=0," ",IFERROR(IF(DATEDIF(TODAY(),Q116,"M")&lt;=5,"ROJO",IF(DATEDIF(TODAY(),Q116,"M")&gt;=12,"VERDE",IF(AND(DATEDIF(TODAY(),Q116,"M")&gt;=6,DATEDIF(TODAY(),Q116,"M")&lt;=11),"AMARILLO"))),S116))</f>
        <v xml:space="preserve"> </v>
      </c>
      <c r="S116" s="25" t="str">
        <f>IF(Q116=0," ",IF(Q116&lt;=$N$4,"VENCIDO","NO VENCIDO"))</f>
        <v xml:space="preserve"> </v>
      </c>
      <c r="T116" s="18"/>
      <c r="U116" s="19"/>
      <c r="V116" s="19"/>
      <c r="W116" s="20"/>
      <c r="X116" s="20"/>
      <c r="Y116" s="164"/>
      <c r="Z116" s="21"/>
      <c r="AA116" s="4"/>
      <c r="AB116" s="166"/>
      <c r="AC116" s="166"/>
      <c r="AD116" s="170"/>
      <c r="AE116" s="166"/>
      <c r="AF116" s="166"/>
      <c r="AG116" s="166"/>
      <c r="AH116" s="166"/>
      <c r="AI116" s="166"/>
      <c r="AJ116" s="166"/>
      <c r="AK116" s="166"/>
      <c r="AL116" s="166"/>
      <c r="AM116" s="166"/>
      <c r="AN116" s="166"/>
      <c r="AO116" s="184"/>
      <c r="AP116" s="24"/>
      <c r="AQ116" s="8"/>
    </row>
    <row r="117" spans="1:43" ht="14.65" customHeight="1">
      <c r="A117" s="101"/>
      <c r="B117" s="189"/>
      <c r="C117" s="190"/>
      <c r="D117" s="118"/>
      <c r="E117" s="127"/>
      <c r="F117" s="133"/>
      <c r="G117" s="133"/>
      <c r="H117" s="133"/>
      <c r="I117" s="133"/>
      <c r="J117" s="145"/>
      <c r="K117" s="148"/>
      <c r="L117" s="151"/>
      <c r="M117" s="155"/>
      <c r="N117" s="14"/>
      <c r="O117" s="15"/>
      <c r="P117" s="15"/>
      <c r="Q117" s="16"/>
      <c r="R117" s="17" t="str">
        <f ca="1">IF(Q117=0," ",IFERROR(IF(DATEDIF(TODAY(),Q117,"M")&lt;=5,"ROJO",IF(DATEDIF(TODAY(),Q117,"M")&gt;=12,"VERDE",IF(AND(DATEDIF(TODAY(),Q117,"M")&gt;=6,DATEDIF(TODAY(),Q117,"M")&lt;=11),"AMARILLO"))),S117))</f>
        <v xml:space="preserve"> </v>
      </c>
      <c r="S117" s="25" t="str">
        <f>IF(Q117=0," ",IF(Q117&lt;=$N$4,"VENCIDO","NO VENCIDO"))</f>
        <v xml:space="preserve"> </v>
      </c>
      <c r="T117" s="18"/>
      <c r="U117" s="19"/>
      <c r="V117" s="19"/>
      <c r="W117" s="20"/>
      <c r="X117" s="20"/>
      <c r="Y117" s="164"/>
      <c r="Z117" s="21"/>
      <c r="AA117" s="4"/>
      <c r="AB117" s="166"/>
      <c r="AC117" s="166"/>
      <c r="AD117" s="170"/>
      <c r="AE117" s="166"/>
      <c r="AF117" s="166"/>
      <c r="AG117" s="166"/>
      <c r="AH117" s="166"/>
      <c r="AI117" s="166"/>
      <c r="AJ117" s="166"/>
      <c r="AK117" s="166"/>
      <c r="AL117" s="166"/>
      <c r="AM117" s="166"/>
      <c r="AN117" s="166"/>
      <c r="AO117" s="185"/>
      <c r="AP117" s="24"/>
      <c r="AQ117" s="8"/>
    </row>
    <row r="118" spans="1:43" ht="16.5">
      <c r="A118" s="102"/>
      <c r="B118" s="191"/>
      <c r="C118" s="192"/>
      <c r="D118" s="119"/>
      <c r="E118" s="128"/>
      <c r="F118" s="134"/>
      <c r="G118" s="134"/>
      <c r="H118" s="134"/>
      <c r="I118" s="134"/>
      <c r="J118" s="146"/>
      <c r="K118" s="149"/>
      <c r="L118" s="152"/>
      <c r="M118" s="28" t="b">
        <f>M113=N118</f>
        <v>1</v>
      </c>
      <c r="N118" s="29">
        <f>SUM(N113:N117)</f>
        <v>160</v>
      </c>
      <c r="O118" s="30" t="s">
        <v>112</v>
      </c>
      <c r="P118" s="31"/>
      <c r="Q118" s="32"/>
      <c r="R118" s="32"/>
      <c r="S118" s="32"/>
      <c r="T118" s="33">
        <f>SUM(T113:T117)</f>
        <v>0</v>
      </c>
      <c r="U118" s="34"/>
      <c r="V118" s="34"/>
      <c r="W118" s="34"/>
      <c r="X118" s="35"/>
      <c r="Y118" s="165"/>
      <c r="Z118" s="36"/>
      <c r="AA118" s="4"/>
      <c r="AB118" s="37"/>
      <c r="AC118" s="37"/>
      <c r="AD118" s="38"/>
      <c r="AE118" s="37"/>
      <c r="AF118" s="37"/>
      <c r="AG118" s="37"/>
      <c r="AH118" s="37"/>
      <c r="AI118" s="37"/>
      <c r="AJ118" s="37"/>
      <c r="AK118" s="37"/>
      <c r="AL118" s="37"/>
      <c r="AM118" s="37"/>
      <c r="AN118" s="37"/>
      <c r="AO118" s="39"/>
      <c r="AP118" s="24"/>
      <c r="AQ118" s="8"/>
    </row>
    <row r="119" spans="1:43" ht="14.65" customHeight="1">
      <c r="A119" s="100">
        <f>A113+1</f>
        <v>20</v>
      </c>
      <c r="B119" s="187" t="s">
        <v>148</v>
      </c>
      <c r="C119" s="188"/>
      <c r="D119" s="117">
        <f>+Mayo!M119</f>
        <v>14</v>
      </c>
      <c r="E119" s="126"/>
      <c r="F119" s="132">
        <v>4</v>
      </c>
      <c r="G119" s="132"/>
      <c r="H119" s="132"/>
      <c r="I119" s="132"/>
      <c r="J119" s="144">
        <f>+F119+G119</f>
        <v>4</v>
      </c>
      <c r="K119" s="147">
        <f>+AO119</f>
        <v>0</v>
      </c>
      <c r="L119" s="150">
        <f>+J119+K119</f>
        <v>4</v>
      </c>
      <c r="M119" s="153">
        <f>+(D119+E119)-(L119)+H119-I119</f>
        <v>10</v>
      </c>
      <c r="N119" s="14">
        <v>10</v>
      </c>
      <c r="O119" s="15" t="s">
        <v>271</v>
      </c>
      <c r="P119" s="15" t="s">
        <v>150</v>
      </c>
      <c r="Q119" s="16">
        <v>46681</v>
      </c>
      <c r="R119" s="17" t="str">
        <f ca="1">IF(Q119=0," ",IFERROR(IF(DATEDIF(TODAY(),Q119,"M")&lt;=5,"ROJO",IF(DATEDIF(TODAY(),Q119,"M")&gt;=12,"VERDE",IF(AND(DATEDIF(TODAY(),Q119,"M")&gt;=6,DATEDIF(TODAY(),Q119,"M")&lt;=11),"AMARILLO"))),S119))</f>
        <v>VERDE</v>
      </c>
      <c r="S119" s="17" t="str">
        <f>IF(Q119=0," ",IF(Q119&lt;=$N$4,"VENCIDO","NO VENCIDO"))</f>
        <v>NO VENCIDO</v>
      </c>
      <c r="T119" s="18"/>
      <c r="U119" s="19"/>
      <c r="V119" s="19"/>
      <c r="W119" s="20"/>
      <c r="X119" s="20"/>
      <c r="Y119" s="163">
        <f>+AT119</f>
        <v>0</v>
      </c>
      <c r="Z119" s="21"/>
      <c r="AA119" s="4"/>
      <c r="AB119" s="166"/>
      <c r="AC119" s="166"/>
      <c r="AD119" s="170">
        <f>+AB119+AC119</f>
        <v>0</v>
      </c>
      <c r="AE119" s="166"/>
      <c r="AF119" s="166"/>
      <c r="AG119" s="166"/>
      <c r="AH119" s="166"/>
      <c r="AI119" s="166"/>
      <c r="AJ119" s="166"/>
      <c r="AK119" s="166"/>
      <c r="AL119" s="166"/>
      <c r="AM119" s="166"/>
      <c r="AN119" s="166"/>
      <c r="AO119" s="183">
        <f>SUM(AD119:AN123)</f>
        <v>0</v>
      </c>
      <c r="AP119" s="24"/>
      <c r="AQ119" s="8"/>
    </row>
    <row r="120" spans="1:43" ht="14.65" customHeight="1">
      <c r="A120" s="101"/>
      <c r="B120" s="189"/>
      <c r="C120" s="190"/>
      <c r="D120" s="118"/>
      <c r="E120" s="127"/>
      <c r="F120" s="133"/>
      <c r="G120" s="133"/>
      <c r="H120" s="133"/>
      <c r="I120" s="133"/>
      <c r="J120" s="145"/>
      <c r="K120" s="148"/>
      <c r="L120" s="151"/>
      <c r="M120" s="154"/>
      <c r="N120" s="14"/>
      <c r="O120" s="15"/>
      <c r="P120" s="15"/>
      <c r="Q120" s="16"/>
      <c r="R120" s="17" t="str">
        <f ca="1">IF(Q120=0," ",IFERROR(IF(DATEDIF(TODAY(),Q120,"M")&lt;=5,"ROJO",IF(DATEDIF(TODAY(),Q120,"M")&gt;=12,"VERDE",IF(AND(DATEDIF(TODAY(),Q120,"M")&gt;=6,DATEDIF(TODAY(),Q120,"M")&lt;=11),"AMARILLO"))),S120))</f>
        <v xml:space="preserve"> </v>
      </c>
      <c r="S120" s="25" t="str">
        <f>IF(Q120=0," ",IF(Q120&lt;=$N$4,"VENCIDO","NO VENCIDO"))</f>
        <v xml:space="preserve"> </v>
      </c>
      <c r="T120" s="18"/>
      <c r="U120" s="19"/>
      <c r="V120" s="19"/>
      <c r="W120" s="20"/>
      <c r="X120" s="20"/>
      <c r="Y120" s="164"/>
      <c r="Z120" s="21"/>
      <c r="AA120" s="4"/>
      <c r="AB120" s="166"/>
      <c r="AC120" s="166"/>
      <c r="AD120" s="170"/>
      <c r="AE120" s="166"/>
      <c r="AF120" s="166"/>
      <c r="AG120" s="166"/>
      <c r="AH120" s="166"/>
      <c r="AI120" s="166"/>
      <c r="AJ120" s="166"/>
      <c r="AK120" s="166"/>
      <c r="AL120" s="166"/>
      <c r="AM120" s="166"/>
      <c r="AN120" s="166"/>
      <c r="AO120" s="184"/>
      <c r="AP120" s="24"/>
      <c r="AQ120" s="8"/>
    </row>
    <row r="121" spans="1:43" ht="14.65" customHeight="1">
      <c r="A121" s="101"/>
      <c r="B121" s="189"/>
      <c r="C121" s="190"/>
      <c r="D121" s="118"/>
      <c r="E121" s="127"/>
      <c r="F121" s="133"/>
      <c r="G121" s="133"/>
      <c r="H121" s="133"/>
      <c r="I121" s="133"/>
      <c r="J121" s="145"/>
      <c r="K121" s="148"/>
      <c r="L121" s="151"/>
      <c r="M121" s="154"/>
      <c r="N121" s="14"/>
      <c r="O121" s="15"/>
      <c r="P121" s="15"/>
      <c r="Q121" s="16"/>
      <c r="R121" s="17" t="str">
        <f ca="1">IF(Q121=0," ",IFERROR(IF(DATEDIF(TODAY(),Q121,"M")&lt;=5,"ROJO",IF(DATEDIF(TODAY(),Q121,"M")&gt;=12,"VERDE",IF(AND(DATEDIF(TODAY(),Q121,"M")&gt;=6,DATEDIF(TODAY(),Q121,"M")&lt;=11),"AMARILLO"))),S121))</f>
        <v xml:space="preserve"> </v>
      </c>
      <c r="S121" s="25" t="str">
        <f>IF(Q121=0," ",IF(Q121&lt;=$N$4,"VENCIDO","NO VENCIDO"))</f>
        <v xml:space="preserve"> </v>
      </c>
      <c r="T121" s="18"/>
      <c r="U121" s="19"/>
      <c r="V121" s="19"/>
      <c r="W121" s="20"/>
      <c r="X121" s="20"/>
      <c r="Y121" s="164"/>
      <c r="Z121" s="21"/>
      <c r="AA121" s="4"/>
      <c r="AB121" s="166"/>
      <c r="AC121" s="166"/>
      <c r="AD121" s="170"/>
      <c r="AE121" s="166"/>
      <c r="AF121" s="166"/>
      <c r="AG121" s="166"/>
      <c r="AH121" s="166"/>
      <c r="AI121" s="166"/>
      <c r="AJ121" s="166"/>
      <c r="AK121" s="166"/>
      <c r="AL121" s="166"/>
      <c r="AM121" s="166"/>
      <c r="AN121" s="166"/>
      <c r="AO121" s="184"/>
      <c r="AP121" s="24"/>
      <c r="AQ121" s="8"/>
    </row>
    <row r="122" spans="1:43" ht="14.65" customHeight="1">
      <c r="A122" s="101"/>
      <c r="B122" s="189"/>
      <c r="C122" s="190"/>
      <c r="D122" s="118"/>
      <c r="E122" s="127"/>
      <c r="F122" s="133"/>
      <c r="G122" s="133"/>
      <c r="H122" s="133"/>
      <c r="I122" s="133"/>
      <c r="J122" s="145"/>
      <c r="K122" s="148"/>
      <c r="L122" s="151"/>
      <c r="M122" s="154"/>
      <c r="N122" s="14"/>
      <c r="O122" s="15"/>
      <c r="P122" s="15"/>
      <c r="Q122" s="16"/>
      <c r="R122" s="17" t="str">
        <f ca="1">IF(Q122=0," ",IFERROR(IF(DATEDIF(TODAY(),Q122,"M")&lt;=5,"ROJO",IF(DATEDIF(TODAY(),Q122,"M")&gt;=12,"VERDE",IF(AND(DATEDIF(TODAY(),Q122,"M")&gt;=6,DATEDIF(TODAY(),Q122,"M")&lt;=11),"AMARILLO"))),S122))</f>
        <v xml:space="preserve"> </v>
      </c>
      <c r="S122" s="25" t="str">
        <f>IF(Q122=0," ",IF(Q122&lt;=$N$4,"VENCIDO","NO VENCIDO"))</f>
        <v xml:space="preserve"> </v>
      </c>
      <c r="T122" s="18"/>
      <c r="U122" s="19"/>
      <c r="V122" s="19"/>
      <c r="W122" s="20"/>
      <c r="X122" s="20"/>
      <c r="Y122" s="164"/>
      <c r="Z122" s="21"/>
      <c r="AA122" s="4"/>
      <c r="AB122" s="166"/>
      <c r="AC122" s="166"/>
      <c r="AD122" s="170"/>
      <c r="AE122" s="166"/>
      <c r="AF122" s="166"/>
      <c r="AG122" s="166"/>
      <c r="AH122" s="166"/>
      <c r="AI122" s="166"/>
      <c r="AJ122" s="166"/>
      <c r="AK122" s="166"/>
      <c r="AL122" s="166"/>
      <c r="AM122" s="166"/>
      <c r="AN122" s="166"/>
      <c r="AO122" s="184"/>
      <c r="AP122" s="24"/>
      <c r="AQ122" s="8"/>
    </row>
    <row r="123" spans="1:43" ht="14.65" customHeight="1">
      <c r="A123" s="101"/>
      <c r="B123" s="189"/>
      <c r="C123" s="190"/>
      <c r="D123" s="118"/>
      <c r="E123" s="127"/>
      <c r="F123" s="133"/>
      <c r="G123" s="133"/>
      <c r="H123" s="133"/>
      <c r="I123" s="133"/>
      <c r="J123" s="145"/>
      <c r="K123" s="148"/>
      <c r="L123" s="151"/>
      <c r="M123" s="155"/>
      <c r="N123" s="14"/>
      <c r="O123" s="15"/>
      <c r="P123" s="15"/>
      <c r="Q123" s="16"/>
      <c r="R123" s="17" t="str">
        <f ca="1">IF(Q123=0," ",IFERROR(IF(DATEDIF(TODAY(),Q123,"M")&lt;=5,"ROJO",IF(DATEDIF(TODAY(),Q123,"M")&gt;=12,"VERDE",IF(AND(DATEDIF(TODAY(),Q123,"M")&gt;=6,DATEDIF(TODAY(),Q123,"M")&lt;=11),"AMARILLO"))),S123))</f>
        <v xml:space="preserve"> </v>
      </c>
      <c r="S123" s="25" t="str">
        <f>IF(Q123=0," ",IF(Q123&lt;=$N$4,"VENCIDO","NO VENCIDO"))</f>
        <v xml:space="preserve"> </v>
      </c>
      <c r="T123" s="18"/>
      <c r="U123" s="19"/>
      <c r="V123" s="19"/>
      <c r="W123" s="20"/>
      <c r="X123" s="20"/>
      <c r="Y123" s="164"/>
      <c r="Z123" s="21"/>
      <c r="AA123" s="4"/>
      <c r="AB123" s="166"/>
      <c r="AC123" s="166"/>
      <c r="AD123" s="170"/>
      <c r="AE123" s="166"/>
      <c r="AF123" s="166"/>
      <c r="AG123" s="166"/>
      <c r="AH123" s="166"/>
      <c r="AI123" s="166"/>
      <c r="AJ123" s="166"/>
      <c r="AK123" s="166"/>
      <c r="AL123" s="166"/>
      <c r="AM123" s="166"/>
      <c r="AN123" s="166"/>
      <c r="AO123" s="185"/>
      <c r="AP123" s="24"/>
      <c r="AQ123" s="8"/>
    </row>
    <row r="124" spans="1:43" ht="16.5">
      <c r="A124" s="102"/>
      <c r="B124" s="191"/>
      <c r="C124" s="192"/>
      <c r="D124" s="119"/>
      <c r="E124" s="128"/>
      <c r="F124" s="134"/>
      <c r="G124" s="134"/>
      <c r="H124" s="134"/>
      <c r="I124" s="134"/>
      <c r="J124" s="146"/>
      <c r="K124" s="149"/>
      <c r="L124" s="152"/>
      <c r="M124" s="28" t="b">
        <f>M119=N124</f>
        <v>1</v>
      </c>
      <c r="N124" s="29">
        <f>SUM(N119:N123)</f>
        <v>10</v>
      </c>
      <c r="O124" s="30" t="s">
        <v>112</v>
      </c>
      <c r="P124" s="31"/>
      <c r="Q124" s="32"/>
      <c r="R124" s="32"/>
      <c r="S124" s="32"/>
      <c r="T124" s="33">
        <f>SUM(T119:T123)</f>
        <v>0</v>
      </c>
      <c r="U124" s="34"/>
      <c r="V124" s="34"/>
      <c r="W124" s="34"/>
      <c r="X124" s="35"/>
      <c r="Y124" s="165"/>
      <c r="Z124" s="36"/>
      <c r="AA124" s="4"/>
      <c r="AB124" s="37"/>
      <c r="AC124" s="38"/>
      <c r="AD124" s="38"/>
      <c r="AE124" s="38"/>
      <c r="AF124" s="38"/>
      <c r="AG124" s="38"/>
      <c r="AH124" s="38"/>
      <c r="AI124" s="38"/>
      <c r="AJ124" s="38"/>
      <c r="AK124" s="38"/>
      <c r="AL124" s="38"/>
      <c r="AM124" s="38"/>
      <c r="AN124" s="38"/>
      <c r="AO124" s="39"/>
      <c r="AP124" s="24"/>
      <c r="AQ124" s="8"/>
    </row>
    <row r="125" spans="1:43" ht="14.65" customHeight="1">
      <c r="A125" s="100">
        <f>A119+1</f>
        <v>21</v>
      </c>
      <c r="B125" s="187" t="s">
        <v>151</v>
      </c>
      <c r="C125" s="188"/>
      <c r="D125" s="117">
        <f>+Mayo!M125</f>
        <v>34</v>
      </c>
      <c r="E125" s="126"/>
      <c r="F125" s="132">
        <v>10</v>
      </c>
      <c r="G125" s="132"/>
      <c r="H125" s="132"/>
      <c r="I125" s="132"/>
      <c r="J125" s="144">
        <f>+F125+G125</f>
        <v>10</v>
      </c>
      <c r="K125" s="147">
        <f>+AO125</f>
        <v>0</v>
      </c>
      <c r="L125" s="150">
        <f>+J125+K125</f>
        <v>10</v>
      </c>
      <c r="M125" s="153">
        <f>+(D125+E125)-(L125)+H125-I125</f>
        <v>24</v>
      </c>
      <c r="N125" s="14">
        <v>24</v>
      </c>
      <c r="O125" s="15" t="s">
        <v>272</v>
      </c>
      <c r="P125" s="15" t="s">
        <v>150</v>
      </c>
      <c r="Q125" s="16">
        <v>46554</v>
      </c>
      <c r="R125" s="17" t="str">
        <f ca="1">IF(Q125=0," ",IFERROR(IF(DATEDIF(TODAY(),Q125,"M")&lt;=5,"ROJO",IF(DATEDIF(TODAY(),Q125,"M")&gt;=12,"VERDE",IF(AND(DATEDIF(TODAY(),Q125,"M")&gt;=6,DATEDIF(TODAY(),Q125,"M")&lt;=11),"AMARILLO"))),S125))</f>
        <v>AMARILLO</v>
      </c>
      <c r="S125" s="17" t="str">
        <f>IF(Q125=0," ",IF(Q125&lt;=$N$4,"VENCIDO","NO VENCIDO"))</f>
        <v>NO VENCIDO</v>
      </c>
      <c r="T125" s="18"/>
      <c r="U125" s="19"/>
      <c r="V125" s="19"/>
      <c r="W125" s="20"/>
      <c r="X125" s="20"/>
      <c r="Y125" s="163">
        <f>+AT125</f>
        <v>0</v>
      </c>
      <c r="Z125" s="21"/>
      <c r="AA125" s="4"/>
      <c r="AB125" s="166"/>
      <c r="AC125" s="166"/>
      <c r="AD125" s="170">
        <f>+AB125+AC125</f>
        <v>0</v>
      </c>
      <c r="AE125" s="166"/>
      <c r="AF125" s="166"/>
      <c r="AG125" s="166"/>
      <c r="AH125" s="166"/>
      <c r="AI125" s="166"/>
      <c r="AJ125" s="166"/>
      <c r="AK125" s="166"/>
      <c r="AL125" s="166"/>
      <c r="AM125" s="166"/>
      <c r="AN125" s="166"/>
      <c r="AO125" s="183">
        <f>SUM(AD125:AN129)</f>
        <v>0</v>
      </c>
      <c r="AP125" s="24"/>
      <c r="AQ125" s="8"/>
    </row>
    <row r="126" spans="1:43" ht="14.65" customHeight="1">
      <c r="A126" s="101"/>
      <c r="B126" s="189"/>
      <c r="C126" s="190"/>
      <c r="D126" s="118"/>
      <c r="E126" s="127"/>
      <c r="F126" s="133"/>
      <c r="G126" s="133"/>
      <c r="H126" s="133"/>
      <c r="I126" s="133"/>
      <c r="J126" s="145"/>
      <c r="K126" s="148"/>
      <c r="L126" s="151"/>
      <c r="M126" s="154"/>
      <c r="N126" s="14"/>
      <c r="O126" s="15"/>
      <c r="P126" s="15"/>
      <c r="Q126" s="16"/>
      <c r="R126" s="17" t="str">
        <f ca="1">IF(Q126=0," ",IFERROR(IF(DATEDIF(TODAY(),Q126,"M")&lt;=5,"ROJO",IF(DATEDIF(TODAY(),Q126,"M")&gt;=12,"VERDE",IF(AND(DATEDIF(TODAY(),Q126,"M")&gt;=6,DATEDIF(TODAY(),Q126,"M")&lt;=11),"AMARILLO"))),S126))</f>
        <v xml:space="preserve"> </v>
      </c>
      <c r="S126" s="25" t="str">
        <f>IF(Q126=0," ",IF(Q126&lt;=$N$4,"VENCIDO","NO VENCIDO"))</f>
        <v xml:space="preserve"> </v>
      </c>
      <c r="T126" s="18"/>
      <c r="U126" s="19"/>
      <c r="V126" s="19"/>
      <c r="W126" s="20"/>
      <c r="X126" s="20"/>
      <c r="Y126" s="164"/>
      <c r="Z126" s="21"/>
      <c r="AA126" s="4"/>
      <c r="AB126" s="166"/>
      <c r="AC126" s="166"/>
      <c r="AD126" s="170"/>
      <c r="AE126" s="166"/>
      <c r="AF126" s="166"/>
      <c r="AG126" s="166"/>
      <c r="AH126" s="166"/>
      <c r="AI126" s="166"/>
      <c r="AJ126" s="166"/>
      <c r="AK126" s="166"/>
      <c r="AL126" s="166"/>
      <c r="AM126" s="166"/>
      <c r="AN126" s="166"/>
      <c r="AO126" s="184"/>
      <c r="AP126" s="24"/>
      <c r="AQ126" s="8"/>
    </row>
    <row r="127" spans="1:43" ht="14.65" customHeight="1">
      <c r="A127" s="101"/>
      <c r="B127" s="189"/>
      <c r="C127" s="190"/>
      <c r="D127" s="118"/>
      <c r="E127" s="127"/>
      <c r="F127" s="133"/>
      <c r="G127" s="133"/>
      <c r="H127" s="133"/>
      <c r="I127" s="133"/>
      <c r="J127" s="145"/>
      <c r="K127" s="148"/>
      <c r="L127" s="151"/>
      <c r="M127" s="154"/>
      <c r="N127" s="14"/>
      <c r="O127" s="15"/>
      <c r="P127" s="15"/>
      <c r="Q127" s="16"/>
      <c r="R127" s="17" t="str">
        <f ca="1">IF(Q127=0," ",IFERROR(IF(DATEDIF(TODAY(),Q127,"M")&lt;=5,"ROJO",IF(DATEDIF(TODAY(),Q127,"M")&gt;=12,"VERDE",IF(AND(DATEDIF(TODAY(),Q127,"M")&gt;=6,DATEDIF(TODAY(),Q127,"M")&lt;=11),"AMARILLO"))),S127))</f>
        <v xml:space="preserve"> </v>
      </c>
      <c r="S127" s="25" t="str">
        <f>IF(Q127=0," ",IF(Q127&lt;=$N$4,"VENCIDO","NO VENCIDO"))</f>
        <v xml:space="preserve"> </v>
      </c>
      <c r="T127" s="18"/>
      <c r="U127" s="19"/>
      <c r="V127" s="19"/>
      <c r="W127" s="20"/>
      <c r="X127" s="20"/>
      <c r="Y127" s="164"/>
      <c r="Z127" s="21"/>
      <c r="AA127" s="4"/>
      <c r="AB127" s="166"/>
      <c r="AC127" s="166"/>
      <c r="AD127" s="170"/>
      <c r="AE127" s="166"/>
      <c r="AF127" s="166"/>
      <c r="AG127" s="166"/>
      <c r="AH127" s="166"/>
      <c r="AI127" s="166"/>
      <c r="AJ127" s="166"/>
      <c r="AK127" s="166"/>
      <c r="AL127" s="166"/>
      <c r="AM127" s="166"/>
      <c r="AN127" s="166"/>
      <c r="AO127" s="184"/>
      <c r="AP127" s="24"/>
      <c r="AQ127" s="8"/>
    </row>
    <row r="128" spans="1:43" ht="14.65" customHeight="1">
      <c r="A128" s="101"/>
      <c r="B128" s="189"/>
      <c r="C128" s="190"/>
      <c r="D128" s="118"/>
      <c r="E128" s="127"/>
      <c r="F128" s="133"/>
      <c r="G128" s="133"/>
      <c r="H128" s="133"/>
      <c r="I128" s="133"/>
      <c r="J128" s="145"/>
      <c r="K128" s="148"/>
      <c r="L128" s="151"/>
      <c r="M128" s="154"/>
      <c r="N128" s="14"/>
      <c r="O128" s="15"/>
      <c r="P128" s="15"/>
      <c r="Q128" s="16"/>
      <c r="R128" s="17" t="str">
        <f ca="1">IF(Q128=0," ",IFERROR(IF(DATEDIF(TODAY(),Q128,"M")&lt;=5,"ROJO",IF(DATEDIF(TODAY(),Q128,"M")&gt;=12,"VERDE",IF(AND(DATEDIF(TODAY(),Q128,"M")&gt;=6,DATEDIF(TODAY(),Q128,"M")&lt;=11),"AMARILLO"))),S128))</f>
        <v xml:space="preserve"> </v>
      </c>
      <c r="S128" s="25" t="str">
        <f>IF(Q128=0," ",IF(Q128&lt;=$N$4,"VENCIDO","NO VENCIDO"))</f>
        <v xml:space="preserve"> </v>
      </c>
      <c r="T128" s="18"/>
      <c r="U128" s="19"/>
      <c r="V128" s="19"/>
      <c r="W128" s="20"/>
      <c r="X128" s="20"/>
      <c r="Y128" s="164"/>
      <c r="Z128" s="21"/>
      <c r="AA128" s="4"/>
      <c r="AB128" s="166"/>
      <c r="AC128" s="166"/>
      <c r="AD128" s="170"/>
      <c r="AE128" s="166"/>
      <c r="AF128" s="166"/>
      <c r="AG128" s="166"/>
      <c r="AH128" s="166"/>
      <c r="AI128" s="166"/>
      <c r="AJ128" s="166"/>
      <c r="AK128" s="166"/>
      <c r="AL128" s="166"/>
      <c r="AM128" s="166"/>
      <c r="AN128" s="166"/>
      <c r="AO128" s="184"/>
      <c r="AP128" s="24"/>
      <c r="AQ128" s="8"/>
    </row>
    <row r="129" spans="1:43" ht="14.65" customHeight="1">
      <c r="A129" s="101"/>
      <c r="B129" s="189"/>
      <c r="C129" s="190"/>
      <c r="D129" s="118"/>
      <c r="E129" s="127"/>
      <c r="F129" s="133"/>
      <c r="G129" s="133"/>
      <c r="H129" s="133"/>
      <c r="I129" s="133"/>
      <c r="J129" s="145"/>
      <c r="K129" s="148"/>
      <c r="L129" s="151"/>
      <c r="M129" s="155"/>
      <c r="N129" s="14"/>
      <c r="O129" s="15"/>
      <c r="P129" s="15"/>
      <c r="Q129" s="16"/>
      <c r="R129" s="17" t="str">
        <f ca="1">IF(Q129=0," ",IFERROR(IF(DATEDIF(TODAY(),Q129,"M")&lt;=5,"ROJO",IF(DATEDIF(TODAY(),Q129,"M")&gt;=12,"VERDE",IF(AND(DATEDIF(TODAY(),Q129,"M")&gt;=6,DATEDIF(TODAY(),Q129,"M")&lt;=11),"AMARILLO"))),S129))</f>
        <v xml:space="preserve"> </v>
      </c>
      <c r="S129" s="25" t="str">
        <f>IF(Q129=0," ",IF(Q129&lt;=$N$4,"VENCIDO","NO VENCIDO"))</f>
        <v xml:space="preserve"> </v>
      </c>
      <c r="T129" s="18"/>
      <c r="U129" s="19"/>
      <c r="V129" s="19"/>
      <c r="W129" s="20"/>
      <c r="X129" s="20"/>
      <c r="Y129" s="164"/>
      <c r="Z129" s="21"/>
      <c r="AA129" s="4"/>
      <c r="AB129" s="166"/>
      <c r="AC129" s="166"/>
      <c r="AD129" s="170"/>
      <c r="AE129" s="166"/>
      <c r="AF129" s="166"/>
      <c r="AG129" s="166"/>
      <c r="AH129" s="166"/>
      <c r="AI129" s="166"/>
      <c r="AJ129" s="166"/>
      <c r="AK129" s="166"/>
      <c r="AL129" s="166"/>
      <c r="AM129" s="166"/>
      <c r="AN129" s="166"/>
      <c r="AO129" s="185"/>
      <c r="AP129" s="24"/>
      <c r="AQ129" s="8"/>
    </row>
    <row r="130" spans="1:43" ht="16.5">
      <c r="A130" s="102"/>
      <c r="B130" s="191"/>
      <c r="C130" s="192"/>
      <c r="D130" s="119"/>
      <c r="E130" s="128"/>
      <c r="F130" s="134"/>
      <c r="G130" s="134"/>
      <c r="H130" s="134"/>
      <c r="I130" s="134"/>
      <c r="J130" s="146"/>
      <c r="K130" s="149"/>
      <c r="L130" s="152"/>
      <c r="M130" s="28" t="b">
        <f>M125=N130</f>
        <v>1</v>
      </c>
      <c r="N130" s="29">
        <f>SUM(N125:N129)</f>
        <v>24</v>
      </c>
      <c r="O130" s="30" t="s">
        <v>112</v>
      </c>
      <c r="P130" s="31"/>
      <c r="Q130" s="32"/>
      <c r="R130" s="32"/>
      <c r="S130" s="32"/>
      <c r="T130" s="33">
        <f>SUM(T125:T129)</f>
        <v>0</v>
      </c>
      <c r="U130" s="34"/>
      <c r="V130" s="34"/>
      <c r="W130" s="34"/>
      <c r="X130" s="35"/>
      <c r="Y130" s="165"/>
      <c r="Z130" s="36"/>
      <c r="AA130" s="4"/>
      <c r="AB130" s="37"/>
      <c r="AC130" s="37"/>
      <c r="AD130" s="38"/>
      <c r="AE130" s="37"/>
      <c r="AF130" s="37"/>
      <c r="AG130" s="37"/>
      <c r="AH130" s="37"/>
      <c r="AI130" s="37"/>
      <c r="AJ130" s="37"/>
      <c r="AK130" s="37"/>
      <c r="AL130" s="37"/>
      <c r="AM130" s="37"/>
      <c r="AN130" s="37"/>
      <c r="AO130" s="39"/>
      <c r="AP130" s="24"/>
      <c r="AQ130" s="8"/>
    </row>
    <row r="131" spans="1:43" ht="14.65" customHeight="1">
      <c r="A131" s="100">
        <f>A125+1</f>
        <v>22</v>
      </c>
      <c r="B131" s="193" t="s">
        <v>153</v>
      </c>
      <c r="C131" s="193"/>
      <c r="D131" s="117">
        <f>+Mayo!M131</f>
        <v>0</v>
      </c>
      <c r="E131" s="126"/>
      <c r="F131" s="132"/>
      <c r="G131" s="132"/>
      <c r="H131" s="132"/>
      <c r="I131" s="132"/>
      <c r="J131" s="144">
        <f>+F131+G131</f>
        <v>0</v>
      </c>
      <c r="K131" s="147">
        <f>+AO131</f>
        <v>0</v>
      </c>
      <c r="L131" s="150">
        <f>+J131+K131</f>
        <v>0</v>
      </c>
      <c r="M131" s="153">
        <f>+(D131+E131)-(L131)+H131-I131</f>
        <v>0</v>
      </c>
      <c r="N131" s="14"/>
      <c r="O131" s="15"/>
      <c r="P131" s="15"/>
      <c r="Q131" s="16"/>
      <c r="R131" s="17" t="str">
        <f ca="1">IF(Q131=0," ",IFERROR(IF(DATEDIF(TODAY(),Q131,"M")&lt;=5,"ROJO",IF(DATEDIF(TODAY(),Q131,"M")&gt;=12,"VERDE",IF(AND(DATEDIF(TODAY(),Q131,"M")&gt;=6,DATEDIF(TODAY(),Q131,"M")&lt;=11),"AMARILLO"))),S131))</f>
        <v xml:space="preserve"> </v>
      </c>
      <c r="S131" s="17" t="str">
        <f>IF(Q131=0," ",IF(Q131&lt;=$N$4,"VENCIDO","NO VENCIDO"))</f>
        <v xml:space="preserve"> </v>
      </c>
      <c r="T131" s="18"/>
      <c r="U131" s="19"/>
      <c r="V131" s="19"/>
      <c r="W131" s="20"/>
      <c r="X131" s="20"/>
      <c r="Y131" s="163">
        <f>+AT131</f>
        <v>0</v>
      </c>
      <c r="Z131" s="21"/>
      <c r="AA131" s="4"/>
      <c r="AB131" s="166"/>
      <c r="AC131" s="166"/>
      <c r="AD131" s="170">
        <f>+AB131+AC131</f>
        <v>0</v>
      </c>
      <c r="AE131" s="166"/>
      <c r="AF131" s="166"/>
      <c r="AG131" s="166"/>
      <c r="AH131" s="166"/>
      <c r="AI131" s="166"/>
      <c r="AJ131" s="166"/>
      <c r="AK131" s="166"/>
      <c r="AL131" s="166"/>
      <c r="AM131" s="166"/>
      <c r="AN131" s="166"/>
      <c r="AO131" s="183">
        <f>SUM(AD131:AN135)</f>
        <v>0</v>
      </c>
      <c r="AP131" s="24"/>
      <c r="AQ131" s="8"/>
    </row>
    <row r="132" spans="1:43" ht="14.65" customHeight="1">
      <c r="A132" s="101"/>
      <c r="B132" s="193"/>
      <c r="C132" s="193"/>
      <c r="D132" s="118"/>
      <c r="E132" s="127"/>
      <c r="F132" s="133"/>
      <c r="G132" s="133"/>
      <c r="H132" s="133"/>
      <c r="I132" s="133"/>
      <c r="J132" s="145"/>
      <c r="K132" s="148"/>
      <c r="L132" s="151"/>
      <c r="M132" s="154"/>
      <c r="N132" s="14"/>
      <c r="O132" s="15"/>
      <c r="P132" s="15"/>
      <c r="Q132" s="16"/>
      <c r="R132" s="17" t="str">
        <f ca="1">IF(Q132=0," ",IFERROR(IF(DATEDIF(TODAY(),Q132,"M")&lt;=5,"ROJO",IF(DATEDIF(TODAY(),Q132,"M")&gt;=12,"VERDE",IF(AND(DATEDIF(TODAY(),Q132,"M")&gt;=6,DATEDIF(TODAY(),Q132,"M")&lt;=11),"AMARILLO"))),S132))</f>
        <v xml:space="preserve"> </v>
      </c>
      <c r="S132" s="25" t="str">
        <f>IF(Q132=0," ",IF(Q132&lt;=$N$4,"VENCIDO","NO VENCIDO"))</f>
        <v xml:space="preserve"> </v>
      </c>
      <c r="T132" s="18"/>
      <c r="U132" s="19"/>
      <c r="V132" s="19"/>
      <c r="W132" s="20"/>
      <c r="X132" s="20"/>
      <c r="Y132" s="164"/>
      <c r="Z132" s="21"/>
      <c r="AA132" s="4"/>
      <c r="AB132" s="166"/>
      <c r="AC132" s="166"/>
      <c r="AD132" s="170"/>
      <c r="AE132" s="166"/>
      <c r="AF132" s="166"/>
      <c r="AG132" s="166"/>
      <c r="AH132" s="166"/>
      <c r="AI132" s="166"/>
      <c r="AJ132" s="166"/>
      <c r="AK132" s="166"/>
      <c r="AL132" s="166"/>
      <c r="AM132" s="166"/>
      <c r="AN132" s="166"/>
      <c r="AO132" s="184"/>
      <c r="AP132" s="24"/>
      <c r="AQ132" s="8"/>
    </row>
    <row r="133" spans="1:43" ht="14.65" customHeight="1">
      <c r="A133" s="101"/>
      <c r="B133" s="193"/>
      <c r="C133" s="193"/>
      <c r="D133" s="118"/>
      <c r="E133" s="127"/>
      <c r="F133" s="133"/>
      <c r="G133" s="133"/>
      <c r="H133" s="133"/>
      <c r="I133" s="133"/>
      <c r="J133" s="145"/>
      <c r="K133" s="148"/>
      <c r="L133" s="151"/>
      <c r="M133" s="154"/>
      <c r="N133" s="14"/>
      <c r="O133" s="15"/>
      <c r="P133" s="15"/>
      <c r="Q133" s="16"/>
      <c r="R133" s="17" t="str">
        <f ca="1">IF(Q133=0," ",IFERROR(IF(DATEDIF(TODAY(),Q133,"M")&lt;=5,"ROJO",IF(DATEDIF(TODAY(),Q133,"M")&gt;=12,"VERDE",IF(AND(DATEDIF(TODAY(),Q133,"M")&gt;=6,DATEDIF(TODAY(),Q133,"M")&lt;=11),"AMARILLO"))),S133))</f>
        <v xml:space="preserve"> </v>
      </c>
      <c r="S133" s="25" t="str">
        <f>IF(Q133=0," ",IF(Q133&lt;=$N$4,"VENCIDO","NO VENCIDO"))</f>
        <v xml:space="preserve"> </v>
      </c>
      <c r="T133" s="18"/>
      <c r="U133" s="19"/>
      <c r="V133" s="19"/>
      <c r="W133" s="20"/>
      <c r="X133" s="20"/>
      <c r="Y133" s="164"/>
      <c r="Z133" s="21"/>
      <c r="AA133" s="4"/>
      <c r="AB133" s="166"/>
      <c r="AC133" s="166"/>
      <c r="AD133" s="170"/>
      <c r="AE133" s="166"/>
      <c r="AF133" s="166"/>
      <c r="AG133" s="166"/>
      <c r="AH133" s="166"/>
      <c r="AI133" s="166"/>
      <c r="AJ133" s="166"/>
      <c r="AK133" s="166"/>
      <c r="AL133" s="166"/>
      <c r="AM133" s="166"/>
      <c r="AN133" s="166"/>
      <c r="AO133" s="184"/>
      <c r="AP133" s="24"/>
      <c r="AQ133" s="8"/>
    </row>
    <row r="134" spans="1:43" ht="14.65" customHeight="1">
      <c r="A134" s="101"/>
      <c r="B134" s="193"/>
      <c r="C134" s="193"/>
      <c r="D134" s="118"/>
      <c r="E134" s="127"/>
      <c r="F134" s="133"/>
      <c r="G134" s="133"/>
      <c r="H134" s="133"/>
      <c r="I134" s="133"/>
      <c r="J134" s="145"/>
      <c r="K134" s="148"/>
      <c r="L134" s="151"/>
      <c r="M134" s="154"/>
      <c r="N134" s="14"/>
      <c r="O134" s="15"/>
      <c r="P134" s="15"/>
      <c r="Q134" s="16"/>
      <c r="R134" s="17" t="str">
        <f ca="1">IF(Q134=0," ",IFERROR(IF(DATEDIF(TODAY(),Q134,"M")&lt;=5,"ROJO",IF(DATEDIF(TODAY(),Q134,"M")&gt;=12,"VERDE",IF(AND(DATEDIF(TODAY(),Q134,"M")&gt;=6,DATEDIF(TODAY(),Q134,"M")&lt;=11),"AMARILLO"))),S134))</f>
        <v xml:space="preserve"> </v>
      </c>
      <c r="S134" s="25" t="str">
        <f>IF(Q134=0," ",IF(Q134&lt;=$N$4,"VENCIDO","NO VENCIDO"))</f>
        <v xml:space="preserve"> </v>
      </c>
      <c r="T134" s="18"/>
      <c r="U134" s="19"/>
      <c r="V134" s="19"/>
      <c r="W134" s="20"/>
      <c r="X134" s="20"/>
      <c r="Y134" s="164"/>
      <c r="Z134" s="21"/>
      <c r="AA134" s="4"/>
      <c r="AB134" s="166"/>
      <c r="AC134" s="166"/>
      <c r="AD134" s="170"/>
      <c r="AE134" s="166"/>
      <c r="AF134" s="166"/>
      <c r="AG134" s="166"/>
      <c r="AH134" s="166"/>
      <c r="AI134" s="166"/>
      <c r="AJ134" s="166"/>
      <c r="AK134" s="166"/>
      <c r="AL134" s="166"/>
      <c r="AM134" s="166"/>
      <c r="AN134" s="166"/>
      <c r="AO134" s="184"/>
      <c r="AP134" s="24"/>
      <c r="AQ134" s="8"/>
    </row>
    <row r="135" spans="1:43" ht="14.65" customHeight="1">
      <c r="A135" s="101"/>
      <c r="B135" s="193"/>
      <c r="C135" s="193"/>
      <c r="D135" s="118"/>
      <c r="E135" s="127"/>
      <c r="F135" s="133"/>
      <c r="G135" s="133"/>
      <c r="H135" s="133"/>
      <c r="I135" s="133"/>
      <c r="J135" s="145"/>
      <c r="K135" s="148"/>
      <c r="L135" s="151"/>
      <c r="M135" s="155"/>
      <c r="N135" s="14"/>
      <c r="O135" s="15"/>
      <c r="P135" s="15"/>
      <c r="Q135" s="16"/>
      <c r="R135" s="17" t="str">
        <f ca="1">IF(Q135=0," ",IFERROR(IF(DATEDIF(TODAY(),Q135,"M")&lt;=5,"ROJO",IF(DATEDIF(TODAY(),Q135,"M")&gt;=12,"VERDE",IF(AND(DATEDIF(TODAY(),Q135,"M")&gt;=6,DATEDIF(TODAY(),Q135,"M")&lt;=11),"AMARILLO"))),S135))</f>
        <v xml:space="preserve"> </v>
      </c>
      <c r="S135" s="25" t="str">
        <f>IF(Q135=0," ",IF(Q135&lt;=$N$4,"VENCIDO","NO VENCIDO"))</f>
        <v xml:space="preserve"> </v>
      </c>
      <c r="T135" s="18"/>
      <c r="U135" s="19"/>
      <c r="V135" s="19"/>
      <c r="W135" s="20"/>
      <c r="X135" s="20"/>
      <c r="Y135" s="164"/>
      <c r="Z135" s="21"/>
      <c r="AA135" s="4"/>
      <c r="AB135" s="166"/>
      <c r="AC135" s="166"/>
      <c r="AD135" s="170"/>
      <c r="AE135" s="166"/>
      <c r="AF135" s="166"/>
      <c r="AG135" s="166"/>
      <c r="AH135" s="166"/>
      <c r="AI135" s="166"/>
      <c r="AJ135" s="166"/>
      <c r="AK135" s="166"/>
      <c r="AL135" s="166"/>
      <c r="AM135" s="166"/>
      <c r="AN135" s="166"/>
      <c r="AO135" s="185"/>
      <c r="AP135" s="24"/>
      <c r="AQ135" s="8"/>
    </row>
    <row r="136" spans="1:43" ht="16.5">
      <c r="A136" s="102"/>
      <c r="B136" s="193"/>
      <c r="C136" s="193"/>
      <c r="D136" s="119"/>
      <c r="E136" s="128"/>
      <c r="F136" s="134"/>
      <c r="G136" s="134"/>
      <c r="H136" s="134"/>
      <c r="I136" s="134"/>
      <c r="J136" s="146"/>
      <c r="K136" s="149"/>
      <c r="L136" s="152"/>
      <c r="M136" s="28" t="b">
        <f>M131=N136</f>
        <v>1</v>
      </c>
      <c r="N136" s="29">
        <f>SUM(N131:N135)</f>
        <v>0</v>
      </c>
      <c r="O136" s="30" t="s">
        <v>112</v>
      </c>
      <c r="P136" s="31"/>
      <c r="Q136" s="32"/>
      <c r="R136" s="32"/>
      <c r="S136" s="32"/>
      <c r="T136" s="33">
        <f>SUM(T131:T135)</f>
        <v>0</v>
      </c>
      <c r="U136" s="34"/>
      <c r="V136" s="34"/>
      <c r="W136" s="34"/>
      <c r="X136" s="35"/>
      <c r="Y136" s="165"/>
      <c r="Z136" s="36"/>
      <c r="AA136" s="4"/>
      <c r="AB136" s="37"/>
      <c r="AC136" s="37"/>
      <c r="AD136" s="38"/>
      <c r="AE136" s="37"/>
      <c r="AF136" s="37"/>
      <c r="AG136" s="37"/>
      <c r="AH136" s="37"/>
      <c r="AI136" s="37"/>
      <c r="AJ136" s="37"/>
      <c r="AK136" s="37"/>
      <c r="AL136" s="37"/>
      <c r="AM136" s="37"/>
      <c r="AN136" s="37"/>
      <c r="AO136" s="39"/>
      <c r="AP136" s="24"/>
      <c r="AQ136" s="8"/>
    </row>
    <row r="137" spans="1:43" ht="14.65" customHeight="1">
      <c r="A137" s="100">
        <f>A131+1</f>
        <v>23</v>
      </c>
      <c r="B137" s="187" t="s">
        <v>154</v>
      </c>
      <c r="C137" s="188"/>
      <c r="D137" s="117">
        <f>+Mayo!M137</f>
        <v>30</v>
      </c>
      <c r="E137" s="126"/>
      <c r="F137" s="132">
        <v>8</v>
      </c>
      <c r="G137" s="132"/>
      <c r="H137" s="132"/>
      <c r="I137" s="132"/>
      <c r="J137" s="144">
        <f>+F137+G137</f>
        <v>8</v>
      </c>
      <c r="K137" s="147">
        <f>+AO137</f>
        <v>2</v>
      </c>
      <c r="L137" s="150">
        <f>+J137+K137</f>
        <v>10</v>
      </c>
      <c r="M137" s="153">
        <f>+(D137+E137)-(L137)+H137-I137</f>
        <v>20</v>
      </c>
      <c r="N137" s="14">
        <v>20</v>
      </c>
      <c r="O137" s="15" t="s">
        <v>273</v>
      </c>
      <c r="P137" s="15" t="s">
        <v>115</v>
      </c>
      <c r="Q137" s="16">
        <v>46477</v>
      </c>
      <c r="R137" s="17" t="str">
        <f ca="1">IF(Q137=0," ",IFERROR(IF(DATEDIF(TODAY(),Q137,"M")&lt;=5,"ROJO",IF(DATEDIF(TODAY(),Q137,"M")&gt;=12,"VERDE",IF(AND(DATEDIF(TODAY(),Q137,"M")&gt;=6,DATEDIF(TODAY(),Q137,"M")&lt;=11),"AMARILLO"))),S137))</f>
        <v>ROJO</v>
      </c>
      <c r="S137" s="17" t="str">
        <f>IF(Q137=0," ",IF(Q137&lt;=$N$4,"VENCIDO","NO VENCIDO"))</f>
        <v>NO VENCIDO</v>
      </c>
      <c r="T137" s="18"/>
      <c r="U137" s="19"/>
      <c r="V137" s="19"/>
      <c r="W137" s="20"/>
      <c r="X137" s="20"/>
      <c r="Y137" s="163">
        <f>+AT137</f>
        <v>0</v>
      </c>
      <c r="Z137" s="21"/>
      <c r="AA137" s="4"/>
      <c r="AB137" s="166">
        <v>2</v>
      </c>
      <c r="AC137" s="166"/>
      <c r="AD137" s="170">
        <f>+AB137+AC137</f>
        <v>2</v>
      </c>
      <c r="AE137" s="166"/>
      <c r="AF137" s="166"/>
      <c r="AG137" s="166"/>
      <c r="AH137" s="166"/>
      <c r="AI137" s="166"/>
      <c r="AJ137" s="166"/>
      <c r="AK137" s="166"/>
      <c r="AL137" s="166"/>
      <c r="AM137" s="166"/>
      <c r="AN137" s="166"/>
      <c r="AO137" s="183">
        <f>SUM(AD137:AN141)</f>
        <v>2</v>
      </c>
      <c r="AP137" s="24"/>
      <c r="AQ137" s="8"/>
    </row>
    <row r="138" spans="1:43" ht="14.65" customHeight="1">
      <c r="A138" s="101"/>
      <c r="B138" s="189"/>
      <c r="C138" s="190"/>
      <c r="D138" s="118"/>
      <c r="E138" s="127"/>
      <c r="F138" s="133"/>
      <c r="G138" s="133"/>
      <c r="H138" s="133"/>
      <c r="I138" s="133"/>
      <c r="J138" s="145"/>
      <c r="K138" s="148"/>
      <c r="L138" s="151"/>
      <c r="M138" s="154"/>
      <c r="N138" s="14"/>
      <c r="O138" s="15"/>
      <c r="P138" s="15"/>
      <c r="Q138" s="16"/>
      <c r="R138" s="17" t="str">
        <f ca="1">IF(Q138=0," ",IFERROR(IF(DATEDIF(TODAY(),Q138,"M")&lt;=5,"ROJO",IF(DATEDIF(TODAY(),Q138,"M")&gt;=12,"VERDE",IF(AND(DATEDIF(TODAY(),Q138,"M")&gt;=6,DATEDIF(TODAY(),Q138,"M")&lt;=11),"AMARILLO"))),S138))</f>
        <v xml:space="preserve"> </v>
      </c>
      <c r="S138" s="25" t="str">
        <f>IF(Q138=0," ",IF(Q138&lt;=$N$4,"VENCIDO","NO VENCIDO"))</f>
        <v xml:space="preserve"> </v>
      </c>
      <c r="T138" s="18"/>
      <c r="U138" s="19"/>
      <c r="V138" s="19"/>
      <c r="W138" s="20"/>
      <c r="X138" s="20"/>
      <c r="Y138" s="164"/>
      <c r="Z138" s="21"/>
      <c r="AA138" s="4"/>
      <c r="AB138" s="166"/>
      <c r="AC138" s="166"/>
      <c r="AD138" s="170"/>
      <c r="AE138" s="166"/>
      <c r="AF138" s="166"/>
      <c r="AG138" s="166"/>
      <c r="AH138" s="166"/>
      <c r="AI138" s="166"/>
      <c r="AJ138" s="166"/>
      <c r="AK138" s="166"/>
      <c r="AL138" s="166"/>
      <c r="AM138" s="166"/>
      <c r="AN138" s="166"/>
      <c r="AO138" s="184"/>
      <c r="AP138" s="24"/>
      <c r="AQ138" s="8"/>
    </row>
    <row r="139" spans="1:43" ht="14.65" customHeight="1">
      <c r="A139" s="101"/>
      <c r="B139" s="189"/>
      <c r="C139" s="190"/>
      <c r="D139" s="118"/>
      <c r="E139" s="127"/>
      <c r="F139" s="133"/>
      <c r="G139" s="133"/>
      <c r="H139" s="133"/>
      <c r="I139" s="133"/>
      <c r="J139" s="145"/>
      <c r="K139" s="148"/>
      <c r="L139" s="151"/>
      <c r="M139" s="154"/>
      <c r="N139" s="14"/>
      <c r="O139" s="15"/>
      <c r="P139" s="15"/>
      <c r="Q139" s="16"/>
      <c r="R139" s="17" t="str">
        <f ca="1">IF(Q139=0," ",IFERROR(IF(DATEDIF(TODAY(),Q139,"M")&lt;=5,"ROJO",IF(DATEDIF(TODAY(),Q139,"M")&gt;=12,"VERDE",IF(AND(DATEDIF(TODAY(),Q139,"M")&gt;=6,DATEDIF(TODAY(),Q139,"M")&lt;=11),"AMARILLO"))),S139))</f>
        <v xml:space="preserve"> </v>
      </c>
      <c r="S139" s="25" t="str">
        <f>IF(Q139=0," ",IF(Q139&lt;=$N$4,"VENCIDO","NO VENCIDO"))</f>
        <v xml:space="preserve"> </v>
      </c>
      <c r="T139" s="18"/>
      <c r="U139" s="19"/>
      <c r="V139" s="19"/>
      <c r="W139" s="20"/>
      <c r="X139" s="20"/>
      <c r="Y139" s="164"/>
      <c r="Z139" s="21"/>
      <c r="AA139" s="4"/>
      <c r="AB139" s="166"/>
      <c r="AC139" s="166"/>
      <c r="AD139" s="170"/>
      <c r="AE139" s="166"/>
      <c r="AF139" s="166"/>
      <c r="AG139" s="166"/>
      <c r="AH139" s="166"/>
      <c r="AI139" s="166"/>
      <c r="AJ139" s="166"/>
      <c r="AK139" s="166"/>
      <c r="AL139" s="166"/>
      <c r="AM139" s="166"/>
      <c r="AN139" s="166"/>
      <c r="AO139" s="184"/>
      <c r="AP139" s="24"/>
      <c r="AQ139" s="8"/>
    </row>
    <row r="140" spans="1:43" ht="14.65" customHeight="1">
      <c r="A140" s="101"/>
      <c r="B140" s="189"/>
      <c r="C140" s="190"/>
      <c r="D140" s="118"/>
      <c r="E140" s="127"/>
      <c r="F140" s="133"/>
      <c r="G140" s="133"/>
      <c r="H140" s="133"/>
      <c r="I140" s="133"/>
      <c r="J140" s="145"/>
      <c r="K140" s="148"/>
      <c r="L140" s="151"/>
      <c r="M140" s="154"/>
      <c r="N140" s="14"/>
      <c r="O140" s="15"/>
      <c r="P140" s="15"/>
      <c r="Q140" s="16"/>
      <c r="R140" s="17" t="str">
        <f ca="1">IF(Q140=0," ",IFERROR(IF(DATEDIF(TODAY(),Q140,"M")&lt;=5,"ROJO",IF(DATEDIF(TODAY(),Q140,"M")&gt;=12,"VERDE",IF(AND(DATEDIF(TODAY(),Q140,"M")&gt;=6,DATEDIF(TODAY(),Q140,"M")&lt;=11),"AMARILLO"))),S140))</f>
        <v xml:space="preserve"> </v>
      </c>
      <c r="S140" s="25" t="str">
        <f>IF(Q140=0," ",IF(Q140&lt;=$N$4,"VENCIDO","NO VENCIDO"))</f>
        <v xml:space="preserve"> </v>
      </c>
      <c r="T140" s="18"/>
      <c r="U140" s="19"/>
      <c r="V140" s="19"/>
      <c r="W140" s="20"/>
      <c r="X140" s="20"/>
      <c r="Y140" s="164"/>
      <c r="Z140" s="21"/>
      <c r="AA140" s="4"/>
      <c r="AB140" s="166"/>
      <c r="AC140" s="166"/>
      <c r="AD140" s="170"/>
      <c r="AE140" s="166"/>
      <c r="AF140" s="166"/>
      <c r="AG140" s="166"/>
      <c r="AH140" s="166"/>
      <c r="AI140" s="166"/>
      <c r="AJ140" s="166"/>
      <c r="AK140" s="166"/>
      <c r="AL140" s="166"/>
      <c r="AM140" s="166"/>
      <c r="AN140" s="166"/>
      <c r="AO140" s="184"/>
      <c r="AP140" s="24"/>
      <c r="AQ140" s="8"/>
    </row>
    <row r="141" spans="1:43" ht="14.65" customHeight="1">
      <c r="A141" s="101"/>
      <c r="B141" s="189"/>
      <c r="C141" s="190"/>
      <c r="D141" s="118"/>
      <c r="E141" s="127"/>
      <c r="F141" s="133"/>
      <c r="G141" s="133"/>
      <c r="H141" s="133"/>
      <c r="I141" s="133"/>
      <c r="J141" s="145"/>
      <c r="K141" s="148"/>
      <c r="L141" s="151"/>
      <c r="M141" s="155"/>
      <c r="N141" s="14"/>
      <c r="O141" s="15"/>
      <c r="P141" s="15"/>
      <c r="Q141" s="16"/>
      <c r="R141" s="17" t="str">
        <f ca="1">IF(Q141=0," ",IFERROR(IF(DATEDIF(TODAY(),Q141,"M")&lt;=5,"ROJO",IF(DATEDIF(TODAY(),Q141,"M")&gt;=12,"VERDE",IF(AND(DATEDIF(TODAY(),Q141,"M")&gt;=6,DATEDIF(TODAY(),Q141,"M")&lt;=11),"AMARILLO"))),S141))</f>
        <v xml:space="preserve"> </v>
      </c>
      <c r="S141" s="25" t="str">
        <f>IF(Q141=0," ",IF(Q141&lt;=$N$4,"VENCIDO","NO VENCIDO"))</f>
        <v xml:space="preserve"> </v>
      </c>
      <c r="T141" s="18"/>
      <c r="U141" s="19"/>
      <c r="V141" s="19"/>
      <c r="W141" s="20"/>
      <c r="X141" s="20"/>
      <c r="Y141" s="164"/>
      <c r="Z141" s="21"/>
      <c r="AA141" s="4"/>
      <c r="AB141" s="166"/>
      <c r="AC141" s="166"/>
      <c r="AD141" s="170"/>
      <c r="AE141" s="166"/>
      <c r="AF141" s="166"/>
      <c r="AG141" s="166"/>
      <c r="AH141" s="166"/>
      <c r="AI141" s="166"/>
      <c r="AJ141" s="166"/>
      <c r="AK141" s="166"/>
      <c r="AL141" s="166"/>
      <c r="AM141" s="166"/>
      <c r="AN141" s="166"/>
      <c r="AO141" s="185"/>
      <c r="AP141" s="24"/>
      <c r="AQ141" s="8"/>
    </row>
    <row r="142" spans="1:43" ht="16.5">
      <c r="A142" s="102"/>
      <c r="B142" s="191"/>
      <c r="C142" s="192"/>
      <c r="D142" s="119"/>
      <c r="E142" s="128"/>
      <c r="F142" s="134"/>
      <c r="G142" s="134"/>
      <c r="H142" s="134"/>
      <c r="I142" s="134"/>
      <c r="J142" s="146"/>
      <c r="K142" s="149"/>
      <c r="L142" s="152"/>
      <c r="M142" s="28" t="b">
        <f>M137=N142</f>
        <v>1</v>
      </c>
      <c r="N142" s="29">
        <f>SUM(N137:N141)</f>
        <v>20</v>
      </c>
      <c r="O142" s="30" t="s">
        <v>112</v>
      </c>
      <c r="P142" s="31"/>
      <c r="Q142" s="32"/>
      <c r="R142" s="32"/>
      <c r="S142" s="32"/>
      <c r="T142" s="33">
        <f>SUM(T137:T141)</f>
        <v>0</v>
      </c>
      <c r="U142" s="34"/>
      <c r="V142" s="34"/>
      <c r="W142" s="34"/>
      <c r="X142" s="35"/>
      <c r="Y142" s="165"/>
      <c r="Z142" s="36"/>
      <c r="AA142" s="4"/>
      <c r="AB142" s="37"/>
      <c r="AC142" s="37"/>
      <c r="AD142" s="38"/>
      <c r="AE142" s="37"/>
      <c r="AF142" s="37"/>
      <c r="AG142" s="37"/>
      <c r="AH142" s="37"/>
      <c r="AI142" s="37"/>
      <c r="AJ142" s="37"/>
      <c r="AK142" s="37"/>
      <c r="AL142" s="37"/>
      <c r="AM142" s="37"/>
      <c r="AN142" s="37"/>
      <c r="AO142" s="39"/>
      <c r="AP142" s="24"/>
      <c r="AQ142" s="8"/>
    </row>
    <row r="143" spans="1:43" ht="14.65" customHeight="1">
      <c r="A143" s="100">
        <f>A137+1</f>
        <v>24</v>
      </c>
      <c r="B143" s="187" t="s">
        <v>156</v>
      </c>
      <c r="C143" s="188"/>
      <c r="D143" s="117">
        <f>+Mayo!M143</f>
        <v>21</v>
      </c>
      <c r="E143" s="126"/>
      <c r="F143" s="132">
        <v>6</v>
      </c>
      <c r="G143" s="132"/>
      <c r="H143" s="132"/>
      <c r="I143" s="132"/>
      <c r="J143" s="144">
        <f>+F143+G143</f>
        <v>6</v>
      </c>
      <c r="K143" s="147">
        <f>+AO143</f>
        <v>0</v>
      </c>
      <c r="L143" s="150">
        <f>+J143+K143</f>
        <v>6</v>
      </c>
      <c r="M143" s="153">
        <f>+(D143+E143)-(L143)+H143-I143</f>
        <v>15</v>
      </c>
      <c r="N143" s="14">
        <v>10</v>
      </c>
      <c r="O143" s="15" t="s">
        <v>237</v>
      </c>
      <c r="P143" s="15" t="s">
        <v>125</v>
      </c>
      <c r="Q143" s="16">
        <v>46660</v>
      </c>
      <c r="R143" s="17" t="str">
        <f ca="1">IF(Q143=0," ",IFERROR(IF(DATEDIF(TODAY(),Q143,"M")&lt;=5,"ROJO",IF(DATEDIF(TODAY(),Q143,"M")&gt;=12,"VERDE",IF(AND(DATEDIF(TODAY(),Q143,"M")&gt;=6,DATEDIF(TODAY(),Q143,"M")&lt;=11),"AMARILLO"))),S143))</f>
        <v>AMARILLO</v>
      </c>
      <c r="S143" s="17" t="str">
        <f>IF(Q143=0," ",IF(Q143&lt;=$N$4,"VENCIDO","NO VENCIDO"))</f>
        <v>NO VENCIDO</v>
      </c>
      <c r="T143" s="18"/>
      <c r="U143" s="19"/>
      <c r="V143" s="19"/>
      <c r="W143" s="20"/>
      <c r="X143" s="20"/>
      <c r="Y143" s="163">
        <f>+AT143</f>
        <v>0</v>
      </c>
      <c r="Z143" s="21"/>
      <c r="AA143" s="4"/>
      <c r="AB143" s="166"/>
      <c r="AC143" s="166"/>
      <c r="AD143" s="170">
        <f>+AB143+AC143</f>
        <v>0</v>
      </c>
      <c r="AE143" s="166"/>
      <c r="AF143" s="166"/>
      <c r="AG143" s="166"/>
      <c r="AH143" s="166"/>
      <c r="AI143" s="166"/>
      <c r="AJ143" s="166"/>
      <c r="AK143" s="166"/>
      <c r="AL143" s="166"/>
      <c r="AM143" s="166"/>
      <c r="AN143" s="166"/>
      <c r="AO143" s="183">
        <f>SUM(AD143:AN147)</f>
        <v>0</v>
      </c>
      <c r="AP143" s="24"/>
      <c r="AQ143" s="8"/>
    </row>
    <row r="144" spans="1:43" ht="14.65" customHeight="1">
      <c r="A144" s="101"/>
      <c r="B144" s="189"/>
      <c r="C144" s="190"/>
      <c r="D144" s="118"/>
      <c r="E144" s="127"/>
      <c r="F144" s="133"/>
      <c r="G144" s="133"/>
      <c r="H144" s="133"/>
      <c r="I144" s="133"/>
      <c r="J144" s="145"/>
      <c r="K144" s="148"/>
      <c r="L144" s="151"/>
      <c r="M144" s="154"/>
      <c r="N144" s="14">
        <v>5</v>
      </c>
      <c r="O144" s="15" t="s">
        <v>257</v>
      </c>
      <c r="P144" s="15" t="s">
        <v>125</v>
      </c>
      <c r="Q144" s="16">
        <v>47026</v>
      </c>
      <c r="R144" s="17" t="str">
        <f ca="1">IF(Q144=0," ",IFERROR(IF(DATEDIF(TODAY(),Q144,"M")&lt;=5,"ROJO",IF(DATEDIF(TODAY(),Q144,"M")&gt;=12,"VERDE",IF(AND(DATEDIF(TODAY(),Q144,"M")&gt;=6,DATEDIF(TODAY(),Q144,"M")&lt;=11),"AMARILLO"))),S144))</f>
        <v>VERDE</v>
      </c>
      <c r="S144" s="25" t="str">
        <f>IF(Q144=0," ",IF(Q144&lt;=$N$4,"VENCIDO","NO VENCIDO"))</f>
        <v>NO VENCIDO</v>
      </c>
      <c r="T144" s="18"/>
      <c r="U144" s="19"/>
      <c r="V144" s="19"/>
      <c r="W144" s="20"/>
      <c r="X144" s="20"/>
      <c r="Y144" s="164"/>
      <c r="Z144" s="21"/>
      <c r="AA144" s="4"/>
      <c r="AB144" s="166"/>
      <c r="AC144" s="166"/>
      <c r="AD144" s="170"/>
      <c r="AE144" s="166"/>
      <c r="AF144" s="166"/>
      <c r="AG144" s="166"/>
      <c r="AH144" s="166"/>
      <c r="AI144" s="166"/>
      <c r="AJ144" s="166"/>
      <c r="AK144" s="166"/>
      <c r="AL144" s="166"/>
      <c r="AM144" s="166"/>
      <c r="AN144" s="166"/>
      <c r="AO144" s="184"/>
      <c r="AP144" s="24"/>
      <c r="AQ144" s="8"/>
    </row>
    <row r="145" spans="1:43" ht="14.65" customHeight="1">
      <c r="A145" s="101"/>
      <c r="B145" s="189"/>
      <c r="C145" s="190"/>
      <c r="D145" s="118"/>
      <c r="E145" s="127"/>
      <c r="F145" s="133"/>
      <c r="G145" s="133"/>
      <c r="H145" s="133"/>
      <c r="I145" s="133"/>
      <c r="J145" s="145"/>
      <c r="K145" s="148"/>
      <c r="L145" s="151"/>
      <c r="M145" s="154"/>
      <c r="N145" s="14"/>
      <c r="O145" s="15"/>
      <c r="P145" s="15"/>
      <c r="Q145" s="16"/>
      <c r="R145" s="17" t="str">
        <f ca="1">IF(Q145=0," ",IFERROR(IF(DATEDIF(TODAY(),Q145,"M")&lt;=5,"ROJO",IF(DATEDIF(TODAY(),Q145,"M")&gt;=12,"VERDE",IF(AND(DATEDIF(TODAY(),Q145,"M")&gt;=6,DATEDIF(TODAY(),Q145,"M")&lt;=11),"AMARILLO"))),S145))</f>
        <v xml:space="preserve"> </v>
      </c>
      <c r="S145" s="25" t="str">
        <f>IF(Q145=0," ",IF(Q145&lt;=$N$4,"VENCIDO","NO VENCIDO"))</f>
        <v xml:space="preserve"> </v>
      </c>
      <c r="T145" s="18"/>
      <c r="U145" s="19"/>
      <c r="V145" s="19"/>
      <c r="W145" s="20"/>
      <c r="X145" s="20"/>
      <c r="Y145" s="164"/>
      <c r="Z145" s="21"/>
      <c r="AA145" s="4"/>
      <c r="AB145" s="166"/>
      <c r="AC145" s="166"/>
      <c r="AD145" s="170"/>
      <c r="AE145" s="166"/>
      <c r="AF145" s="166"/>
      <c r="AG145" s="166"/>
      <c r="AH145" s="166"/>
      <c r="AI145" s="166"/>
      <c r="AJ145" s="166"/>
      <c r="AK145" s="166"/>
      <c r="AL145" s="166"/>
      <c r="AM145" s="166"/>
      <c r="AN145" s="166"/>
      <c r="AO145" s="184"/>
      <c r="AP145" s="24"/>
      <c r="AQ145" s="8"/>
    </row>
    <row r="146" spans="1:43" ht="14.65" customHeight="1">
      <c r="A146" s="101"/>
      <c r="B146" s="189"/>
      <c r="C146" s="190"/>
      <c r="D146" s="118"/>
      <c r="E146" s="127"/>
      <c r="F146" s="133"/>
      <c r="G146" s="133"/>
      <c r="H146" s="133"/>
      <c r="I146" s="133"/>
      <c r="J146" s="145"/>
      <c r="K146" s="148"/>
      <c r="L146" s="151"/>
      <c r="M146" s="154"/>
      <c r="N146" s="14"/>
      <c r="O146" s="15"/>
      <c r="P146" s="15"/>
      <c r="Q146" s="16"/>
      <c r="R146" s="17" t="str">
        <f ca="1">IF(Q146=0," ",IFERROR(IF(DATEDIF(TODAY(),Q146,"M")&lt;=5,"ROJO",IF(DATEDIF(TODAY(),Q146,"M")&gt;=12,"VERDE",IF(AND(DATEDIF(TODAY(),Q146,"M")&gt;=6,DATEDIF(TODAY(),Q146,"M")&lt;=11),"AMARILLO"))),S146))</f>
        <v xml:space="preserve"> </v>
      </c>
      <c r="S146" s="25" t="str">
        <f>IF(Q146=0," ",IF(Q146&lt;=$N$4,"VENCIDO","NO VENCIDO"))</f>
        <v xml:space="preserve"> </v>
      </c>
      <c r="T146" s="18"/>
      <c r="U146" s="19"/>
      <c r="V146" s="19"/>
      <c r="W146" s="20"/>
      <c r="X146" s="20"/>
      <c r="Y146" s="164"/>
      <c r="Z146" s="21"/>
      <c r="AA146" s="4"/>
      <c r="AB146" s="166"/>
      <c r="AC146" s="166"/>
      <c r="AD146" s="170"/>
      <c r="AE146" s="166"/>
      <c r="AF146" s="166"/>
      <c r="AG146" s="166"/>
      <c r="AH146" s="166"/>
      <c r="AI146" s="166"/>
      <c r="AJ146" s="166"/>
      <c r="AK146" s="166"/>
      <c r="AL146" s="166"/>
      <c r="AM146" s="166"/>
      <c r="AN146" s="166"/>
      <c r="AO146" s="184"/>
      <c r="AP146" s="24"/>
      <c r="AQ146" s="8"/>
    </row>
    <row r="147" spans="1:43" ht="14.65" customHeight="1">
      <c r="A147" s="101"/>
      <c r="B147" s="189"/>
      <c r="C147" s="190"/>
      <c r="D147" s="118"/>
      <c r="E147" s="127"/>
      <c r="F147" s="133"/>
      <c r="G147" s="133"/>
      <c r="H147" s="133"/>
      <c r="I147" s="133"/>
      <c r="J147" s="145"/>
      <c r="K147" s="148"/>
      <c r="L147" s="151"/>
      <c r="M147" s="155"/>
      <c r="N147" s="14"/>
      <c r="O147" s="15"/>
      <c r="P147" s="15"/>
      <c r="Q147" s="16"/>
      <c r="R147" s="17" t="str">
        <f ca="1">IF(Q147=0," ",IFERROR(IF(DATEDIF(TODAY(),Q147,"M")&lt;=5,"ROJO",IF(DATEDIF(TODAY(),Q147,"M")&gt;=12,"VERDE",IF(AND(DATEDIF(TODAY(),Q147,"M")&gt;=6,DATEDIF(TODAY(),Q147,"M")&lt;=11),"AMARILLO"))),S147))</f>
        <v xml:space="preserve"> </v>
      </c>
      <c r="S147" s="25" t="str">
        <f>IF(Q147=0," ",IF(Q147&lt;=$N$4,"VENCIDO","NO VENCIDO"))</f>
        <v xml:space="preserve"> </v>
      </c>
      <c r="T147" s="18"/>
      <c r="U147" s="19"/>
      <c r="V147" s="19"/>
      <c r="W147" s="20"/>
      <c r="X147" s="20"/>
      <c r="Y147" s="164"/>
      <c r="Z147" s="21"/>
      <c r="AA147" s="4"/>
      <c r="AB147" s="166"/>
      <c r="AC147" s="166"/>
      <c r="AD147" s="170"/>
      <c r="AE147" s="166"/>
      <c r="AF147" s="166"/>
      <c r="AG147" s="166"/>
      <c r="AH147" s="166"/>
      <c r="AI147" s="166"/>
      <c r="AJ147" s="166"/>
      <c r="AK147" s="166"/>
      <c r="AL147" s="166"/>
      <c r="AM147" s="166"/>
      <c r="AN147" s="166"/>
      <c r="AO147" s="185"/>
      <c r="AP147" s="24"/>
      <c r="AQ147" s="8"/>
    </row>
    <row r="148" spans="1:43" ht="16.5">
      <c r="A148" s="102"/>
      <c r="B148" s="191"/>
      <c r="C148" s="192"/>
      <c r="D148" s="119"/>
      <c r="E148" s="128"/>
      <c r="F148" s="134"/>
      <c r="G148" s="134"/>
      <c r="H148" s="134"/>
      <c r="I148" s="134"/>
      <c r="J148" s="146"/>
      <c r="K148" s="149"/>
      <c r="L148" s="152"/>
      <c r="M148" s="28" t="b">
        <f>M143=N148</f>
        <v>1</v>
      </c>
      <c r="N148" s="29">
        <f>SUM(N143:N147)</f>
        <v>15</v>
      </c>
      <c r="O148" s="30" t="s">
        <v>112</v>
      </c>
      <c r="P148" s="31"/>
      <c r="Q148" s="32"/>
      <c r="R148" s="32"/>
      <c r="S148" s="32"/>
      <c r="T148" s="33">
        <f>SUM(T143:T147)</f>
        <v>0</v>
      </c>
      <c r="U148" s="34"/>
      <c r="V148" s="34"/>
      <c r="W148" s="34"/>
      <c r="X148" s="35"/>
      <c r="Y148" s="165"/>
      <c r="Z148" s="36"/>
      <c r="AA148" s="4"/>
      <c r="AB148" s="37"/>
      <c r="AC148" s="38"/>
      <c r="AD148" s="38"/>
      <c r="AE148" s="38"/>
      <c r="AF148" s="38"/>
      <c r="AG148" s="38"/>
      <c r="AH148" s="38"/>
      <c r="AI148" s="38"/>
      <c r="AJ148" s="38"/>
      <c r="AK148" s="38"/>
      <c r="AL148" s="38"/>
      <c r="AM148" s="38"/>
      <c r="AN148" s="38"/>
      <c r="AO148" s="39"/>
      <c r="AP148" s="24"/>
      <c r="AQ148" s="8"/>
    </row>
    <row r="149" spans="1:43" ht="14.65" customHeight="1">
      <c r="A149" s="100">
        <f>A143+1</f>
        <v>25</v>
      </c>
      <c r="B149" s="201" t="s">
        <v>158</v>
      </c>
      <c r="C149" s="201"/>
      <c r="D149" s="120">
        <f>+Mayo!M149</f>
        <v>47</v>
      </c>
      <c r="E149" s="129"/>
      <c r="F149" s="132">
        <v>32</v>
      </c>
      <c r="G149" s="132">
        <v>1</v>
      </c>
      <c r="H149" s="132"/>
      <c r="I149" s="132"/>
      <c r="J149" s="144">
        <f>+F149+G149</f>
        <v>33</v>
      </c>
      <c r="K149" s="147">
        <f>+AO149</f>
        <v>0</v>
      </c>
      <c r="L149" s="150">
        <f>+J149+K149</f>
        <v>33</v>
      </c>
      <c r="M149" s="153">
        <f>+(D149+E149)-(L149)+H149-I149</f>
        <v>14</v>
      </c>
      <c r="N149" s="14">
        <v>14</v>
      </c>
      <c r="O149" s="15" t="s">
        <v>258</v>
      </c>
      <c r="P149" s="15" t="s">
        <v>259</v>
      </c>
      <c r="Q149" s="16">
        <v>46418</v>
      </c>
      <c r="R149" s="17" t="str">
        <f ca="1">IF(Q149=0," ",IFERROR(IF(DATEDIF(TODAY(),Q149,"M")&lt;=5,"ROJO",IF(DATEDIF(TODAY(),Q149,"M")&gt;=12,"VERDE",IF(AND(DATEDIF(TODAY(),Q149,"M")&gt;=6,DATEDIF(TODAY(),Q149,"M")&lt;=11),"AMARILLO"))),S149))</f>
        <v>ROJO</v>
      </c>
      <c r="S149" s="17" t="str">
        <f>IF(Q149=0," ",IF(Q149&lt;=$N$4,"VENCIDO","NO VENCIDO"))</f>
        <v>NO VENCIDO</v>
      </c>
      <c r="T149" s="18"/>
      <c r="U149" s="19"/>
      <c r="V149" s="19"/>
      <c r="W149" s="20"/>
      <c r="X149" s="20"/>
      <c r="Y149" s="163">
        <f>+AT149</f>
        <v>0</v>
      </c>
      <c r="Z149" s="21"/>
      <c r="AA149" s="4"/>
      <c r="AB149" s="166"/>
      <c r="AC149" s="166"/>
      <c r="AD149" s="170">
        <f>+AB149+AC149</f>
        <v>0</v>
      </c>
      <c r="AE149" s="166"/>
      <c r="AF149" s="166"/>
      <c r="AG149" s="166"/>
      <c r="AH149" s="166"/>
      <c r="AI149" s="166"/>
      <c r="AJ149" s="166"/>
      <c r="AK149" s="166"/>
      <c r="AL149" s="166"/>
      <c r="AM149" s="166"/>
      <c r="AN149" s="166"/>
      <c r="AO149" s="183">
        <f>SUM(AD149:AN153)</f>
        <v>0</v>
      </c>
      <c r="AP149" s="24"/>
      <c r="AQ149" s="8"/>
    </row>
    <row r="150" spans="1:43" ht="14.65" customHeight="1">
      <c r="A150" s="101"/>
      <c r="B150" s="201"/>
      <c r="C150" s="201"/>
      <c r="D150" s="121"/>
      <c r="E150" s="130"/>
      <c r="F150" s="133"/>
      <c r="G150" s="133"/>
      <c r="H150" s="133"/>
      <c r="I150" s="133"/>
      <c r="J150" s="145"/>
      <c r="K150" s="148"/>
      <c r="L150" s="151"/>
      <c r="M150" s="154"/>
      <c r="N150" s="14"/>
      <c r="O150" s="15"/>
      <c r="P150" s="15"/>
      <c r="Q150" s="16"/>
      <c r="R150" s="17" t="str">
        <f ca="1">IF(Q150=0," ",IFERROR(IF(DATEDIF(TODAY(),Q150,"M")&lt;=5,"ROJO",IF(DATEDIF(TODAY(),Q150,"M")&gt;=12,"VERDE",IF(AND(DATEDIF(TODAY(),Q150,"M")&gt;=6,DATEDIF(TODAY(),Q150,"M")&lt;=11),"AMARILLO"))),S150))</f>
        <v xml:space="preserve"> </v>
      </c>
      <c r="S150" s="25" t="str">
        <f>IF(Q150=0," ",IF(Q150&lt;=$N$4,"VENCIDO","NO VENCIDO"))</f>
        <v xml:space="preserve"> </v>
      </c>
      <c r="T150" s="18"/>
      <c r="U150" s="19"/>
      <c r="V150" s="19"/>
      <c r="W150" s="20"/>
      <c r="X150" s="20"/>
      <c r="Y150" s="164"/>
      <c r="Z150" s="21"/>
      <c r="AA150" s="4"/>
      <c r="AB150" s="166"/>
      <c r="AC150" s="166"/>
      <c r="AD150" s="170"/>
      <c r="AE150" s="166"/>
      <c r="AF150" s="166"/>
      <c r="AG150" s="166"/>
      <c r="AH150" s="166"/>
      <c r="AI150" s="166"/>
      <c r="AJ150" s="166"/>
      <c r="AK150" s="166"/>
      <c r="AL150" s="166"/>
      <c r="AM150" s="166"/>
      <c r="AN150" s="166"/>
      <c r="AO150" s="184"/>
      <c r="AP150" s="24"/>
      <c r="AQ150" s="8"/>
    </row>
    <row r="151" spans="1:43" ht="14.65" customHeight="1">
      <c r="A151" s="101"/>
      <c r="B151" s="201"/>
      <c r="C151" s="201"/>
      <c r="D151" s="122"/>
      <c r="E151" s="130"/>
      <c r="F151" s="133"/>
      <c r="G151" s="133"/>
      <c r="H151" s="133"/>
      <c r="I151" s="133"/>
      <c r="J151" s="145"/>
      <c r="K151" s="148"/>
      <c r="L151" s="151"/>
      <c r="M151" s="154"/>
      <c r="N151" s="14"/>
      <c r="O151" s="15"/>
      <c r="P151" s="15"/>
      <c r="Q151" s="16"/>
      <c r="R151" s="17" t="str">
        <f ca="1">IF(Q151=0," ",IFERROR(IF(DATEDIF(TODAY(),Q151,"M")&lt;=5,"ROJO",IF(DATEDIF(TODAY(),Q151,"M")&gt;=12,"VERDE",IF(AND(DATEDIF(TODAY(),Q151,"M")&gt;=6,DATEDIF(TODAY(),Q151,"M")&lt;=11),"AMARILLO"))),S151))</f>
        <v xml:space="preserve"> </v>
      </c>
      <c r="S151" s="25" t="str">
        <f>IF(Q151=0," ",IF(Q151&lt;=$N$4,"VENCIDO","NO VENCIDO"))</f>
        <v xml:space="preserve"> </v>
      </c>
      <c r="T151" s="18"/>
      <c r="U151" s="19"/>
      <c r="V151" s="19"/>
      <c r="W151" s="20"/>
      <c r="X151" s="20"/>
      <c r="Y151" s="164"/>
      <c r="Z151" s="21"/>
      <c r="AA151" s="4"/>
      <c r="AB151" s="166"/>
      <c r="AC151" s="166"/>
      <c r="AD151" s="170"/>
      <c r="AE151" s="166"/>
      <c r="AF151" s="166"/>
      <c r="AG151" s="166"/>
      <c r="AH151" s="166"/>
      <c r="AI151" s="166"/>
      <c r="AJ151" s="166"/>
      <c r="AK151" s="166"/>
      <c r="AL151" s="166"/>
      <c r="AM151" s="166"/>
      <c r="AN151" s="166"/>
      <c r="AO151" s="184"/>
      <c r="AP151" s="24"/>
      <c r="AQ151" s="8"/>
    </row>
    <row r="152" spans="1:43" ht="15.4" customHeight="1">
      <c r="A152" s="101"/>
      <c r="B152" s="92" t="s">
        <v>238</v>
      </c>
      <c r="C152" s="92"/>
      <c r="D152" s="42"/>
      <c r="E152" s="130"/>
      <c r="F152" s="133"/>
      <c r="G152" s="133"/>
      <c r="H152" s="133"/>
      <c r="I152" s="133"/>
      <c r="J152" s="145"/>
      <c r="K152" s="148"/>
      <c r="L152" s="151"/>
      <c r="M152" s="154"/>
      <c r="N152" s="14"/>
      <c r="O152" s="15"/>
      <c r="P152" s="15"/>
      <c r="Q152" s="16"/>
      <c r="R152" s="17" t="str">
        <f ca="1">IF(Q152=0," ",IFERROR(IF(DATEDIF(TODAY(),Q152,"M")&lt;=5,"ROJO",IF(DATEDIF(TODAY(),Q152,"M")&gt;=12,"VERDE",IF(AND(DATEDIF(TODAY(),Q152,"M")&gt;=6,DATEDIF(TODAY(),Q152,"M")&lt;=11),"AMARILLO"))),S152))</f>
        <v xml:space="preserve"> </v>
      </c>
      <c r="S152" s="25" t="str">
        <f>IF(Q152=0," ",IF(Q152&lt;=$N$4,"VENCIDO","NO VENCIDO"))</f>
        <v xml:space="preserve"> </v>
      </c>
      <c r="T152" s="18"/>
      <c r="U152" s="19"/>
      <c r="V152" s="19"/>
      <c r="W152" s="20"/>
      <c r="X152" s="20"/>
      <c r="Y152" s="164"/>
      <c r="Z152" s="21"/>
      <c r="AA152" s="4"/>
      <c r="AB152" s="166"/>
      <c r="AC152" s="166"/>
      <c r="AD152" s="170"/>
      <c r="AE152" s="166"/>
      <c r="AF152" s="166"/>
      <c r="AG152" s="166"/>
      <c r="AH152" s="166"/>
      <c r="AI152" s="166"/>
      <c r="AJ152" s="166"/>
      <c r="AK152" s="166"/>
      <c r="AL152" s="166"/>
      <c r="AM152" s="166"/>
      <c r="AN152" s="166"/>
      <c r="AO152" s="184"/>
      <c r="AP152" s="24"/>
      <c r="AQ152" s="8"/>
    </row>
    <row r="153" spans="1:43" ht="15.4" customHeight="1">
      <c r="A153" s="101"/>
      <c r="B153" s="93" t="s">
        <v>239</v>
      </c>
      <c r="C153" s="93"/>
      <c r="D153" s="43">
        <f>+M158*2</f>
        <v>0</v>
      </c>
      <c r="E153" s="130"/>
      <c r="F153" s="133"/>
      <c r="G153" s="133"/>
      <c r="H153" s="133"/>
      <c r="I153" s="133"/>
      <c r="J153" s="145"/>
      <c r="K153" s="148"/>
      <c r="L153" s="151"/>
      <c r="M153" s="155"/>
      <c r="N153" s="14"/>
      <c r="O153" s="15"/>
      <c r="P153" s="15"/>
      <c r="Q153" s="16"/>
      <c r="R153" s="17" t="str">
        <f ca="1">IF(Q153=0," ",IFERROR(IF(DATEDIF(TODAY(),Q153,"M")&lt;=5,"ROJO",IF(DATEDIF(TODAY(),Q153,"M")&gt;=12,"VERDE",IF(AND(DATEDIF(TODAY(),Q153,"M")&gt;=6,DATEDIF(TODAY(),Q153,"M")&lt;=11),"AMARILLO"))),S153))</f>
        <v xml:space="preserve"> </v>
      </c>
      <c r="S153" s="25" t="str">
        <f>IF(Q153=0," ",IF(Q153&lt;=$N$4,"VENCIDO","NO VENCIDO"))</f>
        <v xml:space="preserve"> </v>
      </c>
      <c r="T153" s="18"/>
      <c r="U153" s="19"/>
      <c r="V153" s="19"/>
      <c r="W153" s="20"/>
      <c r="X153" s="20"/>
      <c r="Y153" s="164"/>
      <c r="Z153" s="21"/>
      <c r="AA153" s="4"/>
      <c r="AB153" s="166"/>
      <c r="AC153" s="166"/>
      <c r="AD153" s="170"/>
      <c r="AE153" s="166"/>
      <c r="AF153" s="166"/>
      <c r="AG153" s="166"/>
      <c r="AH153" s="166"/>
      <c r="AI153" s="166"/>
      <c r="AJ153" s="166"/>
      <c r="AK153" s="166"/>
      <c r="AL153" s="166"/>
      <c r="AM153" s="166"/>
      <c r="AN153" s="166"/>
      <c r="AO153" s="185"/>
      <c r="AP153" s="24"/>
      <c r="AQ153" s="8"/>
    </row>
    <row r="154" spans="1:43" ht="16.5">
      <c r="A154" s="102"/>
      <c r="B154" s="94" t="s">
        <v>162</v>
      </c>
      <c r="C154" s="94"/>
      <c r="D154" s="44">
        <f>+M149-M152+M153</f>
        <v>14</v>
      </c>
      <c r="E154" s="131"/>
      <c r="F154" s="134"/>
      <c r="G154" s="134"/>
      <c r="H154" s="134"/>
      <c r="I154" s="134"/>
      <c r="J154" s="146"/>
      <c r="K154" s="149"/>
      <c r="L154" s="152"/>
      <c r="M154" s="28" t="b">
        <f>M149=N154</f>
        <v>1</v>
      </c>
      <c r="N154" s="29">
        <f>SUM(N149:N153)</f>
        <v>14</v>
      </c>
      <c r="O154" s="30" t="s">
        <v>112</v>
      </c>
      <c r="P154" s="31"/>
      <c r="Q154" s="32"/>
      <c r="R154" s="32"/>
      <c r="S154" s="32"/>
      <c r="T154" s="33">
        <f>SUM(T149:T153)</f>
        <v>0</v>
      </c>
      <c r="U154" s="34"/>
      <c r="V154" s="34"/>
      <c r="W154" s="34"/>
      <c r="X154" s="35"/>
      <c r="Y154" s="165"/>
      <c r="Z154" s="36"/>
      <c r="AA154" s="4"/>
      <c r="AB154" s="37"/>
      <c r="AC154" s="37"/>
      <c r="AD154" s="38"/>
      <c r="AE154" s="37"/>
      <c r="AF154" s="37"/>
      <c r="AG154" s="37"/>
      <c r="AH154" s="37"/>
      <c r="AI154" s="37"/>
      <c r="AJ154" s="37"/>
      <c r="AK154" s="37"/>
      <c r="AL154" s="37"/>
      <c r="AM154" s="37"/>
      <c r="AN154" s="37"/>
      <c r="AO154" s="39"/>
      <c r="AP154" s="24"/>
      <c r="AQ154" s="8"/>
    </row>
    <row r="155" spans="1:43" ht="14.65" customHeight="1">
      <c r="A155" s="103">
        <f>A149+1</f>
        <v>26</v>
      </c>
      <c r="B155" s="201" t="s">
        <v>159</v>
      </c>
      <c r="C155" s="201"/>
      <c r="D155" s="117">
        <f>+Mayo!M155</f>
        <v>332</v>
      </c>
      <c r="E155" s="129">
        <v>50</v>
      </c>
      <c r="F155" s="132">
        <v>95</v>
      </c>
      <c r="G155" s="132"/>
      <c r="H155" s="132"/>
      <c r="I155" s="132"/>
      <c r="J155" s="144">
        <f>+F155+G155</f>
        <v>95</v>
      </c>
      <c r="K155" s="147">
        <f>+AO155</f>
        <v>0</v>
      </c>
      <c r="L155" s="150">
        <f>+J155+K155</f>
        <v>95</v>
      </c>
      <c r="M155" s="153">
        <f>+(D155+E155)-(L155)+H155-I155</f>
        <v>287</v>
      </c>
      <c r="N155" s="14">
        <v>258</v>
      </c>
      <c r="O155" s="15" t="s">
        <v>260</v>
      </c>
      <c r="P155" s="15" t="s">
        <v>261</v>
      </c>
      <c r="Q155" s="16">
        <v>46413</v>
      </c>
      <c r="R155" s="17" t="str">
        <f ca="1">IF(Q155=0," ",IFERROR(IF(DATEDIF(TODAY(),Q155,"M")&lt;=5,"ROJO",IF(DATEDIF(TODAY(),Q155,"M")&gt;=12,"VERDE",IF(AND(DATEDIF(TODAY(),Q155,"M")&gt;=6,DATEDIF(TODAY(),Q155,"M")&lt;=11),"AMARILLO"))),S155))</f>
        <v>ROJO</v>
      </c>
      <c r="S155" s="17" t="str">
        <f>IF(Q155=0," ",IF(Q155&lt;=$N$4,"VENCIDO","NO VENCIDO"))</f>
        <v>NO VENCIDO</v>
      </c>
      <c r="T155" s="18"/>
      <c r="U155" s="19"/>
      <c r="V155" s="19"/>
      <c r="W155" s="20"/>
      <c r="X155" s="20"/>
      <c r="Y155" s="163">
        <f>+AT155</f>
        <v>0</v>
      </c>
      <c r="Z155" s="21"/>
      <c r="AA155" s="4"/>
      <c r="AB155" s="166"/>
      <c r="AC155" s="166"/>
      <c r="AD155" s="170">
        <f>+AB155+AC155</f>
        <v>0</v>
      </c>
      <c r="AE155" s="166"/>
      <c r="AF155" s="166"/>
      <c r="AG155" s="166"/>
      <c r="AH155" s="166"/>
      <c r="AI155" s="166"/>
      <c r="AJ155" s="166"/>
      <c r="AK155" s="166"/>
      <c r="AL155" s="166"/>
      <c r="AM155" s="166"/>
      <c r="AN155" s="166"/>
      <c r="AO155" s="183">
        <f>SUM(AD155:AN159)</f>
        <v>0</v>
      </c>
      <c r="AP155" s="24"/>
      <c r="AQ155" s="8"/>
    </row>
    <row r="156" spans="1:43" ht="14.65" customHeight="1">
      <c r="A156" s="103"/>
      <c r="B156" s="201"/>
      <c r="C156" s="201"/>
      <c r="D156" s="118"/>
      <c r="E156" s="130"/>
      <c r="F156" s="133"/>
      <c r="G156" s="133"/>
      <c r="H156" s="133"/>
      <c r="I156" s="133"/>
      <c r="J156" s="145"/>
      <c r="K156" s="148"/>
      <c r="L156" s="151"/>
      <c r="M156" s="154"/>
      <c r="N156" s="14">
        <v>29</v>
      </c>
      <c r="O156" s="15" t="s">
        <v>279</v>
      </c>
      <c r="P156" s="15" t="s">
        <v>259</v>
      </c>
      <c r="Q156" s="16">
        <v>46418</v>
      </c>
      <c r="R156" s="17" t="str">
        <f ca="1">IF(Q156=0," ",IFERROR(IF(DATEDIF(TODAY(),Q156,"M")&lt;=5,"ROJO",IF(DATEDIF(TODAY(),Q156,"M")&gt;=12,"VERDE",IF(AND(DATEDIF(TODAY(),Q156,"M")&gt;=6,DATEDIF(TODAY(),Q156,"M")&lt;=11),"AMARILLO"))),S156))</f>
        <v>ROJO</v>
      </c>
      <c r="S156" s="25" t="str">
        <f>IF(Q156=0," ",IF(Q156&lt;=$N$4,"VENCIDO","NO VENCIDO"))</f>
        <v>NO VENCIDO</v>
      </c>
      <c r="T156" s="18"/>
      <c r="U156" s="19"/>
      <c r="V156" s="19"/>
      <c r="W156" s="20"/>
      <c r="X156" s="20"/>
      <c r="Y156" s="164"/>
      <c r="Z156" s="21"/>
      <c r="AA156" s="4"/>
      <c r="AB156" s="166"/>
      <c r="AC156" s="166"/>
      <c r="AD156" s="170"/>
      <c r="AE156" s="166"/>
      <c r="AF156" s="166"/>
      <c r="AG156" s="166"/>
      <c r="AH156" s="166"/>
      <c r="AI156" s="166"/>
      <c r="AJ156" s="166"/>
      <c r="AK156" s="166"/>
      <c r="AL156" s="166"/>
      <c r="AM156" s="166"/>
      <c r="AN156" s="166"/>
      <c r="AO156" s="184"/>
      <c r="AP156" s="24"/>
      <c r="AQ156" s="8"/>
    </row>
    <row r="157" spans="1:43" ht="14.65" customHeight="1">
      <c r="A157" s="103"/>
      <c r="B157" s="201"/>
      <c r="C157" s="201"/>
      <c r="D157" s="119"/>
      <c r="E157" s="130"/>
      <c r="F157" s="133"/>
      <c r="G157" s="133"/>
      <c r="H157" s="133"/>
      <c r="I157" s="133"/>
      <c r="J157" s="145"/>
      <c r="K157" s="148"/>
      <c r="L157" s="151"/>
      <c r="M157" s="154"/>
      <c r="N157" s="14"/>
      <c r="O157" s="15"/>
      <c r="P157" s="15"/>
      <c r="Q157" s="16"/>
      <c r="R157" s="17" t="str">
        <f ca="1">IF(Q157=0," ",IFERROR(IF(DATEDIF(TODAY(),Q157,"M")&lt;=5,"ROJO",IF(DATEDIF(TODAY(),Q157,"M")&gt;=12,"VERDE",IF(AND(DATEDIF(TODAY(),Q157,"M")&gt;=6,DATEDIF(TODAY(),Q157,"M")&lt;=11),"AMARILLO"))),S157))</f>
        <v xml:space="preserve"> </v>
      </c>
      <c r="S157" s="25" t="str">
        <f>IF(Q157=0," ",IF(Q157&lt;=$N$4,"VENCIDO","NO VENCIDO"))</f>
        <v xml:space="preserve"> </v>
      </c>
      <c r="T157" s="18"/>
      <c r="U157" s="19"/>
      <c r="V157" s="19"/>
      <c r="W157" s="20"/>
      <c r="X157" s="20"/>
      <c r="Y157" s="164"/>
      <c r="Z157" s="21"/>
      <c r="AA157" s="4"/>
      <c r="AB157" s="166"/>
      <c r="AC157" s="166"/>
      <c r="AD157" s="170"/>
      <c r="AE157" s="166"/>
      <c r="AF157" s="166"/>
      <c r="AG157" s="166"/>
      <c r="AH157" s="166"/>
      <c r="AI157" s="166"/>
      <c r="AJ157" s="166"/>
      <c r="AK157" s="166"/>
      <c r="AL157" s="166"/>
      <c r="AM157" s="166"/>
      <c r="AN157" s="166"/>
      <c r="AO157" s="184"/>
      <c r="AP157" s="24"/>
      <c r="AQ157" s="8"/>
    </row>
    <row r="158" spans="1:43" ht="15.4" customHeight="1">
      <c r="A158" s="103"/>
      <c r="B158" s="93" t="s">
        <v>160</v>
      </c>
      <c r="C158" s="93"/>
      <c r="D158" s="46"/>
      <c r="E158" s="130"/>
      <c r="F158" s="133"/>
      <c r="G158" s="133"/>
      <c r="H158" s="133"/>
      <c r="I158" s="133"/>
      <c r="J158" s="145"/>
      <c r="K158" s="148"/>
      <c r="L158" s="151"/>
      <c r="M158" s="154"/>
      <c r="N158" s="14"/>
      <c r="O158" s="15"/>
      <c r="P158" s="15"/>
      <c r="Q158" s="16"/>
      <c r="R158" s="17" t="str">
        <f ca="1">IF(Q158=0," ",IFERROR(IF(DATEDIF(TODAY(),Q158,"M")&lt;=5,"ROJO",IF(DATEDIF(TODAY(),Q158,"M")&gt;=12,"VERDE",IF(AND(DATEDIF(TODAY(),Q158,"M")&gt;=6,DATEDIF(TODAY(),Q158,"M")&lt;=11),"AMARILLO"))),S158))</f>
        <v xml:space="preserve"> </v>
      </c>
      <c r="S158" s="25" t="str">
        <f>IF(Q158=0," ",IF(Q158&lt;=$N$4,"VENCIDO","NO VENCIDO"))</f>
        <v xml:space="preserve"> </v>
      </c>
      <c r="T158" s="18"/>
      <c r="U158" s="19"/>
      <c r="V158" s="19"/>
      <c r="W158" s="20"/>
      <c r="X158" s="20"/>
      <c r="Y158" s="164"/>
      <c r="Z158" s="21"/>
      <c r="AA158" s="4"/>
      <c r="AB158" s="166"/>
      <c r="AC158" s="166"/>
      <c r="AD158" s="170"/>
      <c r="AE158" s="166"/>
      <c r="AF158" s="166"/>
      <c r="AG158" s="166"/>
      <c r="AH158" s="166"/>
      <c r="AI158" s="166"/>
      <c r="AJ158" s="166"/>
      <c r="AK158" s="166"/>
      <c r="AL158" s="166"/>
      <c r="AM158" s="166"/>
      <c r="AN158" s="166"/>
      <c r="AO158" s="184"/>
      <c r="AP158" s="24"/>
      <c r="AQ158" s="8"/>
    </row>
    <row r="159" spans="1:43" ht="15.4" customHeight="1">
      <c r="A159" s="103"/>
      <c r="B159" s="95" t="s">
        <v>161</v>
      </c>
      <c r="C159" s="95"/>
      <c r="D159" s="47">
        <f>+M152/2</f>
        <v>0</v>
      </c>
      <c r="E159" s="130"/>
      <c r="F159" s="133"/>
      <c r="G159" s="133"/>
      <c r="H159" s="133"/>
      <c r="I159" s="133"/>
      <c r="J159" s="145"/>
      <c r="K159" s="148"/>
      <c r="L159" s="151"/>
      <c r="M159" s="155"/>
      <c r="N159" s="14"/>
      <c r="O159" s="15"/>
      <c r="P159" s="15"/>
      <c r="Q159" s="16"/>
      <c r="R159" s="17" t="str">
        <f ca="1">IF(Q159=0," ",IFERROR(IF(DATEDIF(TODAY(),Q159,"M")&lt;=5,"ROJO",IF(DATEDIF(TODAY(),Q159,"M")&gt;=12,"VERDE",IF(AND(DATEDIF(TODAY(),Q159,"M")&gt;=6,DATEDIF(TODAY(),Q159,"M")&lt;=11),"AMARILLO"))),S159))</f>
        <v xml:space="preserve"> </v>
      </c>
      <c r="S159" s="25" t="str">
        <f>IF(Q159=0," ",IF(Q159&lt;=$N$4,"VENCIDO","NO VENCIDO"))</f>
        <v xml:space="preserve"> </v>
      </c>
      <c r="T159" s="18"/>
      <c r="U159" s="19"/>
      <c r="V159" s="19"/>
      <c r="W159" s="20"/>
      <c r="X159" s="20"/>
      <c r="Y159" s="164"/>
      <c r="Z159" s="21"/>
      <c r="AA159" s="4"/>
      <c r="AB159" s="166"/>
      <c r="AC159" s="166"/>
      <c r="AD159" s="170"/>
      <c r="AE159" s="166"/>
      <c r="AF159" s="166"/>
      <c r="AG159" s="166"/>
      <c r="AH159" s="166"/>
      <c r="AI159" s="166"/>
      <c r="AJ159" s="166"/>
      <c r="AK159" s="166"/>
      <c r="AL159" s="166"/>
      <c r="AM159" s="166"/>
      <c r="AN159" s="166"/>
      <c r="AO159" s="185"/>
      <c r="AP159" s="24"/>
      <c r="AQ159" s="8"/>
    </row>
    <row r="160" spans="1:43" ht="16.5">
      <c r="A160" s="103"/>
      <c r="B160" s="94" t="s">
        <v>162</v>
      </c>
      <c r="C160" s="94"/>
      <c r="D160" s="44">
        <f>+M155+M159-M158</f>
        <v>287</v>
      </c>
      <c r="E160" s="131"/>
      <c r="F160" s="134"/>
      <c r="G160" s="134"/>
      <c r="H160" s="134"/>
      <c r="I160" s="134"/>
      <c r="J160" s="146"/>
      <c r="K160" s="149"/>
      <c r="L160" s="152"/>
      <c r="M160" s="28" t="b">
        <f>M155=N160</f>
        <v>1</v>
      </c>
      <c r="N160" s="29">
        <f>SUM(N155:N159)</f>
        <v>287</v>
      </c>
      <c r="O160" s="30" t="s">
        <v>112</v>
      </c>
      <c r="P160" s="31"/>
      <c r="Q160" s="32"/>
      <c r="R160" s="32"/>
      <c r="S160" s="32"/>
      <c r="T160" s="33">
        <f>SUM(T155:T159)</f>
        <v>0</v>
      </c>
      <c r="U160" s="34"/>
      <c r="V160" s="34"/>
      <c r="W160" s="34"/>
      <c r="X160" s="35"/>
      <c r="Y160" s="165"/>
      <c r="Z160" s="36"/>
      <c r="AA160" s="4"/>
      <c r="AB160" s="37"/>
      <c r="AC160" s="37"/>
      <c r="AD160" s="38"/>
      <c r="AE160" s="37"/>
      <c r="AF160" s="37"/>
      <c r="AG160" s="37"/>
      <c r="AH160" s="37"/>
      <c r="AI160" s="37"/>
      <c r="AJ160" s="37"/>
      <c r="AK160" s="37"/>
      <c r="AL160" s="37"/>
      <c r="AM160" s="37"/>
      <c r="AN160" s="37"/>
      <c r="AO160" s="39"/>
      <c r="AP160" s="24"/>
      <c r="AQ160" s="8"/>
    </row>
    <row r="161" spans="1:43" ht="14.65" customHeight="1">
      <c r="A161" s="100">
        <f>A155+1</f>
        <v>27</v>
      </c>
      <c r="B161" s="193" t="s">
        <v>163</v>
      </c>
      <c r="C161" s="193"/>
      <c r="D161" s="117">
        <f>+Mayo!M161</f>
        <v>2</v>
      </c>
      <c r="E161" s="126">
        <v>10</v>
      </c>
      <c r="F161" s="132">
        <v>3</v>
      </c>
      <c r="G161" s="132"/>
      <c r="H161" s="132"/>
      <c r="I161" s="132"/>
      <c r="J161" s="144">
        <f>+F161+G161</f>
        <v>3</v>
      </c>
      <c r="K161" s="147">
        <f>+AO161</f>
        <v>0</v>
      </c>
      <c r="L161" s="150">
        <f>+J161+K161</f>
        <v>3</v>
      </c>
      <c r="M161" s="153">
        <f>+(D161+E161)-(L161)+H161-I161</f>
        <v>9</v>
      </c>
      <c r="N161" s="14">
        <v>9</v>
      </c>
      <c r="O161" s="15" t="s">
        <v>280</v>
      </c>
      <c r="P161" s="15" t="s">
        <v>244</v>
      </c>
      <c r="Q161" s="16">
        <v>47361</v>
      </c>
      <c r="R161" s="17" t="str">
        <f ca="1">IF(Q161=0," ",IFERROR(IF(DATEDIF(TODAY(),Q161,"M")&lt;=5,"ROJO",IF(DATEDIF(TODAY(),Q161,"M")&gt;=12,"VERDE",IF(AND(DATEDIF(TODAY(),Q161,"M")&gt;=6,DATEDIF(TODAY(),Q161,"M")&lt;=11),"AMARILLO"))),S161))</f>
        <v>VERDE</v>
      </c>
      <c r="S161" s="17" t="str">
        <f>IF(Q161=0," ",IF(Q161&lt;=$N$4,"VENCIDO","NO VENCIDO"))</f>
        <v>NO VENCIDO</v>
      </c>
      <c r="T161" s="18"/>
      <c r="U161" s="19"/>
      <c r="V161" s="19"/>
      <c r="W161" s="20"/>
      <c r="X161" s="20"/>
      <c r="Y161" s="163">
        <f>+AT161</f>
        <v>0</v>
      </c>
      <c r="Z161" s="21"/>
      <c r="AA161" s="4"/>
      <c r="AB161" s="166"/>
      <c r="AC161" s="166"/>
      <c r="AD161" s="170">
        <f>+AB161+AC161</f>
        <v>0</v>
      </c>
      <c r="AE161" s="166"/>
      <c r="AF161" s="166"/>
      <c r="AG161" s="166"/>
      <c r="AH161" s="166"/>
      <c r="AI161" s="166"/>
      <c r="AJ161" s="166"/>
      <c r="AK161" s="166"/>
      <c r="AL161" s="166"/>
      <c r="AM161" s="166"/>
      <c r="AN161" s="166"/>
      <c r="AO161" s="183">
        <f>SUM(AD161:AN165)</f>
        <v>0</v>
      </c>
      <c r="AP161" s="24"/>
      <c r="AQ161" s="8"/>
    </row>
    <row r="162" spans="1:43" ht="14.65" customHeight="1">
      <c r="A162" s="101"/>
      <c r="B162" s="193"/>
      <c r="C162" s="193"/>
      <c r="D162" s="118"/>
      <c r="E162" s="127"/>
      <c r="F162" s="133"/>
      <c r="G162" s="133"/>
      <c r="H162" s="133"/>
      <c r="I162" s="133"/>
      <c r="J162" s="145"/>
      <c r="K162" s="148"/>
      <c r="L162" s="151"/>
      <c r="M162" s="154"/>
      <c r="N162" s="14"/>
      <c r="O162" s="15"/>
      <c r="P162" s="15"/>
      <c r="Q162" s="16"/>
      <c r="R162" s="17" t="str">
        <f ca="1">IF(Q162=0," ",IFERROR(IF(DATEDIF(TODAY(),Q162,"M")&lt;=5,"ROJO",IF(DATEDIF(TODAY(),Q162,"M")&gt;=12,"VERDE",IF(AND(DATEDIF(TODAY(),Q162,"M")&gt;=6,DATEDIF(TODAY(),Q162,"M")&lt;=11),"AMARILLO"))),S162))</f>
        <v xml:space="preserve"> </v>
      </c>
      <c r="S162" s="25" t="str">
        <f>IF(Q162=0," ",IF(Q162&lt;=$N$4,"VENCIDO","NO VENCIDO"))</f>
        <v xml:space="preserve"> </v>
      </c>
      <c r="T162" s="18"/>
      <c r="U162" s="19"/>
      <c r="V162" s="19"/>
      <c r="W162" s="20"/>
      <c r="X162" s="20"/>
      <c r="Y162" s="164"/>
      <c r="Z162" s="21"/>
      <c r="AA162" s="4"/>
      <c r="AB162" s="166"/>
      <c r="AC162" s="166"/>
      <c r="AD162" s="170"/>
      <c r="AE162" s="166"/>
      <c r="AF162" s="166"/>
      <c r="AG162" s="166"/>
      <c r="AH162" s="166"/>
      <c r="AI162" s="166"/>
      <c r="AJ162" s="166"/>
      <c r="AK162" s="166"/>
      <c r="AL162" s="166"/>
      <c r="AM162" s="166"/>
      <c r="AN162" s="166"/>
      <c r="AO162" s="184"/>
      <c r="AP162" s="24"/>
      <c r="AQ162" s="8"/>
    </row>
    <row r="163" spans="1:43" ht="14.65" customHeight="1">
      <c r="A163" s="101"/>
      <c r="B163" s="193"/>
      <c r="C163" s="193"/>
      <c r="D163" s="118"/>
      <c r="E163" s="127"/>
      <c r="F163" s="133"/>
      <c r="G163" s="133"/>
      <c r="H163" s="133"/>
      <c r="I163" s="133"/>
      <c r="J163" s="145"/>
      <c r="K163" s="148"/>
      <c r="L163" s="151"/>
      <c r="M163" s="154"/>
      <c r="N163" s="14"/>
      <c r="O163" s="15"/>
      <c r="P163" s="15"/>
      <c r="Q163" s="16"/>
      <c r="R163" s="17" t="str">
        <f ca="1">IF(Q163=0," ",IFERROR(IF(DATEDIF(TODAY(),Q163,"M")&lt;=5,"ROJO",IF(DATEDIF(TODAY(),Q163,"M")&gt;=12,"VERDE",IF(AND(DATEDIF(TODAY(),Q163,"M")&gt;=6,DATEDIF(TODAY(),Q163,"M")&lt;=11),"AMARILLO"))),S163))</f>
        <v xml:space="preserve"> </v>
      </c>
      <c r="S163" s="25" t="str">
        <f>IF(Q163=0," ",IF(Q163&lt;=$N$4,"VENCIDO","NO VENCIDO"))</f>
        <v xml:space="preserve"> </v>
      </c>
      <c r="T163" s="18"/>
      <c r="U163" s="19"/>
      <c r="V163" s="19"/>
      <c r="W163" s="20"/>
      <c r="X163" s="20"/>
      <c r="Y163" s="164"/>
      <c r="Z163" s="21"/>
      <c r="AA163" s="4"/>
      <c r="AB163" s="166"/>
      <c r="AC163" s="166"/>
      <c r="AD163" s="170"/>
      <c r="AE163" s="166"/>
      <c r="AF163" s="166"/>
      <c r="AG163" s="166"/>
      <c r="AH163" s="166"/>
      <c r="AI163" s="166"/>
      <c r="AJ163" s="166"/>
      <c r="AK163" s="166"/>
      <c r="AL163" s="166"/>
      <c r="AM163" s="166"/>
      <c r="AN163" s="166"/>
      <c r="AO163" s="184"/>
      <c r="AP163" s="24"/>
      <c r="AQ163" s="8"/>
    </row>
    <row r="164" spans="1:43" ht="14.65" customHeight="1">
      <c r="A164" s="101"/>
      <c r="B164" s="193"/>
      <c r="C164" s="193"/>
      <c r="D164" s="118"/>
      <c r="E164" s="127"/>
      <c r="F164" s="133"/>
      <c r="G164" s="133"/>
      <c r="H164" s="133"/>
      <c r="I164" s="133"/>
      <c r="J164" s="145"/>
      <c r="K164" s="148"/>
      <c r="L164" s="151"/>
      <c r="M164" s="154"/>
      <c r="N164" s="14"/>
      <c r="O164" s="15"/>
      <c r="P164" s="15"/>
      <c r="Q164" s="16"/>
      <c r="R164" s="17" t="str">
        <f ca="1">IF(Q164=0," ",IFERROR(IF(DATEDIF(TODAY(),Q164,"M")&lt;=5,"ROJO",IF(DATEDIF(TODAY(),Q164,"M")&gt;=12,"VERDE",IF(AND(DATEDIF(TODAY(),Q164,"M")&gt;=6,DATEDIF(TODAY(),Q164,"M")&lt;=11),"AMARILLO"))),S164))</f>
        <v xml:space="preserve"> </v>
      </c>
      <c r="S164" s="25" t="str">
        <f>IF(Q164=0," ",IF(Q164&lt;=$N$4,"VENCIDO","NO VENCIDO"))</f>
        <v xml:space="preserve"> </v>
      </c>
      <c r="T164" s="18"/>
      <c r="U164" s="19"/>
      <c r="V164" s="19"/>
      <c r="W164" s="20"/>
      <c r="X164" s="20"/>
      <c r="Y164" s="164"/>
      <c r="Z164" s="21"/>
      <c r="AA164" s="4"/>
      <c r="AB164" s="166"/>
      <c r="AC164" s="166"/>
      <c r="AD164" s="170"/>
      <c r="AE164" s="166"/>
      <c r="AF164" s="166"/>
      <c r="AG164" s="166"/>
      <c r="AH164" s="166"/>
      <c r="AI164" s="166"/>
      <c r="AJ164" s="166"/>
      <c r="AK164" s="166"/>
      <c r="AL164" s="166"/>
      <c r="AM164" s="166"/>
      <c r="AN164" s="166"/>
      <c r="AO164" s="184"/>
      <c r="AP164" s="24"/>
      <c r="AQ164" s="8"/>
    </row>
    <row r="165" spans="1:43" ht="14.65" customHeight="1">
      <c r="A165" s="101"/>
      <c r="B165" s="193"/>
      <c r="C165" s="193"/>
      <c r="D165" s="118"/>
      <c r="E165" s="127"/>
      <c r="F165" s="133"/>
      <c r="G165" s="133"/>
      <c r="H165" s="133"/>
      <c r="I165" s="133"/>
      <c r="J165" s="145"/>
      <c r="K165" s="148"/>
      <c r="L165" s="151"/>
      <c r="M165" s="155"/>
      <c r="N165" s="14"/>
      <c r="O165" s="15"/>
      <c r="P165" s="15"/>
      <c r="Q165" s="16"/>
      <c r="R165" s="17" t="str">
        <f ca="1">IF(Q165=0," ",IFERROR(IF(DATEDIF(TODAY(),Q165,"M")&lt;=5,"ROJO",IF(DATEDIF(TODAY(),Q165,"M")&gt;=12,"VERDE",IF(AND(DATEDIF(TODAY(),Q165,"M")&gt;=6,DATEDIF(TODAY(),Q165,"M")&lt;=11),"AMARILLO"))),S165))</f>
        <v xml:space="preserve"> </v>
      </c>
      <c r="S165" s="25" t="str">
        <f>IF(Q165=0," ",IF(Q165&lt;=$N$4,"VENCIDO","NO VENCIDO"))</f>
        <v xml:space="preserve"> </v>
      </c>
      <c r="T165" s="18"/>
      <c r="U165" s="19"/>
      <c r="V165" s="19"/>
      <c r="W165" s="20"/>
      <c r="X165" s="20"/>
      <c r="Y165" s="164"/>
      <c r="Z165" s="21"/>
      <c r="AA165" s="4"/>
      <c r="AB165" s="166"/>
      <c r="AC165" s="166"/>
      <c r="AD165" s="170"/>
      <c r="AE165" s="166"/>
      <c r="AF165" s="166"/>
      <c r="AG165" s="166"/>
      <c r="AH165" s="166"/>
      <c r="AI165" s="166"/>
      <c r="AJ165" s="166"/>
      <c r="AK165" s="166"/>
      <c r="AL165" s="166"/>
      <c r="AM165" s="166"/>
      <c r="AN165" s="166"/>
      <c r="AO165" s="185"/>
      <c r="AP165" s="24"/>
      <c r="AQ165" s="8"/>
    </row>
    <row r="166" spans="1:43" ht="16.5">
      <c r="A166" s="102"/>
      <c r="B166" s="193"/>
      <c r="C166" s="193"/>
      <c r="D166" s="119"/>
      <c r="E166" s="128"/>
      <c r="F166" s="134"/>
      <c r="G166" s="134"/>
      <c r="H166" s="134"/>
      <c r="I166" s="134"/>
      <c r="J166" s="146"/>
      <c r="K166" s="149"/>
      <c r="L166" s="152"/>
      <c r="M166" s="28" t="b">
        <f>M161=N166</f>
        <v>1</v>
      </c>
      <c r="N166" s="29">
        <f>SUM(N161:N165)</f>
        <v>9</v>
      </c>
      <c r="O166" s="30" t="s">
        <v>112</v>
      </c>
      <c r="P166" s="31"/>
      <c r="Q166" s="32"/>
      <c r="R166" s="32"/>
      <c r="S166" s="32"/>
      <c r="T166" s="33">
        <f>SUM(T161:T165)</f>
        <v>0</v>
      </c>
      <c r="U166" s="34"/>
      <c r="V166" s="34"/>
      <c r="W166" s="34"/>
      <c r="X166" s="35"/>
      <c r="Y166" s="165"/>
      <c r="Z166" s="36"/>
      <c r="AA166" s="4"/>
      <c r="AB166" s="37"/>
      <c r="AC166" s="37"/>
      <c r="AD166" s="38"/>
      <c r="AE166" s="37"/>
      <c r="AF166" s="37"/>
      <c r="AG166" s="37"/>
      <c r="AH166" s="37"/>
      <c r="AI166" s="37"/>
      <c r="AJ166" s="37"/>
      <c r="AK166" s="37"/>
      <c r="AL166" s="37"/>
      <c r="AM166" s="37"/>
      <c r="AN166" s="37"/>
      <c r="AO166" s="39"/>
      <c r="AP166" s="24"/>
      <c r="AQ166" s="8"/>
    </row>
    <row r="167" spans="1:43" ht="14.65" customHeight="1">
      <c r="A167" s="100">
        <f>A161+1</f>
        <v>28</v>
      </c>
      <c r="B167" s="193" t="s">
        <v>164</v>
      </c>
      <c r="C167" s="193"/>
      <c r="D167" s="117">
        <f>+Mayo!M167</f>
        <v>0</v>
      </c>
      <c r="E167" s="126"/>
      <c r="F167" s="132"/>
      <c r="G167" s="132"/>
      <c r="H167" s="132"/>
      <c r="I167" s="132"/>
      <c r="J167" s="144">
        <f>+F167+G167</f>
        <v>0</v>
      </c>
      <c r="K167" s="147">
        <f>+AO167</f>
        <v>0</v>
      </c>
      <c r="L167" s="150">
        <f>+J167+K167</f>
        <v>0</v>
      </c>
      <c r="M167" s="153">
        <f>+(D167+E167)-(L167)+H167-I167</f>
        <v>0</v>
      </c>
      <c r="N167" s="14"/>
      <c r="O167" s="15"/>
      <c r="P167" s="15"/>
      <c r="Q167" s="16"/>
      <c r="R167" s="17" t="str">
        <f ca="1">IF(Q167=0," ",IFERROR(IF(DATEDIF(TODAY(),Q167,"M")&lt;=5,"ROJO",IF(DATEDIF(TODAY(),Q167,"M")&gt;=12,"VERDE",IF(AND(DATEDIF(TODAY(),Q167,"M")&gt;=6,DATEDIF(TODAY(),Q167,"M")&lt;=11),"AMARILLO"))),S167))</f>
        <v xml:space="preserve"> </v>
      </c>
      <c r="S167" s="17" t="str">
        <f>IF(Q167=0," ",IF(Q167&lt;=$N$4,"VENCIDO","NO VENCIDO"))</f>
        <v xml:space="preserve"> </v>
      </c>
      <c r="T167" s="18"/>
      <c r="U167" s="19"/>
      <c r="V167" s="19"/>
      <c r="W167" s="20"/>
      <c r="X167" s="20"/>
      <c r="Y167" s="163">
        <f>+AT167</f>
        <v>0</v>
      </c>
      <c r="Z167" s="21"/>
      <c r="AA167" s="4"/>
      <c r="AB167" s="166"/>
      <c r="AC167" s="166"/>
      <c r="AD167" s="170">
        <f>+AB167+AC167</f>
        <v>0</v>
      </c>
      <c r="AE167" s="166"/>
      <c r="AF167" s="166"/>
      <c r="AG167" s="166"/>
      <c r="AH167" s="166"/>
      <c r="AI167" s="166"/>
      <c r="AJ167" s="166"/>
      <c r="AK167" s="166"/>
      <c r="AL167" s="166"/>
      <c r="AM167" s="166"/>
      <c r="AN167" s="166"/>
      <c r="AO167" s="183">
        <f>SUM(AD167:AN171)</f>
        <v>0</v>
      </c>
      <c r="AP167" s="24"/>
      <c r="AQ167" s="8"/>
    </row>
    <row r="168" spans="1:43" ht="14.65" customHeight="1">
      <c r="A168" s="101"/>
      <c r="B168" s="193"/>
      <c r="C168" s="193"/>
      <c r="D168" s="118"/>
      <c r="E168" s="127"/>
      <c r="F168" s="133"/>
      <c r="G168" s="133"/>
      <c r="H168" s="133"/>
      <c r="I168" s="133"/>
      <c r="J168" s="145"/>
      <c r="K168" s="148"/>
      <c r="L168" s="151"/>
      <c r="M168" s="154"/>
      <c r="N168" s="14"/>
      <c r="O168" s="15"/>
      <c r="P168" s="15"/>
      <c r="Q168" s="16"/>
      <c r="R168" s="17" t="str">
        <f ca="1">IF(Q168=0," ",IFERROR(IF(DATEDIF(TODAY(),Q168,"M")&lt;=5,"ROJO",IF(DATEDIF(TODAY(),Q168,"M")&gt;=12,"VERDE",IF(AND(DATEDIF(TODAY(),Q168,"M")&gt;=6,DATEDIF(TODAY(),Q168,"M")&lt;=11),"AMARILLO"))),S168))</f>
        <v xml:space="preserve"> </v>
      </c>
      <c r="S168" s="25" t="str">
        <f>IF(Q168=0," ",IF(Q168&lt;=$N$4,"VENCIDO","NO VENCIDO"))</f>
        <v xml:space="preserve"> </v>
      </c>
      <c r="T168" s="18"/>
      <c r="U168" s="19"/>
      <c r="V168" s="19"/>
      <c r="W168" s="20"/>
      <c r="X168" s="20"/>
      <c r="Y168" s="164"/>
      <c r="Z168" s="21"/>
      <c r="AA168" s="4"/>
      <c r="AB168" s="166"/>
      <c r="AC168" s="166"/>
      <c r="AD168" s="170"/>
      <c r="AE168" s="166"/>
      <c r="AF168" s="166"/>
      <c r="AG168" s="166"/>
      <c r="AH168" s="166"/>
      <c r="AI168" s="166"/>
      <c r="AJ168" s="166"/>
      <c r="AK168" s="166"/>
      <c r="AL168" s="166"/>
      <c r="AM168" s="166"/>
      <c r="AN168" s="166"/>
      <c r="AO168" s="184"/>
      <c r="AP168" s="24"/>
      <c r="AQ168" s="8"/>
    </row>
    <row r="169" spans="1:43" ht="14.65" customHeight="1">
      <c r="A169" s="101"/>
      <c r="B169" s="193"/>
      <c r="C169" s="193"/>
      <c r="D169" s="118"/>
      <c r="E169" s="127"/>
      <c r="F169" s="133"/>
      <c r="G169" s="133"/>
      <c r="H169" s="133"/>
      <c r="I169" s="133"/>
      <c r="J169" s="145"/>
      <c r="K169" s="148"/>
      <c r="L169" s="151"/>
      <c r="M169" s="154"/>
      <c r="N169" s="14"/>
      <c r="O169" s="15"/>
      <c r="P169" s="15"/>
      <c r="Q169" s="16"/>
      <c r="R169" s="17" t="str">
        <f ca="1">IF(Q169=0," ",IFERROR(IF(DATEDIF(TODAY(),Q169,"M")&lt;=5,"ROJO",IF(DATEDIF(TODAY(),Q169,"M")&gt;=12,"VERDE",IF(AND(DATEDIF(TODAY(),Q169,"M")&gt;=6,DATEDIF(TODAY(),Q169,"M")&lt;=11),"AMARILLO"))),S169))</f>
        <v xml:space="preserve"> </v>
      </c>
      <c r="S169" s="25" t="str">
        <f>IF(Q169=0," ",IF(Q169&lt;=$N$4,"VENCIDO","NO VENCIDO"))</f>
        <v xml:space="preserve"> </v>
      </c>
      <c r="T169" s="18"/>
      <c r="U169" s="19"/>
      <c r="V169" s="19"/>
      <c r="W169" s="20"/>
      <c r="X169" s="20"/>
      <c r="Y169" s="164"/>
      <c r="Z169" s="21"/>
      <c r="AA169" s="4"/>
      <c r="AB169" s="166"/>
      <c r="AC169" s="166"/>
      <c r="AD169" s="170"/>
      <c r="AE169" s="166"/>
      <c r="AF169" s="166"/>
      <c r="AG169" s="166"/>
      <c r="AH169" s="166"/>
      <c r="AI169" s="166"/>
      <c r="AJ169" s="166"/>
      <c r="AK169" s="166"/>
      <c r="AL169" s="166"/>
      <c r="AM169" s="166"/>
      <c r="AN169" s="166"/>
      <c r="AO169" s="184"/>
      <c r="AP169" s="24"/>
      <c r="AQ169" s="8"/>
    </row>
    <row r="170" spans="1:43" ht="14.65" customHeight="1">
      <c r="A170" s="101"/>
      <c r="B170" s="193"/>
      <c r="C170" s="193"/>
      <c r="D170" s="118"/>
      <c r="E170" s="127"/>
      <c r="F170" s="133"/>
      <c r="G170" s="133"/>
      <c r="H170" s="133"/>
      <c r="I170" s="133"/>
      <c r="J170" s="145"/>
      <c r="K170" s="148"/>
      <c r="L170" s="151"/>
      <c r="M170" s="154"/>
      <c r="N170" s="14"/>
      <c r="O170" s="15"/>
      <c r="P170" s="15"/>
      <c r="Q170" s="16"/>
      <c r="R170" s="17" t="str">
        <f ca="1">IF(Q170=0," ",IFERROR(IF(DATEDIF(TODAY(),Q170,"M")&lt;=5,"ROJO",IF(DATEDIF(TODAY(),Q170,"M")&gt;=12,"VERDE",IF(AND(DATEDIF(TODAY(),Q170,"M")&gt;=6,DATEDIF(TODAY(),Q170,"M")&lt;=11),"AMARILLO"))),S170))</f>
        <v xml:space="preserve"> </v>
      </c>
      <c r="S170" s="25" t="str">
        <f>IF(Q170=0," ",IF(Q170&lt;=$N$4,"VENCIDO","NO VENCIDO"))</f>
        <v xml:space="preserve"> </v>
      </c>
      <c r="T170" s="18"/>
      <c r="U170" s="19"/>
      <c r="V170" s="19"/>
      <c r="W170" s="20"/>
      <c r="X170" s="20"/>
      <c r="Y170" s="164"/>
      <c r="Z170" s="21"/>
      <c r="AA170" s="4"/>
      <c r="AB170" s="166"/>
      <c r="AC170" s="166"/>
      <c r="AD170" s="170"/>
      <c r="AE170" s="166"/>
      <c r="AF170" s="166"/>
      <c r="AG170" s="166"/>
      <c r="AH170" s="166"/>
      <c r="AI170" s="166"/>
      <c r="AJ170" s="166"/>
      <c r="AK170" s="166"/>
      <c r="AL170" s="166"/>
      <c r="AM170" s="166"/>
      <c r="AN170" s="166"/>
      <c r="AO170" s="184"/>
      <c r="AP170" s="24"/>
      <c r="AQ170" s="8"/>
    </row>
    <row r="171" spans="1:43" ht="14.65" customHeight="1">
      <c r="A171" s="101"/>
      <c r="B171" s="193"/>
      <c r="C171" s="193"/>
      <c r="D171" s="118"/>
      <c r="E171" s="127"/>
      <c r="F171" s="133"/>
      <c r="G171" s="133"/>
      <c r="H171" s="133"/>
      <c r="I171" s="133"/>
      <c r="J171" s="145"/>
      <c r="K171" s="148"/>
      <c r="L171" s="151"/>
      <c r="M171" s="155"/>
      <c r="N171" s="14"/>
      <c r="O171" s="15"/>
      <c r="P171" s="15"/>
      <c r="Q171" s="16"/>
      <c r="R171" s="17" t="str">
        <f ca="1">IF(Q171=0," ",IFERROR(IF(DATEDIF(TODAY(),Q171,"M")&lt;=5,"ROJO",IF(DATEDIF(TODAY(),Q171,"M")&gt;=12,"VERDE",IF(AND(DATEDIF(TODAY(),Q171,"M")&gt;=6,DATEDIF(TODAY(),Q171,"M")&lt;=11),"AMARILLO"))),S171))</f>
        <v xml:space="preserve"> </v>
      </c>
      <c r="S171" s="25" t="str">
        <f>IF(Q171=0," ",IF(Q171&lt;=$N$4,"VENCIDO","NO VENCIDO"))</f>
        <v xml:space="preserve"> </v>
      </c>
      <c r="T171" s="18"/>
      <c r="U171" s="19"/>
      <c r="V171" s="19"/>
      <c r="W171" s="20"/>
      <c r="X171" s="20"/>
      <c r="Y171" s="164"/>
      <c r="Z171" s="21"/>
      <c r="AA171" s="4"/>
      <c r="AB171" s="166"/>
      <c r="AC171" s="166"/>
      <c r="AD171" s="170"/>
      <c r="AE171" s="166"/>
      <c r="AF171" s="166"/>
      <c r="AG171" s="166"/>
      <c r="AH171" s="166"/>
      <c r="AI171" s="166"/>
      <c r="AJ171" s="166"/>
      <c r="AK171" s="166"/>
      <c r="AL171" s="166"/>
      <c r="AM171" s="166"/>
      <c r="AN171" s="166"/>
      <c r="AO171" s="185"/>
      <c r="AP171" s="24"/>
      <c r="AQ171" s="8"/>
    </row>
    <row r="172" spans="1:43" ht="16.5">
      <c r="A172" s="102"/>
      <c r="B172" s="193"/>
      <c r="C172" s="193"/>
      <c r="D172" s="119"/>
      <c r="E172" s="128"/>
      <c r="F172" s="134"/>
      <c r="G172" s="134"/>
      <c r="H172" s="134"/>
      <c r="I172" s="134"/>
      <c r="J172" s="146"/>
      <c r="K172" s="149"/>
      <c r="L172" s="152"/>
      <c r="M172" s="28" t="b">
        <f>M167=N172</f>
        <v>1</v>
      </c>
      <c r="N172" s="29">
        <f>SUM(N167:N171)</f>
        <v>0</v>
      </c>
      <c r="O172" s="30" t="s">
        <v>112</v>
      </c>
      <c r="P172" s="31"/>
      <c r="Q172" s="32"/>
      <c r="R172" s="32"/>
      <c r="S172" s="32"/>
      <c r="T172" s="33">
        <f>SUM(T167:T171)</f>
        <v>0</v>
      </c>
      <c r="U172" s="34"/>
      <c r="V172" s="34"/>
      <c r="W172" s="34"/>
      <c r="X172" s="35"/>
      <c r="Y172" s="165"/>
      <c r="Z172" s="36"/>
      <c r="AA172" s="4"/>
      <c r="AB172" s="37"/>
      <c r="AC172" s="37"/>
      <c r="AD172" s="38"/>
      <c r="AE172" s="37"/>
      <c r="AF172" s="37"/>
      <c r="AG172" s="37"/>
      <c r="AH172" s="37"/>
      <c r="AI172" s="37"/>
      <c r="AJ172" s="37"/>
      <c r="AK172" s="37"/>
      <c r="AL172" s="37"/>
      <c r="AM172" s="37"/>
      <c r="AN172" s="37"/>
      <c r="AO172" s="39"/>
      <c r="AP172" s="24"/>
      <c r="AQ172" s="8"/>
    </row>
    <row r="173" spans="1:43" ht="14.65" customHeight="1">
      <c r="A173" s="100">
        <f>A167+1</f>
        <v>29</v>
      </c>
      <c r="B173" s="193" t="s">
        <v>165</v>
      </c>
      <c r="C173" s="193"/>
      <c r="D173" s="117">
        <f>+Mayo!M173</f>
        <v>30</v>
      </c>
      <c r="E173" s="126"/>
      <c r="F173" s="132">
        <v>5</v>
      </c>
      <c r="G173" s="132"/>
      <c r="H173" s="132"/>
      <c r="I173" s="132"/>
      <c r="J173" s="144">
        <f>+F173+G173</f>
        <v>5</v>
      </c>
      <c r="K173" s="147">
        <f>+AO173</f>
        <v>0</v>
      </c>
      <c r="L173" s="150">
        <f>+J173+K173</f>
        <v>5</v>
      </c>
      <c r="M173" s="153">
        <f>+(D173+E173)-(L173)+H173-I173</f>
        <v>25</v>
      </c>
      <c r="N173" s="14">
        <v>25</v>
      </c>
      <c r="O173" s="15" t="s">
        <v>166</v>
      </c>
      <c r="P173" s="15" t="s">
        <v>167</v>
      </c>
      <c r="Q173" s="16">
        <v>46538</v>
      </c>
      <c r="R173" s="17" t="str">
        <f ca="1">IF(Q173=0," ",IFERROR(IF(DATEDIF(TODAY(),Q173,"M")&lt;=5,"ROJO",IF(DATEDIF(TODAY(),Q173,"M")&gt;=12,"VERDE",IF(AND(DATEDIF(TODAY(),Q173,"M")&gt;=6,DATEDIF(TODAY(),Q173,"M")&lt;=11),"AMARILLO"))),S173))</f>
        <v>AMARILLO</v>
      </c>
      <c r="S173" s="17" t="str">
        <f>IF(Q173=0," ",IF(Q173&lt;=$N$4,"VENCIDO","NO VENCIDO"))</f>
        <v>NO VENCIDO</v>
      </c>
      <c r="T173" s="18"/>
      <c r="U173" s="19"/>
      <c r="V173" s="19"/>
      <c r="W173" s="20"/>
      <c r="X173" s="20"/>
      <c r="Y173" s="163">
        <f>+AT173</f>
        <v>0</v>
      </c>
      <c r="Z173" s="21"/>
      <c r="AA173" s="4"/>
      <c r="AB173" s="166"/>
      <c r="AC173" s="166"/>
      <c r="AD173" s="170">
        <f>+AB173+AC173</f>
        <v>0</v>
      </c>
      <c r="AE173" s="166"/>
      <c r="AF173" s="166"/>
      <c r="AG173" s="166"/>
      <c r="AH173" s="166"/>
      <c r="AI173" s="166"/>
      <c r="AJ173" s="166"/>
      <c r="AK173" s="166"/>
      <c r="AL173" s="166"/>
      <c r="AM173" s="166"/>
      <c r="AN173" s="166"/>
      <c r="AO173" s="183">
        <f>SUM(AD173:AN177)</f>
        <v>0</v>
      </c>
      <c r="AP173" s="24"/>
      <c r="AQ173" s="8"/>
    </row>
    <row r="174" spans="1:43" ht="14.65" customHeight="1">
      <c r="A174" s="101"/>
      <c r="B174" s="193"/>
      <c r="C174" s="193"/>
      <c r="D174" s="118"/>
      <c r="E174" s="127"/>
      <c r="F174" s="133"/>
      <c r="G174" s="133"/>
      <c r="H174" s="133"/>
      <c r="I174" s="133"/>
      <c r="J174" s="145"/>
      <c r="K174" s="148"/>
      <c r="L174" s="151"/>
      <c r="M174" s="154"/>
      <c r="N174" s="14"/>
      <c r="O174" s="15"/>
      <c r="P174" s="15"/>
      <c r="Q174" s="16"/>
      <c r="R174" s="17" t="str">
        <f ca="1">IF(Q174=0," ",IFERROR(IF(DATEDIF(TODAY(),Q174,"M")&lt;=5,"ROJO",IF(DATEDIF(TODAY(),Q174,"M")&gt;=12,"VERDE",IF(AND(DATEDIF(TODAY(),Q174,"M")&gt;=6,DATEDIF(TODAY(),Q174,"M")&lt;=11),"AMARILLO"))),S174))</f>
        <v xml:space="preserve"> </v>
      </c>
      <c r="S174" s="25" t="str">
        <f>IF(Q174=0," ",IF(Q174&lt;=$N$4,"VENCIDO","NO VENCIDO"))</f>
        <v xml:space="preserve"> </v>
      </c>
      <c r="T174" s="18"/>
      <c r="U174" s="19"/>
      <c r="V174" s="19"/>
      <c r="W174" s="20"/>
      <c r="X174" s="20"/>
      <c r="Y174" s="164"/>
      <c r="Z174" s="21"/>
      <c r="AA174" s="4"/>
      <c r="AB174" s="166"/>
      <c r="AC174" s="166"/>
      <c r="AD174" s="170"/>
      <c r="AE174" s="166"/>
      <c r="AF174" s="166"/>
      <c r="AG174" s="166"/>
      <c r="AH174" s="166"/>
      <c r="AI174" s="166"/>
      <c r="AJ174" s="166"/>
      <c r="AK174" s="166"/>
      <c r="AL174" s="166"/>
      <c r="AM174" s="166"/>
      <c r="AN174" s="166"/>
      <c r="AO174" s="184"/>
      <c r="AP174" s="24"/>
      <c r="AQ174" s="8"/>
    </row>
    <row r="175" spans="1:43" ht="14.65" customHeight="1">
      <c r="A175" s="101"/>
      <c r="B175" s="193"/>
      <c r="C175" s="193"/>
      <c r="D175" s="118"/>
      <c r="E175" s="127"/>
      <c r="F175" s="133"/>
      <c r="G175" s="133"/>
      <c r="H175" s="133"/>
      <c r="I175" s="133"/>
      <c r="J175" s="145"/>
      <c r="K175" s="148"/>
      <c r="L175" s="151"/>
      <c r="M175" s="154"/>
      <c r="N175" s="14"/>
      <c r="O175" s="15"/>
      <c r="P175" s="15"/>
      <c r="Q175" s="16"/>
      <c r="R175" s="17" t="str">
        <f ca="1">IF(Q175=0," ",IFERROR(IF(DATEDIF(TODAY(),Q175,"M")&lt;=5,"ROJO",IF(DATEDIF(TODAY(),Q175,"M")&gt;=12,"VERDE",IF(AND(DATEDIF(TODAY(),Q175,"M")&gt;=6,DATEDIF(TODAY(),Q175,"M")&lt;=11),"AMARILLO"))),S175))</f>
        <v xml:space="preserve"> </v>
      </c>
      <c r="S175" s="25" t="str">
        <f>IF(Q175=0," ",IF(Q175&lt;=$N$4,"VENCIDO","NO VENCIDO"))</f>
        <v xml:space="preserve"> </v>
      </c>
      <c r="T175" s="18"/>
      <c r="U175" s="19"/>
      <c r="V175" s="19"/>
      <c r="W175" s="20"/>
      <c r="X175" s="20"/>
      <c r="Y175" s="164"/>
      <c r="Z175" s="21"/>
      <c r="AA175" s="4"/>
      <c r="AB175" s="166"/>
      <c r="AC175" s="166"/>
      <c r="AD175" s="170"/>
      <c r="AE175" s="166"/>
      <c r="AF175" s="166"/>
      <c r="AG175" s="166"/>
      <c r="AH175" s="166"/>
      <c r="AI175" s="166"/>
      <c r="AJ175" s="166"/>
      <c r="AK175" s="166"/>
      <c r="AL175" s="166"/>
      <c r="AM175" s="166"/>
      <c r="AN175" s="166"/>
      <c r="AO175" s="184"/>
      <c r="AP175" s="24"/>
      <c r="AQ175" s="8"/>
    </row>
    <row r="176" spans="1:43" ht="14.65" customHeight="1">
      <c r="A176" s="101"/>
      <c r="B176" s="193"/>
      <c r="C176" s="193"/>
      <c r="D176" s="118"/>
      <c r="E176" s="127"/>
      <c r="F176" s="133"/>
      <c r="G176" s="133"/>
      <c r="H176" s="133"/>
      <c r="I176" s="133"/>
      <c r="J176" s="145"/>
      <c r="K176" s="148"/>
      <c r="L176" s="151"/>
      <c r="M176" s="154"/>
      <c r="N176" s="14"/>
      <c r="O176" s="15"/>
      <c r="P176" s="15"/>
      <c r="Q176" s="16"/>
      <c r="R176" s="17" t="str">
        <f ca="1">IF(Q176=0," ",IFERROR(IF(DATEDIF(TODAY(),Q176,"M")&lt;=5,"ROJO",IF(DATEDIF(TODAY(),Q176,"M")&gt;=12,"VERDE",IF(AND(DATEDIF(TODAY(),Q176,"M")&gt;=6,DATEDIF(TODAY(),Q176,"M")&lt;=11),"AMARILLO"))),S176))</f>
        <v xml:space="preserve"> </v>
      </c>
      <c r="S176" s="25" t="str">
        <f>IF(Q176=0," ",IF(Q176&lt;=$N$4,"VENCIDO","NO VENCIDO"))</f>
        <v xml:space="preserve"> </v>
      </c>
      <c r="T176" s="18"/>
      <c r="U176" s="19"/>
      <c r="V176" s="19"/>
      <c r="W176" s="20"/>
      <c r="X176" s="20"/>
      <c r="Y176" s="164"/>
      <c r="Z176" s="21"/>
      <c r="AA176" s="4"/>
      <c r="AB176" s="166"/>
      <c r="AC176" s="166"/>
      <c r="AD176" s="170"/>
      <c r="AE176" s="166"/>
      <c r="AF176" s="166"/>
      <c r="AG176" s="166"/>
      <c r="AH176" s="166"/>
      <c r="AI176" s="166"/>
      <c r="AJ176" s="166"/>
      <c r="AK176" s="166"/>
      <c r="AL176" s="166"/>
      <c r="AM176" s="166"/>
      <c r="AN176" s="166"/>
      <c r="AO176" s="184"/>
      <c r="AP176" s="24"/>
      <c r="AQ176" s="8"/>
    </row>
    <row r="177" spans="1:43" ht="14.65" customHeight="1">
      <c r="A177" s="101"/>
      <c r="B177" s="193"/>
      <c r="C177" s="193"/>
      <c r="D177" s="118"/>
      <c r="E177" s="127"/>
      <c r="F177" s="133"/>
      <c r="G177" s="133"/>
      <c r="H177" s="133"/>
      <c r="I177" s="133"/>
      <c r="J177" s="145"/>
      <c r="K177" s="148"/>
      <c r="L177" s="151"/>
      <c r="M177" s="155"/>
      <c r="N177" s="14"/>
      <c r="O177" s="15"/>
      <c r="P177" s="15"/>
      <c r="Q177" s="16"/>
      <c r="R177" s="17" t="str">
        <f ca="1">IF(Q177=0," ",IFERROR(IF(DATEDIF(TODAY(),Q177,"M")&lt;=5,"ROJO",IF(DATEDIF(TODAY(),Q177,"M")&gt;=12,"VERDE",IF(AND(DATEDIF(TODAY(),Q177,"M")&gt;=6,DATEDIF(TODAY(),Q177,"M")&lt;=11),"AMARILLO"))),S177))</f>
        <v xml:space="preserve"> </v>
      </c>
      <c r="S177" s="25" t="str">
        <f>IF(Q177=0," ",IF(Q177&lt;=$N$4,"VENCIDO","NO VENCIDO"))</f>
        <v xml:space="preserve"> </v>
      </c>
      <c r="T177" s="18"/>
      <c r="U177" s="19"/>
      <c r="V177" s="19"/>
      <c r="W177" s="20"/>
      <c r="X177" s="20"/>
      <c r="Y177" s="164"/>
      <c r="Z177" s="21"/>
      <c r="AA177" s="4"/>
      <c r="AB177" s="166"/>
      <c r="AC177" s="166"/>
      <c r="AD177" s="170"/>
      <c r="AE177" s="166"/>
      <c r="AF177" s="166"/>
      <c r="AG177" s="166"/>
      <c r="AH177" s="166"/>
      <c r="AI177" s="166"/>
      <c r="AJ177" s="166"/>
      <c r="AK177" s="166"/>
      <c r="AL177" s="166"/>
      <c r="AM177" s="166"/>
      <c r="AN177" s="166"/>
      <c r="AO177" s="185"/>
      <c r="AP177" s="24"/>
      <c r="AQ177" s="8"/>
    </row>
    <row r="178" spans="1:43" ht="16.5">
      <c r="A178" s="102"/>
      <c r="B178" s="193"/>
      <c r="C178" s="193"/>
      <c r="D178" s="119"/>
      <c r="E178" s="128"/>
      <c r="F178" s="134"/>
      <c r="G178" s="134"/>
      <c r="H178" s="134"/>
      <c r="I178" s="134"/>
      <c r="J178" s="146"/>
      <c r="K178" s="149"/>
      <c r="L178" s="152"/>
      <c r="M178" s="28" t="b">
        <f>M173=N178</f>
        <v>1</v>
      </c>
      <c r="N178" s="29">
        <f>SUM(N173:N177)</f>
        <v>25</v>
      </c>
      <c r="O178" s="30" t="s">
        <v>112</v>
      </c>
      <c r="P178" s="31"/>
      <c r="Q178" s="32"/>
      <c r="R178" s="32"/>
      <c r="S178" s="32"/>
      <c r="T178" s="33">
        <f>SUM(T173:T177)</f>
        <v>0</v>
      </c>
      <c r="U178" s="34"/>
      <c r="V178" s="34"/>
      <c r="W178" s="34"/>
      <c r="X178" s="35"/>
      <c r="Y178" s="165"/>
      <c r="Z178" s="36"/>
      <c r="AA178" s="4"/>
      <c r="AB178" s="37"/>
      <c r="AC178" s="37"/>
      <c r="AD178" s="38"/>
      <c r="AE178" s="37"/>
      <c r="AF178" s="37"/>
      <c r="AG178" s="37"/>
      <c r="AH178" s="37"/>
      <c r="AI178" s="37"/>
      <c r="AJ178" s="37"/>
      <c r="AK178" s="37"/>
      <c r="AL178" s="37"/>
      <c r="AM178" s="37"/>
      <c r="AN178" s="37"/>
      <c r="AO178" s="39"/>
      <c r="AP178" s="24"/>
      <c r="AQ178" s="8"/>
    </row>
    <row r="179" spans="1:43" ht="14.65" customHeight="1">
      <c r="A179" s="100">
        <f>A173+1</f>
        <v>30</v>
      </c>
      <c r="B179" s="193" t="s">
        <v>168</v>
      </c>
      <c r="C179" s="193"/>
      <c r="D179" s="117">
        <f>+Mayo!M179</f>
        <v>6</v>
      </c>
      <c r="E179" s="126">
        <v>10</v>
      </c>
      <c r="F179" s="132">
        <v>4</v>
      </c>
      <c r="G179" s="132"/>
      <c r="H179" s="132"/>
      <c r="I179" s="132"/>
      <c r="J179" s="144">
        <f>+F179+G179</f>
        <v>4</v>
      </c>
      <c r="K179" s="147">
        <f>+AO179</f>
        <v>0</v>
      </c>
      <c r="L179" s="150">
        <f>+J179+K179</f>
        <v>4</v>
      </c>
      <c r="M179" s="153">
        <f>+(D179+E179)-(L179)+H179-I179</f>
        <v>12</v>
      </c>
      <c r="N179" s="14">
        <v>12</v>
      </c>
      <c r="O179" s="15" t="s">
        <v>281</v>
      </c>
      <c r="P179" s="15" t="s">
        <v>111</v>
      </c>
      <c r="Q179" s="16">
        <v>46783</v>
      </c>
      <c r="R179" s="17" t="str">
        <f ca="1">IF(Q179=0," ",IFERROR(IF(DATEDIF(TODAY(),Q179,"M")&lt;=5,"ROJO",IF(DATEDIF(TODAY(),Q179,"M")&gt;=12,"VERDE",IF(AND(DATEDIF(TODAY(),Q179,"M")&gt;=6,DATEDIF(TODAY(),Q179,"M")&lt;=11),"AMARILLO"))),S179))</f>
        <v>VERDE</v>
      </c>
      <c r="S179" s="17" t="str">
        <f>IF(Q179=0," ",IF(Q179&lt;=$N$4,"VENCIDO","NO VENCIDO"))</f>
        <v>NO VENCIDO</v>
      </c>
      <c r="T179" s="18"/>
      <c r="U179" s="19"/>
      <c r="V179" s="19"/>
      <c r="W179" s="20"/>
      <c r="X179" s="20"/>
      <c r="Y179" s="163">
        <f>+AT179</f>
        <v>0</v>
      </c>
      <c r="Z179" s="21"/>
      <c r="AA179" s="4"/>
      <c r="AB179" s="166"/>
      <c r="AC179" s="166"/>
      <c r="AD179" s="170">
        <f>+AB179+AC179</f>
        <v>0</v>
      </c>
      <c r="AE179" s="166"/>
      <c r="AF179" s="166"/>
      <c r="AG179" s="166"/>
      <c r="AH179" s="166"/>
      <c r="AI179" s="166"/>
      <c r="AJ179" s="166"/>
      <c r="AK179" s="166"/>
      <c r="AL179" s="166"/>
      <c r="AM179" s="166"/>
      <c r="AN179" s="166"/>
      <c r="AO179" s="183">
        <f>SUM(AD179:AN183)</f>
        <v>0</v>
      </c>
      <c r="AP179" s="24"/>
      <c r="AQ179" s="8"/>
    </row>
    <row r="180" spans="1:43" ht="14.65" customHeight="1">
      <c r="A180" s="101"/>
      <c r="B180" s="193"/>
      <c r="C180" s="193"/>
      <c r="D180" s="118"/>
      <c r="E180" s="127"/>
      <c r="F180" s="133"/>
      <c r="G180" s="133"/>
      <c r="H180" s="133"/>
      <c r="I180" s="133"/>
      <c r="J180" s="145"/>
      <c r="K180" s="148"/>
      <c r="L180" s="151"/>
      <c r="M180" s="154"/>
      <c r="N180" s="14"/>
      <c r="O180" s="15"/>
      <c r="P180" s="15"/>
      <c r="Q180" s="16"/>
      <c r="R180" s="17" t="str">
        <f ca="1">IF(Q180=0," ",IFERROR(IF(DATEDIF(TODAY(),Q180,"M")&lt;=5,"ROJO",IF(DATEDIF(TODAY(),Q180,"M")&gt;=12,"VERDE",IF(AND(DATEDIF(TODAY(),Q180,"M")&gt;=6,DATEDIF(TODAY(),Q180,"M")&lt;=11),"AMARILLO"))),S180))</f>
        <v xml:space="preserve"> </v>
      </c>
      <c r="S180" s="25" t="str">
        <f>IF(Q180=0," ",IF(Q180&lt;=$N$4,"VENCIDO","NO VENCIDO"))</f>
        <v xml:space="preserve"> </v>
      </c>
      <c r="T180" s="18"/>
      <c r="U180" s="19"/>
      <c r="V180" s="19"/>
      <c r="W180" s="20"/>
      <c r="X180" s="20"/>
      <c r="Y180" s="164"/>
      <c r="Z180" s="21"/>
      <c r="AA180" s="4"/>
      <c r="AB180" s="166"/>
      <c r="AC180" s="166"/>
      <c r="AD180" s="170"/>
      <c r="AE180" s="166"/>
      <c r="AF180" s="166"/>
      <c r="AG180" s="166"/>
      <c r="AH180" s="166"/>
      <c r="AI180" s="166"/>
      <c r="AJ180" s="166"/>
      <c r="AK180" s="166"/>
      <c r="AL180" s="166"/>
      <c r="AM180" s="166"/>
      <c r="AN180" s="166"/>
      <c r="AO180" s="184"/>
      <c r="AP180" s="24"/>
      <c r="AQ180" s="8"/>
    </row>
    <row r="181" spans="1:43" ht="14.65" customHeight="1">
      <c r="A181" s="101"/>
      <c r="B181" s="193"/>
      <c r="C181" s="193"/>
      <c r="D181" s="118"/>
      <c r="E181" s="127"/>
      <c r="F181" s="133"/>
      <c r="G181" s="133"/>
      <c r="H181" s="133"/>
      <c r="I181" s="133"/>
      <c r="J181" s="145"/>
      <c r="K181" s="148"/>
      <c r="L181" s="151"/>
      <c r="M181" s="154"/>
      <c r="N181" s="14"/>
      <c r="O181" s="15"/>
      <c r="P181" s="15"/>
      <c r="Q181" s="16"/>
      <c r="R181" s="17" t="str">
        <f ca="1">IF(Q181=0," ",IFERROR(IF(DATEDIF(TODAY(),Q181,"M")&lt;=5,"ROJO",IF(DATEDIF(TODAY(),Q181,"M")&gt;=12,"VERDE",IF(AND(DATEDIF(TODAY(),Q181,"M")&gt;=6,DATEDIF(TODAY(),Q181,"M")&lt;=11),"AMARILLO"))),S181))</f>
        <v xml:space="preserve"> </v>
      </c>
      <c r="S181" s="25" t="str">
        <f>IF(Q181=0," ",IF(Q181&lt;=$N$4,"VENCIDO","NO VENCIDO"))</f>
        <v xml:space="preserve"> </v>
      </c>
      <c r="T181" s="18"/>
      <c r="U181" s="19"/>
      <c r="V181" s="19"/>
      <c r="W181" s="20"/>
      <c r="X181" s="20"/>
      <c r="Y181" s="164"/>
      <c r="Z181" s="21"/>
      <c r="AA181" s="4"/>
      <c r="AB181" s="166"/>
      <c r="AC181" s="166"/>
      <c r="AD181" s="170"/>
      <c r="AE181" s="166"/>
      <c r="AF181" s="166"/>
      <c r="AG181" s="166"/>
      <c r="AH181" s="166"/>
      <c r="AI181" s="166"/>
      <c r="AJ181" s="166"/>
      <c r="AK181" s="166"/>
      <c r="AL181" s="166"/>
      <c r="AM181" s="166"/>
      <c r="AN181" s="166"/>
      <c r="AO181" s="184"/>
      <c r="AP181" s="24"/>
      <c r="AQ181" s="8"/>
    </row>
    <row r="182" spans="1:43" ht="14.65" customHeight="1">
      <c r="A182" s="101"/>
      <c r="B182" s="193"/>
      <c r="C182" s="193"/>
      <c r="D182" s="118"/>
      <c r="E182" s="127"/>
      <c r="F182" s="133"/>
      <c r="G182" s="133"/>
      <c r="H182" s="133"/>
      <c r="I182" s="133"/>
      <c r="J182" s="145"/>
      <c r="K182" s="148"/>
      <c r="L182" s="151"/>
      <c r="M182" s="154"/>
      <c r="N182" s="14"/>
      <c r="O182" s="15"/>
      <c r="P182" s="15"/>
      <c r="Q182" s="16"/>
      <c r="R182" s="17" t="str">
        <f ca="1">IF(Q182=0," ",IFERROR(IF(DATEDIF(TODAY(),Q182,"M")&lt;=5,"ROJO",IF(DATEDIF(TODAY(),Q182,"M")&gt;=12,"VERDE",IF(AND(DATEDIF(TODAY(),Q182,"M")&gt;=6,DATEDIF(TODAY(),Q182,"M")&lt;=11),"AMARILLO"))),S182))</f>
        <v xml:space="preserve"> </v>
      </c>
      <c r="S182" s="25" t="str">
        <f>IF(Q182=0," ",IF(Q182&lt;=$N$4,"VENCIDO","NO VENCIDO"))</f>
        <v xml:space="preserve"> </v>
      </c>
      <c r="T182" s="18"/>
      <c r="U182" s="19"/>
      <c r="V182" s="19"/>
      <c r="W182" s="20"/>
      <c r="X182" s="20"/>
      <c r="Y182" s="164"/>
      <c r="Z182" s="21"/>
      <c r="AA182" s="4"/>
      <c r="AB182" s="166"/>
      <c r="AC182" s="166"/>
      <c r="AD182" s="170"/>
      <c r="AE182" s="166"/>
      <c r="AF182" s="166"/>
      <c r="AG182" s="166"/>
      <c r="AH182" s="166"/>
      <c r="AI182" s="166"/>
      <c r="AJ182" s="166"/>
      <c r="AK182" s="166"/>
      <c r="AL182" s="166"/>
      <c r="AM182" s="166"/>
      <c r="AN182" s="166"/>
      <c r="AO182" s="184"/>
      <c r="AP182" s="24"/>
      <c r="AQ182" s="8"/>
    </row>
    <row r="183" spans="1:43" ht="14.65" customHeight="1">
      <c r="A183" s="101"/>
      <c r="B183" s="193"/>
      <c r="C183" s="193"/>
      <c r="D183" s="118"/>
      <c r="E183" s="127"/>
      <c r="F183" s="133"/>
      <c r="G183" s="133"/>
      <c r="H183" s="133"/>
      <c r="I183" s="133"/>
      <c r="J183" s="145"/>
      <c r="K183" s="148"/>
      <c r="L183" s="151"/>
      <c r="M183" s="155"/>
      <c r="N183" s="14"/>
      <c r="O183" s="15"/>
      <c r="P183" s="15"/>
      <c r="Q183" s="16"/>
      <c r="R183" s="17" t="str">
        <f ca="1">IF(Q183=0," ",IFERROR(IF(DATEDIF(TODAY(),Q183,"M")&lt;=5,"ROJO",IF(DATEDIF(TODAY(),Q183,"M")&gt;=12,"VERDE",IF(AND(DATEDIF(TODAY(),Q183,"M")&gt;=6,DATEDIF(TODAY(),Q183,"M")&lt;=11),"AMARILLO"))),S183))</f>
        <v xml:space="preserve"> </v>
      </c>
      <c r="S183" s="25" t="str">
        <f>IF(Q183=0," ",IF(Q183&lt;=$N$4,"VENCIDO","NO VENCIDO"))</f>
        <v xml:space="preserve"> </v>
      </c>
      <c r="T183" s="18"/>
      <c r="U183" s="19"/>
      <c r="V183" s="19"/>
      <c r="W183" s="20"/>
      <c r="X183" s="20"/>
      <c r="Y183" s="164"/>
      <c r="Z183" s="21"/>
      <c r="AA183" s="4"/>
      <c r="AB183" s="166"/>
      <c r="AC183" s="166"/>
      <c r="AD183" s="170"/>
      <c r="AE183" s="166"/>
      <c r="AF183" s="166"/>
      <c r="AG183" s="166"/>
      <c r="AH183" s="166"/>
      <c r="AI183" s="166"/>
      <c r="AJ183" s="166"/>
      <c r="AK183" s="166"/>
      <c r="AL183" s="166"/>
      <c r="AM183" s="166"/>
      <c r="AN183" s="166"/>
      <c r="AO183" s="185"/>
      <c r="AP183" s="24"/>
      <c r="AQ183" s="8"/>
    </row>
    <row r="184" spans="1:43" ht="16.5">
      <c r="A184" s="102"/>
      <c r="B184" s="193"/>
      <c r="C184" s="193"/>
      <c r="D184" s="119"/>
      <c r="E184" s="128"/>
      <c r="F184" s="134"/>
      <c r="G184" s="134"/>
      <c r="H184" s="134"/>
      <c r="I184" s="134"/>
      <c r="J184" s="146"/>
      <c r="K184" s="149"/>
      <c r="L184" s="152"/>
      <c r="M184" s="28" t="b">
        <f>M179=N184</f>
        <v>1</v>
      </c>
      <c r="N184" s="29">
        <f>SUM(N179:N183)</f>
        <v>12</v>
      </c>
      <c r="O184" s="30" t="s">
        <v>112</v>
      </c>
      <c r="P184" s="31"/>
      <c r="Q184" s="32"/>
      <c r="R184" s="32"/>
      <c r="S184" s="32"/>
      <c r="T184" s="33">
        <f>SUM(T179:T183)</f>
        <v>0</v>
      </c>
      <c r="U184" s="34"/>
      <c r="V184" s="34"/>
      <c r="W184" s="34"/>
      <c r="X184" s="35"/>
      <c r="Y184" s="165"/>
      <c r="Z184" s="36"/>
      <c r="AA184" s="4"/>
      <c r="AB184" s="37"/>
      <c r="AC184" s="37"/>
      <c r="AD184" s="38"/>
      <c r="AE184" s="37"/>
      <c r="AF184" s="37"/>
      <c r="AG184" s="37"/>
      <c r="AH184" s="37"/>
      <c r="AI184" s="37"/>
      <c r="AJ184" s="37"/>
      <c r="AK184" s="37"/>
      <c r="AL184" s="37"/>
      <c r="AM184" s="37"/>
      <c r="AN184" s="37"/>
      <c r="AO184" s="39"/>
      <c r="AP184" s="24"/>
      <c r="AQ184" s="8"/>
    </row>
    <row r="185" spans="1:43" ht="14.65" customHeight="1">
      <c r="A185" s="100">
        <f>A179+1</f>
        <v>31</v>
      </c>
      <c r="B185" s="193" t="s">
        <v>170</v>
      </c>
      <c r="C185" s="193"/>
      <c r="D185" s="117">
        <f>+Mayo!M185</f>
        <v>6</v>
      </c>
      <c r="E185" s="126"/>
      <c r="F185" s="132">
        <v>2</v>
      </c>
      <c r="G185" s="132"/>
      <c r="H185" s="132"/>
      <c r="I185" s="132"/>
      <c r="J185" s="144">
        <f>+F185+G185</f>
        <v>2</v>
      </c>
      <c r="K185" s="147">
        <f>+AO185</f>
        <v>0</v>
      </c>
      <c r="L185" s="150">
        <f>+J185+K185</f>
        <v>2</v>
      </c>
      <c r="M185" s="153">
        <f>+(D185+E185)-(L185)+H185-I185</f>
        <v>4</v>
      </c>
      <c r="N185" s="14">
        <v>4</v>
      </c>
      <c r="O185" s="15" t="s">
        <v>171</v>
      </c>
      <c r="P185" s="15" t="s">
        <v>172</v>
      </c>
      <c r="Q185" s="16">
        <v>46836</v>
      </c>
      <c r="R185" s="17" t="str">
        <f ca="1">IF(Q185=0," ",IFERROR(IF(DATEDIF(TODAY(),Q185,"M")&lt;=5,"ROJO",IF(DATEDIF(TODAY(),Q185,"M")&gt;=12,"VERDE",IF(AND(DATEDIF(TODAY(),Q185,"M")&gt;=6,DATEDIF(TODAY(),Q185,"M")&lt;=11),"AMARILLO"))),S185))</f>
        <v>VERDE</v>
      </c>
      <c r="S185" s="17" t="str">
        <f>IF(Q185=0," ",IF(Q185&lt;=$N$4,"VENCIDO","NO VENCIDO"))</f>
        <v>NO VENCIDO</v>
      </c>
      <c r="T185" s="18"/>
      <c r="U185" s="19"/>
      <c r="V185" s="19"/>
      <c r="W185" s="20"/>
      <c r="X185" s="20"/>
      <c r="Y185" s="163">
        <f>+AT185</f>
        <v>0</v>
      </c>
      <c r="Z185" s="21"/>
      <c r="AA185" s="4"/>
      <c r="AB185" s="166"/>
      <c r="AC185" s="166"/>
      <c r="AD185" s="170">
        <f>+AB185+AC185</f>
        <v>0</v>
      </c>
      <c r="AE185" s="166"/>
      <c r="AF185" s="166"/>
      <c r="AG185" s="166"/>
      <c r="AH185" s="166"/>
      <c r="AI185" s="166"/>
      <c r="AJ185" s="166"/>
      <c r="AK185" s="166"/>
      <c r="AL185" s="166"/>
      <c r="AM185" s="166"/>
      <c r="AN185" s="166"/>
      <c r="AO185" s="183">
        <f>SUM(AD185:AN189)</f>
        <v>0</v>
      </c>
      <c r="AP185" s="24"/>
      <c r="AQ185" s="8"/>
    </row>
    <row r="186" spans="1:43" ht="14.65" customHeight="1">
      <c r="A186" s="101"/>
      <c r="B186" s="193"/>
      <c r="C186" s="193"/>
      <c r="D186" s="118"/>
      <c r="E186" s="127"/>
      <c r="F186" s="133"/>
      <c r="G186" s="133"/>
      <c r="H186" s="133"/>
      <c r="I186" s="133"/>
      <c r="J186" s="145"/>
      <c r="K186" s="148"/>
      <c r="L186" s="151"/>
      <c r="M186" s="154"/>
      <c r="N186" s="14"/>
      <c r="O186" s="15"/>
      <c r="P186" s="15"/>
      <c r="Q186" s="16"/>
      <c r="R186" s="17" t="str">
        <f ca="1">IF(Q186=0," ",IFERROR(IF(DATEDIF(TODAY(),Q186,"M")&lt;=5,"ROJO",IF(DATEDIF(TODAY(),Q186,"M")&gt;=12,"VERDE",IF(AND(DATEDIF(TODAY(),Q186,"M")&gt;=6,DATEDIF(TODAY(),Q186,"M")&lt;=11),"AMARILLO"))),S186))</f>
        <v xml:space="preserve"> </v>
      </c>
      <c r="S186" s="25" t="str">
        <f>IF(Q186=0," ",IF(Q186&lt;=$N$4,"VENCIDO","NO VENCIDO"))</f>
        <v xml:space="preserve"> </v>
      </c>
      <c r="T186" s="18"/>
      <c r="U186" s="19"/>
      <c r="V186" s="19"/>
      <c r="W186" s="20"/>
      <c r="X186" s="20"/>
      <c r="Y186" s="164"/>
      <c r="Z186" s="21"/>
      <c r="AA186" s="4"/>
      <c r="AB186" s="166"/>
      <c r="AC186" s="166"/>
      <c r="AD186" s="170"/>
      <c r="AE186" s="166"/>
      <c r="AF186" s="166"/>
      <c r="AG186" s="166"/>
      <c r="AH186" s="166"/>
      <c r="AI186" s="166"/>
      <c r="AJ186" s="166"/>
      <c r="AK186" s="166"/>
      <c r="AL186" s="166"/>
      <c r="AM186" s="166"/>
      <c r="AN186" s="166"/>
      <c r="AO186" s="184"/>
      <c r="AP186" s="24"/>
      <c r="AQ186" s="8"/>
    </row>
    <row r="187" spans="1:43" ht="14.65" customHeight="1">
      <c r="A187" s="101"/>
      <c r="B187" s="193"/>
      <c r="C187" s="193"/>
      <c r="D187" s="118"/>
      <c r="E187" s="127"/>
      <c r="F187" s="133"/>
      <c r="G187" s="133"/>
      <c r="H187" s="133"/>
      <c r="I187" s="133"/>
      <c r="J187" s="145"/>
      <c r="K187" s="148"/>
      <c r="L187" s="151"/>
      <c r="M187" s="154"/>
      <c r="N187" s="14"/>
      <c r="O187" s="15"/>
      <c r="P187" s="15"/>
      <c r="Q187" s="16"/>
      <c r="R187" s="17" t="str">
        <f ca="1">IF(Q187=0," ",IFERROR(IF(DATEDIF(TODAY(),Q187,"M")&lt;=5,"ROJO",IF(DATEDIF(TODAY(),Q187,"M")&gt;=12,"VERDE",IF(AND(DATEDIF(TODAY(),Q187,"M")&gt;=6,DATEDIF(TODAY(),Q187,"M")&lt;=11),"AMARILLO"))),S187))</f>
        <v xml:space="preserve"> </v>
      </c>
      <c r="S187" s="25" t="str">
        <f>IF(Q187=0," ",IF(Q187&lt;=$N$4,"VENCIDO","NO VENCIDO"))</f>
        <v xml:space="preserve"> </v>
      </c>
      <c r="T187" s="18"/>
      <c r="U187" s="19"/>
      <c r="V187" s="19"/>
      <c r="W187" s="20"/>
      <c r="X187" s="20"/>
      <c r="Y187" s="164"/>
      <c r="Z187" s="21"/>
      <c r="AA187" s="4"/>
      <c r="AB187" s="166"/>
      <c r="AC187" s="166"/>
      <c r="AD187" s="170"/>
      <c r="AE187" s="166"/>
      <c r="AF187" s="166"/>
      <c r="AG187" s="166"/>
      <c r="AH187" s="166"/>
      <c r="AI187" s="166"/>
      <c r="AJ187" s="166"/>
      <c r="AK187" s="166"/>
      <c r="AL187" s="166"/>
      <c r="AM187" s="166"/>
      <c r="AN187" s="166"/>
      <c r="AO187" s="184"/>
      <c r="AP187" s="24"/>
      <c r="AQ187" s="8"/>
    </row>
    <row r="188" spans="1:43" ht="14.65" customHeight="1">
      <c r="A188" s="101"/>
      <c r="B188" s="193"/>
      <c r="C188" s="193"/>
      <c r="D188" s="118"/>
      <c r="E188" s="127"/>
      <c r="F188" s="133"/>
      <c r="G188" s="133"/>
      <c r="H188" s="133"/>
      <c r="I188" s="133"/>
      <c r="J188" s="145"/>
      <c r="K188" s="148"/>
      <c r="L188" s="151"/>
      <c r="M188" s="154"/>
      <c r="N188" s="14"/>
      <c r="O188" s="15"/>
      <c r="P188" s="15"/>
      <c r="Q188" s="16"/>
      <c r="R188" s="17" t="str">
        <f ca="1">IF(Q188=0," ",IFERROR(IF(DATEDIF(TODAY(),Q188,"M")&lt;=5,"ROJO",IF(DATEDIF(TODAY(),Q188,"M")&gt;=12,"VERDE",IF(AND(DATEDIF(TODAY(),Q188,"M")&gt;=6,DATEDIF(TODAY(),Q188,"M")&lt;=11),"AMARILLO"))),S188))</f>
        <v xml:space="preserve"> </v>
      </c>
      <c r="S188" s="25" t="str">
        <f>IF(Q188=0," ",IF(Q188&lt;=$N$4,"VENCIDO","NO VENCIDO"))</f>
        <v xml:space="preserve"> </v>
      </c>
      <c r="T188" s="18"/>
      <c r="U188" s="19"/>
      <c r="V188" s="19"/>
      <c r="W188" s="20"/>
      <c r="X188" s="20"/>
      <c r="Y188" s="164"/>
      <c r="Z188" s="21"/>
      <c r="AA188" s="4"/>
      <c r="AB188" s="166"/>
      <c r="AC188" s="166"/>
      <c r="AD188" s="170"/>
      <c r="AE188" s="166"/>
      <c r="AF188" s="166"/>
      <c r="AG188" s="166"/>
      <c r="AH188" s="166"/>
      <c r="AI188" s="166"/>
      <c r="AJ188" s="166"/>
      <c r="AK188" s="166"/>
      <c r="AL188" s="166"/>
      <c r="AM188" s="166"/>
      <c r="AN188" s="166"/>
      <c r="AO188" s="184"/>
      <c r="AP188" s="24"/>
      <c r="AQ188" s="8"/>
    </row>
    <row r="189" spans="1:43" ht="14.65" customHeight="1">
      <c r="A189" s="101"/>
      <c r="B189" s="193"/>
      <c r="C189" s="193"/>
      <c r="D189" s="118"/>
      <c r="E189" s="127"/>
      <c r="F189" s="133"/>
      <c r="G189" s="133"/>
      <c r="H189" s="133"/>
      <c r="I189" s="133"/>
      <c r="J189" s="145"/>
      <c r="K189" s="148"/>
      <c r="L189" s="151"/>
      <c r="M189" s="155"/>
      <c r="N189" s="14"/>
      <c r="O189" s="15"/>
      <c r="P189" s="15"/>
      <c r="Q189" s="16"/>
      <c r="R189" s="17" t="str">
        <f ca="1">IF(Q189=0," ",IFERROR(IF(DATEDIF(TODAY(),Q189,"M")&lt;=5,"ROJO",IF(DATEDIF(TODAY(),Q189,"M")&gt;=12,"VERDE",IF(AND(DATEDIF(TODAY(),Q189,"M")&gt;=6,DATEDIF(TODAY(),Q189,"M")&lt;=11),"AMARILLO"))),S189))</f>
        <v xml:space="preserve"> </v>
      </c>
      <c r="S189" s="25" t="str">
        <f>IF(Q189=0," ",IF(Q189&lt;=$N$4,"VENCIDO","NO VENCIDO"))</f>
        <v xml:space="preserve"> </v>
      </c>
      <c r="T189" s="18"/>
      <c r="U189" s="19"/>
      <c r="V189" s="19"/>
      <c r="W189" s="20"/>
      <c r="X189" s="20"/>
      <c r="Y189" s="164"/>
      <c r="Z189" s="21"/>
      <c r="AA189" s="4"/>
      <c r="AB189" s="166"/>
      <c r="AC189" s="166"/>
      <c r="AD189" s="170"/>
      <c r="AE189" s="166"/>
      <c r="AF189" s="166"/>
      <c r="AG189" s="166"/>
      <c r="AH189" s="166"/>
      <c r="AI189" s="166"/>
      <c r="AJ189" s="166"/>
      <c r="AK189" s="166"/>
      <c r="AL189" s="166"/>
      <c r="AM189" s="166"/>
      <c r="AN189" s="166"/>
      <c r="AO189" s="185"/>
      <c r="AP189" s="24"/>
      <c r="AQ189" s="8"/>
    </row>
    <row r="190" spans="1:43" ht="16.5">
      <c r="A190" s="102"/>
      <c r="B190" s="193"/>
      <c r="C190" s="193"/>
      <c r="D190" s="119"/>
      <c r="E190" s="128"/>
      <c r="F190" s="134"/>
      <c r="G190" s="134"/>
      <c r="H190" s="134"/>
      <c r="I190" s="134"/>
      <c r="J190" s="146"/>
      <c r="K190" s="149"/>
      <c r="L190" s="152"/>
      <c r="M190" s="28" t="b">
        <f>M185=N190</f>
        <v>1</v>
      </c>
      <c r="N190" s="29">
        <f>SUM(N185:N189)</f>
        <v>4</v>
      </c>
      <c r="O190" s="30" t="s">
        <v>112</v>
      </c>
      <c r="P190" s="31"/>
      <c r="Q190" s="32"/>
      <c r="R190" s="32"/>
      <c r="S190" s="32"/>
      <c r="T190" s="33">
        <f>SUM(T185:T189)</f>
        <v>0</v>
      </c>
      <c r="U190" s="34"/>
      <c r="V190" s="34"/>
      <c r="W190" s="34"/>
      <c r="X190" s="35"/>
      <c r="Y190" s="165"/>
      <c r="Z190" s="36"/>
      <c r="AA190" s="4"/>
      <c r="AB190" s="37"/>
      <c r="AC190" s="37"/>
      <c r="AD190" s="38"/>
      <c r="AE190" s="37"/>
      <c r="AF190" s="37"/>
      <c r="AG190" s="37"/>
      <c r="AH190" s="37"/>
      <c r="AI190" s="37"/>
      <c r="AJ190" s="37"/>
      <c r="AK190" s="37"/>
      <c r="AL190" s="37"/>
      <c r="AM190" s="37"/>
      <c r="AN190" s="37"/>
      <c r="AO190" s="39"/>
      <c r="AP190" s="24"/>
      <c r="AQ190" s="8"/>
    </row>
    <row r="191" spans="1:43" ht="14.65" customHeight="1">
      <c r="A191" s="100">
        <f>A185+1</f>
        <v>32</v>
      </c>
      <c r="B191" s="193" t="s">
        <v>173</v>
      </c>
      <c r="C191" s="193"/>
      <c r="D191" s="117">
        <f>+Mayo!M191</f>
        <v>0</v>
      </c>
      <c r="E191" s="126"/>
      <c r="F191" s="132"/>
      <c r="G191" s="132"/>
      <c r="H191" s="132"/>
      <c r="I191" s="132"/>
      <c r="J191" s="144">
        <f>+F191+G191</f>
        <v>0</v>
      </c>
      <c r="K191" s="147">
        <f>+AO191</f>
        <v>0</v>
      </c>
      <c r="L191" s="150">
        <f>+J191+K191</f>
        <v>0</v>
      </c>
      <c r="M191" s="153">
        <f>+(D191+E191)-(L191)+H191-I191</f>
        <v>0</v>
      </c>
      <c r="N191" s="14"/>
      <c r="O191" s="15"/>
      <c r="P191" s="15"/>
      <c r="Q191" s="16"/>
      <c r="R191" s="17" t="str">
        <f ca="1">IF(Q191=0," ",IFERROR(IF(DATEDIF(TODAY(),Q191,"M")&lt;=5,"ROJO",IF(DATEDIF(TODAY(),Q191,"M")&gt;=12,"VERDE",IF(AND(DATEDIF(TODAY(),Q191,"M")&gt;=6,DATEDIF(TODAY(),Q191,"M")&lt;=11),"AMARILLO"))),S191))</f>
        <v xml:space="preserve"> </v>
      </c>
      <c r="S191" s="17" t="str">
        <f>IF(Q191=0," ",IF(Q191&lt;=$N$4,"VENCIDO","NO VENCIDO"))</f>
        <v xml:space="preserve"> </v>
      </c>
      <c r="T191" s="18"/>
      <c r="U191" s="19"/>
      <c r="V191" s="19"/>
      <c r="W191" s="20"/>
      <c r="X191" s="20"/>
      <c r="Y191" s="163">
        <f>+AT191</f>
        <v>0</v>
      </c>
      <c r="Z191" s="21"/>
      <c r="AA191" s="4"/>
      <c r="AB191" s="166"/>
      <c r="AC191" s="166"/>
      <c r="AD191" s="170">
        <f>+AB191+AC191</f>
        <v>0</v>
      </c>
      <c r="AE191" s="166"/>
      <c r="AF191" s="166"/>
      <c r="AG191" s="166"/>
      <c r="AH191" s="166"/>
      <c r="AI191" s="166"/>
      <c r="AJ191" s="166"/>
      <c r="AK191" s="166"/>
      <c r="AL191" s="166"/>
      <c r="AM191" s="166"/>
      <c r="AN191" s="166"/>
      <c r="AO191" s="183">
        <f>SUM(AD191:AN195)</f>
        <v>0</v>
      </c>
      <c r="AP191" s="24"/>
      <c r="AQ191" s="8"/>
    </row>
    <row r="192" spans="1:43" ht="14.65" customHeight="1">
      <c r="A192" s="101"/>
      <c r="B192" s="193"/>
      <c r="C192" s="193"/>
      <c r="D192" s="118"/>
      <c r="E192" s="127"/>
      <c r="F192" s="133"/>
      <c r="G192" s="133"/>
      <c r="H192" s="133"/>
      <c r="I192" s="133"/>
      <c r="J192" s="145"/>
      <c r="K192" s="148"/>
      <c r="L192" s="151"/>
      <c r="M192" s="154"/>
      <c r="N192" s="14"/>
      <c r="O192" s="15"/>
      <c r="P192" s="15"/>
      <c r="Q192" s="16"/>
      <c r="R192" s="17" t="str">
        <f ca="1">IF(Q192=0," ",IFERROR(IF(DATEDIF(TODAY(),Q192,"M")&lt;=5,"ROJO",IF(DATEDIF(TODAY(),Q192,"M")&gt;=12,"VERDE",IF(AND(DATEDIF(TODAY(),Q192,"M")&gt;=6,DATEDIF(TODAY(),Q192,"M")&lt;=11),"AMARILLO"))),S192))</f>
        <v xml:space="preserve"> </v>
      </c>
      <c r="S192" s="25" t="str">
        <f>IF(Q192=0," ",IF(Q192&lt;=$N$4,"VENCIDO","NO VENCIDO"))</f>
        <v xml:space="preserve"> </v>
      </c>
      <c r="T192" s="18"/>
      <c r="U192" s="19"/>
      <c r="V192" s="19"/>
      <c r="W192" s="20"/>
      <c r="X192" s="20"/>
      <c r="Y192" s="164"/>
      <c r="Z192" s="21"/>
      <c r="AA192" s="4"/>
      <c r="AB192" s="166"/>
      <c r="AC192" s="166"/>
      <c r="AD192" s="170"/>
      <c r="AE192" s="166"/>
      <c r="AF192" s="166"/>
      <c r="AG192" s="166"/>
      <c r="AH192" s="166"/>
      <c r="AI192" s="166"/>
      <c r="AJ192" s="166"/>
      <c r="AK192" s="166"/>
      <c r="AL192" s="166"/>
      <c r="AM192" s="166"/>
      <c r="AN192" s="166"/>
      <c r="AO192" s="184"/>
      <c r="AP192" s="24"/>
      <c r="AQ192" s="8"/>
    </row>
    <row r="193" spans="1:43" ht="14.65" customHeight="1">
      <c r="A193" s="101"/>
      <c r="B193" s="193"/>
      <c r="C193" s="193"/>
      <c r="D193" s="118"/>
      <c r="E193" s="127"/>
      <c r="F193" s="133"/>
      <c r="G193" s="133"/>
      <c r="H193" s="133"/>
      <c r="I193" s="133"/>
      <c r="J193" s="145"/>
      <c r="K193" s="148"/>
      <c r="L193" s="151"/>
      <c r="M193" s="154"/>
      <c r="N193" s="14"/>
      <c r="O193" s="15"/>
      <c r="P193" s="15"/>
      <c r="Q193" s="16"/>
      <c r="R193" s="17" t="str">
        <f ca="1">IF(Q193=0," ",IFERROR(IF(DATEDIF(TODAY(),Q193,"M")&lt;=5,"ROJO",IF(DATEDIF(TODAY(),Q193,"M")&gt;=12,"VERDE",IF(AND(DATEDIF(TODAY(),Q193,"M")&gt;=6,DATEDIF(TODAY(),Q193,"M")&lt;=11),"AMARILLO"))),S193))</f>
        <v xml:space="preserve"> </v>
      </c>
      <c r="S193" s="25" t="str">
        <f>IF(Q193=0," ",IF(Q193&lt;=$N$4,"VENCIDO","NO VENCIDO"))</f>
        <v xml:space="preserve"> </v>
      </c>
      <c r="T193" s="18"/>
      <c r="U193" s="19"/>
      <c r="V193" s="19"/>
      <c r="W193" s="20"/>
      <c r="X193" s="20"/>
      <c r="Y193" s="164"/>
      <c r="Z193" s="21"/>
      <c r="AA193" s="4"/>
      <c r="AB193" s="166"/>
      <c r="AC193" s="166"/>
      <c r="AD193" s="170"/>
      <c r="AE193" s="166"/>
      <c r="AF193" s="166"/>
      <c r="AG193" s="166"/>
      <c r="AH193" s="166"/>
      <c r="AI193" s="166"/>
      <c r="AJ193" s="166"/>
      <c r="AK193" s="166"/>
      <c r="AL193" s="166"/>
      <c r="AM193" s="166"/>
      <c r="AN193" s="166"/>
      <c r="AO193" s="184"/>
      <c r="AP193" s="24"/>
      <c r="AQ193" s="8"/>
    </row>
    <row r="194" spans="1:43" ht="14.65" customHeight="1">
      <c r="A194" s="101"/>
      <c r="B194" s="193"/>
      <c r="C194" s="193"/>
      <c r="D194" s="118"/>
      <c r="E194" s="127"/>
      <c r="F194" s="133"/>
      <c r="G194" s="133"/>
      <c r="H194" s="133"/>
      <c r="I194" s="133"/>
      <c r="J194" s="145"/>
      <c r="K194" s="148"/>
      <c r="L194" s="151"/>
      <c r="M194" s="154"/>
      <c r="N194" s="14"/>
      <c r="O194" s="15"/>
      <c r="P194" s="15"/>
      <c r="Q194" s="16"/>
      <c r="R194" s="17" t="str">
        <f ca="1">IF(Q194=0," ",IFERROR(IF(DATEDIF(TODAY(),Q194,"M")&lt;=5,"ROJO",IF(DATEDIF(TODAY(),Q194,"M")&gt;=12,"VERDE",IF(AND(DATEDIF(TODAY(),Q194,"M")&gt;=6,DATEDIF(TODAY(),Q194,"M")&lt;=11),"AMARILLO"))),S194))</f>
        <v xml:space="preserve"> </v>
      </c>
      <c r="S194" s="25" t="str">
        <f>IF(Q194=0," ",IF(Q194&lt;=$N$4,"VENCIDO","NO VENCIDO"))</f>
        <v xml:space="preserve"> </v>
      </c>
      <c r="T194" s="18"/>
      <c r="U194" s="19"/>
      <c r="V194" s="19"/>
      <c r="W194" s="20"/>
      <c r="X194" s="20"/>
      <c r="Y194" s="164"/>
      <c r="Z194" s="21"/>
      <c r="AA194" s="4"/>
      <c r="AB194" s="166"/>
      <c r="AC194" s="166"/>
      <c r="AD194" s="170"/>
      <c r="AE194" s="166"/>
      <c r="AF194" s="166"/>
      <c r="AG194" s="166"/>
      <c r="AH194" s="166"/>
      <c r="AI194" s="166"/>
      <c r="AJ194" s="166"/>
      <c r="AK194" s="166"/>
      <c r="AL194" s="166"/>
      <c r="AM194" s="166"/>
      <c r="AN194" s="166"/>
      <c r="AO194" s="184"/>
      <c r="AP194" s="24"/>
      <c r="AQ194" s="8"/>
    </row>
    <row r="195" spans="1:43" ht="14.65" customHeight="1">
      <c r="A195" s="101"/>
      <c r="B195" s="193"/>
      <c r="C195" s="193"/>
      <c r="D195" s="118"/>
      <c r="E195" s="127"/>
      <c r="F195" s="133"/>
      <c r="G195" s="133"/>
      <c r="H195" s="133"/>
      <c r="I195" s="133"/>
      <c r="J195" s="145"/>
      <c r="K195" s="148"/>
      <c r="L195" s="151"/>
      <c r="M195" s="155"/>
      <c r="N195" s="14"/>
      <c r="O195" s="15"/>
      <c r="P195" s="15"/>
      <c r="Q195" s="16"/>
      <c r="R195" s="17" t="str">
        <f ca="1">IF(Q195=0," ",IFERROR(IF(DATEDIF(TODAY(),Q195,"M")&lt;=5,"ROJO",IF(DATEDIF(TODAY(),Q195,"M")&gt;=12,"VERDE",IF(AND(DATEDIF(TODAY(),Q195,"M")&gt;=6,DATEDIF(TODAY(),Q195,"M")&lt;=11),"AMARILLO"))),S195))</f>
        <v xml:space="preserve"> </v>
      </c>
      <c r="S195" s="25" t="str">
        <f>IF(Q195=0," ",IF(Q195&lt;=$N$4,"VENCIDO","NO VENCIDO"))</f>
        <v xml:space="preserve"> </v>
      </c>
      <c r="T195" s="18"/>
      <c r="U195" s="19"/>
      <c r="V195" s="19"/>
      <c r="W195" s="20"/>
      <c r="X195" s="20"/>
      <c r="Y195" s="164"/>
      <c r="Z195" s="21"/>
      <c r="AA195" s="4"/>
      <c r="AB195" s="166"/>
      <c r="AC195" s="166"/>
      <c r="AD195" s="170"/>
      <c r="AE195" s="166"/>
      <c r="AF195" s="166"/>
      <c r="AG195" s="166"/>
      <c r="AH195" s="166"/>
      <c r="AI195" s="166"/>
      <c r="AJ195" s="166"/>
      <c r="AK195" s="166"/>
      <c r="AL195" s="166"/>
      <c r="AM195" s="166"/>
      <c r="AN195" s="166"/>
      <c r="AO195" s="185"/>
      <c r="AP195" s="24"/>
      <c r="AQ195" s="8"/>
    </row>
    <row r="196" spans="1:43" ht="16.5">
      <c r="A196" s="102"/>
      <c r="B196" s="193"/>
      <c r="C196" s="193"/>
      <c r="D196" s="119"/>
      <c r="E196" s="128"/>
      <c r="F196" s="134"/>
      <c r="G196" s="134"/>
      <c r="H196" s="134"/>
      <c r="I196" s="134"/>
      <c r="J196" s="146"/>
      <c r="K196" s="149"/>
      <c r="L196" s="152"/>
      <c r="M196" s="28" t="b">
        <f>M191=N196</f>
        <v>1</v>
      </c>
      <c r="N196" s="29">
        <f>SUM(N191:N195)</f>
        <v>0</v>
      </c>
      <c r="O196" s="30" t="s">
        <v>112</v>
      </c>
      <c r="P196" s="31"/>
      <c r="Q196" s="32"/>
      <c r="R196" s="32"/>
      <c r="S196" s="32"/>
      <c r="T196" s="33">
        <f>SUM(T191:T195)</f>
        <v>0</v>
      </c>
      <c r="U196" s="34"/>
      <c r="V196" s="34"/>
      <c r="W196" s="34"/>
      <c r="X196" s="35"/>
      <c r="Y196" s="165"/>
      <c r="Z196" s="36"/>
      <c r="AA196" s="4"/>
      <c r="AB196" s="37"/>
      <c r="AC196" s="37"/>
      <c r="AD196" s="38"/>
      <c r="AE196" s="37"/>
      <c r="AF196" s="37"/>
      <c r="AG196" s="37"/>
      <c r="AH196" s="37"/>
      <c r="AI196" s="37"/>
      <c r="AJ196" s="37"/>
      <c r="AK196" s="37"/>
      <c r="AL196" s="37"/>
      <c r="AM196" s="37"/>
      <c r="AN196" s="37"/>
      <c r="AO196" s="39"/>
      <c r="AP196" s="24"/>
      <c r="AQ196" s="8"/>
    </row>
    <row r="197" spans="1:43" ht="14.65" customHeight="1">
      <c r="A197" s="100">
        <f>A191+1</f>
        <v>33</v>
      </c>
      <c r="B197" s="193" t="s">
        <v>174</v>
      </c>
      <c r="C197" s="193"/>
      <c r="D197" s="117">
        <f>+Mayo!M197</f>
        <v>3</v>
      </c>
      <c r="E197" s="126"/>
      <c r="F197" s="132"/>
      <c r="G197" s="132"/>
      <c r="H197" s="132"/>
      <c r="I197" s="132"/>
      <c r="J197" s="144">
        <f>+F197+G197</f>
        <v>0</v>
      </c>
      <c r="K197" s="147">
        <f>+AO197</f>
        <v>0</v>
      </c>
      <c r="L197" s="150">
        <f>+J197+K197</f>
        <v>0</v>
      </c>
      <c r="M197" s="153">
        <f>+(D197+E197)-(L197)+H197-I197</f>
        <v>3</v>
      </c>
      <c r="N197" s="14">
        <v>3</v>
      </c>
      <c r="O197" s="15" t="s">
        <v>175</v>
      </c>
      <c r="P197" s="15" t="s">
        <v>172</v>
      </c>
      <c r="Q197" s="16">
        <v>46430</v>
      </c>
      <c r="R197" s="17" t="str">
        <f ca="1">IF(Q197=0," ",IFERROR(IF(DATEDIF(TODAY(),Q197,"M")&lt;=5,"ROJO",IF(DATEDIF(TODAY(),Q197,"M")&gt;=12,"VERDE",IF(AND(DATEDIF(TODAY(),Q197,"M")&gt;=6,DATEDIF(TODAY(),Q197,"M")&lt;=11),"AMARILLO"))),S197))</f>
        <v>ROJO</v>
      </c>
      <c r="S197" s="17" t="str">
        <f>IF(Q197=0," ",IF(Q197&lt;=$N$4,"VENCIDO","NO VENCIDO"))</f>
        <v>NO VENCIDO</v>
      </c>
      <c r="T197" s="18"/>
      <c r="U197" s="19"/>
      <c r="V197" s="19"/>
      <c r="W197" s="20"/>
      <c r="X197" s="20"/>
      <c r="Y197" s="163">
        <f>+AT197</f>
        <v>0</v>
      </c>
      <c r="Z197" s="21"/>
      <c r="AA197" s="4"/>
      <c r="AB197" s="166"/>
      <c r="AC197" s="166"/>
      <c r="AD197" s="170">
        <f>+AB197+AC197</f>
        <v>0</v>
      </c>
      <c r="AE197" s="166"/>
      <c r="AF197" s="166"/>
      <c r="AG197" s="166"/>
      <c r="AH197" s="166"/>
      <c r="AI197" s="166"/>
      <c r="AJ197" s="166"/>
      <c r="AK197" s="166"/>
      <c r="AL197" s="166"/>
      <c r="AM197" s="166"/>
      <c r="AN197" s="166"/>
      <c r="AO197" s="183">
        <f>SUM(AD197:AN201)</f>
        <v>0</v>
      </c>
      <c r="AP197" s="24"/>
      <c r="AQ197" s="8"/>
    </row>
    <row r="198" spans="1:43" ht="14.65" customHeight="1">
      <c r="A198" s="101"/>
      <c r="B198" s="193"/>
      <c r="C198" s="193"/>
      <c r="D198" s="118"/>
      <c r="E198" s="127"/>
      <c r="F198" s="133"/>
      <c r="G198" s="133"/>
      <c r="H198" s="133"/>
      <c r="I198" s="133"/>
      <c r="J198" s="145"/>
      <c r="K198" s="148"/>
      <c r="L198" s="151"/>
      <c r="M198" s="154"/>
      <c r="N198" s="14"/>
      <c r="O198" s="15"/>
      <c r="P198" s="15"/>
      <c r="Q198" s="16"/>
      <c r="R198" s="17" t="str">
        <f ca="1">IF(Q198=0," ",IFERROR(IF(DATEDIF(TODAY(),Q198,"M")&lt;=5,"ROJO",IF(DATEDIF(TODAY(),Q198,"M")&gt;=12,"VERDE",IF(AND(DATEDIF(TODAY(),Q198,"M")&gt;=6,DATEDIF(TODAY(),Q198,"M")&lt;=11),"AMARILLO"))),S198))</f>
        <v xml:space="preserve"> </v>
      </c>
      <c r="S198" s="25" t="str">
        <f>IF(Q198=0," ",IF(Q198&lt;=$N$4,"VENCIDO","NO VENCIDO"))</f>
        <v xml:space="preserve"> </v>
      </c>
      <c r="T198" s="18"/>
      <c r="U198" s="19"/>
      <c r="V198" s="19"/>
      <c r="W198" s="20"/>
      <c r="X198" s="20"/>
      <c r="Y198" s="164"/>
      <c r="Z198" s="21"/>
      <c r="AA198" s="4"/>
      <c r="AB198" s="166"/>
      <c r="AC198" s="166"/>
      <c r="AD198" s="170"/>
      <c r="AE198" s="166"/>
      <c r="AF198" s="166"/>
      <c r="AG198" s="166"/>
      <c r="AH198" s="166"/>
      <c r="AI198" s="166"/>
      <c r="AJ198" s="166"/>
      <c r="AK198" s="166"/>
      <c r="AL198" s="166"/>
      <c r="AM198" s="166"/>
      <c r="AN198" s="166"/>
      <c r="AO198" s="184"/>
      <c r="AP198" s="24"/>
      <c r="AQ198" s="8"/>
    </row>
    <row r="199" spans="1:43" ht="14.65" customHeight="1">
      <c r="A199" s="101"/>
      <c r="B199" s="193"/>
      <c r="C199" s="193"/>
      <c r="D199" s="118"/>
      <c r="E199" s="127"/>
      <c r="F199" s="133"/>
      <c r="G199" s="133"/>
      <c r="H199" s="133"/>
      <c r="I199" s="133"/>
      <c r="J199" s="145"/>
      <c r="K199" s="148"/>
      <c r="L199" s="151"/>
      <c r="M199" s="154"/>
      <c r="N199" s="14"/>
      <c r="O199" s="15"/>
      <c r="P199" s="15"/>
      <c r="Q199" s="16"/>
      <c r="R199" s="17" t="str">
        <f ca="1">IF(Q199=0," ",IFERROR(IF(DATEDIF(TODAY(),Q199,"M")&lt;=5,"ROJO",IF(DATEDIF(TODAY(),Q199,"M")&gt;=12,"VERDE",IF(AND(DATEDIF(TODAY(),Q199,"M")&gt;=6,DATEDIF(TODAY(),Q199,"M")&lt;=11),"AMARILLO"))),S199))</f>
        <v xml:space="preserve"> </v>
      </c>
      <c r="S199" s="25" t="str">
        <f>IF(Q199=0," ",IF(Q199&lt;=$N$4,"VENCIDO","NO VENCIDO"))</f>
        <v xml:space="preserve"> </v>
      </c>
      <c r="T199" s="18"/>
      <c r="U199" s="19"/>
      <c r="V199" s="19"/>
      <c r="W199" s="20"/>
      <c r="X199" s="20"/>
      <c r="Y199" s="164"/>
      <c r="Z199" s="21"/>
      <c r="AA199" s="4"/>
      <c r="AB199" s="166"/>
      <c r="AC199" s="166"/>
      <c r="AD199" s="170"/>
      <c r="AE199" s="166"/>
      <c r="AF199" s="166"/>
      <c r="AG199" s="166"/>
      <c r="AH199" s="166"/>
      <c r="AI199" s="166"/>
      <c r="AJ199" s="166"/>
      <c r="AK199" s="166"/>
      <c r="AL199" s="166"/>
      <c r="AM199" s="166"/>
      <c r="AN199" s="166"/>
      <c r="AO199" s="184"/>
      <c r="AP199" s="24"/>
      <c r="AQ199" s="8"/>
    </row>
    <row r="200" spans="1:43" ht="14.65" customHeight="1">
      <c r="A200" s="101"/>
      <c r="B200" s="193"/>
      <c r="C200" s="193"/>
      <c r="D200" s="118"/>
      <c r="E200" s="127"/>
      <c r="F200" s="133"/>
      <c r="G200" s="133"/>
      <c r="H200" s="133"/>
      <c r="I200" s="133"/>
      <c r="J200" s="145"/>
      <c r="K200" s="148"/>
      <c r="L200" s="151"/>
      <c r="M200" s="154"/>
      <c r="N200" s="14"/>
      <c r="O200" s="15"/>
      <c r="P200" s="15"/>
      <c r="Q200" s="16"/>
      <c r="R200" s="17" t="str">
        <f ca="1">IF(Q200=0," ",IFERROR(IF(DATEDIF(TODAY(),Q200,"M")&lt;=5,"ROJO",IF(DATEDIF(TODAY(),Q200,"M")&gt;=12,"VERDE",IF(AND(DATEDIF(TODAY(),Q200,"M")&gt;=6,DATEDIF(TODAY(),Q200,"M")&lt;=11),"AMARILLO"))),S200))</f>
        <v xml:space="preserve"> </v>
      </c>
      <c r="S200" s="25" t="str">
        <f>IF(Q200=0," ",IF(Q200&lt;=$N$4,"VENCIDO","NO VENCIDO"))</f>
        <v xml:space="preserve"> </v>
      </c>
      <c r="T200" s="18"/>
      <c r="U200" s="19"/>
      <c r="V200" s="19"/>
      <c r="W200" s="20"/>
      <c r="X200" s="20"/>
      <c r="Y200" s="164"/>
      <c r="Z200" s="21"/>
      <c r="AA200" s="4"/>
      <c r="AB200" s="166"/>
      <c r="AC200" s="166"/>
      <c r="AD200" s="170"/>
      <c r="AE200" s="166"/>
      <c r="AF200" s="166"/>
      <c r="AG200" s="166"/>
      <c r="AH200" s="166"/>
      <c r="AI200" s="166"/>
      <c r="AJ200" s="166"/>
      <c r="AK200" s="166"/>
      <c r="AL200" s="166"/>
      <c r="AM200" s="166"/>
      <c r="AN200" s="166"/>
      <c r="AO200" s="184"/>
      <c r="AP200" s="24"/>
      <c r="AQ200" s="8"/>
    </row>
    <row r="201" spans="1:43" ht="14.65" customHeight="1">
      <c r="A201" s="101"/>
      <c r="B201" s="193"/>
      <c r="C201" s="193"/>
      <c r="D201" s="118"/>
      <c r="E201" s="127"/>
      <c r="F201" s="133"/>
      <c r="G201" s="133"/>
      <c r="H201" s="133"/>
      <c r="I201" s="133"/>
      <c r="J201" s="145"/>
      <c r="K201" s="148"/>
      <c r="L201" s="151"/>
      <c r="M201" s="155"/>
      <c r="N201" s="14"/>
      <c r="O201" s="15"/>
      <c r="P201" s="15"/>
      <c r="Q201" s="16"/>
      <c r="R201" s="17" t="str">
        <f ca="1">IF(Q201=0," ",IFERROR(IF(DATEDIF(TODAY(),Q201,"M")&lt;=5,"ROJO",IF(DATEDIF(TODAY(),Q201,"M")&gt;=12,"VERDE",IF(AND(DATEDIF(TODAY(),Q201,"M")&gt;=6,DATEDIF(TODAY(),Q201,"M")&lt;=11),"AMARILLO"))),S201))</f>
        <v xml:space="preserve"> </v>
      </c>
      <c r="S201" s="25" t="str">
        <f>IF(Q201=0," ",IF(Q201&lt;=$N$4,"VENCIDO","NO VENCIDO"))</f>
        <v xml:space="preserve"> </v>
      </c>
      <c r="T201" s="18"/>
      <c r="U201" s="19"/>
      <c r="V201" s="19"/>
      <c r="W201" s="20"/>
      <c r="X201" s="20"/>
      <c r="Y201" s="164"/>
      <c r="Z201" s="21"/>
      <c r="AA201" s="4"/>
      <c r="AB201" s="166"/>
      <c r="AC201" s="166"/>
      <c r="AD201" s="170"/>
      <c r="AE201" s="166"/>
      <c r="AF201" s="166"/>
      <c r="AG201" s="166"/>
      <c r="AH201" s="166"/>
      <c r="AI201" s="166"/>
      <c r="AJ201" s="166"/>
      <c r="AK201" s="166"/>
      <c r="AL201" s="166"/>
      <c r="AM201" s="166"/>
      <c r="AN201" s="166"/>
      <c r="AO201" s="185"/>
      <c r="AP201" s="24"/>
      <c r="AQ201" s="8"/>
    </row>
    <row r="202" spans="1:43" ht="16.5">
      <c r="A202" s="102"/>
      <c r="B202" s="193"/>
      <c r="C202" s="193"/>
      <c r="D202" s="119"/>
      <c r="E202" s="128"/>
      <c r="F202" s="134"/>
      <c r="G202" s="134"/>
      <c r="H202" s="134"/>
      <c r="I202" s="134"/>
      <c r="J202" s="146"/>
      <c r="K202" s="149"/>
      <c r="L202" s="152"/>
      <c r="M202" s="28" t="b">
        <f>M197=N202</f>
        <v>1</v>
      </c>
      <c r="N202" s="29">
        <f>SUM(N197:N201)</f>
        <v>3</v>
      </c>
      <c r="O202" s="30" t="s">
        <v>112</v>
      </c>
      <c r="P202" s="31"/>
      <c r="Q202" s="32"/>
      <c r="R202" s="32"/>
      <c r="S202" s="32"/>
      <c r="T202" s="33">
        <f>SUM(T197:T201)</f>
        <v>0</v>
      </c>
      <c r="U202" s="34"/>
      <c r="V202" s="34"/>
      <c r="W202" s="34"/>
      <c r="X202" s="35"/>
      <c r="Y202" s="165"/>
      <c r="Z202" s="36"/>
      <c r="AA202" s="4"/>
      <c r="AB202" s="37"/>
      <c r="AC202" s="37"/>
      <c r="AD202" s="38"/>
      <c r="AE202" s="37"/>
      <c r="AF202" s="37"/>
      <c r="AG202" s="37"/>
      <c r="AH202" s="37"/>
      <c r="AI202" s="37"/>
      <c r="AJ202" s="37"/>
      <c r="AK202" s="37"/>
      <c r="AL202" s="37"/>
      <c r="AM202" s="37"/>
      <c r="AN202" s="37"/>
      <c r="AO202" s="39"/>
      <c r="AP202" s="24"/>
      <c r="AQ202" s="8"/>
    </row>
    <row r="203" spans="1:43" ht="14.65" customHeight="1">
      <c r="A203" s="100">
        <f>A197+1</f>
        <v>34</v>
      </c>
      <c r="B203" s="193" t="s">
        <v>176</v>
      </c>
      <c r="C203" s="193"/>
      <c r="D203" s="117">
        <f>+Mayo!M203</f>
        <v>0</v>
      </c>
      <c r="E203" s="126"/>
      <c r="F203" s="132"/>
      <c r="G203" s="132"/>
      <c r="H203" s="132"/>
      <c r="I203" s="132"/>
      <c r="J203" s="144">
        <f>+F203+G203</f>
        <v>0</v>
      </c>
      <c r="K203" s="147">
        <f>+AO203</f>
        <v>0</v>
      </c>
      <c r="L203" s="150">
        <f>+J203+K203</f>
        <v>0</v>
      </c>
      <c r="M203" s="153">
        <f>+(D203+E203)-(L203)+H203-I203</f>
        <v>0</v>
      </c>
      <c r="N203" s="14"/>
      <c r="O203" s="15"/>
      <c r="P203" s="15"/>
      <c r="Q203" s="16"/>
      <c r="R203" s="17" t="str">
        <f ca="1">IF(Q203=0," ",IFERROR(IF(DATEDIF(TODAY(),Q203,"M")&lt;=5,"ROJO",IF(DATEDIF(TODAY(),Q203,"M")&gt;=12,"VERDE",IF(AND(DATEDIF(TODAY(),Q203,"M")&gt;=6,DATEDIF(TODAY(),Q203,"M")&lt;=11),"AMARILLO"))),S203))</f>
        <v xml:space="preserve"> </v>
      </c>
      <c r="S203" s="17" t="str">
        <f>IF(Q203=0," ",IF(Q203&lt;=$N$4,"VENCIDO","NO VENCIDO"))</f>
        <v xml:space="preserve"> </v>
      </c>
      <c r="T203" s="18"/>
      <c r="U203" s="19"/>
      <c r="V203" s="19"/>
      <c r="W203" s="20"/>
      <c r="X203" s="20"/>
      <c r="Y203" s="163">
        <f>+AT203</f>
        <v>0</v>
      </c>
      <c r="Z203" s="21"/>
      <c r="AA203" s="4"/>
      <c r="AB203" s="166"/>
      <c r="AC203" s="166"/>
      <c r="AD203" s="170">
        <f>+AB203+AC203</f>
        <v>0</v>
      </c>
      <c r="AE203" s="166"/>
      <c r="AF203" s="166"/>
      <c r="AG203" s="166"/>
      <c r="AH203" s="166"/>
      <c r="AI203" s="166"/>
      <c r="AJ203" s="166"/>
      <c r="AK203" s="166"/>
      <c r="AL203" s="166"/>
      <c r="AM203" s="166"/>
      <c r="AN203" s="166"/>
      <c r="AO203" s="183">
        <f>SUM(AD203:AN207)</f>
        <v>0</v>
      </c>
      <c r="AP203" s="24"/>
      <c r="AQ203" s="8"/>
    </row>
    <row r="204" spans="1:43" ht="14.65" customHeight="1">
      <c r="A204" s="101"/>
      <c r="B204" s="193"/>
      <c r="C204" s="193"/>
      <c r="D204" s="118"/>
      <c r="E204" s="127"/>
      <c r="F204" s="133"/>
      <c r="G204" s="133"/>
      <c r="H204" s="133"/>
      <c r="I204" s="133"/>
      <c r="J204" s="145"/>
      <c r="K204" s="148"/>
      <c r="L204" s="151"/>
      <c r="M204" s="154"/>
      <c r="N204" s="14"/>
      <c r="O204" s="15"/>
      <c r="P204" s="15"/>
      <c r="Q204" s="16"/>
      <c r="R204" s="17" t="str">
        <f ca="1">IF(Q204=0," ",IFERROR(IF(DATEDIF(TODAY(),Q204,"M")&lt;=5,"ROJO",IF(DATEDIF(TODAY(),Q204,"M")&gt;=12,"VERDE",IF(AND(DATEDIF(TODAY(),Q204,"M")&gt;=6,DATEDIF(TODAY(),Q204,"M")&lt;=11),"AMARILLO"))),S204))</f>
        <v xml:space="preserve"> </v>
      </c>
      <c r="S204" s="25" t="str">
        <f>IF(Q204=0," ",IF(Q204&lt;=$N$4,"VENCIDO","NO VENCIDO"))</f>
        <v xml:space="preserve"> </v>
      </c>
      <c r="T204" s="18"/>
      <c r="U204" s="19"/>
      <c r="V204" s="19"/>
      <c r="W204" s="20"/>
      <c r="X204" s="20"/>
      <c r="Y204" s="164"/>
      <c r="Z204" s="21"/>
      <c r="AA204" s="4"/>
      <c r="AB204" s="166"/>
      <c r="AC204" s="166"/>
      <c r="AD204" s="170"/>
      <c r="AE204" s="166"/>
      <c r="AF204" s="166"/>
      <c r="AG204" s="166"/>
      <c r="AH204" s="166"/>
      <c r="AI204" s="166"/>
      <c r="AJ204" s="166"/>
      <c r="AK204" s="166"/>
      <c r="AL204" s="166"/>
      <c r="AM204" s="166"/>
      <c r="AN204" s="166"/>
      <c r="AO204" s="184"/>
      <c r="AP204" s="24"/>
      <c r="AQ204" s="8"/>
    </row>
    <row r="205" spans="1:43" ht="14.65" customHeight="1">
      <c r="A205" s="101"/>
      <c r="B205" s="193"/>
      <c r="C205" s="193"/>
      <c r="D205" s="118"/>
      <c r="E205" s="127"/>
      <c r="F205" s="133"/>
      <c r="G205" s="133"/>
      <c r="H205" s="133"/>
      <c r="I205" s="133"/>
      <c r="J205" s="145"/>
      <c r="K205" s="148"/>
      <c r="L205" s="151"/>
      <c r="M205" s="154"/>
      <c r="N205" s="14"/>
      <c r="O205" s="15"/>
      <c r="P205" s="15"/>
      <c r="Q205" s="16"/>
      <c r="R205" s="17" t="str">
        <f ca="1">IF(Q205=0," ",IFERROR(IF(DATEDIF(TODAY(),Q205,"M")&lt;=5,"ROJO",IF(DATEDIF(TODAY(),Q205,"M")&gt;=12,"VERDE",IF(AND(DATEDIF(TODAY(),Q205,"M")&gt;=6,DATEDIF(TODAY(),Q205,"M")&lt;=11),"AMARILLO"))),S205))</f>
        <v xml:space="preserve"> </v>
      </c>
      <c r="S205" s="25" t="str">
        <f>IF(Q205=0," ",IF(Q205&lt;=$N$4,"VENCIDO","NO VENCIDO"))</f>
        <v xml:space="preserve"> </v>
      </c>
      <c r="T205" s="18"/>
      <c r="U205" s="19"/>
      <c r="V205" s="19"/>
      <c r="W205" s="20"/>
      <c r="X205" s="20"/>
      <c r="Y205" s="164"/>
      <c r="Z205" s="21"/>
      <c r="AA205" s="4"/>
      <c r="AB205" s="166"/>
      <c r="AC205" s="166"/>
      <c r="AD205" s="170"/>
      <c r="AE205" s="166"/>
      <c r="AF205" s="166"/>
      <c r="AG205" s="166"/>
      <c r="AH205" s="166"/>
      <c r="AI205" s="166"/>
      <c r="AJ205" s="166"/>
      <c r="AK205" s="166"/>
      <c r="AL205" s="166"/>
      <c r="AM205" s="166"/>
      <c r="AN205" s="166"/>
      <c r="AO205" s="184"/>
      <c r="AP205" s="24"/>
      <c r="AQ205" s="8"/>
    </row>
    <row r="206" spans="1:43" ht="14.65" customHeight="1">
      <c r="A206" s="101"/>
      <c r="B206" s="193"/>
      <c r="C206" s="193"/>
      <c r="D206" s="118"/>
      <c r="E206" s="127"/>
      <c r="F206" s="133"/>
      <c r="G206" s="133"/>
      <c r="H206" s="133"/>
      <c r="I206" s="133"/>
      <c r="J206" s="145"/>
      <c r="K206" s="148"/>
      <c r="L206" s="151"/>
      <c r="M206" s="154"/>
      <c r="N206" s="14"/>
      <c r="O206" s="15"/>
      <c r="P206" s="15"/>
      <c r="Q206" s="16"/>
      <c r="R206" s="17" t="str">
        <f ca="1">IF(Q206=0," ",IFERROR(IF(DATEDIF(TODAY(),Q206,"M")&lt;=5,"ROJO",IF(DATEDIF(TODAY(),Q206,"M")&gt;=12,"VERDE",IF(AND(DATEDIF(TODAY(),Q206,"M")&gt;=6,DATEDIF(TODAY(),Q206,"M")&lt;=11),"AMARILLO"))),S206))</f>
        <v xml:space="preserve"> </v>
      </c>
      <c r="S206" s="25" t="str">
        <f>IF(Q206=0," ",IF(Q206&lt;=$N$4,"VENCIDO","NO VENCIDO"))</f>
        <v xml:space="preserve"> </v>
      </c>
      <c r="T206" s="18"/>
      <c r="U206" s="19"/>
      <c r="V206" s="19"/>
      <c r="W206" s="20"/>
      <c r="X206" s="20"/>
      <c r="Y206" s="164"/>
      <c r="Z206" s="21"/>
      <c r="AA206" s="4"/>
      <c r="AB206" s="166"/>
      <c r="AC206" s="166"/>
      <c r="AD206" s="170"/>
      <c r="AE206" s="166"/>
      <c r="AF206" s="166"/>
      <c r="AG206" s="166"/>
      <c r="AH206" s="166"/>
      <c r="AI206" s="166"/>
      <c r="AJ206" s="166"/>
      <c r="AK206" s="166"/>
      <c r="AL206" s="166"/>
      <c r="AM206" s="166"/>
      <c r="AN206" s="166"/>
      <c r="AO206" s="184"/>
      <c r="AP206" s="24"/>
      <c r="AQ206" s="8"/>
    </row>
    <row r="207" spans="1:43" ht="14.65" customHeight="1">
      <c r="A207" s="101"/>
      <c r="B207" s="193"/>
      <c r="C207" s="193"/>
      <c r="D207" s="118"/>
      <c r="E207" s="127"/>
      <c r="F207" s="133"/>
      <c r="G207" s="133"/>
      <c r="H207" s="133"/>
      <c r="I207" s="133"/>
      <c r="J207" s="145"/>
      <c r="K207" s="148"/>
      <c r="L207" s="151"/>
      <c r="M207" s="155"/>
      <c r="N207" s="14"/>
      <c r="O207" s="15"/>
      <c r="P207" s="15"/>
      <c r="Q207" s="16"/>
      <c r="R207" s="17" t="str">
        <f ca="1">IF(Q207=0," ",IFERROR(IF(DATEDIF(TODAY(),Q207,"M")&lt;=5,"ROJO",IF(DATEDIF(TODAY(),Q207,"M")&gt;=12,"VERDE",IF(AND(DATEDIF(TODAY(),Q207,"M")&gt;=6,DATEDIF(TODAY(),Q207,"M")&lt;=11),"AMARILLO"))),S207))</f>
        <v xml:space="preserve"> </v>
      </c>
      <c r="S207" s="25" t="str">
        <f>IF(Q207=0," ",IF(Q207&lt;=$N$4,"VENCIDO","NO VENCIDO"))</f>
        <v xml:space="preserve"> </v>
      </c>
      <c r="T207" s="18"/>
      <c r="U207" s="19"/>
      <c r="V207" s="19"/>
      <c r="W207" s="20"/>
      <c r="X207" s="20"/>
      <c r="Y207" s="164"/>
      <c r="Z207" s="21"/>
      <c r="AA207" s="4"/>
      <c r="AB207" s="166"/>
      <c r="AC207" s="166"/>
      <c r="AD207" s="170"/>
      <c r="AE207" s="166"/>
      <c r="AF207" s="166"/>
      <c r="AG207" s="166"/>
      <c r="AH207" s="166"/>
      <c r="AI207" s="166"/>
      <c r="AJ207" s="166"/>
      <c r="AK207" s="166"/>
      <c r="AL207" s="166"/>
      <c r="AM207" s="166"/>
      <c r="AN207" s="166"/>
      <c r="AO207" s="185"/>
      <c r="AP207" s="24"/>
      <c r="AQ207" s="8"/>
    </row>
    <row r="208" spans="1:43" ht="16.5">
      <c r="A208" s="102"/>
      <c r="B208" s="193"/>
      <c r="C208" s="193"/>
      <c r="D208" s="119"/>
      <c r="E208" s="128"/>
      <c r="F208" s="134"/>
      <c r="G208" s="134"/>
      <c r="H208" s="134"/>
      <c r="I208" s="134"/>
      <c r="J208" s="146"/>
      <c r="K208" s="149"/>
      <c r="L208" s="152"/>
      <c r="M208" s="28" t="b">
        <f>M203=N208</f>
        <v>1</v>
      </c>
      <c r="N208" s="29">
        <f>SUM(N203:N207)</f>
        <v>0</v>
      </c>
      <c r="O208" s="30" t="s">
        <v>112</v>
      </c>
      <c r="P208" s="31"/>
      <c r="Q208" s="32"/>
      <c r="R208" s="32"/>
      <c r="S208" s="32"/>
      <c r="T208" s="33">
        <f>SUM(T203:T207)</f>
        <v>0</v>
      </c>
      <c r="U208" s="34"/>
      <c r="V208" s="34"/>
      <c r="W208" s="34"/>
      <c r="X208" s="35"/>
      <c r="Y208" s="165"/>
      <c r="Z208" s="36"/>
      <c r="AA208" s="4"/>
      <c r="AB208" s="37"/>
      <c r="AC208" s="37"/>
      <c r="AD208" s="38"/>
      <c r="AE208" s="37"/>
      <c r="AF208" s="37"/>
      <c r="AG208" s="37"/>
      <c r="AH208" s="37"/>
      <c r="AI208" s="37"/>
      <c r="AJ208" s="37"/>
      <c r="AK208" s="37"/>
      <c r="AL208" s="37"/>
      <c r="AM208" s="37"/>
      <c r="AN208" s="37"/>
      <c r="AO208" s="39"/>
      <c r="AP208" s="24"/>
      <c r="AQ208" s="8"/>
    </row>
    <row r="209" spans="1:43" ht="14.65" customHeight="1">
      <c r="A209" s="100">
        <f>A203+1</f>
        <v>35</v>
      </c>
      <c r="B209" s="193" t="s">
        <v>177</v>
      </c>
      <c r="C209" s="193"/>
      <c r="D209" s="117">
        <f>+Mayo!M209</f>
        <v>0</v>
      </c>
      <c r="E209" s="126"/>
      <c r="F209" s="132"/>
      <c r="G209" s="132"/>
      <c r="H209" s="132"/>
      <c r="I209" s="132"/>
      <c r="J209" s="144">
        <f>+F209+G209</f>
        <v>0</v>
      </c>
      <c r="K209" s="147">
        <f>+AO209</f>
        <v>0</v>
      </c>
      <c r="L209" s="150">
        <f>+J209+K209</f>
        <v>0</v>
      </c>
      <c r="M209" s="153">
        <f>+(D209+E209)-(L209)+H209-I209</f>
        <v>0</v>
      </c>
      <c r="N209" s="14"/>
      <c r="O209" s="15"/>
      <c r="P209" s="15"/>
      <c r="Q209" s="16"/>
      <c r="R209" s="17" t="str">
        <f ca="1">IF(Q209=0," ",IFERROR(IF(DATEDIF(TODAY(),Q209,"M")&lt;=5,"ROJO",IF(DATEDIF(TODAY(),Q209,"M")&gt;=12,"VERDE",IF(AND(DATEDIF(TODAY(),Q209,"M")&gt;=6,DATEDIF(TODAY(),Q209,"M")&lt;=11),"AMARILLO"))),S209))</f>
        <v xml:space="preserve"> </v>
      </c>
      <c r="S209" s="17" t="str">
        <f>IF(Q209=0," ",IF(Q209&lt;=$N$4,"VENCIDO","NO VENCIDO"))</f>
        <v xml:space="preserve"> </v>
      </c>
      <c r="T209" s="18"/>
      <c r="U209" s="19"/>
      <c r="V209" s="19"/>
      <c r="W209" s="20"/>
      <c r="X209" s="20"/>
      <c r="Y209" s="163">
        <f>+AT209</f>
        <v>0</v>
      </c>
      <c r="Z209" s="21"/>
      <c r="AA209" s="4"/>
      <c r="AB209" s="166"/>
      <c r="AC209" s="166"/>
      <c r="AD209" s="170">
        <f>+AB209+AC209</f>
        <v>0</v>
      </c>
      <c r="AE209" s="166"/>
      <c r="AF209" s="166"/>
      <c r="AG209" s="166"/>
      <c r="AH209" s="166"/>
      <c r="AI209" s="166"/>
      <c r="AJ209" s="166"/>
      <c r="AK209" s="166"/>
      <c r="AL209" s="166"/>
      <c r="AM209" s="166"/>
      <c r="AN209" s="166"/>
      <c r="AO209" s="183">
        <f>SUM(AD209:AN213)</f>
        <v>0</v>
      </c>
      <c r="AP209" s="24"/>
      <c r="AQ209" s="8"/>
    </row>
    <row r="210" spans="1:43" ht="14.65" customHeight="1">
      <c r="A210" s="101"/>
      <c r="B210" s="193"/>
      <c r="C210" s="193"/>
      <c r="D210" s="118"/>
      <c r="E210" s="127"/>
      <c r="F210" s="133"/>
      <c r="G210" s="133"/>
      <c r="H210" s="133"/>
      <c r="I210" s="133"/>
      <c r="J210" s="145"/>
      <c r="K210" s="148"/>
      <c r="L210" s="151"/>
      <c r="M210" s="154"/>
      <c r="N210" s="14"/>
      <c r="O210" s="15"/>
      <c r="P210" s="15"/>
      <c r="Q210" s="16"/>
      <c r="R210" s="17" t="str">
        <f ca="1">IF(Q210=0," ",IFERROR(IF(DATEDIF(TODAY(),Q210,"M")&lt;=5,"ROJO",IF(DATEDIF(TODAY(),Q210,"M")&gt;=12,"VERDE",IF(AND(DATEDIF(TODAY(),Q210,"M")&gt;=6,DATEDIF(TODAY(),Q210,"M")&lt;=11),"AMARILLO"))),S210))</f>
        <v xml:space="preserve"> </v>
      </c>
      <c r="S210" s="25" t="str">
        <f>IF(Q210=0," ",IF(Q210&lt;=$N$4,"VENCIDO","NO VENCIDO"))</f>
        <v xml:space="preserve"> </v>
      </c>
      <c r="T210" s="18"/>
      <c r="U210" s="19"/>
      <c r="V210" s="19"/>
      <c r="W210" s="20"/>
      <c r="X210" s="20"/>
      <c r="Y210" s="164"/>
      <c r="Z210" s="21"/>
      <c r="AA210" s="4"/>
      <c r="AB210" s="166"/>
      <c r="AC210" s="166"/>
      <c r="AD210" s="170"/>
      <c r="AE210" s="166"/>
      <c r="AF210" s="166"/>
      <c r="AG210" s="166"/>
      <c r="AH210" s="166"/>
      <c r="AI210" s="166"/>
      <c r="AJ210" s="166"/>
      <c r="AK210" s="166"/>
      <c r="AL210" s="166"/>
      <c r="AM210" s="166"/>
      <c r="AN210" s="166"/>
      <c r="AO210" s="184"/>
      <c r="AP210" s="24"/>
      <c r="AQ210" s="8"/>
    </row>
    <row r="211" spans="1:43" ht="14.65" customHeight="1">
      <c r="A211" s="101"/>
      <c r="B211" s="193"/>
      <c r="C211" s="193"/>
      <c r="D211" s="118"/>
      <c r="E211" s="127"/>
      <c r="F211" s="133"/>
      <c r="G211" s="133"/>
      <c r="H211" s="133"/>
      <c r="I211" s="133"/>
      <c r="J211" s="145"/>
      <c r="K211" s="148"/>
      <c r="L211" s="151"/>
      <c r="M211" s="154"/>
      <c r="N211" s="14"/>
      <c r="O211" s="15"/>
      <c r="P211" s="15"/>
      <c r="Q211" s="16"/>
      <c r="R211" s="17" t="str">
        <f ca="1">IF(Q211=0," ",IFERROR(IF(DATEDIF(TODAY(),Q211,"M")&lt;=5,"ROJO",IF(DATEDIF(TODAY(),Q211,"M")&gt;=12,"VERDE",IF(AND(DATEDIF(TODAY(),Q211,"M")&gt;=6,DATEDIF(TODAY(),Q211,"M")&lt;=11),"AMARILLO"))),S211))</f>
        <v xml:space="preserve"> </v>
      </c>
      <c r="S211" s="25" t="str">
        <f>IF(Q211=0," ",IF(Q211&lt;=$N$4,"VENCIDO","NO VENCIDO"))</f>
        <v xml:space="preserve"> </v>
      </c>
      <c r="T211" s="18"/>
      <c r="U211" s="19"/>
      <c r="V211" s="19"/>
      <c r="W211" s="20"/>
      <c r="X211" s="20"/>
      <c r="Y211" s="164"/>
      <c r="Z211" s="21"/>
      <c r="AA211" s="4"/>
      <c r="AB211" s="166"/>
      <c r="AC211" s="166"/>
      <c r="AD211" s="170"/>
      <c r="AE211" s="166"/>
      <c r="AF211" s="166"/>
      <c r="AG211" s="166"/>
      <c r="AH211" s="166"/>
      <c r="AI211" s="166"/>
      <c r="AJ211" s="166"/>
      <c r="AK211" s="166"/>
      <c r="AL211" s="166"/>
      <c r="AM211" s="166"/>
      <c r="AN211" s="166"/>
      <c r="AO211" s="184"/>
      <c r="AP211" s="24"/>
      <c r="AQ211" s="8"/>
    </row>
    <row r="212" spans="1:43" ht="14.65" customHeight="1">
      <c r="A212" s="101"/>
      <c r="B212" s="193"/>
      <c r="C212" s="193"/>
      <c r="D212" s="118"/>
      <c r="E212" s="127"/>
      <c r="F212" s="133"/>
      <c r="G212" s="133"/>
      <c r="H212" s="133"/>
      <c r="I212" s="133"/>
      <c r="J212" s="145"/>
      <c r="K212" s="148"/>
      <c r="L212" s="151"/>
      <c r="M212" s="154"/>
      <c r="N212" s="14"/>
      <c r="O212" s="15"/>
      <c r="P212" s="15"/>
      <c r="Q212" s="16"/>
      <c r="R212" s="17" t="str">
        <f ca="1">IF(Q212=0," ",IFERROR(IF(DATEDIF(TODAY(),Q212,"M")&lt;=5,"ROJO",IF(DATEDIF(TODAY(),Q212,"M")&gt;=12,"VERDE",IF(AND(DATEDIF(TODAY(),Q212,"M")&gt;=6,DATEDIF(TODAY(),Q212,"M")&lt;=11),"AMARILLO"))),S212))</f>
        <v xml:space="preserve"> </v>
      </c>
      <c r="S212" s="25" t="str">
        <f>IF(Q212=0," ",IF(Q212&lt;=$N$4,"VENCIDO","NO VENCIDO"))</f>
        <v xml:space="preserve"> </v>
      </c>
      <c r="T212" s="18"/>
      <c r="U212" s="19"/>
      <c r="V212" s="19"/>
      <c r="W212" s="20"/>
      <c r="X212" s="20"/>
      <c r="Y212" s="164"/>
      <c r="Z212" s="21"/>
      <c r="AA212" s="4"/>
      <c r="AB212" s="166"/>
      <c r="AC212" s="166"/>
      <c r="AD212" s="170"/>
      <c r="AE212" s="166"/>
      <c r="AF212" s="166"/>
      <c r="AG212" s="166"/>
      <c r="AH212" s="166"/>
      <c r="AI212" s="166"/>
      <c r="AJ212" s="166"/>
      <c r="AK212" s="166"/>
      <c r="AL212" s="166"/>
      <c r="AM212" s="166"/>
      <c r="AN212" s="166"/>
      <c r="AO212" s="184"/>
      <c r="AP212" s="24"/>
      <c r="AQ212" s="8"/>
    </row>
    <row r="213" spans="1:43" ht="14.65" customHeight="1">
      <c r="A213" s="101"/>
      <c r="B213" s="193"/>
      <c r="C213" s="193"/>
      <c r="D213" s="118"/>
      <c r="E213" s="127"/>
      <c r="F213" s="133"/>
      <c r="G213" s="133"/>
      <c r="H213" s="133"/>
      <c r="I213" s="133"/>
      <c r="J213" s="145"/>
      <c r="K213" s="148"/>
      <c r="L213" s="151"/>
      <c r="M213" s="155"/>
      <c r="N213" s="14"/>
      <c r="O213" s="15"/>
      <c r="P213" s="15"/>
      <c r="Q213" s="16"/>
      <c r="R213" s="17" t="str">
        <f ca="1">IF(Q213=0," ",IFERROR(IF(DATEDIF(TODAY(),Q213,"M")&lt;=5,"ROJO",IF(DATEDIF(TODAY(),Q213,"M")&gt;=12,"VERDE",IF(AND(DATEDIF(TODAY(),Q213,"M")&gt;=6,DATEDIF(TODAY(),Q213,"M")&lt;=11),"AMARILLO"))),S213))</f>
        <v xml:space="preserve"> </v>
      </c>
      <c r="S213" s="25" t="str">
        <f>IF(Q213=0," ",IF(Q213&lt;=$N$4,"VENCIDO","NO VENCIDO"))</f>
        <v xml:space="preserve"> </v>
      </c>
      <c r="T213" s="18"/>
      <c r="U213" s="19"/>
      <c r="V213" s="19"/>
      <c r="W213" s="20"/>
      <c r="X213" s="20"/>
      <c r="Y213" s="164"/>
      <c r="Z213" s="21"/>
      <c r="AA213" s="4"/>
      <c r="AB213" s="166"/>
      <c r="AC213" s="166"/>
      <c r="AD213" s="170"/>
      <c r="AE213" s="166"/>
      <c r="AF213" s="166"/>
      <c r="AG213" s="166"/>
      <c r="AH213" s="166"/>
      <c r="AI213" s="166"/>
      <c r="AJ213" s="166"/>
      <c r="AK213" s="166"/>
      <c r="AL213" s="166"/>
      <c r="AM213" s="166"/>
      <c r="AN213" s="166"/>
      <c r="AO213" s="185"/>
      <c r="AP213" s="24"/>
      <c r="AQ213" s="8"/>
    </row>
    <row r="214" spans="1:43" ht="16.5">
      <c r="A214" s="102"/>
      <c r="B214" s="193"/>
      <c r="C214" s="193"/>
      <c r="D214" s="119"/>
      <c r="E214" s="128"/>
      <c r="F214" s="134"/>
      <c r="G214" s="134"/>
      <c r="H214" s="134"/>
      <c r="I214" s="134"/>
      <c r="J214" s="146"/>
      <c r="K214" s="149"/>
      <c r="L214" s="152"/>
      <c r="M214" s="28" t="b">
        <f>M209=N214</f>
        <v>1</v>
      </c>
      <c r="N214" s="29">
        <f>SUM(N209:N213)</f>
        <v>0</v>
      </c>
      <c r="O214" s="30" t="s">
        <v>112</v>
      </c>
      <c r="P214" s="31"/>
      <c r="Q214" s="32"/>
      <c r="R214" s="32"/>
      <c r="S214" s="32"/>
      <c r="T214" s="33">
        <f>SUM(T209:T213)</f>
        <v>0</v>
      </c>
      <c r="U214" s="34"/>
      <c r="V214" s="34"/>
      <c r="W214" s="34"/>
      <c r="X214" s="35"/>
      <c r="Y214" s="165"/>
      <c r="Z214" s="36"/>
      <c r="AA214" s="4"/>
      <c r="AB214" s="37"/>
      <c r="AC214" s="37"/>
      <c r="AD214" s="38"/>
      <c r="AE214" s="37"/>
      <c r="AF214" s="37"/>
      <c r="AG214" s="37"/>
      <c r="AH214" s="37"/>
      <c r="AI214" s="37"/>
      <c r="AJ214" s="37"/>
      <c r="AK214" s="37"/>
      <c r="AL214" s="37"/>
      <c r="AM214" s="37"/>
      <c r="AN214" s="37"/>
      <c r="AO214" s="39"/>
      <c r="AP214" s="24"/>
      <c r="AQ214" s="8"/>
    </row>
    <row r="215" spans="1:43" ht="14.65" customHeight="1">
      <c r="A215" s="100">
        <f>A209+1</f>
        <v>36</v>
      </c>
      <c r="B215" s="193" t="s">
        <v>178</v>
      </c>
      <c r="C215" s="193"/>
      <c r="D215" s="117">
        <f>+Mayo!M215</f>
        <v>0</v>
      </c>
      <c r="E215" s="126"/>
      <c r="F215" s="132"/>
      <c r="G215" s="132"/>
      <c r="H215" s="132"/>
      <c r="I215" s="132"/>
      <c r="J215" s="144">
        <f>+F215+G215</f>
        <v>0</v>
      </c>
      <c r="K215" s="147">
        <f>+AO215</f>
        <v>0</v>
      </c>
      <c r="L215" s="150">
        <f>+J215+K215</f>
        <v>0</v>
      </c>
      <c r="M215" s="153">
        <f>+(D215+E215)-(L215)+H215-I215</f>
        <v>0</v>
      </c>
      <c r="N215" s="14"/>
      <c r="O215" s="15"/>
      <c r="P215" s="15"/>
      <c r="Q215" s="16"/>
      <c r="R215" s="17" t="str">
        <f ca="1">IF(Q215=0," ",IFERROR(IF(DATEDIF(TODAY(),Q215,"M")&lt;=5,"ROJO",IF(DATEDIF(TODAY(),Q215,"M")&gt;=12,"VERDE",IF(AND(DATEDIF(TODAY(),Q215,"M")&gt;=6,DATEDIF(TODAY(),Q215,"M")&lt;=11),"AMARILLO"))),S215))</f>
        <v xml:space="preserve"> </v>
      </c>
      <c r="S215" s="17" t="str">
        <f>IF(Q215=0," ",IF(Q215&lt;=$N$4,"VENCIDO","NO VENCIDO"))</f>
        <v xml:space="preserve"> </v>
      </c>
      <c r="T215" s="18"/>
      <c r="U215" s="19"/>
      <c r="V215" s="19"/>
      <c r="W215" s="20"/>
      <c r="X215" s="20"/>
      <c r="Y215" s="163">
        <f>+AT215</f>
        <v>0</v>
      </c>
      <c r="Z215" s="21"/>
      <c r="AA215" s="4"/>
      <c r="AB215" s="166"/>
      <c r="AC215" s="166"/>
      <c r="AD215" s="170">
        <f>+AB215+AC215</f>
        <v>0</v>
      </c>
      <c r="AE215" s="166"/>
      <c r="AF215" s="166"/>
      <c r="AG215" s="166"/>
      <c r="AH215" s="166"/>
      <c r="AI215" s="166"/>
      <c r="AJ215" s="166"/>
      <c r="AK215" s="166"/>
      <c r="AL215" s="166"/>
      <c r="AM215" s="166"/>
      <c r="AN215" s="166"/>
      <c r="AO215" s="183">
        <f>SUM(AD215:AN219)</f>
        <v>0</v>
      </c>
      <c r="AP215" s="24"/>
      <c r="AQ215" s="8"/>
    </row>
    <row r="216" spans="1:43" ht="14.65" customHeight="1">
      <c r="A216" s="101"/>
      <c r="B216" s="193"/>
      <c r="C216" s="193"/>
      <c r="D216" s="118"/>
      <c r="E216" s="127"/>
      <c r="F216" s="133"/>
      <c r="G216" s="133"/>
      <c r="H216" s="133"/>
      <c r="I216" s="133"/>
      <c r="J216" s="145"/>
      <c r="K216" s="148"/>
      <c r="L216" s="151"/>
      <c r="M216" s="154"/>
      <c r="N216" s="14"/>
      <c r="O216" s="15"/>
      <c r="P216" s="15"/>
      <c r="Q216" s="16"/>
      <c r="R216" s="17" t="str">
        <f ca="1">IF(Q216=0," ",IFERROR(IF(DATEDIF(TODAY(),Q216,"M")&lt;=5,"ROJO",IF(DATEDIF(TODAY(),Q216,"M")&gt;=12,"VERDE",IF(AND(DATEDIF(TODAY(),Q216,"M")&gt;=6,DATEDIF(TODAY(),Q216,"M")&lt;=11),"AMARILLO"))),S216))</f>
        <v xml:space="preserve"> </v>
      </c>
      <c r="S216" s="25" t="str">
        <f>IF(Q216=0," ",IF(Q216&lt;=$N$4,"VENCIDO","NO VENCIDO"))</f>
        <v xml:space="preserve"> </v>
      </c>
      <c r="T216" s="18"/>
      <c r="U216" s="19"/>
      <c r="V216" s="19"/>
      <c r="W216" s="20"/>
      <c r="X216" s="20"/>
      <c r="Y216" s="164"/>
      <c r="Z216" s="21"/>
      <c r="AA216" s="4"/>
      <c r="AB216" s="166"/>
      <c r="AC216" s="166"/>
      <c r="AD216" s="170"/>
      <c r="AE216" s="166"/>
      <c r="AF216" s="166"/>
      <c r="AG216" s="166"/>
      <c r="AH216" s="166"/>
      <c r="AI216" s="166"/>
      <c r="AJ216" s="166"/>
      <c r="AK216" s="166"/>
      <c r="AL216" s="166"/>
      <c r="AM216" s="166"/>
      <c r="AN216" s="166"/>
      <c r="AO216" s="184"/>
      <c r="AP216" s="24"/>
      <c r="AQ216" s="8"/>
    </row>
    <row r="217" spans="1:43" ht="14.65" customHeight="1">
      <c r="A217" s="101"/>
      <c r="B217" s="193"/>
      <c r="C217" s="193"/>
      <c r="D217" s="118"/>
      <c r="E217" s="127"/>
      <c r="F217" s="133"/>
      <c r="G217" s="133"/>
      <c r="H217" s="133"/>
      <c r="I217" s="133"/>
      <c r="J217" s="145"/>
      <c r="K217" s="148"/>
      <c r="L217" s="151"/>
      <c r="M217" s="154"/>
      <c r="N217" s="14"/>
      <c r="O217" s="15"/>
      <c r="P217" s="15"/>
      <c r="Q217" s="16"/>
      <c r="R217" s="17" t="str">
        <f ca="1">IF(Q217=0," ",IFERROR(IF(DATEDIF(TODAY(),Q217,"M")&lt;=5,"ROJO",IF(DATEDIF(TODAY(),Q217,"M")&gt;=12,"VERDE",IF(AND(DATEDIF(TODAY(),Q217,"M")&gt;=6,DATEDIF(TODAY(),Q217,"M")&lt;=11),"AMARILLO"))),S217))</f>
        <v xml:space="preserve"> </v>
      </c>
      <c r="S217" s="25" t="str">
        <f>IF(Q217=0," ",IF(Q217&lt;=$N$4,"VENCIDO","NO VENCIDO"))</f>
        <v xml:space="preserve"> </v>
      </c>
      <c r="T217" s="18"/>
      <c r="U217" s="19"/>
      <c r="V217" s="19"/>
      <c r="W217" s="20"/>
      <c r="X217" s="20"/>
      <c r="Y217" s="164"/>
      <c r="Z217" s="21"/>
      <c r="AA217" s="4"/>
      <c r="AB217" s="166"/>
      <c r="AC217" s="166"/>
      <c r="AD217" s="170"/>
      <c r="AE217" s="166"/>
      <c r="AF217" s="166"/>
      <c r="AG217" s="166"/>
      <c r="AH217" s="166"/>
      <c r="AI217" s="166"/>
      <c r="AJ217" s="166"/>
      <c r="AK217" s="166"/>
      <c r="AL217" s="166"/>
      <c r="AM217" s="166"/>
      <c r="AN217" s="166"/>
      <c r="AO217" s="184"/>
      <c r="AP217" s="24"/>
      <c r="AQ217" s="8"/>
    </row>
    <row r="218" spans="1:43" ht="14.65" customHeight="1">
      <c r="A218" s="101"/>
      <c r="B218" s="193"/>
      <c r="C218" s="193"/>
      <c r="D218" s="118"/>
      <c r="E218" s="127"/>
      <c r="F218" s="133"/>
      <c r="G218" s="133"/>
      <c r="H218" s="133"/>
      <c r="I218" s="133"/>
      <c r="J218" s="145"/>
      <c r="K218" s="148"/>
      <c r="L218" s="151"/>
      <c r="M218" s="154"/>
      <c r="N218" s="14"/>
      <c r="O218" s="15"/>
      <c r="P218" s="15"/>
      <c r="Q218" s="16"/>
      <c r="R218" s="17" t="str">
        <f ca="1">IF(Q218=0," ",IFERROR(IF(DATEDIF(TODAY(),Q218,"M")&lt;=5,"ROJO",IF(DATEDIF(TODAY(),Q218,"M")&gt;=12,"VERDE",IF(AND(DATEDIF(TODAY(),Q218,"M")&gt;=6,DATEDIF(TODAY(),Q218,"M")&lt;=11),"AMARILLO"))),S218))</f>
        <v xml:space="preserve"> </v>
      </c>
      <c r="S218" s="25" t="str">
        <f>IF(Q218=0," ",IF(Q218&lt;=$N$4,"VENCIDO","NO VENCIDO"))</f>
        <v xml:space="preserve"> </v>
      </c>
      <c r="T218" s="18"/>
      <c r="U218" s="19"/>
      <c r="V218" s="19"/>
      <c r="W218" s="20"/>
      <c r="X218" s="20"/>
      <c r="Y218" s="164"/>
      <c r="Z218" s="21"/>
      <c r="AA218" s="4"/>
      <c r="AB218" s="166"/>
      <c r="AC218" s="166"/>
      <c r="AD218" s="170"/>
      <c r="AE218" s="166"/>
      <c r="AF218" s="166"/>
      <c r="AG218" s="166"/>
      <c r="AH218" s="166"/>
      <c r="AI218" s="166"/>
      <c r="AJ218" s="166"/>
      <c r="AK218" s="166"/>
      <c r="AL218" s="166"/>
      <c r="AM218" s="166"/>
      <c r="AN218" s="166"/>
      <c r="AO218" s="184"/>
      <c r="AP218" s="24"/>
      <c r="AQ218" s="8"/>
    </row>
    <row r="219" spans="1:43" ht="14.65" customHeight="1">
      <c r="A219" s="101"/>
      <c r="B219" s="193"/>
      <c r="C219" s="193"/>
      <c r="D219" s="118"/>
      <c r="E219" s="127"/>
      <c r="F219" s="133"/>
      <c r="G219" s="133"/>
      <c r="H219" s="133"/>
      <c r="I219" s="133"/>
      <c r="J219" s="145"/>
      <c r="K219" s="148"/>
      <c r="L219" s="151"/>
      <c r="M219" s="155"/>
      <c r="N219" s="14"/>
      <c r="O219" s="15"/>
      <c r="P219" s="15"/>
      <c r="Q219" s="16"/>
      <c r="R219" s="17" t="str">
        <f ca="1">IF(Q219=0," ",IFERROR(IF(DATEDIF(TODAY(),Q219,"M")&lt;=5,"ROJO",IF(DATEDIF(TODAY(),Q219,"M")&gt;=12,"VERDE",IF(AND(DATEDIF(TODAY(),Q219,"M")&gt;=6,DATEDIF(TODAY(),Q219,"M")&lt;=11),"AMARILLO"))),S219))</f>
        <v xml:space="preserve"> </v>
      </c>
      <c r="S219" s="25" t="str">
        <f>IF(Q219=0," ",IF(Q219&lt;=$N$4,"VENCIDO","NO VENCIDO"))</f>
        <v xml:space="preserve"> </v>
      </c>
      <c r="T219" s="18"/>
      <c r="U219" s="19"/>
      <c r="V219" s="19"/>
      <c r="W219" s="20"/>
      <c r="X219" s="20"/>
      <c r="Y219" s="164"/>
      <c r="Z219" s="21"/>
      <c r="AA219" s="4"/>
      <c r="AB219" s="166"/>
      <c r="AC219" s="166"/>
      <c r="AD219" s="170"/>
      <c r="AE219" s="166"/>
      <c r="AF219" s="166"/>
      <c r="AG219" s="166"/>
      <c r="AH219" s="166"/>
      <c r="AI219" s="166"/>
      <c r="AJ219" s="166"/>
      <c r="AK219" s="166"/>
      <c r="AL219" s="166"/>
      <c r="AM219" s="166"/>
      <c r="AN219" s="166"/>
      <c r="AO219" s="185"/>
      <c r="AP219" s="24"/>
      <c r="AQ219" s="8"/>
    </row>
    <row r="220" spans="1:43" ht="16.5">
      <c r="A220" s="102"/>
      <c r="B220" s="194"/>
      <c r="C220" s="194"/>
      <c r="D220" s="119"/>
      <c r="E220" s="128"/>
      <c r="F220" s="134"/>
      <c r="G220" s="134"/>
      <c r="H220" s="134"/>
      <c r="I220" s="134"/>
      <c r="J220" s="146"/>
      <c r="K220" s="149"/>
      <c r="L220" s="152"/>
      <c r="M220" s="28" t="b">
        <f>M215=N220</f>
        <v>1</v>
      </c>
      <c r="N220" s="29">
        <f>SUM(N215:N219)</f>
        <v>0</v>
      </c>
      <c r="O220" s="30" t="s">
        <v>112</v>
      </c>
      <c r="P220" s="31"/>
      <c r="Q220" s="32"/>
      <c r="R220" s="32"/>
      <c r="S220" s="32"/>
      <c r="T220" s="33">
        <f>SUM(T215:T219)</f>
        <v>0</v>
      </c>
      <c r="U220" s="34"/>
      <c r="V220" s="34"/>
      <c r="W220" s="34"/>
      <c r="X220" s="35"/>
      <c r="Y220" s="165"/>
      <c r="Z220" s="36"/>
      <c r="AA220" s="4"/>
      <c r="AB220" s="37"/>
      <c r="AC220" s="38"/>
      <c r="AD220" s="38"/>
      <c r="AE220" s="38"/>
      <c r="AF220" s="38"/>
      <c r="AG220" s="38"/>
      <c r="AH220" s="38"/>
      <c r="AI220" s="38"/>
      <c r="AJ220" s="38"/>
      <c r="AK220" s="38"/>
      <c r="AL220" s="38"/>
      <c r="AM220" s="38"/>
      <c r="AN220" s="38"/>
      <c r="AO220" s="39"/>
      <c r="AP220" s="24"/>
      <c r="AQ220" s="8"/>
    </row>
    <row r="221" spans="1:43" ht="16.5">
      <c r="A221" s="96" t="s">
        <v>179</v>
      </c>
      <c r="B221" s="97"/>
      <c r="C221" s="98"/>
      <c r="D221" s="48"/>
      <c r="E221" s="48"/>
      <c r="F221" s="48"/>
      <c r="G221" s="48"/>
      <c r="H221" s="48"/>
      <c r="I221" s="48"/>
      <c r="J221" s="48"/>
      <c r="K221" s="48"/>
      <c r="L221" s="48"/>
      <c r="M221" s="48"/>
      <c r="N221" s="48"/>
      <c r="O221" s="48"/>
      <c r="P221" s="48"/>
      <c r="Q221" s="48"/>
      <c r="R221" s="48"/>
      <c r="S221" s="48"/>
      <c r="T221" s="48"/>
      <c r="U221" s="48"/>
      <c r="V221" s="48"/>
      <c r="W221" s="48"/>
      <c r="X221" s="48"/>
      <c r="Y221" s="48"/>
      <c r="Z221" s="49"/>
      <c r="AA221" s="4"/>
      <c r="AB221" s="50"/>
      <c r="AC221" s="51"/>
      <c r="AD221" s="51"/>
      <c r="AE221" s="51"/>
      <c r="AF221" s="51"/>
      <c r="AG221" s="51"/>
      <c r="AH221" s="51"/>
      <c r="AI221" s="51"/>
      <c r="AJ221" s="51"/>
      <c r="AK221" s="51"/>
      <c r="AL221" s="51"/>
      <c r="AM221" s="51"/>
      <c r="AN221" s="51"/>
      <c r="AO221" s="51"/>
      <c r="AP221" s="52"/>
      <c r="AQ221" s="8"/>
    </row>
    <row r="222" spans="1:43" ht="14.65" customHeight="1">
      <c r="A222" s="103">
        <v>1</v>
      </c>
      <c r="B222" s="193" t="s">
        <v>180</v>
      </c>
      <c r="C222" s="193"/>
      <c r="D222" s="117">
        <f>+Mayo!M222</f>
        <v>20</v>
      </c>
      <c r="E222" s="126"/>
      <c r="F222" s="132"/>
      <c r="G222" s="132"/>
      <c r="H222" s="132"/>
      <c r="I222" s="132"/>
      <c r="J222" s="144">
        <f>+F222+G222</f>
        <v>0</v>
      </c>
      <c r="K222" s="147">
        <f>+AO222</f>
        <v>0</v>
      </c>
      <c r="L222" s="150">
        <f>+J222+K222</f>
        <v>0</v>
      </c>
      <c r="M222" s="153">
        <f>+(D222+E222)-(L222)+H222-I222</f>
        <v>20</v>
      </c>
      <c r="N222" s="14">
        <v>10</v>
      </c>
      <c r="O222" s="15" t="s">
        <v>181</v>
      </c>
      <c r="P222" s="15" t="s">
        <v>115</v>
      </c>
      <c r="Q222" s="16">
        <v>46752</v>
      </c>
      <c r="R222" s="17" t="str">
        <f ca="1">IF(Q222=0," ",IFERROR(IF(DATEDIF(TODAY(),Q222,"M")&lt;=5,"ROJO",IF(DATEDIF(TODAY(),Q222,"M")&gt;=12,"VERDE",IF(AND(DATEDIF(TODAY(),Q222,"M")&gt;=6,DATEDIF(TODAY(),Q222,"M")&lt;=11),"AMARILLO"))),S222))</f>
        <v>VERDE</v>
      </c>
      <c r="S222" s="17" t="str">
        <f>IF(Q222=0," ",IF(Q222&lt;=$N$4,"VENCIDO","NO VENCIDO"))</f>
        <v>NO VENCIDO</v>
      </c>
      <c r="T222" s="18"/>
      <c r="U222" s="19"/>
      <c r="V222" s="19"/>
      <c r="W222" s="20"/>
      <c r="X222" s="20"/>
      <c r="Y222" s="163">
        <f>+AT222</f>
        <v>0</v>
      </c>
      <c r="Z222" s="21"/>
      <c r="AA222" s="4"/>
      <c r="AB222" s="166"/>
      <c r="AC222" s="166"/>
      <c r="AD222" s="170">
        <f>+AB222+AC222</f>
        <v>0</v>
      </c>
      <c r="AE222" s="167"/>
      <c r="AF222" s="167"/>
      <c r="AG222" s="167"/>
      <c r="AH222" s="167"/>
      <c r="AI222" s="167"/>
      <c r="AJ222" s="167"/>
      <c r="AK222" s="167"/>
      <c r="AL222" s="167"/>
      <c r="AM222" s="167"/>
      <c r="AN222" s="167"/>
      <c r="AO222" s="183">
        <f>SUM(AD222:AN226)</f>
        <v>0</v>
      </c>
      <c r="AP222" s="24"/>
      <c r="AQ222" s="8"/>
    </row>
    <row r="223" spans="1:43" ht="14.65" customHeight="1">
      <c r="A223" s="103"/>
      <c r="B223" s="193"/>
      <c r="C223" s="193"/>
      <c r="D223" s="118"/>
      <c r="E223" s="127"/>
      <c r="F223" s="133"/>
      <c r="G223" s="133"/>
      <c r="H223" s="133"/>
      <c r="I223" s="133"/>
      <c r="J223" s="145"/>
      <c r="K223" s="148"/>
      <c r="L223" s="151"/>
      <c r="M223" s="154"/>
      <c r="N223" s="14">
        <v>10</v>
      </c>
      <c r="O223" s="15" t="s">
        <v>264</v>
      </c>
      <c r="P223" s="15" t="s">
        <v>115</v>
      </c>
      <c r="Q223" s="16">
        <v>46934</v>
      </c>
      <c r="R223" s="17" t="str">
        <f ca="1">IF(Q223=0," ",IFERROR(IF(DATEDIF(TODAY(),Q223,"M")&lt;=5,"ROJO",IF(DATEDIF(TODAY(),Q223,"M")&gt;=12,"VERDE",IF(AND(DATEDIF(TODAY(),Q223,"M")&gt;=6,DATEDIF(TODAY(),Q223,"M")&lt;=11),"AMARILLO"))),S223))</f>
        <v>VERDE</v>
      </c>
      <c r="S223" s="25" t="str">
        <f>IF(Q223=0," ",IF(Q223&lt;=$N$4,"VENCIDO","NO VENCIDO"))</f>
        <v>NO VENCIDO</v>
      </c>
      <c r="T223" s="18"/>
      <c r="U223" s="19"/>
      <c r="V223" s="19"/>
      <c r="W223" s="20"/>
      <c r="X223" s="20"/>
      <c r="Y223" s="164"/>
      <c r="Z223" s="21"/>
      <c r="AA223" s="4"/>
      <c r="AB223" s="166"/>
      <c r="AC223" s="166"/>
      <c r="AD223" s="170"/>
      <c r="AE223" s="168"/>
      <c r="AF223" s="168"/>
      <c r="AG223" s="168"/>
      <c r="AH223" s="168"/>
      <c r="AI223" s="168"/>
      <c r="AJ223" s="168"/>
      <c r="AK223" s="168"/>
      <c r="AL223" s="168"/>
      <c r="AM223" s="168"/>
      <c r="AN223" s="168"/>
      <c r="AO223" s="184"/>
      <c r="AP223" s="24"/>
      <c r="AQ223" s="8"/>
    </row>
    <row r="224" spans="1:43" ht="14.65" customHeight="1">
      <c r="A224" s="103"/>
      <c r="B224" s="193"/>
      <c r="C224" s="193"/>
      <c r="D224" s="118"/>
      <c r="E224" s="127"/>
      <c r="F224" s="133"/>
      <c r="G224" s="133"/>
      <c r="H224" s="133"/>
      <c r="I224" s="133"/>
      <c r="J224" s="145"/>
      <c r="K224" s="148"/>
      <c r="L224" s="151"/>
      <c r="M224" s="154"/>
      <c r="N224" s="14"/>
      <c r="O224" s="15"/>
      <c r="P224" s="15"/>
      <c r="Q224" s="16"/>
      <c r="R224" s="17" t="str">
        <f ca="1">IF(Q224=0," ",IFERROR(IF(DATEDIF(TODAY(),Q224,"M")&lt;=5,"ROJO",IF(DATEDIF(TODAY(),Q224,"M")&gt;=12,"VERDE",IF(AND(DATEDIF(TODAY(),Q224,"M")&gt;=6,DATEDIF(TODAY(),Q224,"M")&lt;=11),"AMARILLO"))),S224))</f>
        <v xml:space="preserve"> </v>
      </c>
      <c r="S224" s="25" t="str">
        <f>IF(Q224=0," ",IF(Q224&lt;=$N$4,"VENCIDO","NO VENCIDO"))</f>
        <v xml:space="preserve"> </v>
      </c>
      <c r="T224" s="18"/>
      <c r="U224" s="19"/>
      <c r="V224" s="19"/>
      <c r="W224" s="20"/>
      <c r="X224" s="20"/>
      <c r="Y224" s="164"/>
      <c r="Z224" s="21"/>
      <c r="AA224" s="4"/>
      <c r="AB224" s="166"/>
      <c r="AC224" s="166"/>
      <c r="AD224" s="170"/>
      <c r="AE224" s="168"/>
      <c r="AF224" s="168"/>
      <c r="AG224" s="168"/>
      <c r="AH224" s="168"/>
      <c r="AI224" s="168"/>
      <c r="AJ224" s="168"/>
      <c r="AK224" s="168"/>
      <c r="AL224" s="168"/>
      <c r="AM224" s="168"/>
      <c r="AN224" s="168"/>
      <c r="AO224" s="184"/>
      <c r="AP224" s="24"/>
      <c r="AQ224" s="8"/>
    </row>
    <row r="225" spans="1:43" ht="14.65" customHeight="1">
      <c r="A225" s="103"/>
      <c r="B225" s="193"/>
      <c r="C225" s="193"/>
      <c r="D225" s="118"/>
      <c r="E225" s="127"/>
      <c r="F225" s="133"/>
      <c r="G225" s="133"/>
      <c r="H225" s="133"/>
      <c r="I225" s="133"/>
      <c r="J225" s="145"/>
      <c r="K225" s="148"/>
      <c r="L225" s="151"/>
      <c r="M225" s="154"/>
      <c r="N225" s="14"/>
      <c r="O225" s="15"/>
      <c r="P225" s="15"/>
      <c r="Q225" s="16"/>
      <c r="R225" s="17" t="str">
        <f ca="1">IF(Q225=0," ",IFERROR(IF(DATEDIF(TODAY(),Q225,"M")&lt;=5,"ROJO",IF(DATEDIF(TODAY(),Q225,"M")&gt;=12,"VERDE",IF(AND(DATEDIF(TODAY(),Q225,"M")&gt;=6,DATEDIF(TODAY(),Q225,"M")&lt;=11),"AMARILLO"))),S225))</f>
        <v xml:space="preserve"> </v>
      </c>
      <c r="S225" s="25" t="str">
        <f>IF(Q225=0," ",IF(Q225&lt;=$N$4,"VENCIDO","NO VENCIDO"))</f>
        <v xml:space="preserve"> </v>
      </c>
      <c r="T225" s="18"/>
      <c r="U225" s="19"/>
      <c r="V225" s="19"/>
      <c r="W225" s="20"/>
      <c r="X225" s="20"/>
      <c r="Y225" s="164"/>
      <c r="Z225" s="21"/>
      <c r="AA225" s="4"/>
      <c r="AB225" s="166"/>
      <c r="AC225" s="166"/>
      <c r="AD225" s="170"/>
      <c r="AE225" s="168"/>
      <c r="AF225" s="168"/>
      <c r="AG225" s="168"/>
      <c r="AH225" s="168"/>
      <c r="AI225" s="168"/>
      <c r="AJ225" s="168"/>
      <c r="AK225" s="168"/>
      <c r="AL225" s="168"/>
      <c r="AM225" s="168"/>
      <c r="AN225" s="168"/>
      <c r="AO225" s="184"/>
      <c r="AP225" s="24"/>
      <c r="AQ225" s="8"/>
    </row>
    <row r="226" spans="1:43" ht="14.65" customHeight="1">
      <c r="A226" s="103"/>
      <c r="B226" s="193"/>
      <c r="C226" s="193"/>
      <c r="D226" s="118"/>
      <c r="E226" s="127"/>
      <c r="F226" s="133"/>
      <c r="G226" s="133"/>
      <c r="H226" s="133"/>
      <c r="I226" s="133"/>
      <c r="J226" s="145"/>
      <c r="K226" s="148"/>
      <c r="L226" s="151"/>
      <c r="M226" s="155"/>
      <c r="N226" s="14"/>
      <c r="O226" s="15"/>
      <c r="P226" s="15"/>
      <c r="Q226" s="16"/>
      <c r="R226" s="17" t="str">
        <f ca="1">IF(Q226=0," ",IFERROR(IF(DATEDIF(TODAY(),Q226,"M")&lt;=5,"ROJO",IF(DATEDIF(TODAY(),Q226,"M")&gt;=12,"VERDE",IF(AND(DATEDIF(TODAY(),Q226,"M")&gt;=6,DATEDIF(TODAY(),Q226,"M")&lt;=11),"AMARILLO"))),S226))</f>
        <v xml:space="preserve"> </v>
      </c>
      <c r="S226" s="25" t="str">
        <f>IF(Q226=0," ",IF(Q226&lt;=$N$4,"VENCIDO","NO VENCIDO"))</f>
        <v xml:space="preserve"> </v>
      </c>
      <c r="T226" s="18"/>
      <c r="U226" s="19"/>
      <c r="V226" s="19"/>
      <c r="W226" s="20"/>
      <c r="X226" s="20"/>
      <c r="Y226" s="164"/>
      <c r="Z226" s="21"/>
      <c r="AA226" s="4"/>
      <c r="AB226" s="166"/>
      <c r="AC226" s="166"/>
      <c r="AD226" s="170"/>
      <c r="AE226" s="169"/>
      <c r="AF226" s="169"/>
      <c r="AG226" s="169"/>
      <c r="AH226" s="169"/>
      <c r="AI226" s="169"/>
      <c r="AJ226" s="169"/>
      <c r="AK226" s="169"/>
      <c r="AL226" s="169"/>
      <c r="AM226" s="169"/>
      <c r="AN226" s="169"/>
      <c r="AO226" s="185"/>
      <c r="AP226" s="24"/>
      <c r="AQ226" s="8"/>
    </row>
    <row r="227" spans="1:43" ht="16.5">
      <c r="A227" s="103"/>
      <c r="B227" s="193"/>
      <c r="C227" s="193"/>
      <c r="D227" s="119"/>
      <c r="E227" s="128"/>
      <c r="F227" s="134"/>
      <c r="G227" s="134"/>
      <c r="H227" s="134"/>
      <c r="I227" s="134"/>
      <c r="J227" s="146"/>
      <c r="K227" s="149"/>
      <c r="L227" s="152"/>
      <c r="M227" s="28" t="b">
        <f>M222=N227</f>
        <v>1</v>
      </c>
      <c r="N227" s="29">
        <f>SUM(N222:N226)</f>
        <v>20</v>
      </c>
      <c r="O227" s="30" t="s">
        <v>112</v>
      </c>
      <c r="P227" s="31"/>
      <c r="Q227" s="32"/>
      <c r="R227" s="32"/>
      <c r="S227" s="32"/>
      <c r="T227" s="33">
        <f>SUM(T222:T226)</f>
        <v>0</v>
      </c>
      <c r="U227" s="34"/>
      <c r="V227" s="34"/>
      <c r="W227" s="35"/>
      <c r="X227" s="35"/>
      <c r="Y227" s="165"/>
      <c r="Z227" s="36"/>
      <c r="AA227" s="4"/>
      <c r="AB227" s="37"/>
      <c r="AC227" s="38"/>
      <c r="AD227" s="38"/>
      <c r="AE227" s="38"/>
      <c r="AF227" s="38"/>
      <c r="AG227" s="38"/>
      <c r="AH227" s="38"/>
      <c r="AI227" s="38"/>
      <c r="AJ227" s="38"/>
      <c r="AK227" s="38"/>
      <c r="AL227" s="38"/>
      <c r="AM227" s="38"/>
      <c r="AN227" s="38"/>
      <c r="AO227" s="39"/>
      <c r="AP227" s="24"/>
      <c r="AQ227" s="8"/>
    </row>
    <row r="228" spans="1:43" ht="14.65" customHeight="1">
      <c r="A228" s="103">
        <f>A222+1</f>
        <v>2</v>
      </c>
      <c r="B228" s="193" t="s">
        <v>182</v>
      </c>
      <c r="C228" s="193"/>
      <c r="D228" s="117">
        <f>+Mayo!M228</f>
        <v>30</v>
      </c>
      <c r="E228" s="126"/>
      <c r="F228" s="132">
        <v>6</v>
      </c>
      <c r="G228" s="132">
        <v>1</v>
      </c>
      <c r="H228" s="132"/>
      <c r="I228" s="132"/>
      <c r="J228" s="144">
        <f>+F228+G228</f>
        <v>7</v>
      </c>
      <c r="K228" s="147">
        <f>+AO228</f>
        <v>0</v>
      </c>
      <c r="L228" s="150">
        <f>+J228+K228</f>
        <v>7</v>
      </c>
      <c r="M228" s="153">
        <f>+(D228+E228)-(L228)+H228-I228</f>
        <v>23</v>
      </c>
      <c r="N228" s="14">
        <v>23</v>
      </c>
      <c r="O228" s="15" t="s">
        <v>183</v>
      </c>
      <c r="P228" s="15" t="s">
        <v>115</v>
      </c>
      <c r="Q228" s="16">
        <v>46873</v>
      </c>
      <c r="R228" s="17" t="str">
        <f ca="1">IF(Q228=0," ",IFERROR(IF(DATEDIF(TODAY(),Q228,"M")&lt;=5,"ROJO",IF(DATEDIF(TODAY(),Q228,"M")&gt;=12,"VERDE",IF(AND(DATEDIF(TODAY(),Q228,"M")&gt;=6,DATEDIF(TODAY(),Q228,"M")&lt;=11),"AMARILLO"))),S228))</f>
        <v>VERDE</v>
      </c>
      <c r="S228" s="17" t="str">
        <f>IF(Q228=0," ",IF(Q228&lt;=$N$4,"VENCIDO","NO VENCIDO"))</f>
        <v>NO VENCIDO</v>
      </c>
      <c r="T228" s="18"/>
      <c r="U228" s="19"/>
      <c r="V228" s="19"/>
      <c r="W228" s="20"/>
      <c r="X228" s="20"/>
      <c r="Y228" s="163">
        <f>+AT228</f>
        <v>0</v>
      </c>
      <c r="Z228" s="21"/>
      <c r="AA228" s="4"/>
      <c r="AB228" s="166"/>
      <c r="AC228" s="166"/>
      <c r="AD228" s="170">
        <f>+AB228+AC228</f>
        <v>0</v>
      </c>
      <c r="AE228" s="167"/>
      <c r="AF228" s="166"/>
      <c r="AG228" s="166"/>
      <c r="AH228" s="166"/>
      <c r="AI228" s="166"/>
      <c r="AJ228" s="166"/>
      <c r="AK228" s="166"/>
      <c r="AL228" s="166"/>
      <c r="AM228" s="166"/>
      <c r="AN228" s="166"/>
      <c r="AO228" s="183">
        <f>SUM(AD228:AN232)</f>
        <v>0</v>
      </c>
      <c r="AP228" s="24"/>
      <c r="AQ228" s="8"/>
    </row>
    <row r="229" spans="1:43" ht="14.65" customHeight="1">
      <c r="A229" s="103"/>
      <c r="B229" s="193"/>
      <c r="C229" s="193"/>
      <c r="D229" s="118"/>
      <c r="E229" s="127"/>
      <c r="F229" s="133"/>
      <c r="G229" s="133"/>
      <c r="H229" s="133"/>
      <c r="I229" s="133"/>
      <c r="J229" s="145"/>
      <c r="K229" s="148"/>
      <c r="L229" s="151"/>
      <c r="M229" s="154"/>
      <c r="N229" s="14"/>
      <c r="O229" s="15"/>
      <c r="P229" s="15"/>
      <c r="Q229" s="16"/>
      <c r="R229" s="17" t="str">
        <f ca="1">IF(Q229=0," ",IFERROR(IF(DATEDIF(TODAY(),Q229,"M")&lt;=5,"ROJO",IF(DATEDIF(TODAY(),Q229,"M")&gt;=12,"VERDE",IF(AND(DATEDIF(TODAY(),Q229,"M")&gt;=6,DATEDIF(TODAY(),Q229,"M")&lt;=11),"AMARILLO"))),S229))</f>
        <v xml:space="preserve"> </v>
      </c>
      <c r="S229" s="25" t="str">
        <f>IF(Q229=0," ",IF(Q229&lt;=$N$4,"VENCIDO","NO VENCIDO"))</f>
        <v xml:space="preserve"> </v>
      </c>
      <c r="T229" s="18"/>
      <c r="U229" s="19"/>
      <c r="V229" s="19"/>
      <c r="W229" s="20"/>
      <c r="X229" s="20"/>
      <c r="Y229" s="164"/>
      <c r="Z229" s="21"/>
      <c r="AA229" s="4"/>
      <c r="AB229" s="166"/>
      <c r="AC229" s="166"/>
      <c r="AD229" s="170"/>
      <c r="AE229" s="168"/>
      <c r="AF229" s="166"/>
      <c r="AG229" s="166"/>
      <c r="AH229" s="166"/>
      <c r="AI229" s="166"/>
      <c r="AJ229" s="166"/>
      <c r="AK229" s="166"/>
      <c r="AL229" s="166"/>
      <c r="AM229" s="166"/>
      <c r="AN229" s="166"/>
      <c r="AO229" s="184"/>
      <c r="AP229" s="24"/>
      <c r="AQ229" s="8"/>
    </row>
    <row r="230" spans="1:43" ht="14.65" customHeight="1">
      <c r="A230" s="103"/>
      <c r="B230" s="193"/>
      <c r="C230" s="193"/>
      <c r="D230" s="118"/>
      <c r="E230" s="127"/>
      <c r="F230" s="133"/>
      <c r="G230" s="133"/>
      <c r="H230" s="133"/>
      <c r="I230" s="133"/>
      <c r="J230" s="145"/>
      <c r="K230" s="148"/>
      <c r="L230" s="151"/>
      <c r="M230" s="154"/>
      <c r="N230" s="14"/>
      <c r="O230" s="15"/>
      <c r="P230" s="15"/>
      <c r="Q230" s="16"/>
      <c r="R230" s="17" t="str">
        <f ca="1">IF(Q230=0," ",IFERROR(IF(DATEDIF(TODAY(),Q230,"M")&lt;=5,"ROJO",IF(DATEDIF(TODAY(),Q230,"M")&gt;=12,"VERDE",IF(AND(DATEDIF(TODAY(),Q230,"M")&gt;=6,DATEDIF(TODAY(),Q230,"M")&lt;=11),"AMARILLO"))),S230))</f>
        <v xml:space="preserve"> </v>
      </c>
      <c r="S230" s="25" t="str">
        <f>IF(Q230=0," ",IF(Q230&lt;=$N$4,"VENCIDO","NO VENCIDO"))</f>
        <v xml:space="preserve"> </v>
      </c>
      <c r="T230" s="18"/>
      <c r="U230" s="19"/>
      <c r="V230" s="19"/>
      <c r="W230" s="20"/>
      <c r="X230" s="20"/>
      <c r="Y230" s="164"/>
      <c r="Z230" s="21"/>
      <c r="AA230" s="4"/>
      <c r="AB230" s="166"/>
      <c r="AC230" s="166"/>
      <c r="AD230" s="170"/>
      <c r="AE230" s="168"/>
      <c r="AF230" s="166"/>
      <c r="AG230" s="166"/>
      <c r="AH230" s="166"/>
      <c r="AI230" s="166"/>
      <c r="AJ230" s="166"/>
      <c r="AK230" s="166"/>
      <c r="AL230" s="166"/>
      <c r="AM230" s="166"/>
      <c r="AN230" s="166"/>
      <c r="AO230" s="184"/>
      <c r="AP230" s="24"/>
      <c r="AQ230" s="8"/>
    </row>
    <row r="231" spans="1:43" ht="14.65" customHeight="1">
      <c r="A231" s="103"/>
      <c r="B231" s="193"/>
      <c r="C231" s="193"/>
      <c r="D231" s="118"/>
      <c r="E231" s="127"/>
      <c r="F231" s="133"/>
      <c r="G231" s="133"/>
      <c r="H231" s="133"/>
      <c r="I231" s="133"/>
      <c r="J231" s="145"/>
      <c r="K231" s="148"/>
      <c r="L231" s="151"/>
      <c r="M231" s="154"/>
      <c r="N231" s="14"/>
      <c r="O231" s="15"/>
      <c r="P231" s="15"/>
      <c r="Q231" s="16"/>
      <c r="R231" s="17" t="str">
        <f ca="1">IF(Q231=0," ",IFERROR(IF(DATEDIF(TODAY(),Q231,"M")&lt;=5,"ROJO",IF(DATEDIF(TODAY(),Q231,"M")&gt;=12,"VERDE",IF(AND(DATEDIF(TODAY(),Q231,"M")&gt;=6,DATEDIF(TODAY(),Q231,"M")&lt;=11),"AMARILLO"))),S231))</f>
        <v xml:space="preserve"> </v>
      </c>
      <c r="S231" s="25" t="str">
        <f>IF(Q231=0," ",IF(Q231&lt;=$N$4,"VENCIDO","NO VENCIDO"))</f>
        <v xml:space="preserve"> </v>
      </c>
      <c r="T231" s="18"/>
      <c r="U231" s="19"/>
      <c r="V231" s="19"/>
      <c r="W231" s="20"/>
      <c r="X231" s="20"/>
      <c r="Y231" s="164"/>
      <c r="Z231" s="21"/>
      <c r="AA231" s="4"/>
      <c r="AB231" s="166"/>
      <c r="AC231" s="166"/>
      <c r="AD231" s="170"/>
      <c r="AE231" s="168"/>
      <c r="AF231" s="166"/>
      <c r="AG231" s="166"/>
      <c r="AH231" s="166"/>
      <c r="AI231" s="166"/>
      <c r="AJ231" s="166"/>
      <c r="AK231" s="166"/>
      <c r="AL231" s="166"/>
      <c r="AM231" s="166"/>
      <c r="AN231" s="166"/>
      <c r="AO231" s="184"/>
      <c r="AP231" s="24"/>
      <c r="AQ231" s="8"/>
    </row>
    <row r="232" spans="1:43" ht="14.65" customHeight="1">
      <c r="A232" s="103"/>
      <c r="B232" s="193"/>
      <c r="C232" s="193"/>
      <c r="D232" s="118"/>
      <c r="E232" s="127"/>
      <c r="F232" s="133"/>
      <c r="G232" s="133"/>
      <c r="H232" s="133"/>
      <c r="I232" s="133"/>
      <c r="J232" s="145"/>
      <c r="K232" s="148"/>
      <c r="L232" s="151"/>
      <c r="M232" s="155"/>
      <c r="N232" s="14"/>
      <c r="O232" s="15"/>
      <c r="P232" s="15"/>
      <c r="Q232" s="16"/>
      <c r="R232" s="17" t="str">
        <f ca="1">IF(Q232=0," ",IFERROR(IF(DATEDIF(TODAY(),Q232,"M")&lt;=5,"ROJO",IF(DATEDIF(TODAY(),Q232,"M")&gt;=12,"VERDE",IF(AND(DATEDIF(TODAY(),Q232,"M")&gt;=6,DATEDIF(TODAY(),Q232,"M")&lt;=11),"AMARILLO"))),S232))</f>
        <v xml:space="preserve"> </v>
      </c>
      <c r="S232" s="25" t="str">
        <f>IF(Q232=0," ",IF(Q232&lt;=$N$4,"VENCIDO","NO VENCIDO"))</f>
        <v xml:space="preserve"> </v>
      </c>
      <c r="T232" s="18"/>
      <c r="U232" s="19"/>
      <c r="V232" s="19"/>
      <c r="W232" s="20"/>
      <c r="X232" s="20"/>
      <c r="Y232" s="164"/>
      <c r="Z232" s="21"/>
      <c r="AA232" s="4"/>
      <c r="AB232" s="166"/>
      <c r="AC232" s="166"/>
      <c r="AD232" s="170"/>
      <c r="AE232" s="169"/>
      <c r="AF232" s="166"/>
      <c r="AG232" s="166"/>
      <c r="AH232" s="166"/>
      <c r="AI232" s="166"/>
      <c r="AJ232" s="166"/>
      <c r="AK232" s="166"/>
      <c r="AL232" s="166"/>
      <c r="AM232" s="166"/>
      <c r="AN232" s="166"/>
      <c r="AO232" s="185"/>
      <c r="AP232" s="24"/>
      <c r="AQ232" s="8"/>
    </row>
    <row r="233" spans="1:43" ht="16.5">
      <c r="A233" s="103"/>
      <c r="B233" s="193"/>
      <c r="C233" s="193"/>
      <c r="D233" s="119"/>
      <c r="E233" s="128"/>
      <c r="F233" s="134"/>
      <c r="G233" s="134"/>
      <c r="H233" s="134"/>
      <c r="I233" s="134"/>
      <c r="J233" s="146"/>
      <c r="K233" s="149"/>
      <c r="L233" s="152"/>
      <c r="M233" s="28" t="b">
        <f>M228=N233</f>
        <v>1</v>
      </c>
      <c r="N233" s="29">
        <f>SUM(N228:N232)</f>
        <v>23</v>
      </c>
      <c r="O233" s="30" t="s">
        <v>112</v>
      </c>
      <c r="P233" s="31"/>
      <c r="Q233" s="32"/>
      <c r="R233" s="32"/>
      <c r="S233" s="32"/>
      <c r="T233" s="33">
        <f>SUM(T228:T232)</f>
        <v>0</v>
      </c>
      <c r="U233" s="34"/>
      <c r="V233" s="34"/>
      <c r="W233" s="35"/>
      <c r="X233" s="35"/>
      <c r="Y233" s="165"/>
      <c r="Z233" s="36"/>
      <c r="AA233" s="4"/>
      <c r="AB233" s="37"/>
      <c r="AC233" s="38"/>
      <c r="AD233" s="38"/>
      <c r="AE233" s="38"/>
      <c r="AF233" s="38"/>
      <c r="AG233" s="38"/>
      <c r="AH233" s="38"/>
      <c r="AI233" s="38"/>
      <c r="AJ233" s="38"/>
      <c r="AK233" s="38"/>
      <c r="AL233" s="38"/>
      <c r="AM233" s="38"/>
      <c r="AN233" s="38"/>
      <c r="AO233" s="39"/>
      <c r="AP233" s="24"/>
      <c r="AQ233" s="8"/>
    </row>
    <row r="234" spans="1:43" ht="14.65" customHeight="1">
      <c r="A234" s="103">
        <f>A228+1</f>
        <v>3</v>
      </c>
      <c r="B234" s="193" t="s">
        <v>184</v>
      </c>
      <c r="C234" s="193"/>
      <c r="D234" s="117">
        <f>+Mayo!M234</f>
        <v>0</v>
      </c>
      <c r="E234" s="126"/>
      <c r="F234" s="132"/>
      <c r="G234" s="132"/>
      <c r="H234" s="132"/>
      <c r="I234" s="132"/>
      <c r="J234" s="144">
        <f>+F234+G234</f>
        <v>0</v>
      </c>
      <c r="K234" s="147">
        <f>+AO234</f>
        <v>0</v>
      </c>
      <c r="L234" s="150">
        <f>+J234+K234</f>
        <v>0</v>
      </c>
      <c r="M234" s="153">
        <f>+(D234+E234)-(L234)+H234-I234</f>
        <v>0</v>
      </c>
      <c r="N234" s="14"/>
      <c r="O234" s="15"/>
      <c r="P234" s="15"/>
      <c r="Q234" s="16"/>
      <c r="R234" s="17" t="str">
        <f ca="1">IF(Q234=0," ",IFERROR(IF(DATEDIF(TODAY(),Q234,"M")&lt;=5,"ROJO",IF(DATEDIF(TODAY(),Q234,"M")&gt;=12,"VERDE",IF(AND(DATEDIF(TODAY(),Q234,"M")&gt;=6,DATEDIF(TODAY(),Q234,"M")&lt;=11),"AMARILLO"))),S234))</f>
        <v xml:space="preserve"> </v>
      </c>
      <c r="S234" s="17" t="str">
        <f>IF(Q234=0," ",IF(Q234&lt;=$N$4,"VENCIDO","NO VENCIDO"))</f>
        <v xml:space="preserve"> </v>
      </c>
      <c r="T234" s="18"/>
      <c r="U234" s="19"/>
      <c r="V234" s="19"/>
      <c r="W234" s="20"/>
      <c r="X234" s="20"/>
      <c r="Y234" s="163">
        <f>+AT234</f>
        <v>0</v>
      </c>
      <c r="Z234" s="21"/>
      <c r="AA234" s="4"/>
      <c r="AB234" s="166"/>
      <c r="AC234" s="166"/>
      <c r="AD234" s="170">
        <f>+AB234+AC234</f>
        <v>0</v>
      </c>
      <c r="AE234" s="166"/>
      <c r="AF234" s="166"/>
      <c r="AG234" s="166"/>
      <c r="AH234" s="166"/>
      <c r="AI234" s="166"/>
      <c r="AJ234" s="166"/>
      <c r="AK234" s="166"/>
      <c r="AL234" s="166"/>
      <c r="AM234" s="166"/>
      <c r="AN234" s="166"/>
      <c r="AO234" s="183">
        <f>SUM(AD234:AN238)</f>
        <v>0</v>
      </c>
      <c r="AP234" s="24"/>
      <c r="AQ234" s="8"/>
    </row>
    <row r="235" spans="1:43" ht="14.65" customHeight="1">
      <c r="A235" s="103"/>
      <c r="B235" s="193"/>
      <c r="C235" s="193"/>
      <c r="D235" s="118"/>
      <c r="E235" s="127"/>
      <c r="F235" s="133"/>
      <c r="G235" s="133"/>
      <c r="H235" s="133"/>
      <c r="I235" s="133"/>
      <c r="J235" s="145"/>
      <c r="K235" s="148"/>
      <c r="L235" s="151"/>
      <c r="M235" s="154"/>
      <c r="N235" s="14"/>
      <c r="O235" s="15"/>
      <c r="P235" s="15"/>
      <c r="Q235" s="16"/>
      <c r="R235" s="17" t="str">
        <f ca="1">IF(Q235=0," ",IFERROR(IF(DATEDIF(TODAY(),Q235,"M")&lt;=5,"ROJO",IF(DATEDIF(TODAY(),Q235,"M")&gt;=12,"VERDE",IF(AND(DATEDIF(TODAY(),Q235,"M")&gt;=6,DATEDIF(TODAY(),Q235,"M")&lt;=11),"AMARILLO"))),S235))</f>
        <v xml:space="preserve"> </v>
      </c>
      <c r="S235" s="25" t="str">
        <f>IF(Q235=0," ",IF(Q235&lt;=$N$4,"VENCIDO","NO VENCIDO"))</f>
        <v xml:space="preserve"> </v>
      </c>
      <c r="T235" s="18"/>
      <c r="U235" s="19"/>
      <c r="V235" s="19"/>
      <c r="W235" s="20"/>
      <c r="X235" s="20"/>
      <c r="Y235" s="164"/>
      <c r="Z235" s="21"/>
      <c r="AA235" s="4"/>
      <c r="AB235" s="166"/>
      <c r="AC235" s="166"/>
      <c r="AD235" s="170"/>
      <c r="AE235" s="166"/>
      <c r="AF235" s="166"/>
      <c r="AG235" s="166"/>
      <c r="AH235" s="166"/>
      <c r="AI235" s="166"/>
      <c r="AJ235" s="166"/>
      <c r="AK235" s="166"/>
      <c r="AL235" s="166"/>
      <c r="AM235" s="166"/>
      <c r="AN235" s="166"/>
      <c r="AO235" s="184"/>
      <c r="AP235" s="24"/>
      <c r="AQ235" s="8"/>
    </row>
    <row r="236" spans="1:43" ht="14.65" customHeight="1">
      <c r="A236" s="103"/>
      <c r="B236" s="193"/>
      <c r="C236" s="193"/>
      <c r="D236" s="118"/>
      <c r="E236" s="127"/>
      <c r="F236" s="133"/>
      <c r="G236" s="133"/>
      <c r="H236" s="133"/>
      <c r="I236" s="133"/>
      <c r="J236" s="145"/>
      <c r="K236" s="148"/>
      <c r="L236" s="151"/>
      <c r="M236" s="154"/>
      <c r="N236" s="14"/>
      <c r="O236" s="15"/>
      <c r="P236" s="15"/>
      <c r="Q236" s="16"/>
      <c r="R236" s="17" t="str">
        <f ca="1">IF(Q236=0," ",IFERROR(IF(DATEDIF(TODAY(),Q236,"M")&lt;=5,"ROJO",IF(DATEDIF(TODAY(),Q236,"M")&gt;=12,"VERDE",IF(AND(DATEDIF(TODAY(),Q236,"M")&gt;=6,DATEDIF(TODAY(),Q236,"M")&lt;=11),"AMARILLO"))),S236))</f>
        <v xml:space="preserve"> </v>
      </c>
      <c r="S236" s="25" t="str">
        <f>IF(Q236=0," ",IF(Q236&lt;=$N$4,"VENCIDO","NO VENCIDO"))</f>
        <v xml:space="preserve"> </v>
      </c>
      <c r="T236" s="18"/>
      <c r="U236" s="19"/>
      <c r="V236" s="19"/>
      <c r="W236" s="20"/>
      <c r="X236" s="20"/>
      <c r="Y236" s="164"/>
      <c r="Z236" s="21"/>
      <c r="AA236" s="4"/>
      <c r="AB236" s="166"/>
      <c r="AC236" s="166"/>
      <c r="AD236" s="170"/>
      <c r="AE236" s="166"/>
      <c r="AF236" s="166"/>
      <c r="AG236" s="166"/>
      <c r="AH236" s="166"/>
      <c r="AI236" s="166"/>
      <c r="AJ236" s="166"/>
      <c r="AK236" s="166"/>
      <c r="AL236" s="166"/>
      <c r="AM236" s="166"/>
      <c r="AN236" s="166"/>
      <c r="AO236" s="184"/>
      <c r="AP236" s="24"/>
      <c r="AQ236" s="8"/>
    </row>
    <row r="237" spans="1:43" ht="14.65" customHeight="1">
      <c r="A237" s="103"/>
      <c r="B237" s="193"/>
      <c r="C237" s="193"/>
      <c r="D237" s="118"/>
      <c r="E237" s="127"/>
      <c r="F237" s="133"/>
      <c r="G237" s="133"/>
      <c r="H237" s="133"/>
      <c r="I237" s="133"/>
      <c r="J237" s="145"/>
      <c r="K237" s="148"/>
      <c r="L237" s="151"/>
      <c r="M237" s="154"/>
      <c r="N237" s="14"/>
      <c r="O237" s="15"/>
      <c r="P237" s="15"/>
      <c r="Q237" s="16"/>
      <c r="R237" s="17" t="str">
        <f ca="1">IF(Q237=0," ",IFERROR(IF(DATEDIF(TODAY(),Q237,"M")&lt;=5,"ROJO",IF(DATEDIF(TODAY(),Q237,"M")&gt;=12,"VERDE",IF(AND(DATEDIF(TODAY(),Q237,"M")&gt;=6,DATEDIF(TODAY(),Q237,"M")&lt;=11),"AMARILLO"))),S237))</f>
        <v xml:space="preserve"> </v>
      </c>
      <c r="S237" s="25" t="str">
        <f>IF(Q237=0," ",IF(Q237&lt;=$N$4,"VENCIDO","NO VENCIDO"))</f>
        <v xml:space="preserve"> </v>
      </c>
      <c r="T237" s="18"/>
      <c r="U237" s="19"/>
      <c r="V237" s="19"/>
      <c r="W237" s="20"/>
      <c r="X237" s="20"/>
      <c r="Y237" s="164"/>
      <c r="Z237" s="21"/>
      <c r="AA237" s="4"/>
      <c r="AB237" s="166"/>
      <c r="AC237" s="166"/>
      <c r="AD237" s="170"/>
      <c r="AE237" s="166"/>
      <c r="AF237" s="166"/>
      <c r="AG237" s="166"/>
      <c r="AH237" s="166"/>
      <c r="AI237" s="166"/>
      <c r="AJ237" s="166"/>
      <c r="AK237" s="166"/>
      <c r="AL237" s="166"/>
      <c r="AM237" s="166"/>
      <c r="AN237" s="166"/>
      <c r="AO237" s="184"/>
      <c r="AP237" s="24"/>
      <c r="AQ237" s="8"/>
    </row>
    <row r="238" spans="1:43" ht="14.65" customHeight="1">
      <c r="A238" s="103"/>
      <c r="B238" s="193"/>
      <c r="C238" s="193"/>
      <c r="D238" s="118"/>
      <c r="E238" s="127"/>
      <c r="F238" s="133"/>
      <c r="G238" s="133"/>
      <c r="H238" s="133"/>
      <c r="I238" s="133"/>
      <c r="J238" s="145"/>
      <c r="K238" s="148"/>
      <c r="L238" s="151"/>
      <c r="M238" s="155"/>
      <c r="N238" s="14"/>
      <c r="O238" s="15"/>
      <c r="P238" s="15"/>
      <c r="Q238" s="16"/>
      <c r="R238" s="17" t="str">
        <f ca="1">IF(Q238=0," ",IFERROR(IF(DATEDIF(TODAY(),Q238,"M")&lt;=5,"ROJO",IF(DATEDIF(TODAY(),Q238,"M")&gt;=12,"VERDE",IF(AND(DATEDIF(TODAY(),Q238,"M")&gt;=6,DATEDIF(TODAY(),Q238,"M")&lt;=11),"AMARILLO"))),S238))</f>
        <v xml:space="preserve"> </v>
      </c>
      <c r="S238" s="25" t="str">
        <f>IF(Q238=0," ",IF(Q238&lt;=$N$4,"VENCIDO","NO VENCIDO"))</f>
        <v xml:space="preserve"> </v>
      </c>
      <c r="T238" s="18"/>
      <c r="U238" s="19"/>
      <c r="V238" s="19"/>
      <c r="W238" s="20"/>
      <c r="X238" s="20"/>
      <c r="Y238" s="164"/>
      <c r="Z238" s="21"/>
      <c r="AA238" s="4"/>
      <c r="AB238" s="166"/>
      <c r="AC238" s="166"/>
      <c r="AD238" s="170"/>
      <c r="AE238" s="166"/>
      <c r="AF238" s="166"/>
      <c r="AG238" s="166"/>
      <c r="AH238" s="166"/>
      <c r="AI238" s="166"/>
      <c r="AJ238" s="166"/>
      <c r="AK238" s="166"/>
      <c r="AL238" s="166"/>
      <c r="AM238" s="166"/>
      <c r="AN238" s="166"/>
      <c r="AO238" s="185"/>
      <c r="AP238" s="24"/>
      <c r="AQ238" s="8"/>
    </row>
    <row r="239" spans="1:43" ht="16.5">
      <c r="A239" s="103"/>
      <c r="B239" s="193"/>
      <c r="C239" s="193"/>
      <c r="D239" s="119"/>
      <c r="E239" s="128"/>
      <c r="F239" s="134"/>
      <c r="G239" s="134"/>
      <c r="H239" s="134"/>
      <c r="I239" s="134"/>
      <c r="J239" s="146"/>
      <c r="K239" s="149"/>
      <c r="L239" s="152"/>
      <c r="M239" s="28" t="b">
        <f>M234=N239</f>
        <v>1</v>
      </c>
      <c r="N239" s="29">
        <f>SUM(N234:N238)</f>
        <v>0</v>
      </c>
      <c r="O239" s="30" t="s">
        <v>112</v>
      </c>
      <c r="P239" s="31"/>
      <c r="Q239" s="32"/>
      <c r="R239" s="32"/>
      <c r="S239" s="32"/>
      <c r="T239" s="33">
        <f>SUM(T234:T238)</f>
        <v>0</v>
      </c>
      <c r="U239" s="34"/>
      <c r="V239" s="34"/>
      <c r="W239" s="35"/>
      <c r="X239" s="35"/>
      <c r="Y239" s="165"/>
      <c r="Z239" s="36"/>
      <c r="AA239" s="4"/>
      <c r="AB239" s="37"/>
      <c r="AC239" s="38"/>
      <c r="AD239" s="38"/>
      <c r="AE239" s="38"/>
      <c r="AF239" s="38"/>
      <c r="AG239" s="38"/>
      <c r="AH239" s="38"/>
      <c r="AI239" s="38"/>
      <c r="AJ239" s="38"/>
      <c r="AK239" s="38"/>
      <c r="AL239" s="38"/>
      <c r="AM239" s="38"/>
      <c r="AN239" s="38"/>
      <c r="AO239" s="39"/>
      <c r="AP239" s="24"/>
      <c r="AQ239" s="8"/>
    </row>
    <row r="240" spans="1:43" ht="14.65" customHeight="1">
      <c r="A240" s="103">
        <f>A234+1</f>
        <v>4</v>
      </c>
      <c r="B240" s="193" t="s">
        <v>185</v>
      </c>
      <c r="C240" s="193"/>
      <c r="D240" s="117">
        <f>+Mayo!M240</f>
        <v>0</v>
      </c>
      <c r="E240" s="126"/>
      <c r="F240" s="132"/>
      <c r="G240" s="132"/>
      <c r="H240" s="132"/>
      <c r="I240" s="132"/>
      <c r="J240" s="144">
        <f>+F240+G240</f>
        <v>0</v>
      </c>
      <c r="K240" s="147">
        <f>+AO240</f>
        <v>0</v>
      </c>
      <c r="L240" s="150">
        <f>+J240+K240</f>
        <v>0</v>
      </c>
      <c r="M240" s="153">
        <f>+(D240+E240)-(L240)+H240-I240</f>
        <v>0</v>
      </c>
      <c r="N240" s="14"/>
      <c r="O240" s="15"/>
      <c r="P240" s="15"/>
      <c r="Q240" s="16"/>
      <c r="R240" s="17" t="str">
        <f ca="1">IF(Q240=0," ",IFERROR(IF(DATEDIF(TODAY(),Q240,"M")&lt;=5,"ROJO",IF(DATEDIF(TODAY(),Q240,"M")&gt;=12,"VERDE",IF(AND(DATEDIF(TODAY(),Q240,"M")&gt;=6,DATEDIF(TODAY(),Q240,"M")&lt;=11),"AMARILLO"))),S240))</f>
        <v xml:space="preserve"> </v>
      </c>
      <c r="S240" s="17" t="str">
        <f>IF(Q240=0," ",IF(Q240&lt;=$N$4,"VENCIDO","NO VENCIDO"))</f>
        <v xml:space="preserve"> </v>
      </c>
      <c r="T240" s="18"/>
      <c r="U240" s="19"/>
      <c r="V240" s="19"/>
      <c r="W240" s="20"/>
      <c r="X240" s="20"/>
      <c r="Y240" s="163">
        <f>+AT240</f>
        <v>0</v>
      </c>
      <c r="Z240" s="21"/>
      <c r="AA240" s="4"/>
      <c r="AB240" s="166"/>
      <c r="AC240" s="166"/>
      <c r="AD240" s="170">
        <f>+AB240+AC240</f>
        <v>0</v>
      </c>
      <c r="AE240" s="166"/>
      <c r="AF240" s="166"/>
      <c r="AG240" s="166"/>
      <c r="AH240" s="166"/>
      <c r="AI240" s="166"/>
      <c r="AJ240" s="166"/>
      <c r="AK240" s="166"/>
      <c r="AL240" s="166"/>
      <c r="AM240" s="166"/>
      <c r="AN240" s="166"/>
      <c r="AO240" s="183">
        <f>SUM(AD240:AN244)</f>
        <v>0</v>
      </c>
      <c r="AP240" s="24"/>
      <c r="AQ240" s="8"/>
    </row>
    <row r="241" spans="1:43" ht="14.65" customHeight="1">
      <c r="A241" s="103"/>
      <c r="B241" s="193"/>
      <c r="C241" s="193"/>
      <c r="D241" s="118"/>
      <c r="E241" s="127"/>
      <c r="F241" s="133"/>
      <c r="G241" s="133"/>
      <c r="H241" s="133"/>
      <c r="I241" s="133"/>
      <c r="J241" s="145"/>
      <c r="K241" s="148"/>
      <c r="L241" s="151"/>
      <c r="M241" s="154"/>
      <c r="N241" s="14"/>
      <c r="O241" s="15"/>
      <c r="P241" s="15"/>
      <c r="Q241" s="16"/>
      <c r="R241" s="17" t="str">
        <f ca="1">IF(Q241=0," ",IFERROR(IF(DATEDIF(TODAY(),Q241,"M")&lt;=5,"ROJO",IF(DATEDIF(TODAY(),Q241,"M")&gt;=12,"VERDE",IF(AND(DATEDIF(TODAY(),Q241,"M")&gt;=6,DATEDIF(TODAY(),Q241,"M")&lt;=11),"AMARILLO"))),S241))</f>
        <v xml:space="preserve"> </v>
      </c>
      <c r="S241" s="25" t="str">
        <f>IF(Q241=0," ",IF(Q241&lt;=$N$4,"VENCIDO","NO VENCIDO"))</f>
        <v xml:space="preserve"> </v>
      </c>
      <c r="T241" s="18"/>
      <c r="U241" s="19"/>
      <c r="V241" s="19"/>
      <c r="W241" s="20"/>
      <c r="X241" s="20"/>
      <c r="Y241" s="164"/>
      <c r="Z241" s="21"/>
      <c r="AA241" s="4"/>
      <c r="AB241" s="166"/>
      <c r="AC241" s="166"/>
      <c r="AD241" s="170"/>
      <c r="AE241" s="166"/>
      <c r="AF241" s="166"/>
      <c r="AG241" s="166"/>
      <c r="AH241" s="166"/>
      <c r="AI241" s="166"/>
      <c r="AJ241" s="166"/>
      <c r="AK241" s="166"/>
      <c r="AL241" s="166"/>
      <c r="AM241" s="166"/>
      <c r="AN241" s="166"/>
      <c r="AO241" s="184"/>
      <c r="AP241" s="24"/>
      <c r="AQ241" s="8"/>
    </row>
    <row r="242" spans="1:43" ht="14.65" customHeight="1">
      <c r="A242" s="103"/>
      <c r="B242" s="193"/>
      <c r="C242" s="193"/>
      <c r="D242" s="118"/>
      <c r="E242" s="127"/>
      <c r="F242" s="133"/>
      <c r="G242" s="133"/>
      <c r="H242" s="133"/>
      <c r="I242" s="133"/>
      <c r="J242" s="145"/>
      <c r="K242" s="148"/>
      <c r="L242" s="151"/>
      <c r="M242" s="154"/>
      <c r="N242" s="14"/>
      <c r="O242" s="15"/>
      <c r="P242" s="15"/>
      <c r="Q242" s="16"/>
      <c r="R242" s="17" t="str">
        <f ca="1">IF(Q242=0," ",IFERROR(IF(DATEDIF(TODAY(),Q242,"M")&lt;=5,"ROJO",IF(DATEDIF(TODAY(),Q242,"M")&gt;=12,"VERDE",IF(AND(DATEDIF(TODAY(),Q242,"M")&gt;=6,DATEDIF(TODAY(),Q242,"M")&lt;=11),"AMARILLO"))),S242))</f>
        <v xml:space="preserve"> </v>
      </c>
      <c r="S242" s="25" t="str">
        <f>IF(Q242=0," ",IF(Q242&lt;=$N$4,"VENCIDO","NO VENCIDO"))</f>
        <v xml:space="preserve"> </v>
      </c>
      <c r="T242" s="18"/>
      <c r="U242" s="19"/>
      <c r="V242" s="19"/>
      <c r="W242" s="20"/>
      <c r="X242" s="20"/>
      <c r="Y242" s="164"/>
      <c r="Z242" s="21"/>
      <c r="AA242" s="4"/>
      <c r="AB242" s="166"/>
      <c r="AC242" s="166"/>
      <c r="AD242" s="170"/>
      <c r="AE242" s="166"/>
      <c r="AF242" s="166"/>
      <c r="AG242" s="166"/>
      <c r="AH242" s="166"/>
      <c r="AI242" s="166"/>
      <c r="AJ242" s="166"/>
      <c r="AK242" s="166"/>
      <c r="AL242" s="166"/>
      <c r="AM242" s="166"/>
      <c r="AN242" s="166"/>
      <c r="AO242" s="184"/>
      <c r="AP242" s="24"/>
      <c r="AQ242" s="8"/>
    </row>
    <row r="243" spans="1:43" ht="14.65" customHeight="1">
      <c r="A243" s="103"/>
      <c r="B243" s="193"/>
      <c r="C243" s="193"/>
      <c r="D243" s="118"/>
      <c r="E243" s="127"/>
      <c r="F243" s="133"/>
      <c r="G243" s="133"/>
      <c r="H243" s="133"/>
      <c r="I243" s="133"/>
      <c r="J243" s="145"/>
      <c r="K243" s="148"/>
      <c r="L243" s="151"/>
      <c r="M243" s="154"/>
      <c r="N243" s="14"/>
      <c r="O243" s="15"/>
      <c r="P243" s="15"/>
      <c r="Q243" s="16"/>
      <c r="R243" s="17" t="str">
        <f ca="1">IF(Q243=0," ",IFERROR(IF(DATEDIF(TODAY(),Q243,"M")&lt;=5,"ROJO",IF(DATEDIF(TODAY(),Q243,"M")&gt;=12,"VERDE",IF(AND(DATEDIF(TODAY(),Q243,"M")&gt;=6,DATEDIF(TODAY(),Q243,"M")&lt;=11),"AMARILLO"))),S243))</f>
        <v xml:space="preserve"> </v>
      </c>
      <c r="S243" s="25" t="str">
        <f>IF(Q243=0," ",IF(Q243&lt;=$N$4,"VENCIDO","NO VENCIDO"))</f>
        <v xml:space="preserve"> </v>
      </c>
      <c r="T243" s="18"/>
      <c r="U243" s="19"/>
      <c r="V243" s="19"/>
      <c r="W243" s="20"/>
      <c r="X243" s="20"/>
      <c r="Y243" s="164"/>
      <c r="Z243" s="21"/>
      <c r="AA243" s="4"/>
      <c r="AB243" s="166"/>
      <c r="AC243" s="166"/>
      <c r="AD243" s="170"/>
      <c r="AE243" s="166"/>
      <c r="AF243" s="166"/>
      <c r="AG243" s="166"/>
      <c r="AH243" s="166"/>
      <c r="AI243" s="166"/>
      <c r="AJ243" s="166"/>
      <c r="AK243" s="166"/>
      <c r="AL243" s="166"/>
      <c r="AM243" s="166"/>
      <c r="AN243" s="166"/>
      <c r="AO243" s="184"/>
      <c r="AP243" s="24"/>
      <c r="AQ243" s="8"/>
    </row>
    <row r="244" spans="1:43" ht="14.65" customHeight="1">
      <c r="A244" s="103"/>
      <c r="B244" s="193"/>
      <c r="C244" s="193"/>
      <c r="D244" s="118"/>
      <c r="E244" s="127"/>
      <c r="F244" s="133"/>
      <c r="G244" s="133"/>
      <c r="H244" s="133"/>
      <c r="I244" s="133"/>
      <c r="J244" s="145"/>
      <c r="K244" s="148"/>
      <c r="L244" s="151"/>
      <c r="M244" s="155"/>
      <c r="N244" s="14"/>
      <c r="O244" s="15"/>
      <c r="P244" s="15"/>
      <c r="Q244" s="16"/>
      <c r="R244" s="17" t="str">
        <f ca="1">IF(Q244=0," ",IFERROR(IF(DATEDIF(TODAY(),Q244,"M")&lt;=5,"ROJO",IF(DATEDIF(TODAY(),Q244,"M")&gt;=12,"VERDE",IF(AND(DATEDIF(TODAY(),Q244,"M")&gt;=6,DATEDIF(TODAY(),Q244,"M")&lt;=11),"AMARILLO"))),S244))</f>
        <v xml:space="preserve"> </v>
      </c>
      <c r="S244" s="25" t="str">
        <f>IF(Q244=0," ",IF(Q244&lt;=$N$4,"VENCIDO","NO VENCIDO"))</f>
        <v xml:space="preserve"> </v>
      </c>
      <c r="T244" s="18"/>
      <c r="U244" s="19"/>
      <c r="V244" s="19"/>
      <c r="W244" s="20"/>
      <c r="X244" s="20"/>
      <c r="Y244" s="164"/>
      <c r="Z244" s="21"/>
      <c r="AA244" s="4"/>
      <c r="AB244" s="166"/>
      <c r="AC244" s="166"/>
      <c r="AD244" s="170"/>
      <c r="AE244" s="166"/>
      <c r="AF244" s="166"/>
      <c r="AG244" s="166"/>
      <c r="AH244" s="166"/>
      <c r="AI244" s="166"/>
      <c r="AJ244" s="166"/>
      <c r="AK244" s="166"/>
      <c r="AL244" s="166"/>
      <c r="AM244" s="166"/>
      <c r="AN244" s="166"/>
      <c r="AO244" s="185"/>
      <c r="AP244" s="24"/>
      <c r="AQ244" s="8"/>
    </row>
    <row r="245" spans="1:43" ht="16.5">
      <c r="A245" s="103"/>
      <c r="B245" s="193"/>
      <c r="C245" s="193"/>
      <c r="D245" s="119"/>
      <c r="E245" s="128"/>
      <c r="F245" s="134"/>
      <c r="G245" s="134"/>
      <c r="H245" s="134"/>
      <c r="I245" s="134"/>
      <c r="J245" s="146"/>
      <c r="K245" s="149"/>
      <c r="L245" s="152"/>
      <c r="M245" s="28" t="b">
        <f>M240=N245</f>
        <v>1</v>
      </c>
      <c r="N245" s="29">
        <f>SUM(N240:N244)</f>
        <v>0</v>
      </c>
      <c r="O245" s="30" t="s">
        <v>112</v>
      </c>
      <c r="P245" s="31"/>
      <c r="Q245" s="32"/>
      <c r="R245" s="32"/>
      <c r="S245" s="32"/>
      <c r="T245" s="33">
        <f>SUM(T240:T244)</f>
        <v>0</v>
      </c>
      <c r="U245" s="34"/>
      <c r="V245" s="34"/>
      <c r="W245" s="35"/>
      <c r="X245" s="35"/>
      <c r="Y245" s="165"/>
      <c r="Z245" s="36"/>
      <c r="AA245" s="4"/>
      <c r="AB245" s="37"/>
      <c r="AC245" s="38"/>
      <c r="AD245" s="38"/>
      <c r="AE245" s="38"/>
      <c r="AF245" s="38"/>
      <c r="AG245" s="38"/>
      <c r="AH245" s="38"/>
      <c r="AI245" s="38"/>
      <c r="AJ245" s="38"/>
      <c r="AK245" s="38"/>
      <c r="AL245" s="38"/>
      <c r="AM245" s="38"/>
      <c r="AN245" s="38"/>
      <c r="AO245" s="39"/>
      <c r="AP245" s="24"/>
      <c r="AQ245" s="8"/>
    </row>
    <row r="246" spans="1:43" ht="14.65" customHeight="1">
      <c r="A246" s="103">
        <f>A240+1</f>
        <v>5</v>
      </c>
      <c r="B246" s="193" t="s">
        <v>186</v>
      </c>
      <c r="C246" s="193"/>
      <c r="D246" s="117">
        <f>+Mayo!M246</f>
        <v>32</v>
      </c>
      <c r="E246" s="126"/>
      <c r="F246" s="132">
        <v>19</v>
      </c>
      <c r="G246" s="132"/>
      <c r="H246" s="132"/>
      <c r="I246" s="132"/>
      <c r="J246" s="144">
        <f>+F246+G246</f>
        <v>19</v>
      </c>
      <c r="K246" s="147">
        <f>+AO246</f>
        <v>0</v>
      </c>
      <c r="L246" s="150">
        <f>+J246+K246</f>
        <v>19</v>
      </c>
      <c r="M246" s="153">
        <f>+(D246+E246)-(L246)+H246-I246</f>
        <v>13</v>
      </c>
      <c r="N246" s="14">
        <v>13</v>
      </c>
      <c r="O246" s="15" t="s">
        <v>250</v>
      </c>
      <c r="P246" s="15" t="s">
        <v>111</v>
      </c>
      <c r="Q246" s="16">
        <v>46996</v>
      </c>
      <c r="R246" s="17" t="str">
        <f ca="1">IF(Q246=0," ",IFERROR(IF(DATEDIF(TODAY(),Q246,"M")&lt;=5,"ROJO",IF(DATEDIF(TODAY(),Q246,"M")&gt;=12,"VERDE",IF(AND(DATEDIF(TODAY(),Q246,"M")&gt;=6,DATEDIF(TODAY(),Q246,"M")&lt;=11),"AMARILLO"))),S246))</f>
        <v>VERDE</v>
      </c>
      <c r="S246" s="17" t="str">
        <f>IF(Q246=0," ",IF(Q246&lt;=$N$4,"VENCIDO","NO VENCIDO"))</f>
        <v>NO VENCIDO</v>
      </c>
      <c r="T246" s="18"/>
      <c r="U246" s="19"/>
      <c r="V246" s="19"/>
      <c r="W246" s="20"/>
      <c r="X246" s="20"/>
      <c r="Y246" s="163">
        <f>+AT246</f>
        <v>0</v>
      </c>
      <c r="Z246" s="21"/>
      <c r="AA246" s="4"/>
      <c r="AB246" s="166"/>
      <c r="AC246" s="166"/>
      <c r="AD246" s="170">
        <f>+AB246+AC246</f>
        <v>0</v>
      </c>
      <c r="AE246" s="166"/>
      <c r="AF246" s="166"/>
      <c r="AG246" s="166"/>
      <c r="AH246" s="166"/>
      <c r="AI246" s="166"/>
      <c r="AJ246" s="166"/>
      <c r="AK246" s="166"/>
      <c r="AL246" s="166"/>
      <c r="AM246" s="166"/>
      <c r="AN246" s="166"/>
      <c r="AO246" s="183">
        <f>SUM(AD246:AN250)</f>
        <v>0</v>
      </c>
      <c r="AP246" s="24"/>
      <c r="AQ246" s="8"/>
    </row>
    <row r="247" spans="1:43" ht="14.65" customHeight="1">
      <c r="A247" s="103"/>
      <c r="B247" s="193"/>
      <c r="C247" s="193"/>
      <c r="D247" s="118"/>
      <c r="E247" s="127"/>
      <c r="F247" s="133"/>
      <c r="G247" s="133"/>
      <c r="H247" s="133"/>
      <c r="I247" s="133"/>
      <c r="J247" s="145"/>
      <c r="K247" s="148"/>
      <c r="L247" s="151"/>
      <c r="M247" s="154"/>
      <c r="N247" s="14"/>
      <c r="O247" s="15"/>
      <c r="P247" s="15"/>
      <c r="Q247" s="16"/>
      <c r="R247" s="17" t="str">
        <f ca="1">IF(Q247=0," ",IFERROR(IF(DATEDIF(TODAY(),Q247,"M")&lt;=5,"ROJO",IF(DATEDIF(TODAY(),Q247,"M")&gt;=12,"VERDE",IF(AND(DATEDIF(TODAY(),Q247,"M")&gt;=6,DATEDIF(TODAY(),Q247,"M")&lt;=11),"AMARILLO"))),S247))</f>
        <v xml:space="preserve"> </v>
      </c>
      <c r="S247" s="25" t="str">
        <f>IF(Q247=0," ",IF(Q247&lt;=$N$4,"VENCIDO","NO VENCIDO"))</f>
        <v xml:space="preserve"> </v>
      </c>
      <c r="T247" s="18"/>
      <c r="U247" s="19"/>
      <c r="V247" s="19"/>
      <c r="W247" s="20"/>
      <c r="X247" s="20"/>
      <c r="Y247" s="164"/>
      <c r="Z247" s="21"/>
      <c r="AA247" s="4"/>
      <c r="AB247" s="166"/>
      <c r="AC247" s="166"/>
      <c r="AD247" s="170"/>
      <c r="AE247" s="166"/>
      <c r="AF247" s="166"/>
      <c r="AG247" s="166"/>
      <c r="AH247" s="166"/>
      <c r="AI247" s="166"/>
      <c r="AJ247" s="166"/>
      <c r="AK247" s="166"/>
      <c r="AL247" s="166"/>
      <c r="AM247" s="166"/>
      <c r="AN247" s="166"/>
      <c r="AO247" s="184"/>
      <c r="AP247" s="24"/>
      <c r="AQ247" s="8"/>
    </row>
    <row r="248" spans="1:43" ht="14.65" customHeight="1">
      <c r="A248" s="103"/>
      <c r="B248" s="193"/>
      <c r="C248" s="193"/>
      <c r="D248" s="118"/>
      <c r="E248" s="127"/>
      <c r="F248" s="133"/>
      <c r="G248" s="133"/>
      <c r="H248" s="133"/>
      <c r="I248" s="133"/>
      <c r="J248" s="145"/>
      <c r="K248" s="148"/>
      <c r="L248" s="151"/>
      <c r="M248" s="154"/>
      <c r="N248" s="14"/>
      <c r="O248" s="15"/>
      <c r="P248" s="15"/>
      <c r="Q248" s="16"/>
      <c r="R248" s="17" t="str">
        <f ca="1">IF(Q248=0," ",IFERROR(IF(DATEDIF(TODAY(),Q248,"M")&lt;=5,"ROJO",IF(DATEDIF(TODAY(),Q248,"M")&gt;=12,"VERDE",IF(AND(DATEDIF(TODAY(),Q248,"M")&gt;=6,DATEDIF(TODAY(),Q248,"M")&lt;=11),"AMARILLO"))),S248))</f>
        <v xml:space="preserve"> </v>
      </c>
      <c r="S248" s="25" t="str">
        <f>IF(Q248=0," ",IF(Q248&lt;=$N$4,"VENCIDO","NO VENCIDO"))</f>
        <v xml:space="preserve"> </v>
      </c>
      <c r="T248" s="18"/>
      <c r="U248" s="19"/>
      <c r="V248" s="19"/>
      <c r="W248" s="20"/>
      <c r="X248" s="20"/>
      <c r="Y248" s="164"/>
      <c r="Z248" s="21"/>
      <c r="AA248" s="4"/>
      <c r="AB248" s="166"/>
      <c r="AC248" s="166"/>
      <c r="AD248" s="170"/>
      <c r="AE248" s="166"/>
      <c r="AF248" s="166"/>
      <c r="AG248" s="166"/>
      <c r="AH248" s="166"/>
      <c r="AI248" s="166"/>
      <c r="AJ248" s="166"/>
      <c r="AK248" s="166"/>
      <c r="AL248" s="166"/>
      <c r="AM248" s="166"/>
      <c r="AN248" s="166"/>
      <c r="AO248" s="184"/>
      <c r="AP248" s="24"/>
      <c r="AQ248" s="8"/>
    </row>
    <row r="249" spans="1:43" ht="14.65" customHeight="1">
      <c r="A249" s="103"/>
      <c r="B249" s="193"/>
      <c r="C249" s="193"/>
      <c r="D249" s="118"/>
      <c r="E249" s="127"/>
      <c r="F249" s="133"/>
      <c r="G249" s="133"/>
      <c r="H249" s="133"/>
      <c r="I249" s="133"/>
      <c r="J249" s="145"/>
      <c r="K249" s="148"/>
      <c r="L249" s="151"/>
      <c r="M249" s="154"/>
      <c r="N249" s="14"/>
      <c r="O249" s="15"/>
      <c r="P249" s="15"/>
      <c r="Q249" s="16"/>
      <c r="R249" s="17" t="str">
        <f ca="1">IF(Q249=0," ",IFERROR(IF(DATEDIF(TODAY(),Q249,"M")&lt;=5,"ROJO",IF(DATEDIF(TODAY(),Q249,"M")&gt;=12,"VERDE",IF(AND(DATEDIF(TODAY(),Q249,"M")&gt;=6,DATEDIF(TODAY(),Q249,"M")&lt;=11),"AMARILLO"))),S249))</f>
        <v xml:space="preserve"> </v>
      </c>
      <c r="S249" s="25" t="str">
        <f>IF(Q249=0," ",IF(Q249&lt;=$N$4,"VENCIDO","NO VENCIDO"))</f>
        <v xml:space="preserve"> </v>
      </c>
      <c r="T249" s="18"/>
      <c r="U249" s="19"/>
      <c r="V249" s="19"/>
      <c r="W249" s="20"/>
      <c r="X249" s="20"/>
      <c r="Y249" s="164"/>
      <c r="Z249" s="21"/>
      <c r="AA249" s="4"/>
      <c r="AB249" s="166"/>
      <c r="AC249" s="166"/>
      <c r="AD249" s="170"/>
      <c r="AE249" s="166"/>
      <c r="AF249" s="166"/>
      <c r="AG249" s="166"/>
      <c r="AH249" s="166"/>
      <c r="AI249" s="166"/>
      <c r="AJ249" s="166"/>
      <c r="AK249" s="166"/>
      <c r="AL249" s="166"/>
      <c r="AM249" s="166"/>
      <c r="AN249" s="166"/>
      <c r="AO249" s="184"/>
      <c r="AP249" s="24"/>
      <c r="AQ249" s="8"/>
    </row>
    <row r="250" spans="1:43" ht="14.65" customHeight="1">
      <c r="A250" s="103"/>
      <c r="B250" s="193"/>
      <c r="C250" s="193"/>
      <c r="D250" s="118"/>
      <c r="E250" s="127"/>
      <c r="F250" s="133"/>
      <c r="G250" s="133"/>
      <c r="H250" s="133"/>
      <c r="I250" s="133"/>
      <c r="J250" s="145"/>
      <c r="K250" s="148"/>
      <c r="L250" s="151"/>
      <c r="M250" s="155"/>
      <c r="N250" s="14"/>
      <c r="O250" s="15"/>
      <c r="P250" s="15"/>
      <c r="Q250" s="16"/>
      <c r="R250" s="17" t="str">
        <f ca="1">IF(Q250=0," ",IFERROR(IF(DATEDIF(TODAY(),Q250,"M")&lt;=5,"ROJO",IF(DATEDIF(TODAY(),Q250,"M")&gt;=12,"VERDE",IF(AND(DATEDIF(TODAY(),Q250,"M")&gt;=6,DATEDIF(TODAY(),Q250,"M")&lt;=11),"AMARILLO"))),S250))</f>
        <v xml:space="preserve"> </v>
      </c>
      <c r="S250" s="25" t="str">
        <f>IF(Q250=0," ",IF(Q250&lt;=$N$4,"VENCIDO","NO VENCIDO"))</f>
        <v xml:space="preserve"> </v>
      </c>
      <c r="T250" s="18"/>
      <c r="U250" s="19"/>
      <c r="V250" s="19"/>
      <c r="W250" s="20"/>
      <c r="X250" s="20"/>
      <c r="Y250" s="164"/>
      <c r="Z250" s="21"/>
      <c r="AA250" s="4"/>
      <c r="AB250" s="166"/>
      <c r="AC250" s="166"/>
      <c r="AD250" s="170"/>
      <c r="AE250" s="166"/>
      <c r="AF250" s="166"/>
      <c r="AG250" s="166"/>
      <c r="AH250" s="166"/>
      <c r="AI250" s="166"/>
      <c r="AJ250" s="166"/>
      <c r="AK250" s="166"/>
      <c r="AL250" s="166"/>
      <c r="AM250" s="166"/>
      <c r="AN250" s="166"/>
      <c r="AO250" s="185"/>
      <c r="AP250" s="24"/>
      <c r="AQ250" s="8"/>
    </row>
    <row r="251" spans="1:43" ht="16.5">
      <c r="A251" s="103"/>
      <c r="B251" s="193"/>
      <c r="C251" s="193"/>
      <c r="D251" s="119"/>
      <c r="E251" s="128"/>
      <c r="F251" s="134"/>
      <c r="G251" s="134"/>
      <c r="H251" s="134"/>
      <c r="I251" s="134"/>
      <c r="J251" s="146"/>
      <c r="K251" s="149"/>
      <c r="L251" s="152"/>
      <c r="M251" s="28" t="b">
        <f>M246=N251</f>
        <v>1</v>
      </c>
      <c r="N251" s="29">
        <f>SUM(N246:N250)</f>
        <v>13</v>
      </c>
      <c r="O251" s="30" t="s">
        <v>112</v>
      </c>
      <c r="P251" s="31"/>
      <c r="Q251" s="32"/>
      <c r="R251" s="32"/>
      <c r="S251" s="32"/>
      <c r="T251" s="33">
        <f>SUM(T246:T250)</f>
        <v>0</v>
      </c>
      <c r="U251" s="34"/>
      <c r="V251" s="34"/>
      <c r="W251" s="35"/>
      <c r="X251" s="35"/>
      <c r="Y251" s="165"/>
      <c r="Z251" s="36"/>
      <c r="AA251" s="4"/>
      <c r="AB251" s="37"/>
      <c r="AC251" s="38"/>
      <c r="AD251" s="38"/>
      <c r="AE251" s="38"/>
      <c r="AF251" s="38"/>
      <c r="AG251" s="38"/>
      <c r="AH251" s="38"/>
      <c r="AI251" s="38"/>
      <c r="AJ251" s="38"/>
      <c r="AK251" s="38"/>
      <c r="AL251" s="38"/>
      <c r="AM251" s="38"/>
      <c r="AN251" s="38"/>
      <c r="AO251" s="39"/>
      <c r="AP251" s="24"/>
      <c r="AQ251" s="8"/>
    </row>
    <row r="252" spans="1:43" ht="14.65" customHeight="1">
      <c r="A252" s="103">
        <f>A246+1</f>
        <v>6</v>
      </c>
      <c r="B252" s="193" t="s">
        <v>188</v>
      </c>
      <c r="C252" s="193"/>
      <c r="D252" s="117">
        <f>+Mayo!M252</f>
        <v>0</v>
      </c>
      <c r="E252" s="126"/>
      <c r="F252" s="132"/>
      <c r="G252" s="132"/>
      <c r="H252" s="132"/>
      <c r="I252" s="132"/>
      <c r="J252" s="144">
        <f>+F252+G252</f>
        <v>0</v>
      </c>
      <c r="K252" s="147">
        <f>+AO252</f>
        <v>0</v>
      </c>
      <c r="L252" s="150">
        <f>+J252+K252</f>
        <v>0</v>
      </c>
      <c r="M252" s="153">
        <f>+(D252+E252)-(L252)+H252-I252</f>
        <v>0</v>
      </c>
      <c r="N252" s="14"/>
      <c r="O252" s="15"/>
      <c r="P252" s="15"/>
      <c r="Q252" s="16"/>
      <c r="R252" s="17" t="str">
        <f ca="1">IF(Q252=0," ",IFERROR(IF(DATEDIF(TODAY(),Q252,"M")&lt;=5,"ROJO",IF(DATEDIF(TODAY(),Q252,"M")&gt;=12,"VERDE",IF(AND(DATEDIF(TODAY(),Q252,"M")&gt;=6,DATEDIF(TODAY(),Q252,"M")&lt;=11),"AMARILLO"))),S252))</f>
        <v xml:space="preserve"> </v>
      </c>
      <c r="S252" s="17" t="str">
        <f>IF(Q252=0," ",IF(Q252&lt;=$N$4,"VENCIDO","NO VENCIDO"))</f>
        <v xml:space="preserve"> </v>
      </c>
      <c r="T252" s="18"/>
      <c r="U252" s="19"/>
      <c r="V252" s="19"/>
      <c r="W252" s="20"/>
      <c r="X252" s="20"/>
      <c r="Y252" s="163">
        <f>+AT252</f>
        <v>0</v>
      </c>
      <c r="Z252" s="21"/>
      <c r="AA252" s="4"/>
      <c r="AB252" s="166"/>
      <c r="AC252" s="166"/>
      <c r="AD252" s="170">
        <f>+AB252+AC252</f>
        <v>0</v>
      </c>
      <c r="AE252" s="166"/>
      <c r="AF252" s="166"/>
      <c r="AG252" s="166"/>
      <c r="AH252" s="166"/>
      <c r="AI252" s="166"/>
      <c r="AJ252" s="166"/>
      <c r="AK252" s="166"/>
      <c r="AL252" s="166"/>
      <c r="AM252" s="166"/>
      <c r="AN252" s="166"/>
      <c r="AO252" s="183">
        <f>SUM(AD252:AN256)</f>
        <v>0</v>
      </c>
      <c r="AP252" s="24"/>
      <c r="AQ252" s="8"/>
    </row>
    <row r="253" spans="1:43" ht="14.65" customHeight="1">
      <c r="A253" s="103"/>
      <c r="B253" s="193"/>
      <c r="C253" s="193"/>
      <c r="D253" s="118"/>
      <c r="E253" s="127"/>
      <c r="F253" s="133"/>
      <c r="G253" s="133"/>
      <c r="H253" s="133"/>
      <c r="I253" s="133"/>
      <c r="J253" s="145"/>
      <c r="K253" s="148"/>
      <c r="L253" s="151"/>
      <c r="M253" s="154"/>
      <c r="N253" s="14"/>
      <c r="O253" s="15"/>
      <c r="P253" s="15"/>
      <c r="Q253" s="16"/>
      <c r="R253" s="17" t="str">
        <f ca="1">IF(Q253=0," ",IFERROR(IF(DATEDIF(TODAY(),Q253,"M")&lt;=5,"ROJO",IF(DATEDIF(TODAY(),Q253,"M")&gt;=12,"VERDE",IF(AND(DATEDIF(TODAY(),Q253,"M")&gt;=6,DATEDIF(TODAY(),Q253,"M")&lt;=11),"AMARILLO"))),S253))</f>
        <v xml:space="preserve"> </v>
      </c>
      <c r="S253" s="25" t="str">
        <f>IF(Q253=0," ",IF(Q253&lt;=$N$4,"VENCIDO","NO VENCIDO"))</f>
        <v xml:space="preserve"> </v>
      </c>
      <c r="T253" s="18"/>
      <c r="U253" s="19"/>
      <c r="V253" s="19"/>
      <c r="W253" s="20"/>
      <c r="X253" s="20"/>
      <c r="Y253" s="164"/>
      <c r="Z253" s="21"/>
      <c r="AA253" s="4"/>
      <c r="AB253" s="166"/>
      <c r="AC253" s="166"/>
      <c r="AD253" s="170"/>
      <c r="AE253" s="166"/>
      <c r="AF253" s="166"/>
      <c r="AG253" s="166"/>
      <c r="AH253" s="166"/>
      <c r="AI253" s="166"/>
      <c r="AJ253" s="166"/>
      <c r="AK253" s="166"/>
      <c r="AL253" s="166"/>
      <c r="AM253" s="166"/>
      <c r="AN253" s="166"/>
      <c r="AO253" s="184"/>
      <c r="AP253" s="24"/>
      <c r="AQ253" s="8"/>
    </row>
    <row r="254" spans="1:43" ht="14.65" customHeight="1">
      <c r="A254" s="103"/>
      <c r="B254" s="193"/>
      <c r="C254" s="193"/>
      <c r="D254" s="118"/>
      <c r="E254" s="127"/>
      <c r="F254" s="133"/>
      <c r="G254" s="133"/>
      <c r="H254" s="133"/>
      <c r="I254" s="133"/>
      <c r="J254" s="145"/>
      <c r="K254" s="148"/>
      <c r="L254" s="151"/>
      <c r="M254" s="154"/>
      <c r="N254" s="14"/>
      <c r="O254" s="15"/>
      <c r="P254" s="15"/>
      <c r="Q254" s="16"/>
      <c r="R254" s="17" t="str">
        <f ca="1">IF(Q254=0," ",IFERROR(IF(DATEDIF(TODAY(),Q254,"M")&lt;=5,"ROJO",IF(DATEDIF(TODAY(),Q254,"M")&gt;=12,"VERDE",IF(AND(DATEDIF(TODAY(),Q254,"M")&gt;=6,DATEDIF(TODAY(),Q254,"M")&lt;=11),"AMARILLO"))),S254))</f>
        <v xml:space="preserve"> </v>
      </c>
      <c r="S254" s="25" t="str">
        <f>IF(Q254=0," ",IF(Q254&lt;=$N$4,"VENCIDO","NO VENCIDO"))</f>
        <v xml:space="preserve"> </v>
      </c>
      <c r="T254" s="18"/>
      <c r="U254" s="19"/>
      <c r="V254" s="19"/>
      <c r="W254" s="20"/>
      <c r="X254" s="20"/>
      <c r="Y254" s="164"/>
      <c r="Z254" s="21"/>
      <c r="AA254" s="4"/>
      <c r="AB254" s="166"/>
      <c r="AC254" s="166"/>
      <c r="AD254" s="170"/>
      <c r="AE254" s="166"/>
      <c r="AF254" s="166"/>
      <c r="AG254" s="166"/>
      <c r="AH254" s="166"/>
      <c r="AI254" s="166"/>
      <c r="AJ254" s="166"/>
      <c r="AK254" s="166"/>
      <c r="AL254" s="166"/>
      <c r="AM254" s="166"/>
      <c r="AN254" s="166"/>
      <c r="AO254" s="184"/>
      <c r="AP254" s="24"/>
      <c r="AQ254" s="8"/>
    </row>
    <row r="255" spans="1:43" ht="14.65" customHeight="1">
      <c r="A255" s="103"/>
      <c r="B255" s="193"/>
      <c r="C255" s="193"/>
      <c r="D255" s="118"/>
      <c r="E255" s="127"/>
      <c r="F255" s="133"/>
      <c r="G255" s="133"/>
      <c r="H255" s="133"/>
      <c r="I255" s="133"/>
      <c r="J255" s="145"/>
      <c r="K255" s="148"/>
      <c r="L255" s="151"/>
      <c r="M255" s="154"/>
      <c r="N255" s="14"/>
      <c r="O255" s="15"/>
      <c r="P255" s="15"/>
      <c r="Q255" s="16"/>
      <c r="R255" s="17" t="str">
        <f ca="1">IF(Q255=0," ",IFERROR(IF(DATEDIF(TODAY(),Q255,"M")&lt;=5,"ROJO",IF(DATEDIF(TODAY(),Q255,"M")&gt;=12,"VERDE",IF(AND(DATEDIF(TODAY(),Q255,"M")&gt;=6,DATEDIF(TODAY(),Q255,"M")&lt;=11),"AMARILLO"))),S255))</f>
        <v xml:space="preserve"> </v>
      </c>
      <c r="S255" s="25" t="str">
        <f>IF(Q255=0," ",IF(Q255&lt;=$N$4,"VENCIDO","NO VENCIDO"))</f>
        <v xml:space="preserve"> </v>
      </c>
      <c r="T255" s="18"/>
      <c r="U255" s="19"/>
      <c r="V255" s="19"/>
      <c r="W255" s="20"/>
      <c r="X255" s="20"/>
      <c r="Y255" s="164"/>
      <c r="Z255" s="21"/>
      <c r="AA255" s="4"/>
      <c r="AB255" s="166"/>
      <c r="AC255" s="166"/>
      <c r="AD255" s="170"/>
      <c r="AE255" s="166"/>
      <c r="AF255" s="166"/>
      <c r="AG255" s="166"/>
      <c r="AH255" s="166"/>
      <c r="AI255" s="166"/>
      <c r="AJ255" s="166"/>
      <c r="AK255" s="166"/>
      <c r="AL255" s="166"/>
      <c r="AM255" s="166"/>
      <c r="AN255" s="166"/>
      <c r="AO255" s="184"/>
      <c r="AP255" s="24"/>
      <c r="AQ255" s="8"/>
    </row>
    <row r="256" spans="1:43" ht="14.65" customHeight="1">
      <c r="A256" s="103"/>
      <c r="B256" s="193"/>
      <c r="C256" s="193"/>
      <c r="D256" s="118"/>
      <c r="E256" s="127"/>
      <c r="F256" s="133"/>
      <c r="G256" s="133"/>
      <c r="H256" s="133"/>
      <c r="I256" s="133"/>
      <c r="J256" s="145"/>
      <c r="K256" s="148"/>
      <c r="L256" s="151"/>
      <c r="M256" s="155"/>
      <c r="N256" s="14"/>
      <c r="O256" s="15"/>
      <c r="P256" s="15"/>
      <c r="Q256" s="16"/>
      <c r="R256" s="17" t="str">
        <f ca="1">IF(Q256=0," ",IFERROR(IF(DATEDIF(TODAY(),Q256,"M")&lt;=5,"ROJO",IF(DATEDIF(TODAY(),Q256,"M")&gt;=12,"VERDE",IF(AND(DATEDIF(TODAY(),Q256,"M")&gt;=6,DATEDIF(TODAY(),Q256,"M")&lt;=11),"AMARILLO"))),S256))</f>
        <v xml:space="preserve"> </v>
      </c>
      <c r="S256" s="25" t="str">
        <f>IF(Q256=0," ",IF(Q256&lt;=$N$4,"VENCIDO","NO VENCIDO"))</f>
        <v xml:space="preserve"> </v>
      </c>
      <c r="T256" s="18"/>
      <c r="U256" s="19"/>
      <c r="V256" s="19"/>
      <c r="W256" s="20"/>
      <c r="X256" s="20"/>
      <c r="Y256" s="164"/>
      <c r="Z256" s="21"/>
      <c r="AA256" s="4"/>
      <c r="AB256" s="166"/>
      <c r="AC256" s="166"/>
      <c r="AD256" s="170"/>
      <c r="AE256" s="166"/>
      <c r="AF256" s="166"/>
      <c r="AG256" s="166"/>
      <c r="AH256" s="166"/>
      <c r="AI256" s="166"/>
      <c r="AJ256" s="166"/>
      <c r="AK256" s="166"/>
      <c r="AL256" s="166"/>
      <c r="AM256" s="166"/>
      <c r="AN256" s="166"/>
      <c r="AO256" s="185"/>
      <c r="AP256" s="24"/>
      <c r="AQ256" s="8"/>
    </row>
    <row r="257" spans="1:43" ht="16.5">
      <c r="A257" s="103"/>
      <c r="B257" s="193"/>
      <c r="C257" s="193"/>
      <c r="D257" s="119"/>
      <c r="E257" s="128"/>
      <c r="F257" s="134"/>
      <c r="G257" s="134"/>
      <c r="H257" s="134"/>
      <c r="I257" s="134"/>
      <c r="J257" s="146"/>
      <c r="K257" s="149"/>
      <c r="L257" s="152"/>
      <c r="M257" s="28" t="b">
        <f>M252=N257</f>
        <v>1</v>
      </c>
      <c r="N257" s="29">
        <f>SUM(N252:N256)</f>
        <v>0</v>
      </c>
      <c r="O257" s="30" t="s">
        <v>112</v>
      </c>
      <c r="P257" s="31"/>
      <c r="Q257" s="32"/>
      <c r="R257" s="32"/>
      <c r="S257" s="32"/>
      <c r="T257" s="33">
        <f>SUM(T252:T256)</f>
        <v>0</v>
      </c>
      <c r="U257" s="34"/>
      <c r="V257" s="34"/>
      <c r="W257" s="35"/>
      <c r="X257" s="35"/>
      <c r="Y257" s="165"/>
      <c r="Z257" s="36"/>
      <c r="AA257" s="4"/>
      <c r="AB257" s="37"/>
      <c r="AC257" s="38"/>
      <c r="AD257" s="38"/>
      <c r="AE257" s="38"/>
      <c r="AF257" s="38"/>
      <c r="AG257" s="38"/>
      <c r="AH257" s="38"/>
      <c r="AI257" s="38"/>
      <c r="AJ257" s="38"/>
      <c r="AK257" s="38"/>
      <c r="AL257" s="38"/>
      <c r="AM257" s="38"/>
      <c r="AN257" s="38"/>
      <c r="AO257" s="39"/>
      <c r="AP257" s="24"/>
      <c r="AQ257" s="8"/>
    </row>
    <row r="258" spans="1:43" ht="14.65" customHeight="1">
      <c r="A258" s="103">
        <f>A252+1</f>
        <v>7</v>
      </c>
      <c r="B258" s="193" t="s">
        <v>189</v>
      </c>
      <c r="C258" s="193"/>
      <c r="D258" s="117">
        <f>+Mayo!M258</f>
        <v>0</v>
      </c>
      <c r="E258" s="126"/>
      <c r="F258" s="132"/>
      <c r="G258" s="132"/>
      <c r="H258" s="132"/>
      <c r="I258" s="132"/>
      <c r="J258" s="144">
        <f>+F258+G258</f>
        <v>0</v>
      </c>
      <c r="K258" s="147">
        <f>+AO258</f>
        <v>0</v>
      </c>
      <c r="L258" s="150">
        <f>+J258+K258</f>
        <v>0</v>
      </c>
      <c r="M258" s="153">
        <f>+(D258+E258)-(L258)+H258-I258</f>
        <v>0</v>
      </c>
      <c r="N258" s="14"/>
      <c r="O258" s="15"/>
      <c r="P258" s="15"/>
      <c r="Q258" s="16"/>
      <c r="R258" s="17" t="str">
        <f ca="1">IF(Q258=0," ",IFERROR(IF(DATEDIF(TODAY(),Q258,"M")&lt;=5,"ROJO",IF(DATEDIF(TODAY(),Q258,"M")&gt;=12,"VERDE",IF(AND(DATEDIF(TODAY(),Q258,"M")&gt;=6,DATEDIF(TODAY(),Q258,"M")&lt;=11),"AMARILLO"))),S258))</f>
        <v xml:space="preserve"> </v>
      </c>
      <c r="S258" s="17" t="str">
        <f>IF(Q258=0," ",IF(Q258&lt;=$N$4,"VENCIDO","NO VENCIDO"))</f>
        <v xml:space="preserve"> </v>
      </c>
      <c r="T258" s="18"/>
      <c r="U258" s="19"/>
      <c r="V258" s="19"/>
      <c r="W258" s="20"/>
      <c r="X258" s="20"/>
      <c r="Y258" s="163">
        <f>+AT258</f>
        <v>0</v>
      </c>
      <c r="Z258" s="21"/>
      <c r="AA258" s="4"/>
      <c r="AB258" s="166"/>
      <c r="AC258" s="166"/>
      <c r="AD258" s="170">
        <f>+AB258+AC258</f>
        <v>0</v>
      </c>
      <c r="AE258" s="166"/>
      <c r="AF258" s="166"/>
      <c r="AG258" s="166"/>
      <c r="AH258" s="166"/>
      <c r="AI258" s="166"/>
      <c r="AJ258" s="166"/>
      <c r="AK258" s="166"/>
      <c r="AL258" s="166"/>
      <c r="AM258" s="166"/>
      <c r="AN258" s="166"/>
      <c r="AO258" s="183">
        <f>SUM(AD258:AN262)</f>
        <v>0</v>
      </c>
      <c r="AP258" s="24"/>
      <c r="AQ258" s="8"/>
    </row>
    <row r="259" spans="1:43" ht="14.65" customHeight="1">
      <c r="A259" s="103"/>
      <c r="B259" s="193"/>
      <c r="C259" s="193"/>
      <c r="D259" s="118"/>
      <c r="E259" s="127"/>
      <c r="F259" s="133"/>
      <c r="G259" s="133"/>
      <c r="H259" s="133"/>
      <c r="I259" s="133"/>
      <c r="J259" s="145"/>
      <c r="K259" s="148"/>
      <c r="L259" s="151"/>
      <c r="M259" s="154"/>
      <c r="N259" s="14"/>
      <c r="O259" s="15"/>
      <c r="P259" s="15"/>
      <c r="Q259" s="16"/>
      <c r="R259" s="17" t="str">
        <f ca="1">IF(Q259=0," ",IFERROR(IF(DATEDIF(TODAY(),Q259,"M")&lt;=5,"ROJO",IF(DATEDIF(TODAY(),Q259,"M")&gt;=12,"VERDE",IF(AND(DATEDIF(TODAY(),Q259,"M")&gt;=6,DATEDIF(TODAY(),Q259,"M")&lt;=11),"AMARILLO"))),S259))</f>
        <v xml:space="preserve"> </v>
      </c>
      <c r="S259" s="25" t="str">
        <f>IF(Q259=0," ",IF(Q259&lt;=$N$4,"VENCIDO","NO VENCIDO"))</f>
        <v xml:space="preserve"> </v>
      </c>
      <c r="T259" s="18"/>
      <c r="U259" s="19"/>
      <c r="V259" s="19"/>
      <c r="W259" s="20"/>
      <c r="X259" s="20"/>
      <c r="Y259" s="164"/>
      <c r="Z259" s="21"/>
      <c r="AA259" s="4"/>
      <c r="AB259" s="166"/>
      <c r="AC259" s="166"/>
      <c r="AD259" s="170"/>
      <c r="AE259" s="166"/>
      <c r="AF259" s="166"/>
      <c r="AG259" s="166"/>
      <c r="AH259" s="166"/>
      <c r="AI259" s="166"/>
      <c r="AJ259" s="166"/>
      <c r="AK259" s="166"/>
      <c r="AL259" s="166"/>
      <c r="AM259" s="166"/>
      <c r="AN259" s="166"/>
      <c r="AO259" s="184"/>
      <c r="AP259" s="24"/>
      <c r="AQ259" s="8"/>
    </row>
    <row r="260" spans="1:43" ht="14.65" customHeight="1">
      <c r="A260" s="103"/>
      <c r="B260" s="193"/>
      <c r="C260" s="193"/>
      <c r="D260" s="118"/>
      <c r="E260" s="127"/>
      <c r="F260" s="133"/>
      <c r="G260" s="133"/>
      <c r="H260" s="133"/>
      <c r="I260" s="133"/>
      <c r="J260" s="145"/>
      <c r="K260" s="148"/>
      <c r="L260" s="151"/>
      <c r="M260" s="154"/>
      <c r="N260" s="14"/>
      <c r="O260" s="15"/>
      <c r="P260" s="15"/>
      <c r="Q260" s="16"/>
      <c r="R260" s="17" t="str">
        <f ca="1">IF(Q260=0," ",IFERROR(IF(DATEDIF(TODAY(),Q260,"M")&lt;=5,"ROJO",IF(DATEDIF(TODAY(),Q260,"M")&gt;=12,"VERDE",IF(AND(DATEDIF(TODAY(),Q260,"M")&gt;=6,DATEDIF(TODAY(),Q260,"M")&lt;=11),"AMARILLO"))),S260))</f>
        <v xml:space="preserve"> </v>
      </c>
      <c r="S260" s="25" t="str">
        <f>IF(Q260=0," ",IF(Q260&lt;=$N$4,"VENCIDO","NO VENCIDO"))</f>
        <v xml:space="preserve"> </v>
      </c>
      <c r="T260" s="18"/>
      <c r="U260" s="19"/>
      <c r="V260" s="19"/>
      <c r="W260" s="20"/>
      <c r="X260" s="20"/>
      <c r="Y260" s="164"/>
      <c r="Z260" s="21"/>
      <c r="AA260" s="4"/>
      <c r="AB260" s="166"/>
      <c r="AC260" s="166"/>
      <c r="AD260" s="170"/>
      <c r="AE260" s="166"/>
      <c r="AF260" s="166"/>
      <c r="AG260" s="166"/>
      <c r="AH260" s="166"/>
      <c r="AI260" s="166"/>
      <c r="AJ260" s="166"/>
      <c r="AK260" s="166"/>
      <c r="AL260" s="166"/>
      <c r="AM260" s="166"/>
      <c r="AN260" s="166"/>
      <c r="AO260" s="184"/>
      <c r="AP260" s="24"/>
      <c r="AQ260" s="8"/>
    </row>
    <row r="261" spans="1:43" ht="14.65" customHeight="1">
      <c r="A261" s="103"/>
      <c r="B261" s="193"/>
      <c r="C261" s="193"/>
      <c r="D261" s="118"/>
      <c r="E261" s="127"/>
      <c r="F261" s="133"/>
      <c r="G261" s="133"/>
      <c r="H261" s="133"/>
      <c r="I261" s="133"/>
      <c r="J261" s="145"/>
      <c r="K261" s="148"/>
      <c r="L261" s="151"/>
      <c r="M261" s="154"/>
      <c r="N261" s="14"/>
      <c r="O261" s="15"/>
      <c r="P261" s="15"/>
      <c r="Q261" s="16"/>
      <c r="R261" s="17" t="str">
        <f ca="1">IF(Q261=0," ",IFERROR(IF(DATEDIF(TODAY(),Q261,"M")&lt;=5,"ROJO",IF(DATEDIF(TODAY(),Q261,"M")&gt;=12,"VERDE",IF(AND(DATEDIF(TODAY(),Q261,"M")&gt;=6,DATEDIF(TODAY(),Q261,"M")&lt;=11),"AMARILLO"))),S261))</f>
        <v xml:space="preserve"> </v>
      </c>
      <c r="S261" s="25" t="str">
        <f>IF(Q261=0," ",IF(Q261&lt;=$N$4,"VENCIDO","NO VENCIDO"))</f>
        <v xml:space="preserve"> </v>
      </c>
      <c r="T261" s="18"/>
      <c r="U261" s="19"/>
      <c r="V261" s="19"/>
      <c r="W261" s="20"/>
      <c r="X261" s="20"/>
      <c r="Y261" s="164"/>
      <c r="Z261" s="21"/>
      <c r="AA261" s="4"/>
      <c r="AB261" s="166"/>
      <c r="AC261" s="166"/>
      <c r="AD261" s="170"/>
      <c r="AE261" s="166"/>
      <c r="AF261" s="166"/>
      <c r="AG261" s="166"/>
      <c r="AH261" s="166"/>
      <c r="AI261" s="166"/>
      <c r="AJ261" s="166"/>
      <c r="AK261" s="166"/>
      <c r="AL261" s="166"/>
      <c r="AM261" s="166"/>
      <c r="AN261" s="166"/>
      <c r="AO261" s="184"/>
      <c r="AP261" s="24"/>
      <c r="AQ261" s="8"/>
    </row>
    <row r="262" spans="1:43" ht="14.65" customHeight="1">
      <c r="A262" s="103"/>
      <c r="B262" s="193"/>
      <c r="C262" s="193"/>
      <c r="D262" s="118"/>
      <c r="E262" s="127"/>
      <c r="F262" s="133"/>
      <c r="G262" s="133"/>
      <c r="H262" s="133"/>
      <c r="I262" s="133"/>
      <c r="J262" s="145"/>
      <c r="K262" s="148"/>
      <c r="L262" s="151"/>
      <c r="M262" s="155"/>
      <c r="N262" s="14"/>
      <c r="O262" s="15"/>
      <c r="P262" s="15"/>
      <c r="Q262" s="16"/>
      <c r="R262" s="17" t="str">
        <f ca="1">IF(Q262=0," ",IFERROR(IF(DATEDIF(TODAY(),Q262,"M")&lt;=5,"ROJO",IF(DATEDIF(TODAY(),Q262,"M")&gt;=12,"VERDE",IF(AND(DATEDIF(TODAY(),Q262,"M")&gt;=6,DATEDIF(TODAY(),Q262,"M")&lt;=11),"AMARILLO"))),S262))</f>
        <v xml:space="preserve"> </v>
      </c>
      <c r="S262" s="25" t="str">
        <f>IF(Q262=0," ",IF(Q262&lt;=$N$4,"VENCIDO","NO VENCIDO"))</f>
        <v xml:space="preserve"> </v>
      </c>
      <c r="T262" s="18"/>
      <c r="U262" s="19"/>
      <c r="V262" s="19"/>
      <c r="W262" s="20"/>
      <c r="X262" s="20"/>
      <c r="Y262" s="164"/>
      <c r="Z262" s="21"/>
      <c r="AA262" s="4"/>
      <c r="AB262" s="166"/>
      <c r="AC262" s="166"/>
      <c r="AD262" s="170"/>
      <c r="AE262" s="166"/>
      <c r="AF262" s="166"/>
      <c r="AG262" s="166"/>
      <c r="AH262" s="166"/>
      <c r="AI262" s="166"/>
      <c r="AJ262" s="166"/>
      <c r="AK262" s="166"/>
      <c r="AL262" s="166"/>
      <c r="AM262" s="166"/>
      <c r="AN262" s="166"/>
      <c r="AO262" s="185"/>
      <c r="AP262" s="24"/>
      <c r="AQ262" s="8"/>
    </row>
    <row r="263" spans="1:43" ht="16.5">
      <c r="A263" s="103"/>
      <c r="B263" s="193"/>
      <c r="C263" s="193"/>
      <c r="D263" s="119"/>
      <c r="E263" s="128"/>
      <c r="F263" s="134"/>
      <c r="G263" s="134"/>
      <c r="H263" s="134"/>
      <c r="I263" s="134"/>
      <c r="J263" s="146"/>
      <c r="K263" s="149"/>
      <c r="L263" s="152"/>
      <c r="M263" s="28" t="b">
        <f>M258=N263</f>
        <v>1</v>
      </c>
      <c r="N263" s="29">
        <f>SUM(N258:N262)</f>
        <v>0</v>
      </c>
      <c r="O263" s="30" t="s">
        <v>112</v>
      </c>
      <c r="P263" s="31"/>
      <c r="Q263" s="32"/>
      <c r="R263" s="32"/>
      <c r="S263" s="32"/>
      <c r="T263" s="33">
        <f>SUM(T258:T262)</f>
        <v>0</v>
      </c>
      <c r="U263" s="34"/>
      <c r="V263" s="34"/>
      <c r="W263" s="35"/>
      <c r="X263" s="35"/>
      <c r="Y263" s="165"/>
      <c r="Z263" s="36"/>
      <c r="AA263" s="4"/>
      <c r="AB263" s="37"/>
      <c r="AC263" s="38"/>
      <c r="AD263" s="38"/>
      <c r="AE263" s="38"/>
      <c r="AF263" s="38"/>
      <c r="AG263" s="38"/>
      <c r="AH263" s="38"/>
      <c r="AI263" s="38"/>
      <c r="AJ263" s="38"/>
      <c r="AK263" s="38"/>
      <c r="AL263" s="38"/>
      <c r="AM263" s="38"/>
      <c r="AN263" s="38"/>
      <c r="AO263" s="39"/>
      <c r="AP263" s="24"/>
      <c r="AQ263" s="8"/>
    </row>
    <row r="264" spans="1:43" ht="14.65" customHeight="1">
      <c r="A264" s="103">
        <f>A258+1</f>
        <v>8</v>
      </c>
      <c r="B264" s="193" t="s">
        <v>190</v>
      </c>
      <c r="C264" s="193"/>
      <c r="D264" s="117">
        <f>+Mayo!M264</f>
        <v>100</v>
      </c>
      <c r="E264" s="126">
        <v>100</v>
      </c>
      <c r="F264" s="132">
        <v>9</v>
      </c>
      <c r="G264" s="132"/>
      <c r="H264" s="132"/>
      <c r="I264" s="132"/>
      <c r="J264" s="144">
        <f>+F264+G264</f>
        <v>9</v>
      </c>
      <c r="K264" s="147">
        <f>+AO264</f>
        <v>31</v>
      </c>
      <c r="L264" s="150">
        <f>+J264+K264</f>
        <v>40</v>
      </c>
      <c r="M264" s="153">
        <f>+(D264+E264)-(L264)+H264-I264</f>
        <v>160</v>
      </c>
      <c r="N264" s="14">
        <v>160</v>
      </c>
      <c r="O264" s="15" t="s">
        <v>191</v>
      </c>
      <c r="P264" s="15" t="s">
        <v>125</v>
      </c>
      <c r="Q264" s="16">
        <v>46568</v>
      </c>
      <c r="R264" s="17" t="str">
        <f ca="1">IF(Q264=0," ",IFERROR(IF(DATEDIF(TODAY(),Q264,"M")&lt;=5,"ROJO",IF(DATEDIF(TODAY(),Q264,"M")&gt;=12,"VERDE",IF(AND(DATEDIF(TODAY(),Q264,"M")&gt;=6,DATEDIF(TODAY(),Q264,"M")&lt;=11),"AMARILLO"))),S264))</f>
        <v>AMARILLO</v>
      </c>
      <c r="S264" s="17" t="str">
        <f>IF(Q264=0," ",IF(Q264&lt;=$N$4,"VENCIDO","NO VENCIDO"))</f>
        <v>NO VENCIDO</v>
      </c>
      <c r="T264" s="18"/>
      <c r="U264" s="19"/>
      <c r="V264" s="19"/>
      <c r="W264" s="20"/>
      <c r="X264" s="20"/>
      <c r="Y264" s="163">
        <f>+AT264</f>
        <v>0</v>
      </c>
      <c r="Z264" s="21"/>
      <c r="AA264" s="4"/>
      <c r="AB264" s="166">
        <v>31</v>
      </c>
      <c r="AC264" s="166"/>
      <c r="AD264" s="170">
        <f>+AB264+AC264</f>
        <v>31</v>
      </c>
      <c r="AE264" s="166"/>
      <c r="AF264" s="166"/>
      <c r="AG264" s="166"/>
      <c r="AH264" s="166"/>
      <c r="AI264" s="166"/>
      <c r="AJ264" s="166"/>
      <c r="AK264" s="166"/>
      <c r="AL264" s="166"/>
      <c r="AM264" s="166"/>
      <c r="AN264" s="166"/>
      <c r="AO264" s="183">
        <f>SUM(AD264:AN268)</f>
        <v>31</v>
      </c>
      <c r="AP264" s="24"/>
      <c r="AQ264" s="8"/>
    </row>
    <row r="265" spans="1:43" ht="14.65" customHeight="1">
      <c r="A265" s="103"/>
      <c r="B265" s="193"/>
      <c r="C265" s="193"/>
      <c r="D265" s="118"/>
      <c r="E265" s="127"/>
      <c r="F265" s="133"/>
      <c r="G265" s="133"/>
      <c r="H265" s="133"/>
      <c r="I265" s="133"/>
      <c r="J265" s="145"/>
      <c r="K265" s="148"/>
      <c r="L265" s="151"/>
      <c r="M265" s="154"/>
      <c r="N265" s="14"/>
      <c r="O265" s="15"/>
      <c r="P265" s="15"/>
      <c r="Q265" s="16"/>
      <c r="R265" s="17" t="str">
        <f ca="1">IF(Q265=0," ",IFERROR(IF(DATEDIF(TODAY(),Q265,"M")&lt;=5,"ROJO",IF(DATEDIF(TODAY(),Q265,"M")&gt;=12,"VERDE",IF(AND(DATEDIF(TODAY(),Q265,"M")&gt;=6,DATEDIF(TODAY(),Q265,"M")&lt;=11),"AMARILLO"))),S265))</f>
        <v xml:space="preserve"> </v>
      </c>
      <c r="S265" s="25" t="str">
        <f>IF(Q265=0," ",IF(Q265&lt;=$N$4,"VENCIDO","NO VENCIDO"))</f>
        <v xml:space="preserve"> </v>
      </c>
      <c r="T265" s="18"/>
      <c r="U265" s="19"/>
      <c r="V265" s="19"/>
      <c r="W265" s="20"/>
      <c r="X265" s="20"/>
      <c r="Y265" s="164"/>
      <c r="Z265" s="21"/>
      <c r="AA265" s="4"/>
      <c r="AB265" s="166"/>
      <c r="AC265" s="166"/>
      <c r="AD265" s="170"/>
      <c r="AE265" s="166"/>
      <c r="AF265" s="166"/>
      <c r="AG265" s="166"/>
      <c r="AH265" s="166"/>
      <c r="AI265" s="166"/>
      <c r="AJ265" s="166"/>
      <c r="AK265" s="166"/>
      <c r="AL265" s="166"/>
      <c r="AM265" s="166"/>
      <c r="AN265" s="166"/>
      <c r="AO265" s="184"/>
      <c r="AP265" s="24"/>
      <c r="AQ265" s="8"/>
    </row>
    <row r="266" spans="1:43" ht="14.65" customHeight="1">
      <c r="A266" s="103"/>
      <c r="B266" s="193"/>
      <c r="C266" s="193"/>
      <c r="D266" s="118"/>
      <c r="E266" s="127"/>
      <c r="F266" s="133"/>
      <c r="G266" s="133"/>
      <c r="H266" s="133"/>
      <c r="I266" s="133"/>
      <c r="J266" s="145"/>
      <c r="K266" s="148"/>
      <c r="L266" s="151"/>
      <c r="M266" s="154"/>
      <c r="N266" s="14"/>
      <c r="O266" s="15"/>
      <c r="P266" s="15"/>
      <c r="Q266" s="16"/>
      <c r="R266" s="17" t="str">
        <f ca="1">IF(Q266=0," ",IFERROR(IF(DATEDIF(TODAY(),Q266,"M")&lt;=5,"ROJO",IF(DATEDIF(TODAY(),Q266,"M")&gt;=12,"VERDE",IF(AND(DATEDIF(TODAY(),Q266,"M")&gt;=6,DATEDIF(TODAY(),Q266,"M")&lt;=11),"AMARILLO"))),S266))</f>
        <v xml:space="preserve"> </v>
      </c>
      <c r="S266" s="25" t="str">
        <f>IF(Q266=0," ",IF(Q266&lt;=$N$4,"VENCIDO","NO VENCIDO"))</f>
        <v xml:space="preserve"> </v>
      </c>
      <c r="T266" s="18"/>
      <c r="U266" s="19"/>
      <c r="V266" s="19"/>
      <c r="W266" s="20"/>
      <c r="X266" s="20"/>
      <c r="Y266" s="164"/>
      <c r="Z266" s="21"/>
      <c r="AA266" s="4"/>
      <c r="AB266" s="166"/>
      <c r="AC266" s="166"/>
      <c r="AD266" s="170"/>
      <c r="AE266" s="166"/>
      <c r="AF266" s="166"/>
      <c r="AG266" s="166"/>
      <c r="AH266" s="166"/>
      <c r="AI266" s="166"/>
      <c r="AJ266" s="166"/>
      <c r="AK266" s="166"/>
      <c r="AL266" s="166"/>
      <c r="AM266" s="166"/>
      <c r="AN266" s="166"/>
      <c r="AO266" s="184"/>
      <c r="AP266" s="24"/>
      <c r="AQ266" s="8"/>
    </row>
    <row r="267" spans="1:43" ht="14.65" customHeight="1">
      <c r="A267" s="103"/>
      <c r="B267" s="193"/>
      <c r="C267" s="193"/>
      <c r="D267" s="118"/>
      <c r="E267" s="127"/>
      <c r="F267" s="133"/>
      <c r="G267" s="133"/>
      <c r="H267" s="133"/>
      <c r="I267" s="133"/>
      <c r="J267" s="145"/>
      <c r="K267" s="148"/>
      <c r="L267" s="151"/>
      <c r="M267" s="154"/>
      <c r="N267" s="14"/>
      <c r="O267" s="15"/>
      <c r="P267" s="15"/>
      <c r="Q267" s="16"/>
      <c r="R267" s="17" t="str">
        <f ca="1">IF(Q267=0," ",IFERROR(IF(DATEDIF(TODAY(),Q267,"M")&lt;=5,"ROJO",IF(DATEDIF(TODAY(),Q267,"M")&gt;=12,"VERDE",IF(AND(DATEDIF(TODAY(),Q267,"M")&gt;=6,DATEDIF(TODAY(),Q267,"M")&lt;=11),"AMARILLO"))),S267))</f>
        <v xml:space="preserve"> </v>
      </c>
      <c r="S267" s="25" t="str">
        <f>IF(Q267=0," ",IF(Q267&lt;=$N$4,"VENCIDO","NO VENCIDO"))</f>
        <v xml:space="preserve"> </v>
      </c>
      <c r="T267" s="18"/>
      <c r="U267" s="19"/>
      <c r="V267" s="19"/>
      <c r="W267" s="20"/>
      <c r="X267" s="20"/>
      <c r="Y267" s="164"/>
      <c r="Z267" s="21"/>
      <c r="AA267" s="4"/>
      <c r="AB267" s="166"/>
      <c r="AC267" s="166"/>
      <c r="AD267" s="170"/>
      <c r="AE267" s="166"/>
      <c r="AF267" s="166"/>
      <c r="AG267" s="166"/>
      <c r="AH267" s="166"/>
      <c r="AI267" s="166"/>
      <c r="AJ267" s="166"/>
      <c r="AK267" s="166"/>
      <c r="AL267" s="166"/>
      <c r="AM267" s="166"/>
      <c r="AN267" s="166"/>
      <c r="AO267" s="184"/>
      <c r="AP267" s="24"/>
      <c r="AQ267" s="8"/>
    </row>
    <row r="268" spans="1:43" ht="14.65" customHeight="1">
      <c r="A268" s="103"/>
      <c r="B268" s="193"/>
      <c r="C268" s="193"/>
      <c r="D268" s="118"/>
      <c r="E268" s="127"/>
      <c r="F268" s="133"/>
      <c r="G268" s="133"/>
      <c r="H268" s="133"/>
      <c r="I268" s="133"/>
      <c r="J268" s="145"/>
      <c r="K268" s="148"/>
      <c r="L268" s="151"/>
      <c r="M268" s="155"/>
      <c r="N268" s="14"/>
      <c r="O268" s="15"/>
      <c r="P268" s="15"/>
      <c r="Q268" s="16"/>
      <c r="R268" s="17" t="str">
        <f ca="1">IF(Q268=0," ",IFERROR(IF(DATEDIF(TODAY(),Q268,"M")&lt;=5,"ROJO",IF(DATEDIF(TODAY(),Q268,"M")&gt;=12,"VERDE",IF(AND(DATEDIF(TODAY(),Q268,"M")&gt;=6,DATEDIF(TODAY(),Q268,"M")&lt;=11),"AMARILLO"))),S268))</f>
        <v xml:space="preserve"> </v>
      </c>
      <c r="S268" s="25" t="str">
        <f>IF(Q268=0," ",IF(Q268&lt;=$N$4,"VENCIDO","NO VENCIDO"))</f>
        <v xml:space="preserve"> </v>
      </c>
      <c r="T268" s="18"/>
      <c r="U268" s="19"/>
      <c r="V268" s="19"/>
      <c r="W268" s="20"/>
      <c r="X268" s="20"/>
      <c r="Y268" s="164"/>
      <c r="Z268" s="21"/>
      <c r="AA268" s="4"/>
      <c r="AB268" s="166"/>
      <c r="AC268" s="166"/>
      <c r="AD268" s="170"/>
      <c r="AE268" s="166"/>
      <c r="AF268" s="166"/>
      <c r="AG268" s="166"/>
      <c r="AH268" s="166"/>
      <c r="AI268" s="166"/>
      <c r="AJ268" s="166"/>
      <c r="AK268" s="166"/>
      <c r="AL268" s="166"/>
      <c r="AM268" s="166"/>
      <c r="AN268" s="166"/>
      <c r="AO268" s="185"/>
      <c r="AP268" s="24"/>
      <c r="AQ268" s="8"/>
    </row>
    <row r="269" spans="1:43" ht="16.5">
      <c r="A269" s="103"/>
      <c r="B269" s="193"/>
      <c r="C269" s="193"/>
      <c r="D269" s="119"/>
      <c r="E269" s="128"/>
      <c r="F269" s="134"/>
      <c r="G269" s="134"/>
      <c r="H269" s="134"/>
      <c r="I269" s="134"/>
      <c r="J269" s="146"/>
      <c r="K269" s="149"/>
      <c r="L269" s="152"/>
      <c r="M269" s="28" t="b">
        <f>M264=N269</f>
        <v>1</v>
      </c>
      <c r="N269" s="29">
        <f>SUM(N264:N268)</f>
        <v>160</v>
      </c>
      <c r="O269" s="30" t="s">
        <v>112</v>
      </c>
      <c r="P269" s="31"/>
      <c r="Q269" s="32"/>
      <c r="R269" s="32"/>
      <c r="S269" s="32"/>
      <c r="T269" s="33">
        <f>SUM(T264:T268)</f>
        <v>0</v>
      </c>
      <c r="U269" s="34"/>
      <c r="V269" s="34"/>
      <c r="W269" s="35"/>
      <c r="X269" s="35"/>
      <c r="Y269" s="165"/>
      <c r="Z269" s="36"/>
      <c r="AA269" s="4"/>
      <c r="AB269" s="37"/>
      <c r="AC269" s="37"/>
      <c r="AD269" s="38"/>
      <c r="AE269" s="37"/>
      <c r="AF269" s="37"/>
      <c r="AG269" s="37"/>
      <c r="AH269" s="37"/>
      <c r="AI269" s="37"/>
      <c r="AJ269" s="37"/>
      <c r="AK269" s="37"/>
      <c r="AL269" s="37"/>
      <c r="AM269" s="37"/>
      <c r="AN269" s="37"/>
      <c r="AO269" s="39"/>
      <c r="AP269" s="24"/>
      <c r="AQ269" s="8"/>
    </row>
    <row r="270" spans="1:43" ht="14.65" customHeight="1">
      <c r="A270" s="103">
        <f>A264+1</f>
        <v>9</v>
      </c>
      <c r="B270" s="193" t="s">
        <v>192</v>
      </c>
      <c r="C270" s="193"/>
      <c r="D270" s="117">
        <f>+Mayo!M270</f>
        <v>35</v>
      </c>
      <c r="E270" s="126"/>
      <c r="F270" s="132">
        <v>10</v>
      </c>
      <c r="G270" s="132"/>
      <c r="H270" s="132"/>
      <c r="I270" s="132"/>
      <c r="J270" s="144">
        <f>+F270+G270</f>
        <v>10</v>
      </c>
      <c r="K270" s="147">
        <f>+AO270</f>
        <v>0</v>
      </c>
      <c r="L270" s="150">
        <f>+J270+K270</f>
        <v>10</v>
      </c>
      <c r="M270" s="153">
        <f>+(D270+E270)-(L270)+H270-I270</f>
        <v>25</v>
      </c>
      <c r="N270" s="14">
        <v>25</v>
      </c>
      <c r="O270" s="15" t="s">
        <v>193</v>
      </c>
      <c r="P270" s="15" t="s">
        <v>150</v>
      </c>
      <c r="Q270" s="16">
        <v>47274</v>
      </c>
      <c r="R270" s="17" t="str">
        <f ca="1">IF(Q270=0," ",IFERROR(IF(DATEDIF(TODAY(),Q270,"M")&lt;=5,"ROJO",IF(DATEDIF(TODAY(),Q270,"M")&gt;=12,"VERDE",IF(AND(DATEDIF(TODAY(),Q270,"M")&gt;=6,DATEDIF(TODAY(),Q270,"M")&lt;=11),"AMARILLO"))),S270))</f>
        <v>VERDE</v>
      </c>
      <c r="S270" s="17" t="str">
        <f>IF(Q270=0," ",IF(Q270&lt;=$N$4,"VENCIDO","NO VENCIDO"))</f>
        <v>NO VENCIDO</v>
      </c>
      <c r="T270" s="18"/>
      <c r="U270" s="19"/>
      <c r="V270" s="19"/>
      <c r="W270" s="20"/>
      <c r="X270" s="20"/>
      <c r="Y270" s="163">
        <f>+AT270</f>
        <v>0</v>
      </c>
      <c r="Z270" s="21"/>
      <c r="AA270" s="4"/>
      <c r="AB270" s="166"/>
      <c r="AC270" s="166"/>
      <c r="AD270" s="170">
        <f>+AB270+AC270</f>
        <v>0</v>
      </c>
      <c r="AE270" s="166"/>
      <c r="AF270" s="166"/>
      <c r="AG270" s="166"/>
      <c r="AH270" s="166"/>
      <c r="AI270" s="166"/>
      <c r="AJ270" s="166"/>
      <c r="AK270" s="166"/>
      <c r="AL270" s="166"/>
      <c r="AM270" s="166"/>
      <c r="AN270" s="166"/>
      <c r="AO270" s="183">
        <f>SUM(AD270:AN274)</f>
        <v>0</v>
      </c>
      <c r="AP270" s="24"/>
      <c r="AQ270" s="8"/>
    </row>
    <row r="271" spans="1:43" ht="14.65" customHeight="1">
      <c r="A271" s="103"/>
      <c r="B271" s="193"/>
      <c r="C271" s="193"/>
      <c r="D271" s="118"/>
      <c r="E271" s="127"/>
      <c r="F271" s="133"/>
      <c r="G271" s="133"/>
      <c r="H271" s="133"/>
      <c r="I271" s="133"/>
      <c r="J271" s="145"/>
      <c r="K271" s="148"/>
      <c r="L271" s="151"/>
      <c r="M271" s="154"/>
      <c r="N271" s="14"/>
      <c r="O271" s="15"/>
      <c r="P271" s="15"/>
      <c r="Q271" s="16"/>
      <c r="R271" s="17" t="str">
        <f ca="1">IF(Q271=0," ",IFERROR(IF(DATEDIF(TODAY(),Q271,"M")&lt;=5,"ROJO",IF(DATEDIF(TODAY(),Q271,"M")&gt;=12,"VERDE",IF(AND(DATEDIF(TODAY(),Q271,"M")&gt;=6,DATEDIF(TODAY(),Q271,"M")&lt;=11),"AMARILLO"))),S271))</f>
        <v xml:space="preserve"> </v>
      </c>
      <c r="S271" s="25" t="str">
        <f>IF(Q271=0," ",IF(Q271&lt;=$N$4,"VENCIDO","NO VENCIDO"))</f>
        <v xml:space="preserve"> </v>
      </c>
      <c r="T271" s="18"/>
      <c r="U271" s="19"/>
      <c r="V271" s="19"/>
      <c r="W271" s="20"/>
      <c r="X271" s="20"/>
      <c r="Y271" s="164"/>
      <c r="Z271" s="21"/>
      <c r="AA271" s="4"/>
      <c r="AB271" s="166"/>
      <c r="AC271" s="166"/>
      <c r="AD271" s="170"/>
      <c r="AE271" s="166"/>
      <c r="AF271" s="166"/>
      <c r="AG271" s="166"/>
      <c r="AH271" s="166"/>
      <c r="AI271" s="166"/>
      <c r="AJ271" s="166"/>
      <c r="AK271" s="166"/>
      <c r="AL271" s="166"/>
      <c r="AM271" s="166"/>
      <c r="AN271" s="166"/>
      <c r="AO271" s="184"/>
      <c r="AP271" s="24"/>
      <c r="AQ271" s="8"/>
    </row>
    <row r="272" spans="1:43" ht="14.65" customHeight="1">
      <c r="A272" s="103"/>
      <c r="B272" s="193"/>
      <c r="C272" s="193"/>
      <c r="D272" s="118"/>
      <c r="E272" s="127"/>
      <c r="F272" s="133"/>
      <c r="G272" s="133"/>
      <c r="H272" s="133"/>
      <c r="I272" s="133"/>
      <c r="J272" s="145"/>
      <c r="K272" s="148"/>
      <c r="L272" s="151"/>
      <c r="M272" s="154"/>
      <c r="N272" s="14"/>
      <c r="O272" s="15"/>
      <c r="P272" s="15"/>
      <c r="Q272" s="16"/>
      <c r="R272" s="17" t="str">
        <f ca="1">IF(Q272=0," ",IFERROR(IF(DATEDIF(TODAY(),Q272,"M")&lt;=5,"ROJO",IF(DATEDIF(TODAY(),Q272,"M")&gt;=12,"VERDE",IF(AND(DATEDIF(TODAY(),Q272,"M")&gt;=6,DATEDIF(TODAY(),Q272,"M")&lt;=11),"AMARILLO"))),S272))</f>
        <v xml:space="preserve"> </v>
      </c>
      <c r="S272" s="25" t="str">
        <f>IF(Q272=0," ",IF(Q272&lt;=$N$4,"VENCIDO","NO VENCIDO"))</f>
        <v xml:space="preserve"> </v>
      </c>
      <c r="T272" s="18"/>
      <c r="U272" s="19"/>
      <c r="V272" s="19"/>
      <c r="W272" s="20"/>
      <c r="X272" s="20"/>
      <c r="Y272" s="164"/>
      <c r="Z272" s="21"/>
      <c r="AA272" s="4"/>
      <c r="AB272" s="166"/>
      <c r="AC272" s="166"/>
      <c r="AD272" s="170"/>
      <c r="AE272" s="166"/>
      <c r="AF272" s="166"/>
      <c r="AG272" s="166"/>
      <c r="AH272" s="166"/>
      <c r="AI272" s="166"/>
      <c r="AJ272" s="166"/>
      <c r="AK272" s="166"/>
      <c r="AL272" s="166"/>
      <c r="AM272" s="166"/>
      <c r="AN272" s="166"/>
      <c r="AO272" s="184"/>
      <c r="AP272" s="24"/>
      <c r="AQ272" s="8"/>
    </row>
    <row r="273" spans="1:43" ht="14.65" customHeight="1">
      <c r="A273" s="103"/>
      <c r="B273" s="193"/>
      <c r="C273" s="193"/>
      <c r="D273" s="118"/>
      <c r="E273" s="127"/>
      <c r="F273" s="133"/>
      <c r="G273" s="133"/>
      <c r="H273" s="133"/>
      <c r="I273" s="133"/>
      <c r="J273" s="145"/>
      <c r="K273" s="148"/>
      <c r="L273" s="151"/>
      <c r="M273" s="154"/>
      <c r="N273" s="14"/>
      <c r="O273" s="15"/>
      <c r="P273" s="15"/>
      <c r="Q273" s="16"/>
      <c r="R273" s="17" t="str">
        <f ca="1">IF(Q273=0," ",IFERROR(IF(DATEDIF(TODAY(),Q273,"M")&lt;=5,"ROJO",IF(DATEDIF(TODAY(),Q273,"M")&gt;=12,"VERDE",IF(AND(DATEDIF(TODAY(),Q273,"M")&gt;=6,DATEDIF(TODAY(),Q273,"M")&lt;=11),"AMARILLO"))),S273))</f>
        <v xml:space="preserve"> </v>
      </c>
      <c r="S273" s="25" t="str">
        <f>IF(Q273=0," ",IF(Q273&lt;=$N$4,"VENCIDO","NO VENCIDO"))</f>
        <v xml:space="preserve"> </v>
      </c>
      <c r="T273" s="18"/>
      <c r="U273" s="19"/>
      <c r="V273" s="19"/>
      <c r="W273" s="20"/>
      <c r="X273" s="20"/>
      <c r="Y273" s="164"/>
      <c r="Z273" s="21"/>
      <c r="AA273" s="4"/>
      <c r="AB273" s="166"/>
      <c r="AC273" s="166"/>
      <c r="AD273" s="170"/>
      <c r="AE273" s="166"/>
      <c r="AF273" s="166"/>
      <c r="AG273" s="166"/>
      <c r="AH273" s="166"/>
      <c r="AI273" s="166"/>
      <c r="AJ273" s="166"/>
      <c r="AK273" s="166"/>
      <c r="AL273" s="166"/>
      <c r="AM273" s="166"/>
      <c r="AN273" s="166"/>
      <c r="AO273" s="184"/>
      <c r="AP273" s="24"/>
      <c r="AQ273" s="8"/>
    </row>
    <row r="274" spans="1:43" ht="14.65" customHeight="1">
      <c r="A274" s="103"/>
      <c r="B274" s="193"/>
      <c r="C274" s="193"/>
      <c r="D274" s="118"/>
      <c r="E274" s="127"/>
      <c r="F274" s="133"/>
      <c r="G274" s="133"/>
      <c r="H274" s="133"/>
      <c r="I274" s="133"/>
      <c r="J274" s="145"/>
      <c r="K274" s="148"/>
      <c r="L274" s="151"/>
      <c r="M274" s="155"/>
      <c r="N274" s="14"/>
      <c r="O274" s="15"/>
      <c r="P274" s="15"/>
      <c r="Q274" s="16"/>
      <c r="R274" s="17" t="str">
        <f ca="1">IF(Q274=0," ",IFERROR(IF(DATEDIF(TODAY(),Q274,"M")&lt;=5,"ROJO",IF(DATEDIF(TODAY(),Q274,"M")&gt;=12,"VERDE",IF(AND(DATEDIF(TODAY(),Q274,"M")&gt;=6,DATEDIF(TODAY(),Q274,"M")&lt;=11),"AMARILLO"))),S274))</f>
        <v xml:space="preserve"> </v>
      </c>
      <c r="S274" s="25" t="str">
        <f>IF(Q274=0," ",IF(Q274&lt;=$N$4,"VENCIDO","NO VENCIDO"))</f>
        <v xml:space="preserve"> </v>
      </c>
      <c r="T274" s="18"/>
      <c r="U274" s="19"/>
      <c r="V274" s="19"/>
      <c r="W274" s="20"/>
      <c r="X274" s="20"/>
      <c r="Y274" s="164"/>
      <c r="Z274" s="21"/>
      <c r="AA274" s="4"/>
      <c r="AB274" s="166"/>
      <c r="AC274" s="166"/>
      <c r="AD274" s="170"/>
      <c r="AE274" s="166"/>
      <c r="AF274" s="166"/>
      <c r="AG274" s="166"/>
      <c r="AH274" s="166"/>
      <c r="AI274" s="166"/>
      <c r="AJ274" s="166"/>
      <c r="AK274" s="166"/>
      <c r="AL274" s="166"/>
      <c r="AM274" s="166"/>
      <c r="AN274" s="166"/>
      <c r="AO274" s="185"/>
      <c r="AP274" s="24"/>
      <c r="AQ274" s="8"/>
    </row>
    <row r="275" spans="1:43" ht="16.5">
      <c r="A275" s="103"/>
      <c r="B275" s="193"/>
      <c r="C275" s="193"/>
      <c r="D275" s="119"/>
      <c r="E275" s="128"/>
      <c r="F275" s="134"/>
      <c r="G275" s="134"/>
      <c r="H275" s="134"/>
      <c r="I275" s="134"/>
      <c r="J275" s="146"/>
      <c r="K275" s="149"/>
      <c r="L275" s="152"/>
      <c r="M275" s="28" t="b">
        <f>M270=N275</f>
        <v>1</v>
      </c>
      <c r="N275" s="29">
        <f>SUM(N270:N274)</f>
        <v>25</v>
      </c>
      <c r="O275" s="30" t="s">
        <v>112</v>
      </c>
      <c r="P275" s="31"/>
      <c r="Q275" s="32"/>
      <c r="R275" s="32"/>
      <c r="S275" s="32"/>
      <c r="T275" s="33">
        <f>SUM(T270:T274)</f>
        <v>0</v>
      </c>
      <c r="U275" s="34"/>
      <c r="V275" s="34"/>
      <c r="W275" s="35"/>
      <c r="X275" s="35"/>
      <c r="Y275" s="165"/>
      <c r="Z275" s="36"/>
      <c r="AA275" s="4"/>
      <c r="AB275" s="37"/>
      <c r="AC275" s="37"/>
      <c r="AD275" s="38"/>
      <c r="AE275" s="37"/>
      <c r="AF275" s="37"/>
      <c r="AG275" s="37"/>
      <c r="AH275" s="37"/>
      <c r="AI275" s="37"/>
      <c r="AJ275" s="37"/>
      <c r="AK275" s="37"/>
      <c r="AL275" s="37"/>
      <c r="AM275" s="37"/>
      <c r="AN275" s="37"/>
      <c r="AO275" s="39"/>
      <c r="AP275" s="24"/>
      <c r="AQ275" s="8"/>
    </row>
    <row r="276" spans="1:43" ht="14.65" customHeight="1">
      <c r="A276" s="103">
        <f>A270+1</f>
        <v>10</v>
      </c>
      <c r="B276" s="193" t="s">
        <v>194</v>
      </c>
      <c r="C276" s="193"/>
      <c r="D276" s="117">
        <f>+Mayo!M276</f>
        <v>2</v>
      </c>
      <c r="E276" s="126">
        <v>10</v>
      </c>
      <c r="F276" s="132">
        <v>3</v>
      </c>
      <c r="G276" s="132"/>
      <c r="H276" s="132"/>
      <c r="I276" s="132"/>
      <c r="J276" s="144">
        <f>+F276+G276</f>
        <v>3</v>
      </c>
      <c r="K276" s="147">
        <f>+AO276</f>
        <v>0</v>
      </c>
      <c r="L276" s="150">
        <f>+J276+K276</f>
        <v>3</v>
      </c>
      <c r="M276" s="153">
        <f>+(D276+E276)-(L276)+H276-I276</f>
        <v>9</v>
      </c>
      <c r="N276" s="14">
        <v>9</v>
      </c>
      <c r="O276" s="15" t="s">
        <v>282</v>
      </c>
      <c r="P276" s="15" t="s">
        <v>244</v>
      </c>
      <c r="Q276" s="16">
        <v>47149</v>
      </c>
      <c r="R276" s="17" t="str">
        <f ca="1">IF(Q276=0," ",IFERROR(IF(DATEDIF(TODAY(),Q276,"M")&lt;=5,"ROJO",IF(DATEDIF(TODAY(),Q276,"M")&gt;=12,"VERDE",IF(AND(DATEDIF(TODAY(),Q276,"M")&gt;=6,DATEDIF(TODAY(),Q276,"M")&lt;=11),"AMARILLO"))),S276))</f>
        <v>VERDE</v>
      </c>
      <c r="S276" s="17" t="str">
        <f>IF(Q276=0," ",IF(Q276&lt;=$N$4,"VENCIDO","NO VENCIDO"))</f>
        <v>NO VENCIDO</v>
      </c>
      <c r="T276" s="18"/>
      <c r="U276" s="19"/>
      <c r="V276" s="19"/>
      <c r="W276" s="20"/>
      <c r="X276" s="20"/>
      <c r="Y276" s="163">
        <f>+AT276</f>
        <v>0</v>
      </c>
      <c r="Z276" s="21"/>
      <c r="AA276" s="4"/>
      <c r="AB276" s="166"/>
      <c r="AC276" s="166"/>
      <c r="AD276" s="170">
        <f>+AB276+AC276</f>
        <v>0</v>
      </c>
      <c r="AE276" s="166"/>
      <c r="AF276" s="166"/>
      <c r="AG276" s="166"/>
      <c r="AH276" s="166"/>
      <c r="AI276" s="166"/>
      <c r="AJ276" s="166"/>
      <c r="AK276" s="166"/>
      <c r="AL276" s="166"/>
      <c r="AM276" s="166"/>
      <c r="AN276" s="166"/>
      <c r="AO276" s="183">
        <f>SUM(AD276:AN280)</f>
        <v>0</v>
      </c>
      <c r="AP276" s="24"/>
      <c r="AQ276" s="8"/>
    </row>
    <row r="277" spans="1:43" ht="14.65" customHeight="1">
      <c r="A277" s="103"/>
      <c r="B277" s="193"/>
      <c r="C277" s="193"/>
      <c r="D277" s="118"/>
      <c r="E277" s="127"/>
      <c r="F277" s="133"/>
      <c r="G277" s="133"/>
      <c r="H277" s="133"/>
      <c r="I277" s="133"/>
      <c r="J277" s="145"/>
      <c r="K277" s="148"/>
      <c r="L277" s="151"/>
      <c r="M277" s="154"/>
      <c r="N277" s="14"/>
      <c r="O277" s="15"/>
      <c r="P277" s="15"/>
      <c r="Q277" s="16"/>
      <c r="R277" s="17" t="str">
        <f ca="1">IF(Q277=0," ",IFERROR(IF(DATEDIF(TODAY(),Q277,"M")&lt;=5,"ROJO",IF(DATEDIF(TODAY(),Q277,"M")&gt;=12,"VERDE",IF(AND(DATEDIF(TODAY(),Q277,"M")&gt;=6,DATEDIF(TODAY(),Q277,"M")&lt;=11),"AMARILLO"))),S277))</f>
        <v xml:space="preserve"> </v>
      </c>
      <c r="S277" s="25" t="str">
        <f>IF(Q277=0," ",IF(Q277&lt;=$N$4,"VENCIDO","NO VENCIDO"))</f>
        <v xml:space="preserve"> </v>
      </c>
      <c r="T277" s="18"/>
      <c r="U277" s="19"/>
      <c r="V277" s="19"/>
      <c r="W277" s="20"/>
      <c r="X277" s="20"/>
      <c r="Y277" s="164"/>
      <c r="Z277" s="21"/>
      <c r="AA277" s="4"/>
      <c r="AB277" s="166"/>
      <c r="AC277" s="166"/>
      <c r="AD277" s="170"/>
      <c r="AE277" s="166"/>
      <c r="AF277" s="166"/>
      <c r="AG277" s="166"/>
      <c r="AH277" s="166"/>
      <c r="AI277" s="166"/>
      <c r="AJ277" s="166"/>
      <c r="AK277" s="166"/>
      <c r="AL277" s="166"/>
      <c r="AM277" s="166"/>
      <c r="AN277" s="166"/>
      <c r="AO277" s="184"/>
      <c r="AP277" s="24"/>
      <c r="AQ277" s="8"/>
    </row>
    <row r="278" spans="1:43" ht="14.65" customHeight="1">
      <c r="A278" s="103"/>
      <c r="B278" s="193"/>
      <c r="C278" s="193"/>
      <c r="D278" s="118"/>
      <c r="E278" s="127"/>
      <c r="F278" s="133"/>
      <c r="G278" s="133"/>
      <c r="H278" s="133"/>
      <c r="I278" s="133"/>
      <c r="J278" s="145"/>
      <c r="K278" s="148"/>
      <c r="L278" s="151"/>
      <c r="M278" s="154"/>
      <c r="N278" s="14"/>
      <c r="O278" s="15"/>
      <c r="P278" s="15"/>
      <c r="Q278" s="16"/>
      <c r="R278" s="17" t="str">
        <f ca="1">IF(Q278=0," ",IFERROR(IF(DATEDIF(TODAY(),Q278,"M")&lt;=5,"ROJO",IF(DATEDIF(TODAY(),Q278,"M")&gt;=12,"VERDE",IF(AND(DATEDIF(TODAY(),Q278,"M")&gt;=6,DATEDIF(TODAY(),Q278,"M")&lt;=11),"AMARILLO"))),S278))</f>
        <v xml:space="preserve"> </v>
      </c>
      <c r="S278" s="25" t="str">
        <f>IF(Q278=0," ",IF(Q278&lt;=$N$4,"VENCIDO","NO VENCIDO"))</f>
        <v xml:space="preserve"> </v>
      </c>
      <c r="T278" s="18"/>
      <c r="U278" s="19"/>
      <c r="V278" s="19"/>
      <c r="W278" s="20"/>
      <c r="X278" s="20"/>
      <c r="Y278" s="164"/>
      <c r="Z278" s="21"/>
      <c r="AA278" s="4"/>
      <c r="AB278" s="166"/>
      <c r="AC278" s="166"/>
      <c r="AD278" s="170"/>
      <c r="AE278" s="166"/>
      <c r="AF278" s="166"/>
      <c r="AG278" s="166"/>
      <c r="AH278" s="166"/>
      <c r="AI278" s="166"/>
      <c r="AJ278" s="166"/>
      <c r="AK278" s="166"/>
      <c r="AL278" s="166"/>
      <c r="AM278" s="166"/>
      <c r="AN278" s="166"/>
      <c r="AO278" s="184"/>
      <c r="AP278" s="24"/>
      <c r="AQ278" s="8"/>
    </row>
    <row r="279" spans="1:43" ht="14.65" customHeight="1">
      <c r="A279" s="103"/>
      <c r="B279" s="193"/>
      <c r="C279" s="193"/>
      <c r="D279" s="118"/>
      <c r="E279" s="127"/>
      <c r="F279" s="133"/>
      <c r="G279" s="133"/>
      <c r="H279" s="133"/>
      <c r="I279" s="133"/>
      <c r="J279" s="145"/>
      <c r="K279" s="148"/>
      <c r="L279" s="151"/>
      <c r="M279" s="154"/>
      <c r="N279" s="14"/>
      <c r="O279" s="15"/>
      <c r="P279" s="15"/>
      <c r="Q279" s="16"/>
      <c r="R279" s="17" t="str">
        <f ca="1">IF(Q279=0," ",IFERROR(IF(DATEDIF(TODAY(),Q279,"M")&lt;=5,"ROJO",IF(DATEDIF(TODAY(),Q279,"M")&gt;=12,"VERDE",IF(AND(DATEDIF(TODAY(),Q279,"M")&gt;=6,DATEDIF(TODAY(),Q279,"M")&lt;=11),"AMARILLO"))),S279))</f>
        <v xml:space="preserve"> </v>
      </c>
      <c r="S279" s="25" t="str">
        <f>IF(Q279=0," ",IF(Q279&lt;=$N$4,"VENCIDO","NO VENCIDO"))</f>
        <v xml:space="preserve"> </v>
      </c>
      <c r="T279" s="18"/>
      <c r="U279" s="19"/>
      <c r="V279" s="19"/>
      <c r="W279" s="20"/>
      <c r="X279" s="20"/>
      <c r="Y279" s="164"/>
      <c r="Z279" s="21"/>
      <c r="AA279" s="4"/>
      <c r="AB279" s="166"/>
      <c r="AC279" s="166"/>
      <c r="AD279" s="170"/>
      <c r="AE279" s="166"/>
      <c r="AF279" s="166"/>
      <c r="AG279" s="166"/>
      <c r="AH279" s="166"/>
      <c r="AI279" s="166"/>
      <c r="AJ279" s="166"/>
      <c r="AK279" s="166"/>
      <c r="AL279" s="166"/>
      <c r="AM279" s="166"/>
      <c r="AN279" s="166"/>
      <c r="AO279" s="184"/>
      <c r="AP279" s="24"/>
      <c r="AQ279" s="8"/>
    </row>
    <row r="280" spans="1:43" ht="14.65" customHeight="1">
      <c r="A280" s="103"/>
      <c r="B280" s="193"/>
      <c r="C280" s="193"/>
      <c r="D280" s="118"/>
      <c r="E280" s="127"/>
      <c r="F280" s="133"/>
      <c r="G280" s="133"/>
      <c r="H280" s="133"/>
      <c r="I280" s="133"/>
      <c r="J280" s="145"/>
      <c r="K280" s="148"/>
      <c r="L280" s="151"/>
      <c r="M280" s="155"/>
      <c r="N280" s="14"/>
      <c r="O280" s="15"/>
      <c r="P280" s="15"/>
      <c r="Q280" s="16"/>
      <c r="R280" s="17" t="str">
        <f ca="1">IF(Q280=0," ",IFERROR(IF(DATEDIF(TODAY(),Q280,"M")&lt;=5,"ROJO",IF(DATEDIF(TODAY(),Q280,"M")&gt;=12,"VERDE",IF(AND(DATEDIF(TODAY(),Q280,"M")&gt;=6,DATEDIF(TODAY(),Q280,"M")&lt;=11),"AMARILLO"))),S280))</f>
        <v xml:space="preserve"> </v>
      </c>
      <c r="S280" s="25" t="str">
        <f>IF(Q280=0," ",IF(Q280&lt;=$N$4,"VENCIDO","NO VENCIDO"))</f>
        <v xml:space="preserve"> </v>
      </c>
      <c r="T280" s="18"/>
      <c r="U280" s="19"/>
      <c r="V280" s="19"/>
      <c r="W280" s="20"/>
      <c r="X280" s="20"/>
      <c r="Y280" s="164"/>
      <c r="Z280" s="21"/>
      <c r="AA280" s="4"/>
      <c r="AB280" s="166"/>
      <c r="AC280" s="166"/>
      <c r="AD280" s="170"/>
      <c r="AE280" s="166"/>
      <c r="AF280" s="166"/>
      <c r="AG280" s="166"/>
      <c r="AH280" s="166"/>
      <c r="AI280" s="166"/>
      <c r="AJ280" s="166"/>
      <c r="AK280" s="166"/>
      <c r="AL280" s="166"/>
      <c r="AM280" s="166"/>
      <c r="AN280" s="166"/>
      <c r="AO280" s="185"/>
      <c r="AP280" s="24"/>
      <c r="AQ280" s="8"/>
    </row>
    <row r="281" spans="1:43" ht="16.5">
      <c r="A281" s="103"/>
      <c r="B281" s="193"/>
      <c r="C281" s="193"/>
      <c r="D281" s="119"/>
      <c r="E281" s="128"/>
      <c r="F281" s="134"/>
      <c r="G281" s="134"/>
      <c r="H281" s="134"/>
      <c r="I281" s="134"/>
      <c r="J281" s="146"/>
      <c r="K281" s="149"/>
      <c r="L281" s="152"/>
      <c r="M281" s="28" t="b">
        <f>M276=N281</f>
        <v>1</v>
      </c>
      <c r="N281" s="29">
        <f>SUM(N276:N280)</f>
        <v>9</v>
      </c>
      <c r="O281" s="30" t="s">
        <v>112</v>
      </c>
      <c r="P281" s="31"/>
      <c r="Q281" s="32"/>
      <c r="R281" s="32"/>
      <c r="S281" s="32"/>
      <c r="T281" s="33">
        <f>SUM(T276:T280)</f>
        <v>0</v>
      </c>
      <c r="U281" s="34"/>
      <c r="V281" s="34"/>
      <c r="W281" s="35"/>
      <c r="X281" s="35"/>
      <c r="Y281" s="165"/>
      <c r="Z281" s="36"/>
      <c r="AA281" s="4"/>
      <c r="AB281" s="37"/>
      <c r="AC281" s="37"/>
      <c r="AD281" s="38"/>
      <c r="AE281" s="37"/>
      <c r="AF281" s="37"/>
      <c r="AG281" s="37"/>
      <c r="AH281" s="37"/>
      <c r="AI281" s="37"/>
      <c r="AJ281" s="37"/>
      <c r="AK281" s="37"/>
      <c r="AL281" s="37"/>
      <c r="AM281" s="37"/>
      <c r="AN281" s="37"/>
      <c r="AO281" s="39"/>
      <c r="AP281" s="24"/>
      <c r="AQ281" s="8"/>
    </row>
    <row r="282" spans="1:43" ht="14.65" customHeight="1">
      <c r="A282" s="103">
        <f>A276+1</f>
        <v>11</v>
      </c>
      <c r="B282" s="193" t="s">
        <v>195</v>
      </c>
      <c r="C282" s="193"/>
      <c r="D282" s="117">
        <f>+Mayo!M282</f>
        <v>6</v>
      </c>
      <c r="E282" s="126">
        <v>10</v>
      </c>
      <c r="F282" s="132">
        <v>4</v>
      </c>
      <c r="G282" s="132"/>
      <c r="H282" s="132"/>
      <c r="I282" s="132"/>
      <c r="J282" s="144">
        <f>+F282+G282</f>
        <v>4</v>
      </c>
      <c r="K282" s="147">
        <f>+AO282</f>
        <v>0</v>
      </c>
      <c r="L282" s="150">
        <f>+J282+K282</f>
        <v>4</v>
      </c>
      <c r="M282" s="153">
        <f>+(D282+E282)-(L282)+H282-I282</f>
        <v>12</v>
      </c>
      <c r="N282" s="14">
        <v>12</v>
      </c>
      <c r="O282" s="15" t="s">
        <v>268</v>
      </c>
      <c r="P282" s="15" t="s">
        <v>111</v>
      </c>
      <c r="Q282" s="16" t="s">
        <v>269</v>
      </c>
      <c r="R282" s="17" t="str">
        <f ca="1">IF(Q282=0," ",IFERROR(IF(DATEDIF(TODAY(),Q282,"M")&lt;=5,"ROJO",IF(DATEDIF(TODAY(),Q282,"M")&gt;=12,"VERDE",IF(AND(DATEDIF(TODAY(),Q282,"M")&gt;=6,DATEDIF(TODAY(),Q282,"M")&lt;=11),"AMARILLO"))),S282))</f>
        <v>NO VENCIDO</v>
      </c>
      <c r="S282" s="17" t="str">
        <f>IF(Q282=0," ",IF(Q282&lt;=$N$4,"VENCIDO","NO VENCIDO"))</f>
        <v>NO VENCIDO</v>
      </c>
      <c r="T282" s="18"/>
      <c r="U282" s="19"/>
      <c r="V282" s="19"/>
      <c r="W282" s="20"/>
      <c r="X282" s="20"/>
      <c r="Y282" s="163">
        <f>+AT282</f>
        <v>0</v>
      </c>
      <c r="Z282" s="21"/>
      <c r="AA282" s="4"/>
      <c r="AB282" s="166"/>
      <c r="AC282" s="166"/>
      <c r="AD282" s="170">
        <f>+AB282+AC282</f>
        <v>0</v>
      </c>
      <c r="AE282" s="166"/>
      <c r="AF282" s="166"/>
      <c r="AG282" s="166"/>
      <c r="AH282" s="166"/>
      <c r="AI282" s="166"/>
      <c r="AJ282" s="166"/>
      <c r="AK282" s="166"/>
      <c r="AL282" s="166"/>
      <c r="AM282" s="166"/>
      <c r="AN282" s="166"/>
      <c r="AO282" s="183">
        <f>SUM(AD282:AN286)</f>
        <v>0</v>
      </c>
      <c r="AP282" s="24"/>
      <c r="AQ282" s="8"/>
    </row>
    <row r="283" spans="1:43" ht="14.65" customHeight="1">
      <c r="A283" s="103"/>
      <c r="B283" s="193"/>
      <c r="C283" s="193"/>
      <c r="D283" s="118"/>
      <c r="E283" s="127"/>
      <c r="F283" s="133"/>
      <c r="G283" s="133"/>
      <c r="H283" s="133"/>
      <c r="I283" s="133"/>
      <c r="J283" s="145"/>
      <c r="K283" s="148"/>
      <c r="L283" s="151"/>
      <c r="M283" s="154"/>
      <c r="N283" s="14"/>
      <c r="O283" s="15"/>
      <c r="P283" s="15"/>
      <c r="Q283" s="16"/>
      <c r="R283" s="17" t="str">
        <f ca="1">IF(Q283=0," ",IFERROR(IF(DATEDIF(TODAY(),Q283,"M")&lt;=5,"ROJO",IF(DATEDIF(TODAY(),Q283,"M")&gt;=12,"VERDE",IF(AND(DATEDIF(TODAY(),Q283,"M")&gt;=6,DATEDIF(TODAY(),Q283,"M")&lt;=11),"AMARILLO"))),S283))</f>
        <v xml:space="preserve"> </v>
      </c>
      <c r="S283" s="25" t="str">
        <f>IF(Q283=0," ",IF(Q283&lt;=$N$4,"VENCIDO","NO VENCIDO"))</f>
        <v xml:space="preserve"> </v>
      </c>
      <c r="T283" s="18"/>
      <c r="U283" s="19"/>
      <c r="V283" s="19"/>
      <c r="W283" s="20"/>
      <c r="X283" s="20"/>
      <c r="Y283" s="164"/>
      <c r="Z283" s="21"/>
      <c r="AA283" s="4"/>
      <c r="AB283" s="166"/>
      <c r="AC283" s="166"/>
      <c r="AD283" s="170"/>
      <c r="AE283" s="166"/>
      <c r="AF283" s="166"/>
      <c r="AG283" s="166"/>
      <c r="AH283" s="166"/>
      <c r="AI283" s="166"/>
      <c r="AJ283" s="166"/>
      <c r="AK283" s="166"/>
      <c r="AL283" s="166"/>
      <c r="AM283" s="166"/>
      <c r="AN283" s="166"/>
      <c r="AO283" s="184"/>
      <c r="AP283" s="24"/>
      <c r="AQ283" s="8"/>
    </row>
    <row r="284" spans="1:43" ht="14.65" customHeight="1">
      <c r="A284" s="103"/>
      <c r="B284" s="193"/>
      <c r="C284" s="193"/>
      <c r="D284" s="118"/>
      <c r="E284" s="127"/>
      <c r="F284" s="133"/>
      <c r="G284" s="133"/>
      <c r="H284" s="133"/>
      <c r="I284" s="133"/>
      <c r="J284" s="145"/>
      <c r="K284" s="148"/>
      <c r="L284" s="151"/>
      <c r="M284" s="154"/>
      <c r="N284" s="14"/>
      <c r="O284" s="15"/>
      <c r="P284" s="15"/>
      <c r="Q284" s="16"/>
      <c r="R284" s="17" t="str">
        <f ca="1">IF(Q284=0," ",IFERROR(IF(DATEDIF(TODAY(),Q284,"M")&lt;=5,"ROJO",IF(DATEDIF(TODAY(),Q284,"M")&gt;=12,"VERDE",IF(AND(DATEDIF(TODAY(),Q284,"M")&gt;=6,DATEDIF(TODAY(),Q284,"M")&lt;=11),"AMARILLO"))),S284))</f>
        <v xml:space="preserve"> </v>
      </c>
      <c r="S284" s="25" t="str">
        <f>IF(Q284=0," ",IF(Q284&lt;=$N$4,"VENCIDO","NO VENCIDO"))</f>
        <v xml:space="preserve"> </v>
      </c>
      <c r="T284" s="18"/>
      <c r="U284" s="19"/>
      <c r="V284" s="19"/>
      <c r="W284" s="20"/>
      <c r="X284" s="20"/>
      <c r="Y284" s="164"/>
      <c r="Z284" s="21"/>
      <c r="AA284" s="4"/>
      <c r="AB284" s="166"/>
      <c r="AC284" s="166"/>
      <c r="AD284" s="170"/>
      <c r="AE284" s="166"/>
      <c r="AF284" s="166"/>
      <c r="AG284" s="166"/>
      <c r="AH284" s="166"/>
      <c r="AI284" s="166"/>
      <c r="AJ284" s="166"/>
      <c r="AK284" s="166"/>
      <c r="AL284" s="166"/>
      <c r="AM284" s="166"/>
      <c r="AN284" s="166"/>
      <c r="AO284" s="184"/>
      <c r="AP284" s="24"/>
      <c r="AQ284" s="8"/>
    </row>
    <row r="285" spans="1:43" ht="14.65" customHeight="1">
      <c r="A285" s="103"/>
      <c r="B285" s="193"/>
      <c r="C285" s="193"/>
      <c r="D285" s="118"/>
      <c r="E285" s="127"/>
      <c r="F285" s="133"/>
      <c r="G285" s="133"/>
      <c r="H285" s="133"/>
      <c r="I285" s="133"/>
      <c r="J285" s="145"/>
      <c r="K285" s="148"/>
      <c r="L285" s="151"/>
      <c r="M285" s="154"/>
      <c r="N285" s="14"/>
      <c r="O285" s="15"/>
      <c r="P285" s="15"/>
      <c r="Q285" s="16"/>
      <c r="R285" s="17" t="str">
        <f ca="1">IF(Q285=0," ",IFERROR(IF(DATEDIF(TODAY(),Q285,"M")&lt;=5,"ROJO",IF(DATEDIF(TODAY(),Q285,"M")&gt;=12,"VERDE",IF(AND(DATEDIF(TODAY(),Q285,"M")&gt;=6,DATEDIF(TODAY(),Q285,"M")&lt;=11),"AMARILLO"))),S285))</f>
        <v xml:space="preserve"> </v>
      </c>
      <c r="S285" s="25" t="str">
        <f>IF(Q285=0," ",IF(Q285&lt;=$N$4,"VENCIDO","NO VENCIDO"))</f>
        <v xml:space="preserve"> </v>
      </c>
      <c r="T285" s="18"/>
      <c r="U285" s="19"/>
      <c r="V285" s="19"/>
      <c r="W285" s="20"/>
      <c r="X285" s="20"/>
      <c r="Y285" s="164"/>
      <c r="Z285" s="21"/>
      <c r="AA285" s="4"/>
      <c r="AB285" s="166"/>
      <c r="AC285" s="166"/>
      <c r="AD285" s="170"/>
      <c r="AE285" s="166"/>
      <c r="AF285" s="166"/>
      <c r="AG285" s="166"/>
      <c r="AH285" s="166"/>
      <c r="AI285" s="166"/>
      <c r="AJ285" s="166"/>
      <c r="AK285" s="166"/>
      <c r="AL285" s="166"/>
      <c r="AM285" s="166"/>
      <c r="AN285" s="166"/>
      <c r="AO285" s="184"/>
      <c r="AP285" s="24"/>
      <c r="AQ285" s="8"/>
    </row>
    <row r="286" spans="1:43" ht="14.65" customHeight="1">
      <c r="A286" s="103"/>
      <c r="B286" s="193"/>
      <c r="C286" s="193"/>
      <c r="D286" s="118"/>
      <c r="E286" s="127"/>
      <c r="F286" s="133"/>
      <c r="G286" s="133"/>
      <c r="H286" s="133"/>
      <c r="I286" s="133"/>
      <c r="J286" s="145"/>
      <c r="K286" s="148"/>
      <c r="L286" s="151"/>
      <c r="M286" s="155"/>
      <c r="N286" s="14"/>
      <c r="O286" s="15"/>
      <c r="P286" s="15"/>
      <c r="Q286" s="16"/>
      <c r="R286" s="17" t="str">
        <f ca="1">IF(Q286=0," ",IFERROR(IF(DATEDIF(TODAY(),Q286,"M")&lt;=5,"ROJO",IF(DATEDIF(TODAY(),Q286,"M")&gt;=12,"VERDE",IF(AND(DATEDIF(TODAY(),Q286,"M")&gt;=6,DATEDIF(TODAY(),Q286,"M")&lt;=11),"AMARILLO"))),S286))</f>
        <v xml:space="preserve"> </v>
      </c>
      <c r="S286" s="25" t="str">
        <f>IF(Q286=0," ",IF(Q286&lt;=$N$4,"VENCIDO","NO VENCIDO"))</f>
        <v xml:space="preserve"> </v>
      </c>
      <c r="T286" s="18"/>
      <c r="U286" s="19"/>
      <c r="V286" s="19"/>
      <c r="W286" s="20"/>
      <c r="X286" s="20"/>
      <c r="Y286" s="164"/>
      <c r="Z286" s="21"/>
      <c r="AA286" s="4"/>
      <c r="AB286" s="166"/>
      <c r="AC286" s="166"/>
      <c r="AD286" s="170"/>
      <c r="AE286" s="166"/>
      <c r="AF286" s="166"/>
      <c r="AG286" s="166"/>
      <c r="AH286" s="166"/>
      <c r="AI286" s="166"/>
      <c r="AJ286" s="166"/>
      <c r="AK286" s="166"/>
      <c r="AL286" s="166"/>
      <c r="AM286" s="166"/>
      <c r="AN286" s="166"/>
      <c r="AO286" s="185"/>
      <c r="AP286" s="24"/>
      <c r="AQ286" s="8"/>
    </row>
    <row r="287" spans="1:43" ht="16.5">
      <c r="A287" s="103"/>
      <c r="B287" s="193"/>
      <c r="C287" s="193"/>
      <c r="D287" s="119"/>
      <c r="E287" s="128"/>
      <c r="F287" s="134"/>
      <c r="G287" s="134"/>
      <c r="H287" s="134"/>
      <c r="I287" s="134"/>
      <c r="J287" s="146"/>
      <c r="K287" s="149"/>
      <c r="L287" s="152"/>
      <c r="M287" s="28" t="b">
        <f>M282=N287</f>
        <v>1</v>
      </c>
      <c r="N287" s="29">
        <f>SUM(N282:N286)</f>
        <v>12</v>
      </c>
      <c r="O287" s="30" t="s">
        <v>112</v>
      </c>
      <c r="P287" s="31"/>
      <c r="Q287" s="32"/>
      <c r="R287" s="32"/>
      <c r="S287" s="32"/>
      <c r="T287" s="33">
        <f>SUM(T282:T286)</f>
        <v>0</v>
      </c>
      <c r="U287" s="34"/>
      <c r="V287" s="34"/>
      <c r="W287" s="35"/>
      <c r="X287" s="35"/>
      <c r="Y287" s="165"/>
      <c r="Z287" s="36"/>
      <c r="AA287" s="4"/>
      <c r="AB287" s="37"/>
      <c r="AC287" s="37"/>
      <c r="AD287" s="38"/>
      <c r="AE287" s="37"/>
      <c r="AF287" s="37"/>
      <c r="AG287" s="37"/>
      <c r="AH287" s="37"/>
      <c r="AI287" s="37"/>
      <c r="AJ287" s="37"/>
      <c r="AK287" s="37"/>
      <c r="AL287" s="37"/>
      <c r="AM287" s="37"/>
      <c r="AN287" s="37"/>
      <c r="AO287" s="39"/>
      <c r="AP287" s="24"/>
      <c r="AQ287" s="8"/>
    </row>
    <row r="288" spans="1:43" ht="14.65" customHeight="1">
      <c r="A288" s="103">
        <f>A282+1</f>
        <v>12</v>
      </c>
      <c r="B288" s="193" t="s">
        <v>196</v>
      </c>
      <c r="C288" s="193"/>
      <c r="D288" s="117">
        <f>+Mayo!M288</f>
        <v>0</v>
      </c>
      <c r="E288" s="126"/>
      <c r="F288" s="132"/>
      <c r="G288" s="132"/>
      <c r="H288" s="132"/>
      <c r="I288" s="132"/>
      <c r="J288" s="144">
        <f>+F288+G288</f>
        <v>0</v>
      </c>
      <c r="K288" s="147">
        <f>+AO288</f>
        <v>0</v>
      </c>
      <c r="L288" s="150">
        <f>+J288+K288</f>
        <v>0</v>
      </c>
      <c r="M288" s="153">
        <f>+(D288+E288)-(L288)+H288-I288</f>
        <v>0</v>
      </c>
      <c r="N288" s="14"/>
      <c r="O288" s="15"/>
      <c r="P288" s="15"/>
      <c r="Q288" s="16"/>
      <c r="R288" s="17" t="str">
        <f ca="1">IF(Q288=0," ",IFERROR(IF(DATEDIF(TODAY(),Q288,"M")&lt;=5,"ROJO",IF(DATEDIF(TODAY(),Q288,"M")&gt;=12,"VERDE",IF(AND(DATEDIF(TODAY(),Q288,"M")&gt;=6,DATEDIF(TODAY(),Q288,"M")&lt;=11),"AMARILLO"))),S288))</f>
        <v xml:space="preserve"> </v>
      </c>
      <c r="S288" s="17" t="str">
        <f>IF(Q288=0," ",IF(Q288&lt;=$N$4,"VENCIDO","NO VENCIDO"))</f>
        <v xml:space="preserve"> </v>
      </c>
      <c r="T288" s="18"/>
      <c r="U288" s="19"/>
      <c r="V288" s="19"/>
      <c r="W288" s="20"/>
      <c r="X288" s="20"/>
      <c r="Y288" s="163">
        <f>+AT288</f>
        <v>0</v>
      </c>
      <c r="Z288" s="21"/>
      <c r="AA288" s="4"/>
      <c r="AB288" s="166"/>
      <c r="AC288" s="166"/>
      <c r="AD288" s="170">
        <f>+AB288+AC288</f>
        <v>0</v>
      </c>
      <c r="AE288" s="166"/>
      <c r="AF288" s="166"/>
      <c r="AG288" s="166"/>
      <c r="AH288" s="166"/>
      <c r="AI288" s="166"/>
      <c r="AJ288" s="166"/>
      <c r="AK288" s="166"/>
      <c r="AL288" s="166"/>
      <c r="AM288" s="166"/>
      <c r="AN288" s="166"/>
      <c r="AO288" s="183">
        <f>SUM(AD288:AN292)</f>
        <v>0</v>
      </c>
      <c r="AP288" s="24"/>
      <c r="AQ288" s="8"/>
    </row>
    <row r="289" spans="1:43" ht="14.65" customHeight="1">
      <c r="A289" s="103"/>
      <c r="B289" s="193"/>
      <c r="C289" s="193"/>
      <c r="D289" s="118"/>
      <c r="E289" s="127"/>
      <c r="F289" s="133"/>
      <c r="G289" s="133"/>
      <c r="H289" s="133"/>
      <c r="I289" s="133"/>
      <c r="J289" s="145"/>
      <c r="K289" s="148"/>
      <c r="L289" s="151"/>
      <c r="M289" s="154"/>
      <c r="N289" s="14"/>
      <c r="O289" s="15"/>
      <c r="P289" s="15"/>
      <c r="Q289" s="16"/>
      <c r="R289" s="17" t="str">
        <f ca="1">IF(Q289=0," ",IFERROR(IF(DATEDIF(TODAY(),Q289,"M")&lt;=5,"ROJO",IF(DATEDIF(TODAY(),Q289,"M")&gt;=12,"VERDE",IF(AND(DATEDIF(TODAY(),Q289,"M")&gt;=6,DATEDIF(TODAY(),Q289,"M")&lt;=11),"AMARILLO"))),S289))</f>
        <v xml:space="preserve"> </v>
      </c>
      <c r="S289" s="25" t="str">
        <f>IF(Q289=0," ",IF(Q289&lt;=$N$4,"VENCIDO","NO VENCIDO"))</f>
        <v xml:space="preserve"> </v>
      </c>
      <c r="T289" s="18"/>
      <c r="U289" s="19"/>
      <c r="V289" s="19"/>
      <c r="W289" s="20"/>
      <c r="X289" s="20"/>
      <c r="Y289" s="164"/>
      <c r="Z289" s="21"/>
      <c r="AA289" s="4"/>
      <c r="AB289" s="166"/>
      <c r="AC289" s="166"/>
      <c r="AD289" s="170"/>
      <c r="AE289" s="166"/>
      <c r="AF289" s="166"/>
      <c r="AG289" s="166"/>
      <c r="AH289" s="166"/>
      <c r="AI289" s="166"/>
      <c r="AJ289" s="166"/>
      <c r="AK289" s="166"/>
      <c r="AL289" s="166"/>
      <c r="AM289" s="166"/>
      <c r="AN289" s="166"/>
      <c r="AO289" s="184"/>
      <c r="AP289" s="24"/>
      <c r="AQ289" s="8"/>
    </row>
    <row r="290" spans="1:43" ht="14.65" customHeight="1">
      <c r="A290" s="103"/>
      <c r="B290" s="193"/>
      <c r="C290" s="193"/>
      <c r="D290" s="118"/>
      <c r="E290" s="127"/>
      <c r="F290" s="133"/>
      <c r="G290" s="133"/>
      <c r="H290" s="133"/>
      <c r="I290" s="133"/>
      <c r="J290" s="145"/>
      <c r="K290" s="148"/>
      <c r="L290" s="151"/>
      <c r="M290" s="154"/>
      <c r="N290" s="14"/>
      <c r="O290" s="15"/>
      <c r="P290" s="15"/>
      <c r="Q290" s="16"/>
      <c r="R290" s="17" t="str">
        <f ca="1">IF(Q290=0," ",IFERROR(IF(DATEDIF(TODAY(),Q290,"M")&lt;=5,"ROJO",IF(DATEDIF(TODAY(),Q290,"M")&gt;=12,"VERDE",IF(AND(DATEDIF(TODAY(),Q290,"M")&gt;=6,DATEDIF(TODAY(),Q290,"M")&lt;=11),"AMARILLO"))),S290))</f>
        <v xml:space="preserve"> </v>
      </c>
      <c r="S290" s="25" t="str">
        <f>IF(Q290=0," ",IF(Q290&lt;=$N$4,"VENCIDO","NO VENCIDO"))</f>
        <v xml:space="preserve"> </v>
      </c>
      <c r="T290" s="18"/>
      <c r="U290" s="19"/>
      <c r="V290" s="19"/>
      <c r="W290" s="20"/>
      <c r="X290" s="20"/>
      <c r="Y290" s="164"/>
      <c r="Z290" s="21"/>
      <c r="AA290" s="4"/>
      <c r="AB290" s="166"/>
      <c r="AC290" s="166"/>
      <c r="AD290" s="170"/>
      <c r="AE290" s="166"/>
      <c r="AF290" s="166"/>
      <c r="AG290" s="166"/>
      <c r="AH290" s="166"/>
      <c r="AI290" s="166"/>
      <c r="AJ290" s="166"/>
      <c r="AK290" s="166"/>
      <c r="AL290" s="166"/>
      <c r="AM290" s="166"/>
      <c r="AN290" s="166"/>
      <c r="AO290" s="184"/>
      <c r="AP290" s="24"/>
      <c r="AQ290" s="8"/>
    </row>
    <row r="291" spans="1:43" ht="14.65" customHeight="1">
      <c r="A291" s="103"/>
      <c r="B291" s="193"/>
      <c r="C291" s="193"/>
      <c r="D291" s="118"/>
      <c r="E291" s="127"/>
      <c r="F291" s="133"/>
      <c r="G291" s="133"/>
      <c r="H291" s="133"/>
      <c r="I291" s="133"/>
      <c r="J291" s="145"/>
      <c r="K291" s="148"/>
      <c r="L291" s="151"/>
      <c r="M291" s="154"/>
      <c r="N291" s="14"/>
      <c r="O291" s="15"/>
      <c r="P291" s="15"/>
      <c r="Q291" s="16"/>
      <c r="R291" s="17" t="str">
        <f ca="1">IF(Q291=0," ",IFERROR(IF(DATEDIF(TODAY(),Q291,"M")&lt;=5,"ROJO",IF(DATEDIF(TODAY(),Q291,"M")&gt;=12,"VERDE",IF(AND(DATEDIF(TODAY(),Q291,"M")&gt;=6,DATEDIF(TODAY(),Q291,"M")&lt;=11),"AMARILLO"))),S291))</f>
        <v xml:space="preserve"> </v>
      </c>
      <c r="S291" s="25" t="str">
        <f>IF(Q291=0," ",IF(Q291&lt;=$N$4,"VENCIDO","NO VENCIDO"))</f>
        <v xml:space="preserve"> </v>
      </c>
      <c r="T291" s="18"/>
      <c r="U291" s="19"/>
      <c r="V291" s="19"/>
      <c r="W291" s="20"/>
      <c r="X291" s="20"/>
      <c r="Y291" s="164"/>
      <c r="Z291" s="21"/>
      <c r="AA291" s="4"/>
      <c r="AB291" s="166"/>
      <c r="AC291" s="166"/>
      <c r="AD291" s="170"/>
      <c r="AE291" s="166"/>
      <c r="AF291" s="166"/>
      <c r="AG291" s="166"/>
      <c r="AH291" s="166"/>
      <c r="AI291" s="166"/>
      <c r="AJ291" s="166"/>
      <c r="AK291" s="166"/>
      <c r="AL291" s="166"/>
      <c r="AM291" s="166"/>
      <c r="AN291" s="166"/>
      <c r="AO291" s="184"/>
      <c r="AP291" s="24"/>
      <c r="AQ291" s="8"/>
    </row>
    <row r="292" spans="1:43" ht="14.65" customHeight="1">
      <c r="A292" s="103"/>
      <c r="B292" s="193"/>
      <c r="C292" s="193"/>
      <c r="D292" s="118"/>
      <c r="E292" s="127"/>
      <c r="F292" s="133"/>
      <c r="G292" s="133"/>
      <c r="H292" s="133"/>
      <c r="I292" s="133"/>
      <c r="J292" s="145"/>
      <c r="K292" s="148"/>
      <c r="L292" s="151"/>
      <c r="M292" s="155"/>
      <c r="N292" s="14"/>
      <c r="O292" s="15"/>
      <c r="P292" s="15"/>
      <c r="Q292" s="16"/>
      <c r="R292" s="17" t="str">
        <f ca="1">IF(Q292=0," ",IFERROR(IF(DATEDIF(TODAY(),Q292,"M")&lt;=5,"ROJO",IF(DATEDIF(TODAY(),Q292,"M")&gt;=12,"VERDE",IF(AND(DATEDIF(TODAY(),Q292,"M")&gt;=6,DATEDIF(TODAY(),Q292,"M")&lt;=11),"AMARILLO"))),S292))</f>
        <v xml:space="preserve"> </v>
      </c>
      <c r="S292" s="25" t="str">
        <f>IF(Q292=0," ",IF(Q292&lt;=$N$4,"VENCIDO","NO VENCIDO"))</f>
        <v xml:space="preserve"> </v>
      </c>
      <c r="T292" s="18"/>
      <c r="U292" s="19"/>
      <c r="V292" s="19"/>
      <c r="W292" s="20"/>
      <c r="X292" s="20"/>
      <c r="Y292" s="164"/>
      <c r="Z292" s="21"/>
      <c r="AA292" s="4"/>
      <c r="AB292" s="166"/>
      <c r="AC292" s="166"/>
      <c r="AD292" s="170"/>
      <c r="AE292" s="166"/>
      <c r="AF292" s="166"/>
      <c r="AG292" s="166"/>
      <c r="AH292" s="166"/>
      <c r="AI292" s="166"/>
      <c r="AJ292" s="166"/>
      <c r="AK292" s="166"/>
      <c r="AL292" s="166"/>
      <c r="AM292" s="166"/>
      <c r="AN292" s="166"/>
      <c r="AO292" s="185"/>
      <c r="AP292" s="24"/>
      <c r="AQ292" s="8"/>
    </row>
    <row r="293" spans="1:43" ht="16.5">
      <c r="A293" s="103"/>
      <c r="B293" s="193"/>
      <c r="C293" s="193"/>
      <c r="D293" s="119"/>
      <c r="E293" s="128"/>
      <c r="F293" s="134"/>
      <c r="G293" s="134"/>
      <c r="H293" s="134"/>
      <c r="I293" s="134"/>
      <c r="J293" s="146"/>
      <c r="K293" s="149"/>
      <c r="L293" s="152"/>
      <c r="M293" s="28" t="b">
        <f>M288=N293</f>
        <v>1</v>
      </c>
      <c r="N293" s="29">
        <f>SUM(N288:N292)</f>
        <v>0</v>
      </c>
      <c r="O293" s="30" t="s">
        <v>112</v>
      </c>
      <c r="P293" s="31"/>
      <c r="Q293" s="32"/>
      <c r="R293" s="32"/>
      <c r="S293" s="32"/>
      <c r="T293" s="33">
        <f>SUM(T288:T292)</f>
        <v>0</v>
      </c>
      <c r="U293" s="34"/>
      <c r="V293" s="34"/>
      <c r="W293" s="35"/>
      <c r="X293" s="35"/>
      <c r="Y293" s="165"/>
      <c r="Z293" s="36"/>
      <c r="AA293" s="4"/>
      <c r="AB293" s="37"/>
      <c r="AC293" s="38"/>
      <c r="AD293" s="38"/>
      <c r="AE293" s="38"/>
      <c r="AF293" s="38"/>
      <c r="AG293" s="38"/>
      <c r="AH293" s="38"/>
      <c r="AI293" s="38"/>
      <c r="AJ293" s="38"/>
      <c r="AK293" s="38"/>
      <c r="AL293" s="38"/>
      <c r="AM293" s="38"/>
      <c r="AN293" s="38"/>
      <c r="AO293" s="39"/>
      <c r="AP293" s="24"/>
      <c r="AQ293" s="8"/>
    </row>
    <row r="294" spans="1:43" ht="16.5">
      <c r="A294" s="91" t="s">
        <v>197</v>
      </c>
      <c r="B294" s="91"/>
      <c r="C294" s="91"/>
      <c r="D294" s="48"/>
      <c r="E294" s="48"/>
      <c r="F294" s="48"/>
      <c r="G294" s="48"/>
      <c r="H294" s="48"/>
      <c r="I294" s="48"/>
      <c r="J294" s="48"/>
      <c r="K294" s="48"/>
      <c r="L294" s="48"/>
      <c r="M294" s="48"/>
      <c r="N294" s="48"/>
      <c r="O294" s="48"/>
      <c r="P294" s="48"/>
      <c r="Q294" s="48"/>
      <c r="R294" s="48"/>
      <c r="S294" s="48"/>
      <c r="T294" s="48"/>
      <c r="U294" s="48"/>
      <c r="V294" s="48"/>
      <c r="W294" s="48"/>
      <c r="X294" s="48"/>
      <c r="Y294" s="48"/>
      <c r="Z294" s="49"/>
      <c r="AA294" s="4"/>
      <c r="AB294" s="50"/>
      <c r="AC294" s="51"/>
      <c r="AD294" s="51"/>
      <c r="AE294" s="51"/>
      <c r="AF294" s="51"/>
      <c r="AG294" s="51"/>
      <c r="AH294" s="51"/>
      <c r="AI294" s="51"/>
      <c r="AJ294" s="51"/>
      <c r="AK294" s="51"/>
      <c r="AL294" s="51"/>
      <c r="AM294" s="51"/>
      <c r="AN294" s="51"/>
      <c r="AO294" s="51"/>
      <c r="AP294" s="52"/>
      <c r="AQ294" s="8"/>
    </row>
    <row r="295" spans="1:43" ht="14.65" customHeight="1">
      <c r="A295" s="103">
        <v>1</v>
      </c>
      <c r="B295" s="193" t="s">
        <v>198</v>
      </c>
      <c r="C295" s="193"/>
      <c r="D295" s="117">
        <f>+Mayo!M295</f>
        <v>401</v>
      </c>
      <c r="E295" s="126"/>
      <c r="F295" s="132">
        <v>90</v>
      </c>
      <c r="G295" s="132"/>
      <c r="H295" s="132"/>
      <c r="I295" s="132"/>
      <c r="J295" s="144">
        <f>+F295+G295</f>
        <v>90</v>
      </c>
      <c r="K295" s="147">
        <f>+AO295</f>
        <v>0</v>
      </c>
      <c r="L295" s="150">
        <f>+J295+K295</f>
        <v>90</v>
      </c>
      <c r="M295" s="153">
        <f>+(D295+E295)-L295+H295-I295</f>
        <v>311</v>
      </c>
      <c r="N295" s="14">
        <v>311</v>
      </c>
      <c r="O295" s="15" t="s">
        <v>274</v>
      </c>
      <c r="P295" s="15" t="s">
        <v>275</v>
      </c>
      <c r="Q295" s="16">
        <v>46691</v>
      </c>
      <c r="R295" s="17" t="str">
        <f ca="1">IF(Q295=0," ",IFERROR(IF(DATEDIF(TODAY(),Q295,"M")&lt;=5,"ROJO",IF(DATEDIF(TODAY(),Q295,"M")&gt;=12,"VERDE",IF(AND(DATEDIF(TODAY(),Q295,"M")&gt;=6,DATEDIF(TODAY(),Q295,"M")&lt;=11),"AMARILLO"))),S295))</f>
        <v>VERDE</v>
      </c>
      <c r="S295" s="17" t="str">
        <f t="shared" ref="S295:S300" si="0">IF(Q295=0," ",IF(Q295&lt;=$N$4,"VENCIDO","NO VENCIDO"))</f>
        <v>NO VENCIDO</v>
      </c>
      <c r="T295" s="18"/>
      <c r="U295" s="19"/>
      <c r="V295" s="19"/>
      <c r="W295" s="20"/>
      <c r="X295" s="20"/>
      <c r="Y295" s="163">
        <f>+AT295</f>
        <v>0</v>
      </c>
      <c r="Z295" s="21"/>
      <c r="AA295" s="4"/>
      <c r="AB295" s="167"/>
      <c r="AC295" s="167"/>
      <c r="AD295" s="171">
        <f>+AB295+AC295</f>
        <v>0</v>
      </c>
      <c r="AE295" s="167"/>
      <c r="AF295" s="167"/>
      <c r="AG295" s="167"/>
      <c r="AH295" s="167"/>
      <c r="AI295" s="167"/>
      <c r="AJ295" s="167"/>
      <c r="AK295" s="167"/>
      <c r="AL295" s="167"/>
      <c r="AM295" s="167"/>
      <c r="AN295" s="167"/>
      <c r="AO295" s="183">
        <f>SUM(AD295:AN300)</f>
        <v>0</v>
      </c>
      <c r="AP295" s="24"/>
      <c r="AQ295" s="8"/>
    </row>
    <row r="296" spans="1:43" ht="14.65" customHeight="1">
      <c r="A296" s="103"/>
      <c r="B296" s="193"/>
      <c r="C296" s="193"/>
      <c r="D296" s="118"/>
      <c r="E296" s="127"/>
      <c r="F296" s="133"/>
      <c r="G296" s="133"/>
      <c r="H296" s="133"/>
      <c r="I296" s="133"/>
      <c r="J296" s="145"/>
      <c r="K296" s="148"/>
      <c r="L296" s="151"/>
      <c r="M296" s="154"/>
      <c r="N296" s="14"/>
      <c r="O296" s="15"/>
      <c r="P296" s="15"/>
      <c r="Q296" s="16"/>
      <c r="R296" s="17" t="str">
        <f ca="1">IF(Q296=0," ",IFERROR(IF(DATEDIF(TODAY(),Q296,"M")&lt;=5,"ROJO",IF(DATEDIF(TODAY(),Q296,"M")&gt;=12,"VERDE",IF(AND(DATEDIF(TODAY(),Q296,"M")&gt;=6,DATEDIF(TODAY(),Q296,"M")&lt;=11),"AMARILLO"))),S296))</f>
        <v xml:space="preserve"> </v>
      </c>
      <c r="S296" s="25" t="str">
        <f t="shared" si="0"/>
        <v xml:space="preserve"> </v>
      </c>
      <c r="T296" s="18"/>
      <c r="U296" s="19"/>
      <c r="V296" s="19"/>
      <c r="W296" s="20"/>
      <c r="X296" s="20"/>
      <c r="Y296" s="164"/>
      <c r="Z296" s="21"/>
      <c r="AA296" s="4"/>
      <c r="AB296" s="168"/>
      <c r="AC296" s="168"/>
      <c r="AD296" s="172"/>
      <c r="AE296" s="168"/>
      <c r="AF296" s="168"/>
      <c r="AG296" s="168"/>
      <c r="AH296" s="168"/>
      <c r="AI296" s="168"/>
      <c r="AJ296" s="168"/>
      <c r="AK296" s="168"/>
      <c r="AL296" s="168"/>
      <c r="AM296" s="168"/>
      <c r="AN296" s="168"/>
      <c r="AO296" s="184"/>
      <c r="AP296" s="24"/>
      <c r="AQ296" s="8"/>
    </row>
    <row r="297" spans="1:43" ht="14.65" customHeight="1">
      <c r="A297" s="103"/>
      <c r="B297" s="193"/>
      <c r="C297" s="193"/>
      <c r="D297" s="118"/>
      <c r="E297" s="127"/>
      <c r="F297" s="133"/>
      <c r="G297" s="133"/>
      <c r="H297" s="133"/>
      <c r="I297" s="133"/>
      <c r="J297" s="145"/>
      <c r="K297" s="148"/>
      <c r="L297" s="151"/>
      <c r="M297" s="154"/>
      <c r="N297" s="14"/>
      <c r="O297" s="15"/>
      <c r="P297" s="15"/>
      <c r="Q297" s="16"/>
      <c r="R297" s="17" t="str">
        <f ca="1">IF(Q297=0," ",IFERROR(IF(DATEDIF(TODAY(),Q297,"M")&lt;=5,"ROJO",IF(DATEDIF(TODAY(),Q297,"M")&gt;=12,"VERDE",IF(AND(DATEDIF(TODAY(),Q297,"M")&gt;=6,DATEDIF(TODAY(),Q297,"M")&lt;=11),"AMARILLO"))),S297))</f>
        <v xml:space="preserve"> </v>
      </c>
      <c r="S297" s="25" t="str">
        <f t="shared" si="0"/>
        <v xml:space="preserve"> </v>
      </c>
      <c r="T297" s="18"/>
      <c r="U297" s="19"/>
      <c r="V297" s="19"/>
      <c r="W297" s="20"/>
      <c r="X297" s="20"/>
      <c r="Y297" s="164"/>
      <c r="Z297" s="21"/>
      <c r="AA297" s="4"/>
      <c r="AB297" s="168"/>
      <c r="AC297" s="168"/>
      <c r="AD297" s="172"/>
      <c r="AE297" s="168"/>
      <c r="AF297" s="168"/>
      <c r="AG297" s="168"/>
      <c r="AH297" s="168"/>
      <c r="AI297" s="168"/>
      <c r="AJ297" s="168"/>
      <c r="AK297" s="168"/>
      <c r="AL297" s="168"/>
      <c r="AM297" s="168"/>
      <c r="AN297" s="168"/>
      <c r="AO297" s="184"/>
      <c r="AP297" s="24"/>
      <c r="AQ297" s="8"/>
    </row>
    <row r="298" spans="1:43" ht="14.65" customHeight="1">
      <c r="A298" s="103"/>
      <c r="B298" s="193"/>
      <c r="C298" s="193"/>
      <c r="D298" s="118"/>
      <c r="E298" s="127"/>
      <c r="F298" s="133"/>
      <c r="G298" s="133"/>
      <c r="H298" s="133"/>
      <c r="I298" s="133"/>
      <c r="J298" s="145"/>
      <c r="K298" s="148"/>
      <c r="L298" s="151"/>
      <c r="M298" s="154"/>
      <c r="N298" s="14"/>
      <c r="O298" s="15"/>
      <c r="P298" s="15"/>
      <c r="Q298" s="16"/>
      <c r="R298" s="40"/>
      <c r="S298" s="41"/>
      <c r="T298" s="18"/>
      <c r="U298" s="19"/>
      <c r="V298" s="19"/>
      <c r="W298" s="20"/>
      <c r="X298" s="20"/>
      <c r="Y298" s="164"/>
      <c r="Z298" s="21"/>
      <c r="AA298" s="4"/>
      <c r="AB298" s="168"/>
      <c r="AC298" s="168"/>
      <c r="AD298" s="172"/>
      <c r="AE298" s="168"/>
      <c r="AF298" s="168"/>
      <c r="AG298" s="168"/>
      <c r="AH298" s="168"/>
      <c r="AI298" s="168"/>
      <c r="AJ298" s="168"/>
      <c r="AK298" s="168"/>
      <c r="AL298" s="168"/>
      <c r="AM298" s="168"/>
      <c r="AN298" s="168"/>
      <c r="AO298" s="184"/>
      <c r="AP298" s="24"/>
      <c r="AQ298" s="8"/>
    </row>
    <row r="299" spans="1:43" ht="14.65" customHeight="1">
      <c r="A299" s="103"/>
      <c r="B299" s="193"/>
      <c r="C299" s="193"/>
      <c r="D299" s="118"/>
      <c r="E299" s="127"/>
      <c r="F299" s="133"/>
      <c r="G299" s="133"/>
      <c r="H299" s="133"/>
      <c r="I299" s="133"/>
      <c r="J299" s="145"/>
      <c r="K299" s="148"/>
      <c r="L299" s="151"/>
      <c r="M299" s="154"/>
      <c r="N299" s="14"/>
      <c r="O299" s="15"/>
      <c r="P299" s="15"/>
      <c r="Q299" s="16"/>
      <c r="R299" s="17" t="str">
        <f ca="1">IF(Q299=0," ",IFERROR(IF(DATEDIF(TODAY(),Q299,"M")&lt;=5,"ROJO",IF(DATEDIF(TODAY(),Q299,"M")&gt;=12,"VERDE",IF(AND(DATEDIF(TODAY(),Q299,"M")&gt;=6,DATEDIF(TODAY(),Q299,"M")&lt;=11),"AMARILLO"))),S299))</f>
        <v xml:space="preserve"> </v>
      </c>
      <c r="S299" s="25" t="str">
        <f t="shared" si="0"/>
        <v xml:space="preserve"> </v>
      </c>
      <c r="T299" s="18"/>
      <c r="U299" s="19"/>
      <c r="V299" s="19"/>
      <c r="W299" s="20"/>
      <c r="X299" s="20"/>
      <c r="Y299" s="164"/>
      <c r="Z299" s="21"/>
      <c r="AA299" s="4"/>
      <c r="AB299" s="168"/>
      <c r="AC299" s="168"/>
      <c r="AD299" s="172"/>
      <c r="AE299" s="168"/>
      <c r="AF299" s="168"/>
      <c r="AG299" s="168"/>
      <c r="AH299" s="168"/>
      <c r="AI299" s="168"/>
      <c r="AJ299" s="168"/>
      <c r="AK299" s="168"/>
      <c r="AL299" s="168"/>
      <c r="AM299" s="168"/>
      <c r="AN299" s="168"/>
      <c r="AO299" s="184"/>
      <c r="AP299" s="24"/>
      <c r="AQ299" s="8"/>
    </row>
    <row r="300" spans="1:43" ht="14.65" customHeight="1">
      <c r="A300" s="103"/>
      <c r="B300" s="193"/>
      <c r="C300" s="193"/>
      <c r="D300" s="118"/>
      <c r="E300" s="127"/>
      <c r="F300" s="133"/>
      <c r="G300" s="133"/>
      <c r="H300" s="133"/>
      <c r="I300" s="133"/>
      <c r="J300" s="145"/>
      <c r="K300" s="148"/>
      <c r="L300" s="151"/>
      <c r="M300" s="155"/>
      <c r="N300" s="14"/>
      <c r="O300" s="15"/>
      <c r="P300" s="15"/>
      <c r="Q300" s="16"/>
      <c r="R300" s="17" t="str">
        <f ca="1">IF(Q300=0," ",IFERROR(IF(DATEDIF(TODAY(),Q300,"M")&lt;=5,"ROJO",IF(DATEDIF(TODAY(),Q300,"M")&gt;=12,"VERDE",IF(AND(DATEDIF(TODAY(),Q300,"M")&gt;=6,DATEDIF(TODAY(),Q300,"M")&lt;=11),"AMARILLO"))),S300))</f>
        <v xml:space="preserve"> </v>
      </c>
      <c r="S300" s="25" t="str">
        <f t="shared" si="0"/>
        <v xml:space="preserve"> </v>
      </c>
      <c r="T300" s="18"/>
      <c r="U300" s="19"/>
      <c r="V300" s="19"/>
      <c r="W300" s="20"/>
      <c r="X300" s="20"/>
      <c r="Y300" s="164"/>
      <c r="Z300" s="21"/>
      <c r="AA300" s="4"/>
      <c r="AB300" s="169"/>
      <c r="AC300" s="169"/>
      <c r="AD300" s="173"/>
      <c r="AE300" s="169"/>
      <c r="AF300" s="169"/>
      <c r="AG300" s="169"/>
      <c r="AH300" s="169"/>
      <c r="AI300" s="169"/>
      <c r="AJ300" s="169"/>
      <c r="AK300" s="169"/>
      <c r="AL300" s="169"/>
      <c r="AM300" s="169"/>
      <c r="AN300" s="169"/>
      <c r="AO300" s="185"/>
      <c r="AP300" s="24"/>
      <c r="AQ300" s="8"/>
    </row>
    <row r="301" spans="1:43" ht="16.5">
      <c r="A301" s="103"/>
      <c r="B301" s="193"/>
      <c r="C301" s="193"/>
      <c r="D301" s="119"/>
      <c r="E301" s="128"/>
      <c r="F301" s="134"/>
      <c r="G301" s="134"/>
      <c r="H301" s="134"/>
      <c r="I301" s="134"/>
      <c r="J301" s="146"/>
      <c r="K301" s="149"/>
      <c r="L301" s="152"/>
      <c r="M301" s="28" t="b">
        <f>M295=N301</f>
        <v>1</v>
      </c>
      <c r="N301" s="29">
        <f>SUM(N295:N300)</f>
        <v>311</v>
      </c>
      <c r="O301" s="30" t="s">
        <v>112</v>
      </c>
      <c r="P301" s="31"/>
      <c r="Q301" s="32"/>
      <c r="R301" s="32"/>
      <c r="S301" s="32"/>
      <c r="T301" s="33">
        <f>SUM(T295:T300)</f>
        <v>0</v>
      </c>
      <c r="U301" s="34"/>
      <c r="V301" s="34"/>
      <c r="W301" s="35"/>
      <c r="X301" s="35"/>
      <c r="Y301" s="165"/>
      <c r="Z301" s="36"/>
      <c r="AA301" s="4"/>
      <c r="AB301" s="37"/>
      <c r="AC301" s="38"/>
      <c r="AD301" s="53"/>
      <c r="AE301" s="38"/>
      <c r="AF301" s="38"/>
      <c r="AG301" s="38"/>
      <c r="AH301" s="38"/>
      <c r="AI301" s="38"/>
      <c r="AJ301" s="38"/>
      <c r="AK301" s="38"/>
      <c r="AL301" s="38"/>
      <c r="AM301" s="38"/>
      <c r="AN301" s="38"/>
      <c r="AO301" s="39"/>
      <c r="AP301" s="24"/>
      <c r="AQ301" s="8"/>
    </row>
    <row r="302" spans="1:43" ht="14.65" customHeight="1">
      <c r="A302" s="103">
        <f>+A295+1</f>
        <v>2</v>
      </c>
      <c r="B302" s="193" t="s">
        <v>201</v>
      </c>
      <c r="C302" s="193"/>
      <c r="D302" s="117">
        <f>+Mayo!M302</f>
        <v>0</v>
      </c>
      <c r="E302" s="126"/>
      <c r="F302" s="132"/>
      <c r="G302" s="132"/>
      <c r="H302" s="132"/>
      <c r="I302" s="132"/>
      <c r="J302" s="144">
        <f>+F302+G302</f>
        <v>0</v>
      </c>
      <c r="K302" s="147">
        <f>+AO302</f>
        <v>0</v>
      </c>
      <c r="L302" s="150">
        <f>+J302+K302</f>
        <v>0</v>
      </c>
      <c r="M302" s="153">
        <f>+(D302+E302)-L302+H302-I302</f>
        <v>0</v>
      </c>
      <c r="N302" s="14"/>
      <c r="O302" s="15"/>
      <c r="P302" s="15"/>
      <c r="Q302" s="16"/>
      <c r="R302" s="17" t="str">
        <f ca="1">IF(Q302=0," ",IFERROR(IF(DATEDIF(TODAY(),Q302,"M")&lt;=5,"ROJO",IF(DATEDIF(TODAY(),Q302,"M")&gt;=12,"VERDE",IF(AND(DATEDIF(TODAY(),Q302,"M")&gt;=6,DATEDIF(TODAY(),Q302,"M")&lt;=11),"AMARILLO"))),S302))</f>
        <v xml:space="preserve"> </v>
      </c>
      <c r="S302" s="17" t="str">
        <f t="shared" ref="S302:S307" si="1">IF(Q302=0," ",IF(Q302&lt;=$N$4,"VENCIDO","NO VENCIDO"))</f>
        <v xml:space="preserve"> </v>
      </c>
      <c r="T302" s="18"/>
      <c r="U302" s="19"/>
      <c r="V302" s="19"/>
      <c r="W302" s="20"/>
      <c r="X302" s="20"/>
      <c r="Y302" s="163">
        <f>+AT302</f>
        <v>0</v>
      </c>
      <c r="Z302" s="21"/>
      <c r="AA302" s="4"/>
      <c r="AB302" s="167"/>
      <c r="AC302" s="167"/>
      <c r="AD302" s="171">
        <f>+AB302+AC302</f>
        <v>0</v>
      </c>
      <c r="AE302" s="167"/>
      <c r="AF302" s="167"/>
      <c r="AG302" s="167"/>
      <c r="AH302" s="167"/>
      <c r="AI302" s="167"/>
      <c r="AJ302" s="167"/>
      <c r="AK302" s="167"/>
      <c r="AL302" s="167"/>
      <c r="AM302" s="167"/>
      <c r="AN302" s="167"/>
      <c r="AO302" s="183">
        <f>SUM(AD302:AN307)</f>
        <v>0</v>
      </c>
      <c r="AP302" s="24"/>
      <c r="AQ302" s="8"/>
    </row>
    <row r="303" spans="1:43" ht="14.65" customHeight="1">
      <c r="A303" s="103"/>
      <c r="B303" s="193"/>
      <c r="C303" s="193"/>
      <c r="D303" s="118"/>
      <c r="E303" s="127"/>
      <c r="F303" s="133"/>
      <c r="G303" s="133"/>
      <c r="H303" s="133"/>
      <c r="I303" s="133"/>
      <c r="J303" s="145"/>
      <c r="K303" s="148"/>
      <c r="L303" s="151"/>
      <c r="M303" s="154"/>
      <c r="N303" s="14"/>
      <c r="O303" s="15"/>
      <c r="P303" s="15"/>
      <c r="Q303" s="16"/>
      <c r="R303" s="17" t="str">
        <f ca="1">IF(Q303=0," ",IFERROR(IF(DATEDIF(TODAY(),Q303,"M")&lt;=5,"ROJO",IF(DATEDIF(TODAY(),Q303,"M")&gt;=12,"VERDE",IF(AND(DATEDIF(TODAY(),Q303,"M")&gt;=6,DATEDIF(TODAY(),Q303,"M")&lt;=11),"AMARILLO"))),S303))</f>
        <v xml:space="preserve"> </v>
      </c>
      <c r="S303" s="25" t="str">
        <f t="shared" si="1"/>
        <v xml:space="preserve"> </v>
      </c>
      <c r="T303" s="18"/>
      <c r="U303" s="19"/>
      <c r="V303" s="19"/>
      <c r="W303" s="20"/>
      <c r="X303" s="20"/>
      <c r="Y303" s="164"/>
      <c r="Z303" s="21"/>
      <c r="AA303" s="4"/>
      <c r="AB303" s="168"/>
      <c r="AC303" s="168"/>
      <c r="AD303" s="172"/>
      <c r="AE303" s="168"/>
      <c r="AF303" s="168"/>
      <c r="AG303" s="168"/>
      <c r="AH303" s="168"/>
      <c r="AI303" s="168"/>
      <c r="AJ303" s="168"/>
      <c r="AK303" s="168"/>
      <c r="AL303" s="168"/>
      <c r="AM303" s="168"/>
      <c r="AN303" s="168"/>
      <c r="AO303" s="184"/>
      <c r="AP303" s="24"/>
      <c r="AQ303" s="8"/>
    </row>
    <row r="304" spans="1:43" ht="14.65" customHeight="1">
      <c r="A304" s="103"/>
      <c r="B304" s="193"/>
      <c r="C304" s="193"/>
      <c r="D304" s="118"/>
      <c r="E304" s="127"/>
      <c r="F304" s="133"/>
      <c r="G304" s="133"/>
      <c r="H304" s="133"/>
      <c r="I304" s="133"/>
      <c r="J304" s="145"/>
      <c r="K304" s="148"/>
      <c r="L304" s="151"/>
      <c r="M304" s="154"/>
      <c r="N304" s="14"/>
      <c r="O304" s="15"/>
      <c r="P304" s="15"/>
      <c r="Q304" s="16"/>
      <c r="R304" s="17" t="str">
        <f ca="1">IF(Q304=0," ",IFERROR(IF(DATEDIF(TODAY(),Q304,"M")&lt;=5,"ROJO",IF(DATEDIF(TODAY(),Q304,"M")&gt;=12,"VERDE",IF(AND(DATEDIF(TODAY(),Q304,"M")&gt;=6,DATEDIF(TODAY(),Q304,"M")&lt;=11),"AMARILLO"))),S304))</f>
        <v xml:space="preserve"> </v>
      </c>
      <c r="S304" s="25" t="str">
        <f t="shared" si="1"/>
        <v xml:space="preserve"> </v>
      </c>
      <c r="T304" s="18"/>
      <c r="U304" s="19"/>
      <c r="V304" s="19"/>
      <c r="W304" s="20"/>
      <c r="X304" s="20"/>
      <c r="Y304" s="164"/>
      <c r="Z304" s="21"/>
      <c r="AA304" s="4"/>
      <c r="AB304" s="168"/>
      <c r="AC304" s="168"/>
      <c r="AD304" s="172"/>
      <c r="AE304" s="168"/>
      <c r="AF304" s="168"/>
      <c r="AG304" s="168"/>
      <c r="AH304" s="168"/>
      <c r="AI304" s="168"/>
      <c r="AJ304" s="168"/>
      <c r="AK304" s="168"/>
      <c r="AL304" s="168"/>
      <c r="AM304" s="168"/>
      <c r="AN304" s="168"/>
      <c r="AO304" s="184"/>
      <c r="AP304" s="24"/>
      <c r="AQ304" s="8"/>
    </row>
    <row r="305" spans="1:43" ht="14.65" customHeight="1">
      <c r="A305" s="103"/>
      <c r="B305" s="193"/>
      <c r="C305" s="193"/>
      <c r="D305" s="118"/>
      <c r="E305" s="127"/>
      <c r="F305" s="133"/>
      <c r="G305" s="133"/>
      <c r="H305" s="133"/>
      <c r="I305" s="133"/>
      <c r="J305" s="145"/>
      <c r="K305" s="148"/>
      <c r="L305" s="151"/>
      <c r="M305" s="154"/>
      <c r="N305" s="14"/>
      <c r="O305" s="15"/>
      <c r="P305" s="15"/>
      <c r="Q305" s="16"/>
      <c r="R305" s="40"/>
      <c r="S305" s="41"/>
      <c r="T305" s="18"/>
      <c r="U305" s="19"/>
      <c r="V305" s="19"/>
      <c r="W305" s="20"/>
      <c r="X305" s="20"/>
      <c r="Y305" s="164"/>
      <c r="Z305" s="21"/>
      <c r="AA305" s="4"/>
      <c r="AB305" s="168"/>
      <c r="AC305" s="168"/>
      <c r="AD305" s="172"/>
      <c r="AE305" s="168"/>
      <c r="AF305" s="168"/>
      <c r="AG305" s="168"/>
      <c r="AH305" s="168"/>
      <c r="AI305" s="168"/>
      <c r="AJ305" s="168"/>
      <c r="AK305" s="168"/>
      <c r="AL305" s="168"/>
      <c r="AM305" s="168"/>
      <c r="AN305" s="168"/>
      <c r="AO305" s="184"/>
      <c r="AP305" s="24"/>
      <c r="AQ305" s="8"/>
    </row>
    <row r="306" spans="1:43" ht="14.65" customHeight="1">
      <c r="A306" s="103"/>
      <c r="B306" s="193"/>
      <c r="C306" s="193"/>
      <c r="D306" s="118"/>
      <c r="E306" s="127"/>
      <c r="F306" s="133"/>
      <c r="G306" s="133"/>
      <c r="H306" s="133"/>
      <c r="I306" s="133"/>
      <c r="J306" s="145"/>
      <c r="K306" s="148"/>
      <c r="L306" s="151"/>
      <c r="M306" s="154"/>
      <c r="N306" s="14"/>
      <c r="O306" s="15"/>
      <c r="P306" s="15"/>
      <c r="Q306" s="16"/>
      <c r="R306" s="17" t="str">
        <f ca="1">IF(Q306=0," ",IFERROR(IF(DATEDIF(TODAY(),Q306,"M")&lt;=5,"ROJO",IF(DATEDIF(TODAY(),Q306,"M")&gt;=12,"VERDE",IF(AND(DATEDIF(TODAY(),Q306,"M")&gt;=6,DATEDIF(TODAY(),Q306,"M")&lt;=11),"AMARILLO"))),S306))</f>
        <v xml:space="preserve"> </v>
      </c>
      <c r="S306" s="25" t="str">
        <f t="shared" si="1"/>
        <v xml:space="preserve"> </v>
      </c>
      <c r="T306" s="18"/>
      <c r="U306" s="19"/>
      <c r="V306" s="19"/>
      <c r="W306" s="20"/>
      <c r="X306" s="20"/>
      <c r="Y306" s="164"/>
      <c r="Z306" s="21"/>
      <c r="AA306" s="4"/>
      <c r="AB306" s="168"/>
      <c r="AC306" s="168"/>
      <c r="AD306" s="172"/>
      <c r="AE306" s="168"/>
      <c r="AF306" s="168"/>
      <c r="AG306" s="168"/>
      <c r="AH306" s="168"/>
      <c r="AI306" s="168"/>
      <c r="AJ306" s="168"/>
      <c r="AK306" s="168"/>
      <c r="AL306" s="168"/>
      <c r="AM306" s="168"/>
      <c r="AN306" s="168"/>
      <c r="AO306" s="184"/>
      <c r="AP306" s="24"/>
      <c r="AQ306" s="8"/>
    </row>
    <row r="307" spans="1:43" ht="14.65" customHeight="1">
      <c r="A307" s="103"/>
      <c r="B307" s="193"/>
      <c r="C307" s="193"/>
      <c r="D307" s="118"/>
      <c r="E307" s="127"/>
      <c r="F307" s="133"/>
      <c r="G307" s="133"/>
      <c r="H307" s="133"/>
      <c r="I307" s="133"/>
      <c r="J307" s="145"/>
      <c r="K307" s="148"/>
      <c r="L307" s="151"/>
      <c r="M307" s="155"/>
      <c r="N307" s="14"/>
      <c r="O307" s="15"/>
      <c r="P307" s="15"/>
      <c r="Q307" s="16"/>
      <c r="R307" s="17" t="str">
        <f ca="1">IF(Q307=0," ",IFERROR(IF(DATEDIF(TODAY(),Q307,"M")&lt;=5,"ROJO",IF(DATEDIF(TODAY(),Q307,"M")&gt;=12,"VERDE",IF(AND(DATEDIF(TODAY(),Q307,"M")&gt;=6,DATEDIF(TODAY(),Q307,"M")&lt;=11),"AMARILLO"))),S307))</f>
        <v xml:space="preserve"> </v>
      </c>
      <c r="S307" s="25" t="str">
        <f t="shared" si="1"/>
        <v xml:space="preserve"> </v>
      </c>
      <c r="T307" s="18"/>
      <c r="U307" s="19"/>
      <c r="V307" s="19"/>
      <c r="W307" s="20"/>
      <c r="X307" s="20"/>
      <c r="Y307" s="164"/>
      <c r="Z307" s="21"/>
      <c r="AA307" s="4"/>
      <c r="AB307" s="169"/>
      <c r="AC307" s="169"/>
      <c r="AD307" s="173"/>
      <c r="AE307" s="169"/>
      <c r="AF307" s="169"/>
      <c r="AG307" s="169"/>
      <c r="AH307" s="169"/>
      <c r="AI307" s="169"/>
      <c r="AJ307" s="169"/>
      <c r="AK307" s="169"/>
      <c r="AL307" s="169"/>
      <c r="AM307" s="169"/>
      <c r="AN307" s="169"/>
      <c r="AO307" s="185"/>
      <c r="AP307" s="24"/>
      <c r="AQ307" s="8"/>
    </row>
    <row r="308" spans="1:43" ht="16.5">
      <c r="A308" s="103"/>
      <c r="B308" s="193"/>
      <c r="C308" s="193"/>
      <c r="D308" s="119"/>
      <c r="E308" s="128"/>
      <c r="F308" s="134"/>
      <c r="G308" s="134"/>
      <c r="H308" s="134"/>
      <c r="I308" s="134"/>
      <c r="J308" s="146"/>
      <c r="K308" s="149"/>
      <c r="L308" s="152"/>
      <c r="M308" s="28" t="b">
        <f>M302=N308</f>
        <v>1</v>
      </c>
      <c r="N308" s="29">
        <f>SUM(N302:N307)</f>
        <v>0</v>
      </c>
      <c r="O308" s="30" t="s">
        <v>112</v>
      </c>
      <c r="P308" s="31"/>
      <c r="Q308" s="32"/>
      <c r="R308" s="32"/>
      <c r="S308" s="32"/>
      <c r="T308" s="33">
        <f>SUM(T302:T307)</f>
        <v>0</v>
      </c>
      <c r="U308" s="34"/>
      <c r="V308" s="34"/>
      <c r="W308" s="35"/>
      <c r="X308" s="35"/>
      <c r="Y308" s="165"/>
      <c r="Z308" s="36"/>
      <c r="AA308" s="4"/>
      <c r="AB308" s="37"/>
      <c r="AC308" s="38"/>
      <c r="AD308" s="53"/>
      <c r="AE308" s="38"/>
      <c r="AF308" s="38"/>
      <c r="AG308" s="38"/>
      <c r="AH308" s="38"/>
      <c r="AI308" s="38"/>
      <c r="AJ308" s="38"/>
      <c r="AK308" s="38"/>
      <c r="AL308" s="38"/>
      <c r="AM308" s="38"/>
      <c r="AN308" s="38"/>
      <c r="AO308" s="39"/>
      <c r="AP308" s="24"/>
      <c r="AQ308" s="8"/>
    </row>
    <row r="309" spans="1:43" ht="14.65" customHeight="1">
      <c r="A309" s="103">
        <f>+A302+1</f>
        <v>3</v>
      </c>
      <c r="B309" s="193" t="s">
        <v>202</v>
      </c>
      <c r="C309" s="193"/>
      <c r="D309" s="117">
        <f>+Mayo!M309</f>
        <v>0</v>
      </c>
      <c r="E309" s="126"/>
      <c r="F309" s="132"/>
      <c r="G309" s="132"/>
      <c r="H309" s="132"/>
      <c r="I309" s="132"/>
      <c r="J309" s="144">
        <f>+F309+G309</f>
        <v>0</v>
      </c>
      <c r="K309" s="147">
        <f>+AO309</f>
        <v>0</v>
      </c>
      <c r="L309" s="150">
        <f>+J309+K309</f>
        <v>0</v>
      </c>
      <c r="M309" s="153">
        <f>+(D309+E309)-L309+H309-I309</f>
        <v>0</v>
      </c>
      <c r="N309" s="14"/>
      <c r="O309" s="15"/>
      <c r="P309" s="15"/>
      <c r="Q309" s="16"/>
      <c r="R309" s="17" t="str">
        <f ca="1">IF(Q309=0," ",IFERROR(IF(DATEDIF(TODAY(),Q309,"M")&lt;=5,"ROJO",IF(DATEDIF(TODAY(),Q309,"M")&gt;=12,"VERDE",IF(AND(DATEDIF(TODAY(),Q309,"M")&gt;=6,DATEDIF(TODAY(),Q309,"M")&lt;=11),"AMARILLO"))),S309))</f>
        <v xml:space="preserve"> </v>
      </c>
      <c r="S309" s="17" t="str">
        <f t="shared" ref="S309:S314" si="2">IF(Q309=0," ",IF(Q309&lt;=$N$4,"VENCIDO","NO VENCIDO"))</f>
        <v xml:space="preserve"> </v>
      </c>
      <c r="T309" s="18"/>
      <c r="U309" s="19"/>
      <c r="V309" s="19"/>
      <c r="W309" s="20"/>
      <c r="X309" s="20"/>
      <c r="Y309" s="163">
        <f>+AT309</f>
        <v>0</v>
      </c>
      <c r="Z309" s="21"/>
      <c r="AA309" s="4"/>
      <c r="AB309" s="167"/>
      <c r="AC309" s="167"/>
      <c r="AD309" s="171">
        <f>+AB309+AC309</f>
        <v>0</v>
      </c>
      <c r="AE309" s="167"/>
      <c r="AF309" s="167"/>
      <c r="AG309" s="167"/>
      <c r="AH309" s="167"/>
      <c r="AI309" s="167"/>
      <c r="AJ309" s="167"/>
      <c r="AK309" s="167"/>
      <c r="AL309" s="167"/>
      <c r="AM309" s="167"/>
      <c r="AN309" s="167"/>
      <c r="AO309" s="183">
        <f>SUM(AD309:AN314)</f>
        <v>0</v>
      </c>
      <c r="AP309" s="24"/>
      <c r="AQ309" s="8"/>
    </row>
    <row r="310" spans="1:43" ht="14.65" customHeight="1">
      <c r="A310" s="103"/>
      <c r="B310" s="193"/>
      <c r="C310" s="193"/>
      <c r="D310" s="118"/>
      <c r="E310" s="127"/>
      <c r="F310" s="133"/>
      <c r="G310" s="133"/>
      <c r="H310" s="133"/>
      <c r="I310" s="133"/>
      <c r="J310" s="145"/>
      <c r="K310" s="148"/>
      <c r="L310" s="151"/>
      <c r="M310" s="154"/>
      <c r="N310" s="14"/>
      <c r="O310" s="15"/>
      <c r="P310" s="15"/>
      <c r="Q310" s="16"/>
      <c r="R310" s="17" t="str">
        <f ca="1">IF(Q310=0," ",IFERROR(IF(DATEDIF(TODAY(),Q310,"M")&lt;=5,"ROJO",IF(DATEDIF(TODAY(),Q310,"M")&gt;=12,"VERDE",IF(AND(DATEDIF(TODAY(),Q310,"M")&gt;=6,DATEDIF(TODAY(),Q310,"M")&lt;=11),"AMARILLO"))),S310))</f>
        <v xml:space="preserve"> </v>
      </c>
      <c r="S310" s="25" t="str">
        <f t="shared" si="2"/>
        <v xml:space="preserve"> </v>
      </c>
      <c r="T310" s="18"/>
      <c r="U310" s="19"/>
      <c r="V310" s="19"/>
      <c r="W310" s="20"/>
      <c r="X310" s="20"/>
      <c r="Y310" s="164"/>
      <c r="Z310" s="21"/>
      <c r="AA310" s="4"/>
      <c r="AB310" s="168"/>
      <c r="AC310" s="168"/>
      <c r="AD310" s="172"/>
      <c r="AE310" s="168"/>
      <c r="AF310" s="168"/>
      <c r="AG310" s="168"/>
      <c r="AH310" s="168"/>
      <c r="AI310" s="168"/>
      <c r="AJ310" s="168"/>
      <c r="AK310" s="168"/>
      <c r="AL310" s="168"/>
      <c r="AM310" s="168"/>
      <c r="AN310" s="168"/>
      <c r="AO310" s="184"/>
      <c r="AP310" s="24"/>
      <c r="AQ310" s="8"/>
    </row>
    <row r="311" spans="1:43" ht="14.65" customHeight="1">
      <c r="A311" s="103"/>
      <c r="B311" s="193"/>
      <c r="C311" s="193"/>
      <c r="D311" s="118"/>
      <c r="E311" s="127"/>
      <c r="F311" s="133"/>
      <c r="G311" s="133"/>
      <c r="H311" s="133"/>
      <c r="I311" s="133"/>
      <c r="J311" s="145"/>
      <c r="K311" s="148"/>
      <c r="L311" s="151"/>
      <c r="M311" s="154"/>
      <c r="N311" s="14"/>
      <c r="O311" s="15"/>
      <c r="P311" s="15"/>
      <c r="Q311" s="16"/>
      <c r="R311" s="40"/>
      <c r="S311" s="41"/>
      <c r="T311" s="18"/>
      <c r="U311" s="19"/>
      <c r="V311" s="19"/>
      <c r="W311" s="20"/>
      <c r="X311" s="20"/>
      <c r="Y311" s="164"/>
      <c r="Z311" s="21"/>
      <c r="AA311" s="4"/>
      <c r="AB311" s="168"/>
      <c r="AC311" s="168"/>
      <c r="AD311" s="172"/>
      <c r="AE311" s="168"/>
      <c r="AF311" s="168"/>
      <c r="AG311" s="168"/>
      <c r="AH311" s="168"/>
      <c r="AI311" s="168"/>
      <c r="AJ311" s="168"/>
      <c r="AK311" s="168"/>
      <c r="AL311" s="168"/>
      <c r="AM311" s="168"/>
      <c r="AN311" s="168"/>
      <c r="AO311" s="184"/>
      <c r="AP311" s="24"/>
      <c r="AQ311" s="8"/>
    </row>
    <row r="312" spans="1:43" ht="14.65" customHeight="1">
      <c r="A312" s="103"/>
      <c r="B312" s="193"/>
      <c r="C312" s="193"/>
      <c r="D312" s="118"/>
      <c r="E312" s="127"/>
      <c r="F312" s="133"/>
      <c r="G312" s="133"/>
      <c r="H312" s="133"/>
      <c r="I312" s="133"/>
      <c r="J312" s="145"/>
      <c r="K312" s="148"/>
      <c r="L312" s="151"/>
      <c r="M312" s="154"/>
      <c r="N312" s="14"/>
      <c r="O312" s="15"/>
      <c r="P312" s="15"/>
      <c r="Q312" s="16"/>
      <c r="R312" s="17" t="str">
        <f ca="1">IF(Q312=0," ",IFERROR(IF(DATEDIF(TODAY(),Q312,"M")&lt;=5,"ROJO",IF(DATEDIF(TODAY(),Q312,"M")&gt;=12,"VERDE",IF(AND(DATEDIF(TODAY(),Q312,"M")&gt;=6,DATEDIF(TODAY(),Q312,"M")&lt;=11),"AMARILLO"))),S312))</f>
        <v xml:space="preserve"> </v>
      </c>
      <c r="S312" s="25" t="str">
        <f t="shared" si="2"/>
        <v xml:space="preserve"> </v>
      </c>
      <c r="T312" s="18"/>
      <c r="U312" s="19"/>
      <c r="V312" s="19"/>
      <c r="W312" s="20"/>
      <c r="X312" s="20"/>
      <c r="Y312" s="164"/>
      <c r="Z312" s="21"/>
      <c r="AA312" s="4"/>
      <c r="AB312" s="168"/>
      <c r="AC312" s="168"/>
      <c r="AD312" s="172"/>
      <c r="AE312" s="168"/>
      <c r="AF312" s="168"/>
      <c r="AG312" s="168"/>
      <c r="AH312" s="168"/>
      <c r="AI312" s="168"/>
      <c r="AJ312" s="168"/>
      <c r="AK312" s="168"/>
      <c r="AL312" s="168"/>
      <c r="AM312" s="168"/>
      <c r="AN312" s="168"/>
      <c r="AO312" s="184"/>
      <c r="AP312" s="24"/>
      <c r="AQ312" s="8"/>
    </row>
    <row r="313" spans="1:43" ht="14.65" customHeight="1">
      <c r="A313" s="103"/>
      <c r="B313" s="193"/>
      <c r="C313" s="193"/>
      <c r="D313" s="118"/>
      <c r="E313" s="127"/>
      <c r="F313" s="133"/>
      <c r="G313" s="133"/>
      <c r="H313" s="133"/>
      <c r="I313" s="133"/>
      <c r="J313" s="145"/>
      <c r="K313" s="148"/>
      <c r="L313" s="151"/>
      <c r="M313" s="154"/>
      <c r="N313" s="14"/>
      <c r="O313" s="15"/>
      <c r="P313" s="15"/>
      <c r="Q313" s="16"/>
      <c r="R313" s="17" t="str">
        <f ca="1">IF(Q313=0," ",IFERROR(IF(DATEDIF(TODAY(),Q313,"M")&lt;=5,"ROJO",IF(DATEDIF(TODAY(),Q313,"M")&gt;=12,"VERDE",IF(AND(DATEDIF(TODAY(),Q313,"M")&gt;=6,DATEDIF(TODAY(),Q313,"M")&lt;=11),"AMARILLO"))),S313))</f>
        <v xml:space="preserve"> </v>
      </c>
      <c r="S313" s="25" t="str">
        <f t="shared" si="2"/>
        <v xml:space="preserve"> </v>
      </c>
      <c r="T313" s="18"/>
      <c r="U313" s="19"/>
      <c r="V313" s="19"/>
      <c r="W313" s="20"/>
      <c r="X313" s="20"/>
      <c r="Y313" s="164"/>
      <c r="Z313" s="21"/>
      <c r="AA313" s="4"/>
      <c r="AB313" s="168"/>
      <c r="AC313" s="168"/>
      <c r="AD313" s="172"/>
      <c r="AE313" s="168"/>
      <c r="AF313" s="168"/>
      <c r="AG313" s="168"/>
      <c r="AH313" s="168"/>
      <c r="AI313" s="168"/>
      <c r="AJ313" s="168"/>
      <c r="AK313" s="168"/>
      <c r="AL313" s="168"/>
      <c r="AM313" s="168"/>
      <c r="AN313" s="168"/>
      <c r="AO313" s="184"/>
      <c r="AP313" s="24"/>
      <c r="AQ313" s="8"/>
    </row>
    <row r="314" spans="1:43" ht="14.65" customHeight="1">
      <c r="A314" s="103"/>
      <c r="B314" s="193"/>
      <c r="C314" s="193"/>
      <c r="D314" s="118"/>
      <c r="E314" s="127"/>
      <c r="F314" s="133"/>
      <c r="G314" s="133"/>
      <c r="H314" s="133"/>
      <c r="I314" s="133"/>
      <c r="J314" s="145"/>
      <c r="K314" s="148"/>
      <c r="L314" s="151"/>
      <c r="M314" s="155"/>
      <c r="N314" s="14"/>
      <c r="O314" s="15"/>
      <c r="P314" s="15"/>
      <c r="Q314" s="16"/>
      <c r="R314" s="17" t="str">
        <f ca="1">IF(Q314=0," ",IFERROR(IF(DATEDIF(TODAY(),Q314,"M")&lt;=5,"ROJO",IF(DATEDIF(TODAY(),Q314,"M")&gt;=12,"VERDE",IF(AND(DATEDIF(TODAY(),Q314,"M")&gt;=6,DATEDIF(TODAY(),Q314,"M")&lt;=11),"AMARILLO"))),S314))</f>
        <v xml:space="preserve"> </v>
      </c>
      <c r="S314" s="25" t="str">
        <f t="shared" si="2"/>
        <v xml:space="preserve"> </v>
      </c>
      <c r="T314" s="18"/>
      <c r="U314" s="19"/>
      <c r="V314" s="19"/>
      <c r="W314" s="20"/>
      <c r="X314" s="20"/>
      <c r="Y314" s="164"/>
      <c r="Z314" s="21"/>
      <c r="AA314" s="4"/>
      <c r="AB314" s="169"/>
      <c r="AC314" s="169"/>
      <c r="AD314" s="173"/>
      <c r="AE314" s="169"/>
      <c r="AF314" s="169"/>
      <c r="AG314" s="169"/>
      <c r="AH314" s="169"/>
      <c r="AI314" s="169"/>
      <c r="AJ314" s="169"/>
      <c r="AK314" s="169"/>
      <c r="AL314" s="169"/>
      <c r="AM314" s="169"/>
      <c r="AN314" s="169"/>
      <c r="AO314" s="185"/>
      <c r="AP314" s="24"/>
      <c r="AQ314" s="8"/>
    </row>
    <row r="315" spans="1:43" ht="16.5">
      <c r="A315" s="103"/>
      <c r="B315" s="193"/>
      <c r="C315" s="193"/>
      <c r="D315" s="119"/>
      <c r="E315" s="128"/>
      <c r="F315" s="134"/>
      <c r="G315" s="134"/>
      <c r="H315" s="134"/>
      <c r="I315" s="134"/>
      <c r="J315" s="146"/>
      <c r="K315" s="149"/>
      <c r="L315" s="152"/>
      <c r="M315" s="28" t="b">
        <f>M309=N315</f>
        <v>1</v>
      </c>
      <c r="N315" s="29">
        <f>SUM(N309:N314)</f>
        <v>0</v>
      </c>
      <c r="O315" s="30" t="s">
        <v>112</v>
      </c>
      <c r="P315" s="31"/>
      <c r="Q315" s="32"/>
      <c r="R315" s="32"/>
      <c r="S315" s="32"/>
      <c r="T315" s="33">
        <f>SUM(T309:T314)</f>
        <v>0</v>
      </c>
      <c r="U315" s="34"/>
      <c r="V315" s="34"/>
      <c r="W315" s="35"/>
      <c r="X315" s="35"/>
      <c r="Y315" s="165"/>
      <c r="Z315" s="36"/>
      <c r="AA315" s="4"/>
      <c r="AB315" s="37"/>
      <c r="AC315" s="38"/>
      <c r="AD315" s="53"/>
      <c r="AE315" s="38"/>
      <c r="AF315" s="38"/>
      <c r="AG315" s="38"/>
      <c r="AH315" s="38"/>
      <c r="AI315" s="38"/>
      <c r="AJ315" s="38"/>
      <c r="AK315" s="38"/>
      <c r="AL315" s="38"/>
      <c r="AM315" s="38"/>
      <c r="AN315" s="38"/>
      <c r="AO315" s="39"/>
      <c r="AP315" s="24"/>
      <c r="AQ315" s="8"/>
    </row>
    <row r="316" spans="1:43" ht="14.65" customHeight="1">
      <c r="A316" s="103">
        <f>+A309+1</f>
        <v>4</v>
      </c>
      <c r="B316" s="193" t="s">
        <v>203</v>
      </c>
      <c r="C316" s="193"/>
      <c r="D316" s="117">
        <f>+Mayo!M316</f>
        <v>0</v>
      </c>
      <c r="E316" s="126"/>
      <c r="F316" s="132"/>
      <c r="G316" s="132"/>
      <c r="H316" s="132"/>
      <c r="I316" s="132"/>
      <c r="J316" s="144">
        <f>+F316+G316</f>
        <v>0</v>
      </c>
      <c r="K316" s="147">
        <f>+AO316</f>
        <v>0</v>
      </c>
      <c r="L316" s="150">
        <f>+J316+K316</f>
        <v>0</v>
      </c>
      <c r="M316" s="153">
        <f>+(D316+E316)-L316+H316-I316</f>
        <v>0</v>
      </c>
      <c r="N316" s="14"/>
      <c r="O316" s="15"/>
      <c r="P316" s="15"/>
      <c r="Q316" s="16"/>
      <c r="R316" s="17" t="str">
        <f ca="1">IF(Q316=0," ",IFERROR(IF(DATEDIF(TODAY(),Q316,"M")&lt;=5,"ROJO",IF(DATEDIF(TODAY(),Q316,"M")&gt;=12,"VERDE",IF(AND(DATEDIF(TODAY(),Q316,"M")&gt;=6,DATEDIF(TODAY(),Q316,"M")&lt;=11),"AMARILLO"))),S316))</f>
        <v xml:space="preserve"> </v>
      </c>
      <c r="S316" s="17" t="str">
        <f>IF(Q316=0," ",IF(Q316&lt;=$N$4,"VENCIDO","NO VENCIDO"))</f>
        <v xml:space="preserve"> </v>
      </c>
      <c r="T316" s="18"/>
      <c r="U316" s="19"/>
      <c r="V316" s="19"/>
      <c r="W316" s="20"/>
      <c r="X316" s="20"/>
      <c r="Y316" s="163">
        <f>+AT316</f>
        <v>0</v>
      </c>
      <c r="Z316" s="21"/>
      <c r="AA316" s="4"/>
      <c r="AB316" s="167"/>
      <c r="AC316" s="167"/>
      <c r="AD316" s="171">
        <f>+AB316+AC316</f>
        <v>0</v>
      </c>
      <c r="AE316" s="167"/>
      <c r="AF316" s="167"/>
      <c r="AG316" s="167"/>
      <c r="AH316" s="167"/>
      <c r="AI316" s="167"/>
      <c r="AJ316" s="167"/>
      <c r="AK316" s="167"/>
      <c r="AL316" s="167"/>
      <c r="AM316" s="167"/>
      <c r="AN316" s="167"/>
      <c r="AO316" s="183">
        <f>SUM(AD316:AN321)</f>
        <v>0</v>
      </c>
      <c r="AP316" s="24"/>
      <c r="AQ316" s="8"/>
    </row>
    <row r="317" spans="1:43" ht="14.65" customHeight="1">
      <c r="A317" s="103"/>
      <c r="B317" s="193"/>
      <c r="C317" s="193"/>
      <c r="D317" s="118"/>
      <c r="E317" s="127"/>
      <c r="F317" s="133"/>
      <c r="G317" s="133"/>
      <c r="H317" s="133"/>
      <c r="I317" s="133"/>
      <c r="J317" s="145"/>
      <c r="K317" s="148"/>
      <c r="L317" s="151"/>
      <c r="M317" s="154"/>
      <c r="N317" s="14"/>
      <c r="O317" s="15"/>
      <c r="P317" s="15"/>
      <c r="Q317" s="16"/>
      <c r="R317" s="17" t="str">
        <f ca="1">IF(Q317=0," ",IFERROR(IF(DATEDIF(TODAY(),Q317,"M")&lt;=5,"ROJO",IF(DATEDIF(TODAY(),Q317,"M")&gt;=12,"VERDE",IF(AND(DATEDIF(TODAY(),Q317,"M")&gt;=6,DATEDIF(TODAY(),Q317,"M")&lt;=11),"AMARILLO"))),S317))</f>
        <v xml:space="preserve"> </v>
      </c>
      <c r="S317" s="25" t="str">
        <f>IF(Q317=0," ",IF(Q317&lt;=$N$4,"VENCIDO","NO VENCIDO"))</f>
        <v xml:space="preserve"> </v>
      </c>
      <c r="T317" s="18"/>
      <c r="U317" s="19"/>
      <c r="V317" s="19"/>
      <c r="W317" s="20"/>
      <c r="X317" s="20"/>
      <c r="Y317" s="164"/>
      <c r="Z317" s="21"/>
      <c r="AA317" s="4"/>
      <c r="AB317" s="168"/>
      <c r="AC317" s="168"/>
      <c r="AD317" s="172"/>
      <c r="AE317" s="168"/>
      <c r="AF317" s="168"/>
      <c r="AG317" s="168"/>
      <c r="AH317" s="168"/>
      <c r="AI317" s="168"/>
      <c r="AJ317" s="168"/>
      <c r="AK317" s="168"/>
      <c r="AL317" s="168"/>
      <c r="AM317" s="168"/>
      <c r="AN317" s="168"/>
      <c r="AO317" s="184"/>
      <c r="AP317" s="24"/>
      <c r="AQ317" s="8"/>
    </row>
    <row r="318" spans="1:43" ht="14.65" customHeight="1">
      <c r="A318" s="103"/>
      <c r="B318" s="193"/>
      <c r="C318" s="193"/>
      <c r="D318" s="118"/>
      <c r="E318" s="127"/>
      <c r="F318" s="133"/>
      <c r="G318" s="133"/>
      <c r="H318" s="133"/>
      <c r="I318" s="133"/>
      <c r="J318" s="145"/>
      <c r="K318" s="148"/>
      <c r="L318" s="151"/>
      <c r="M318" s="154"/>
      <c r="N318" s="14"/>
      <c r="O318" s="15"/>
      <c r="P318" s="15"/>
      <c r="Q318" s="16"/>
      <c r="R318" s="40"/>
      <c r="S318" s="41"/>
      <c r="T318" s="18"/>
      <c r="U318" s="19"/>
      <c r="V318" s="19"/>
      <c r="W318" s="20"/>
      <c r="X318" s="20"/>
      <c r="Y318" s="164"/>
      <c r="Z318" s="21"/>
      <c r="AA318" s="4"/>
      <c r="AB318" s="168"/>
      <c r="AC318" s="168"/>
      <c r="AD318" s="172"/>
      <c r="AE318" s="168"/>
      <c r="AF318" s="168"/>
      <c r="AG318" s="168"/>
      <c r="AH318" s="168"/>
      <c r="AI318" s="168"/>
      <c r="AJ318" s="168"/>
      <c r="AK318" s="168"/>
      <c r="AL318" s="168"/>
      <c r="AM318" s="168"/>
      <c r="AN318" s="168"/>
      <c r="AO318" s="184"/>
      <c r="AP318" s="24"/>
      <c r="AQ318" s="8"/>
    </row>
    <row r="319" spans="1:43" ht="14.65" customHeight="1">
      <c r="A319" s="103"/>
      <c r="B319" s="193"/>
      <c r="C319" s="193"/>
      <c r="D319" s="118"/>
      <c r="E319" s="127"/>
      <c r="F319" s="133"/>
      <c r="G319" s="133"/>
      <c r="H319" s="133"/>
      <c r="I319" s="133"/>
      <c r="J319" s="145"/>
      <c r="K319" s="148"/>
      <c r="L319" s="151"/>
      <c r="M319" s="154"/>
      <c r="N319" s="14"/>
      <c r="O319" s="15"/>
      <c r="P319" s="15"/>
      <c r="Q319" s="16"/>
      <c r="R319" s="17" t="str">
        <f ca="1">IF(Q319=0," ",IFERROR(IF(DATEDIF(TODAY(),Q319,"M")&lt;=5,"ROJO",IF(DATEDIF(TODAY(),Q319,"M")&gt;=12,"VERDE",IF(AND(DATEDIF(TODAY(),Q319,"M")&gt;=6,DATEDIF(TODAY(),Q319,"M")&lt;=11),"AMARILLO"))),S319))</f>
        <v xml:space="preserve"> </v>
      </c>
      <c r="S319" s="25" t="str">
        <f>IF(Q319=0," ",IF(Q319&lt;=$N$4,"VENCIDO","NO VENCIDO"))</f>
        <v xml:space="preserve"> </v>
      </c>
      <c r="T319" s="18"/>
      <c r="U319" s="19"/>
      <c r="V319" s="19"/>
      <c r="W319" s="20"/>
      <c r="X319" s="20"/>
      <c r="Y319" s="164"/>
      <c r="Z319" s="21"/>
      <c r="AA319" s="4"/>
      <c r="AB319" s="168"/>
      <c r="AC319" s="168"/>
      <c r="AD319" s="172"/>
      <c r="AE319" s="168"/>
      <c r="AF319" s="168"/>
      <c r="AG319" s="168"/>
      <c r="AH319" s="168"/>
      <c r="AI319" s="168"/>
      <c r="AJ319" s="168"/>
      <c r="AK319" s="168"/>
      <c r="AL319" s="168"/>
      <c r="AM319" s="168"/>
      <c r="AN319" s="168"/>
      <c r="AO319" s="184"/>
      <c r="AP319" s="24"/>
      <c r="AQ319" s="8"/>
    </row>
    <row r="320" spans="1:43" ht="14.65" customHeight="1">
      <c r="A320" s="103"/>
      <c r="B320" s="193"/>
      <c r="C320" s="193"/>
      <c r="D320" s="118"/>
      <c r="E320" s="127"/>
      <c r="F320" s="133"/>
      <c r="G320" s="133"/>
      <c r="H320" s="133"/>
      <c r="I320" s="133"/>
      <c r="J320" s="145"/>
      <c r="K320" s="148"/>
      <c r="L320" s="151"/>
      <c r="M320" s="154"/>
      <c r="N320" s="14"/>
      <c r="O320" s="15"/>
      <c r="P320" s="15"/>
      <c r="Q320" s="16"/>
      <c r="R320" s="17" t="str">
        <f ca="1">IF(Q320=0," ",IFERROR(IF(DATEDIF(TODAY(),Q320,"M")&lt;=5,"ROJO",IF(DATEDIF(TODAY(),Q320,"M")&gt;=12,"VERDE",IF(AND(DATEDIF(TODAY(),Q320,"M")&gt;=6,DATEDIF(TODAY(),Q320,"M")&lt;=11),"AMARILLO"))),S320))</f>
        <v xml:space="preserve"> </v>
      </c>
      <c r="S320" s="25" t="str">
        <f>IF(Q320=0," ",IF(Q320&lt;=$N$4,"VENCIDO","NO VENCIDO"))</f>
        <v xml:space="preserve"> </v>
      </c>
      <c r="T320" s="18"/>
      <c r="U320" s="19"/>
      <c r="V320" s="19"/>
      <c r="W320" s="20"/>
      <c r="X320" s="20"/>
      <c r="Y320" s="164"/>
      <c r="Z320" s="21"/>
      <c r="AA320" s="4"/>
      <c r="AB320" s="168"/>
      <c r="AC320" s="168"/>
      <c r="AD320" s="172"/>
      <c r="AE320" s="168"/>
      <c r="AF320" s="168"/>
      <c r="AG320" s="168"/>
      <c r="AH320" s="168"/>
      <c r="AI320" s="168"/>
      <c r="AJ320" s="168"/>
      <c r="AK320" s="168"/>
      <c r="AL320" s="168"/>
      <c r="AM320" s="168"/>
      <c r="AN320" s="168"/>
      <c r="AO320" s="184"/>
      <c r="AP320" s="24"/>
      <c r="AQ320" s="8"/>
    </row>
    <row r="321" spans="1:43" ht="14.65" customHeight="1">
      <c r="A321" s="103"/>
      <c r="B321" s="193"/>
      <c r="C321" s="193"/>
      <c r="D321" s="118"/>
      <c r="E321" s="127"/>
      <c r="F321" s="133"/>
      <c r="G321" s="133"/>
      <c r="H321" s="133"/>
      <c r="I321" s="133"/>
      <c r="J321" s="145"/>
      <c r="K321" s="148"/>
      <c r="L321" s="151"/>
      <c r="M321" s="155"/>
      <c r="N321" s="14"/>
      <c r="O321" s="15"/>
      <c r="P321" s="15"/>
      <c r="Q321" s="16"/>
      <c r="R321" s="17" t="str">
        <f ca="1">IF(Q321=0," ",IFERROR(IF(DATEDIF(TODAY(),Q321,"M")&lt;=5,"ROJO",IF(DATEDIF(TODAY(),Q321,"M")&gt;=12,"VERDE",IF(AND(DATEDIF(TODAY(),Q321,"M")&gt;=6,DATEDIF(TODAY(),Q321,"M")&lt;=11),"AMARILLO"))),S321))</f>
        <v xml:space="preserve"> </v>
      </c>
      <c r="S321" s="25" t="str">
        <f>IF(Q321=0," ",IF(Q321&lt;=$N$4,"VENCIDO","NO VENCIDO"))</f>
        <v xml:space="preserve"> </v>
      </c>
      <c r="T321" s="18"/>
      <c r="U321" s="19"/>
      <c r="V321" s="19"/>
      <c r="W321" s="20"/>
      <c r="X321" s="20"/>
      <c r="Y321" s="164"/>
      <c r="Z321" s="21"/>
      <c r="AA321" s="4"/>
      <c r="AB321" s="169"/>
      <c r="AC321" s="169"/>
      <c r="AD321" s="173"/>
      <c r="AE321" s="169"/>
      <c r="AF321" s="169"/>
      <c r="AG321" s="169"/>
      <c r="AH321" s="169"/>
      <c r="AI321" s="169"/>
      <c r="AJ321" s="169"/>
      <c r="AK321" s="169"/>
      <c r="AL321" s="169"/>
      <c r="AM321" s="169"/>
      <c r="AN321" s="169"/>
      <c r="AO321" s="185"/>
      <c r="AP321" s="24"/>
      <c r="AQ321" s="8"/>
    </row>
    <row r="322" spans="1:43" ht="16.5">
      <c r="A322" s="103"/>
      <c r="B322" s="193"/>
      <c r="C322" s="193"/>
      <c r="D322" s="119"/>
      <c r="E322" s="128"/>
      <c r="F322" s="134"/>
      <c r="G322" s="134"/>
      <c r="H322" s="134"/>
      <c r="I322" s="134"/>
      <c r="J322" s="146"/>
      <c r="K322" s="149"/>
      <c r="L322" s="152"/>
      <c r="M322" s="28" t="b">
        <f>M316=N322</f>
        <v>1</v>
      </c>
      <c r="N322" s="29">
        <f>SUM(N316:N321)</f>
        <v>0</v>
      </c>
      <c r="O322" s="30" t="s">
        <v>112</v>
      </c>
      <c r="P322" s="31"/>
      <c r="Q322" s="32"/>
      <c r="R322" s="32"/>
      <c r="S322" s="32"/>
      <c r="T322" s="33">
        <f>SUM(T316:T321)</f>
        <v>0</v>
      </c>
      <c r="U322" s="34"/>
      <c r="V322" s="34"/>
      <c r="W322" s="35"/>
      <c r="X322" s="35"/>
      <c r="Y322" s="165"/>
      <c r="Z322" s="36"/>
      <c r="AA322" s="4"/>
      <c r="AB322" s="37"/>
      <c r="AC322" s="38"/>
      <c r="AD322" s="53"/>
      <c r="AE322" s="38"/>
      <c r="AF322" s="38"/>
      <c r="AG322" s="38"/>
      <c r="AH322" s="38"/>
      <c r="AI322" s="38"/>
      <c r="AJ322" s="38"/>
      <c r="AK322" s="38"/>
      <c r="AL322" s="38"/>
      <c r="AM322" s="38"/>
      <c r="AN322" s="38"/>
      <c r="AO322" s="39"/>
      <c r="AP322" s="24"/>
      <c r="AQ322" s="8"/>
    </row>
    <row r="323" spans="1:43" ht="14.65" customHeight="1">
      <c r="A323" s="103">
        <f>+A316+1</f>
        <v>5</v>
      </c>
      <c r="B323" s="193" t="s">
        <v>204</v>
      </c>
      <c r="C323" s="193"/>
      <c r="D323" s="117">
        <f>+Mayo!M323</f>
        <v>0</v>
      </c>
      <c r="E323" s="126"/>
      <c r="F323" s="132"/>
      <c r="G323" s="132"/>
      <c r="H323" s="132"/>
      <c r="I323" s="132"/>
      <c r="J323" s="144">
        <f>+F323+G323</f>
        <v>0</v>
      </c>
      <c r="K323" s="147">
        <f>+AO323</f>
        <v>0</v>
      </c>
      <c r="L323" s="150">
        <f>+J323+K323</f>
        <v>0</v>
      </c>
      <c r="M323" s="153">
        <f>+(D323+E323)-L323+H323-I323</f>
        <v>0</v>
      </c>
      <c r="N323" s="14"/>
      <c r="O323" s="15"/>
      <c r="P323" s="15"/>
      <c r="Q323" s="16"/>
      <c r="R323" s="17" t="str">
        <f ca="1">IF(Q323=0," ",IFERROR(IF(DATEDIF(TODAY(),Q323,"M")&lt;=5,"ROJO",IF(DATEDIF(TODAY(),Q323,"M")&gt;=12,"VERDE",IF(AND(DATEDIF(TODAY(),Q323,"M")&gt;=6,DATEDIF(TODAY(),Q323,"M")&lt;=11),"AMARILLO"))),S323))</f>
        <v xml:space="preserve"> </v>
      </c>
      <c r="S323" s="17" t="str">
        <f>IF(Q323=0," ",IF(Q323&lt;=$N$4,"VENCIDO","NO VENCIDO"))</f>
        <v xml:space="preserve"> </v>
      </c>
      <c r="T323" s="18"/>
      <c r="U323" s="19"/>
      <c r="V323" s="19"/>
      <c r="W323" s="20"/>
      <c r="X323" s="20"/>
      <c r="Y323" s="163">
        <f>+AT323</f>
        <v>0</v>
      </c>
      <c r="Z323" s="21"/>
      <c r="AA323" s="4"/>
      <c r="AB323" s="167"/>
      <c r="AC323" s="167"/>
      <c r="AD323" s="171">
        <f>+AB323+AC323</f>
        <v>0</v>
      </c>
      <c r="AE323" s="167"/>
      <c r="AF323" s="167"/>
      <c r="AG323" s="167"/>
      <c r="AH323" s="167"/>
      <c r="AI323" s="167"/>
      <c r="AJ323" s="167"/>
      <c r="AK323" s="167"/>
      <c r="AL323" s="167"/>
      <c r="AM323" s="167"/>
      <c r="AN323" s="167"/>
      <c r="AO323" s="183">
        <f>SUM(AD323:AN328)</f>
        <v>0</v>
      </c>
      <c r="AP323" s="24"/>
      <c r="AQ323" s="8"/>
    </row>
    <row r="324" spans="1:43" ht="14.65" customHeight="1">
      <c r="A324" s="103"/>
      <c r="B324" s="193"/>
      <c r="C324" s="193"/>
      <c r="D324" s="118"/>
      <c r="E324" s="127"/>
      <c r="F324" s="133"/>
      <c r="G324" s="133"/>
      <c r="H324" s="133"/>
      <c r="I324" s="133"/>
      <c r="J324" s="145"/>
      <c r="K324" s="148"/>
      <c r="L324" s="151"/>
      <c r="M324" s="154"/>
      <c r="N324" s="14"/>
      <c r="O324" s="15"/>
      <c r="P324" s="15"/>
      <c r="Q324" s="16"/>
      <c r="R324" s="17" t="str">
        <f ca="1">IF(Q324=0," ",IFERROR(IF(DATEDIF(TODAY(),Q324,"M")&lt;=5,"ROJO",IF(DATEDIF(TODAY(),Q324,"M")&gt;=12,"VERDE",IF(AND(DATEDIF(TODAY(),Q324,"M")&gt;=6,DATEDIF(TODAY(),Q324,"M")&lt;=11),"AMARILLO"))),S324))</f>
        <v xml:space="preserve"> </v>
      </c>
      <c r="S324" s="25" t="str">
        <f>IF(Q324=0," ",IF(Q324&lt;=$N$4,"VENCIDO","NO VENCIDO"))</f>
        <v xml:space="preserve"> </v>
      </c>
      <c r="T324" s="18"/>
      <c r="U324" s="19"/>
      <c r="V324" s="19"/>
      <c r="W324" s="20"/>
      <c r="X324" s="20"/>
      <c r="Y324" s="164"/>
      <c r="Z324" s="21"/>
      <c r="AA324" s="4"/>
      <c r="AB324" s="168"/>
      <c r="AC324" s="168"/>
      <c r="AD324" s="172"/>
      <c r="AE324" s="168"/>
      <c r="AF324" s="168"/>
      <c r="AG324" s="168"/>
      <c r="AH324" s="168"/>
      <c r="AI324" s="168"/>
      <c r="AJ324" s="168"/>
      <c r="AK324" s="168"/>
      <c r="AL324" s="168"/>
      <c r="AM324" s="168"/>
      <c r="AN324" s="168"/>
      <c r="AO324" s="184"/>
      <c r="AP324" s="24"/>
      <c r="AQ324" s="8"/>
    </row>
    <row r="325" spans="1:43" ht="14.65" customHeight="1">
      <c r="A325" s="103"/>
      <c r="B325" s="193"/>
      <c r="C325" s="193"/>
      <c r="D325" s="118"/>
      <c r="E325" s="127"/>
      <c r="F325" s="133"/>
      <c r="G325" s="133"/>
      <c r="H325" s="133"/>
      <c r="I325" s="133"/>
      <c r="J325" s="145"/>
      <c r="K325" s="148"/>
      <c r="L325" s="151"/>
      <c r="M325" s="154"/>
      <c r="N325" s="14"/>
      <c r="O325" s="15"/>
      <c r="P325" s="15"/>
      <c r="Q325" s="16"/>
      <c r="R325" s="40"/>
      <c r="S325" s="41"/>
      <c r="T325" s="18"/>
      <c r="U325" s="19"/>
      <c r="V325" s="19"/>
      <c r="W325" s="20"/>
      <c r="X325" s="20"/>
      <c r="Y325" s="164"/>
      <c r="Z325" s="21"/>
      <c r="AA325" s="4"/>
      <c r="AB325" s="168"/>
      <c r="AC325" s="168"/>
      <c r="AD325" s="172"/>
      <c r="AE325" s="168"/>
      <c r="AF325" s="168"/>
      <c r="AG325" s="168"/>
      <c r="AH325" s="168"/>
      <c r="AI325" s="168"/>
      <c r="AJ325" s="168"/>
      <c r="AK325" s="168"/>
      <c r="AL325" s="168"/>
      <c r="AM325" s="168"/>
      <c r="AN325" s="168"/>
      <c r="AO325" s="184"/>
      <c r="AP325" s="24"/>
      <c r="AQ325" s="8"/>
    </row>
    <row r="326" spans="1:43" ht="14.65" customHeight="1">
      <c r="A326" s="103"/>
      <c r="B326" s="193"/>
      <c r="C326" s="193"/>
      <c r="D326" s="118"/>
      <c r="E326" s="127"/>
      <c r="F326" s="133"/>
      <c r="G326" s="133"/>
      <c r="H326" s="133"/>
      <c r="I326" s="133"/>
      <c r="J326" s="145"/>
      <c r="K326" s="148"/>
      <c r="L326" s="151"/>
      <c r="M326" s="154"/>
      <c r="N326" s="14"/>
      <c r="O326" s="15"/>
      <c r="P326" s="15"/>
      <c r="Q326" s="16"/>
      <c r="R326" s="17" t="str">
        <f ca="1">IF(Q326=0," ",IFERROR(IF(DATEDIF(TODAY(),Q326,"M")&lt;=5,"ROJO",IF(DATEDIF(TODAY(),Q326,"M")&gt;=12,"VERDE",IF(AND(DATEDIF(TODAY(),Q326,"M")&gt;=6,DATEDIF(TODAY(),Q326,"M")&lt;=11),"AMARILLO"))),S326))</f>
        <v xml:space="preserve"> </v>
      </c>
      <c r="S326" s="25" t="str">
        <f>IF(Q326=0," ",IF(Q326&lt;=$N$4,"VENCIDO","NO VENCIDO"))</f>
        <v xml:space="preserve"> </v>
      </c>
      <c r="T326" s="18"/>
      <c r="U326" s="19"/>
      <c r="V326" s="19"/>
      <c r="W326" s="20"/>
      <c r="X326" s="20"/>
      <c r="Y326" s="164"/>
      <c r="Z326" s="21"/>
      <c r="AA326" s="4"/>
      <c r="AB326" s="168"/>
      <c r="AC326" s="168"/>
      <c r="AD326" s="172"/>
      <c r="AE326" s="168"/>
      <c r="AF326" s="168"/>
      <c r="AG326" s="168"/>
      <c r="AH326" s="168"/>
      <c r="AI326" s="168"/>
      <c r="AJ326" s="168"/>
      <c r="AK326" s="168"/>
      <c r="AL326" s="168"/>
      <c r="AM326" s="168"/>
      <c r="AN326" s="168"/>
      <c r="AO326" s="184"/>
      <c r="AP326" s="24"/>
      <c r="AQ326" s="8"/>
    </row>
    <row r="327" spans="1:43" ht="14.65" customHeight="1">
      <c r="A327" s="103"/>
      <c r="B327" s="193"/>
      <c r="C327" s="193"/>
      <c r="D327" s="118"/>
      <c r="E327" s="127"/>
      <c r="F327" s="133"/>
      <c r="G327" s="133"/>
      <c r="H327" s="133"/>
      <c r="I327" s="133"/>
      <c r="J327" s="145"/>
      <c r="K327" s="148"/>
      <c r="L327" s="151"/>
      <c r="M327" s="154"/>
      <c r="N327" s="14"/>
      <c r="O327" s="15"/>
      <c r="P327" s="15"/>
      <c r="Q327" s="16"/>
      <c r="R327" s="17" t="str">
        <f ca="1">IF(Q327=0," ",IFERROR(IF(DATEDIF(TODAY(),Q327,"M")&lt;=5,"ROJO",IF(DATEDIF(TODAY(),Q327,"M")&gt;=12,"VERDE",IF(AND(DATEDIF(TODAY(),Q327,"M")&gt;=6,DATEDIF(TODAY(),Q327,"M")&lt;=11),"AMARILLO"))),S327))</f>
        <v xml:space="preserve"> </v>
      </c>
      <c r="S327" s="25" t="str">
        <f>IF(Q327=0," ",IF(Q327&lt;=$N$4,"VENCIDO","NO VENCIDO"))</f>
        <v xml:space="preserve"> </v>
      </c>
      <c r="T327" s="18"/>
      <c r="U327" s="19"/>
      <c r="V327" s="19"/>
      <c r="W327" s="20"/>
      <c r="X327" s="20"/>
      <c r="Y327" s="164"/>
      <c r="Z327" s="21"/>
      <c r="AA327" s="4"/>
      <c r="AB327" s="168"/>
      <c r="AC327" s="168"/>
      <c r="AD327" s="172"/>
      <c r="AE327" s="168"/>
      <c r="AF327" s="168"/>
      <c r="AG327" s="168"/>
      <c r="AH327" s="168"/>
      <c r="AI327" s="168"/>
      <c r="AJ327" s="168"/>
      <c r="AK327" s="168"/>
      <c r="AL327" s="168"/>
      <c r="AM327" s="168"/>
      <c r="AN327" s="168"/>
      <c r="AO327" s="184"/>
      <c r="AP327" s="24"/>
      <c r="AQ327" s="8"/>
    </row>
    <row r="328" spans="1:43" ht="14.65" customHeight="1">
      <c r="A328" s="103"/>
      <c r="B328" s="193"/>
      <c r="C328" s="193"/>
      <c r="D328" s="118"/>
      <c r="E328" s="127"/>
      <c r="F328" s="133"/>
      <c r="G328" s="133"/>
      <c r="H328" s="133"/>
      <c r="I328" s="133"/>
      <c r="J328" s="145"/>
      <c r="K328" s="148"/>
      <c r="L328" s="151"/>
      <c r="M328" s="155"/>
      <c r="N328" s="14"/>
      <c r="O328" s="15"/>
      <c r="P328" s="15"/>
      <c r="Q328" s="16"/>
      <c r="R328" s="17" t="str">
        <f ca="1">IF(Q328=0," ",IFERROR(IF(DATEDIF(TODAY(),Q328,"M")&lt;=5,"ROJO",IF(DATEDIF(TODAY(),Q328,"M")&gt;=12,"VERDE",IF(AND(DATEDIF(TODAY(),Q328,"M")&gt;=6,DATEDIF(TODAY(),Q328,"M")&lt;=11),"AMARILLO"))),S328))</f>
        <v xml:space="preserve"> </v>
      </c>
      <c r="S328" s="25" t="str">
        <f>IF(Q328=0," ",IF(Q328&lt;=$N$4,"VENCIDO","NO VENCIDO"))</f>
        <v xml:space="preserve"> </v>
      </c>
      <c r="T328" s="18"/>
      <c r="U328" s="19"/>
      <c r="V328" s="19"/>
      <c r="W328" s="20"/>
      <c r="X328" s="20"/>
      <c r="Y328" s="164"/>
      <c r="Z328" s="21"/>
      <c r="AA328" s="4"/>
      <c r="AB328" s="169"/>
      <c r="AC328" s="169"/>
      <c r="AD328" s="173"/>
      <c r="AE328" s="169"/>
      <c r="AF328" s="169"/>
      <c r="AG328" s="169"/>
      <c r="AH328" s="169"/>
      <c r="AI328" s="169"/>
      <c r="AJ328" s="169"/>
      <c r="AK328" s="169"/>
      <c r="AL328" s="169"/>
      <c r="AM328" s="169"/>
      <c r="AN328" s="169"/>
      <c r="AO328" s="185"/>
      <c r="AP328" s="24"/>
      <c r="AQ328" s="8"/>
    </row>
    <row r="329" spans="1:43" ht="16.5">
      <c r="A329" s="103"/>
      <c r="B329" s="193"/>
      <c r="C329" s="193"/>
      <c r="D329" s="119"/>
      <c r="E329" s="128"/>
      <c r="F329" s="134"/>
      <c r="G329" s="134"/>
      <c r="H329" s="134"/>
      <c r="I329" s="134"/>
      <c r="J329" s="146"/>
      <c r="K329" s="149"/>
      <c r="L329" s="152"/>
      <c r="M329" s="28" t="b">
        <f>M323=N329</f>
        <v>1</v>
      </c>
      <c r="N329" s="29">
        <f>SUM(N323:N328)</f>
        <v>0</v>
      </c>
      <c r="O329" s="30" t="s">
        <v>112</v>
      </c>
      <c r="P329" s="31"/>
      <c r="Q329" s="32"/>
      <c r="R329" s="32"/>
      <c r="S329" s="32"/>
      <c r="T329" s="33">
        <f>SUM(T323:T328)</f>
        <v>0</v>
      </c>
      <c r="U329" s="34"/>
      <c r="V329" s="34"/>
      <c r="W329" s="35"/>
      <c r="X329" s="35"/>
      <c r="Y329" s="165"/>
      <c r="Z329" s="36"/>
      <c r="AA329" s="4"/>
      <c r="AB329" s="37"/>
      <c r="AC329" s="38"/>
      <c r="AD329" s="53"/>
      <c r="AE329" s="38"/>
      <c r="AF329" s="38"/>
      <c r="AG329" s="38"/>
      <c r="AH329" s="38"/>
      <c r="AI329" s="38"/>
      <c r="AJ329" s="38"/>
      <c r="AK329" s="38"/>
      <c r="AL329" s="38"/>
      <c r="AM329" s="38"/>
      <c r="AN329" s="38"/>
      <c r="AO329" s="39"/>
      <c r="AP329" s="24"/>
      <c r="AQ329" s="8"/>
    </row>
    <row r="330" spans="1:43" ht="14.65" customHeight="1">
      <c r="A330" s="103">
        <f>+A323+1</f>
        <v>6</v>
      </c>
      <c r="B330" s="193" t="s">
        <v>205</v>
      </c>
      <c r="C330" s="193"/>
      <c r="D330" s="117">
        <f>+Mayo!M330</f>
        <v>62</v>
      </c>
      <c r="E330" s="126">
        <v>100</v>
      </c>
      <c r="F330" s="132">
        <v>114</v>
      </c>
      <c r="G330" s="132"/>
      <c r="H330" s="132"/>
      <c r="I330" s="132"/>
      <c r="J330" s="144">
        <f>+F330+G330</f>
        <v>114</v>
      </c>
      <c r="K330" s="147">
        <f>+AO330</f>
        <v>0</v>
      </c>
      <c r="L330" s="150">
        <f>+J330+K330</f>
        <v>114</v>
      </c>
      <c r="M330" s="153">
        <f>+(D330+E330)-L330+H330-I330</f>
        <v>48</v>
      </c>
      <c r="N330" s="14">
        <v>48</v>
      </c>
      <c r="O330" s="15" t="s">
        <v>241</v>
      </c>
      <c r="P330" s="15" t="s">
        <v>275</v>
      </c>
      <c r="Q330" s="16">
        <v>46477</v>
      </c>
      <c r="R330" s="17" t="str">
        <f ca="1">IF(Q330=0," ",IFERROR(IF(DATEDIF(TODAY(),Q330,"M")&lt;=5,"ROJO",IF(DATEDIF(TODAY(),Q330,"M")&gt;=12,"VERDE",IF(AND(DATEDIF(TODAY(),Q330,"M")&gt;=6,DATEDIF(TODAY(),Q330,"M")&lt;=11),"AMARILLO"))),S330))</f>
        <v>ROJO</v>
      </c>
      <c r="S330" s="17" t="str">
        <f>IF(Q330=0," ",IF(Q330&lt;=$N$4,"VENCIDO","NO VENCIDO"))</f>
        <v>NO VENCIDO</v>
      </c>
      <c r="T330" s="18"/>
      <c r="U330" s="19"/>
      <c r="V330" s="19"/>
      <c r="W330" s="20"/>
      <c r="X330" s="20"/>
      <c r="Y330" s="163">
        <f>+AT330</f>
        <v>0</v>
      </c>
      <c r="Z330" s="21"/>
      <c r="AA330" s="4"/>
      <c r="AB330" s="167"/>
      <c r="AC330" s="167"/>
      <c r="AD330" s="171">
        <f>+AB330+AC330</f>
        <v>0</v>
      </c>
      <c r="AE330" s="167"/>
      <c r="AF330" s="167"/>
      <c r="AG330" s="167"/>
      <c r="AH330" s="167"/>
      <c r="AI330" s="167"/>
      <c r="AJ330" s="167"/>
      <c r="AK330" s="167"/>
      <c r="AL330" s="167"/>
      <c r="AM330" s="167"/>
      <c r="AN330" s="167"/>
      <c r="AO330" s="183">
        <f>SUM(AD330:AN335)</f>
        <v>0</v>
      </c>
      <c r="AP330" s="24"/>
      <c r="AQ330" s="8"/>
    </row>
    <row r="331" spans="1:43" ht="14.65" customHeight="1">
      <c r="A331" s="103"/>
      <c r="B331" s="193"/>
      <c r="C331" s="193"/>
      <c r="D331" s="118"/>
      <c r="E331" s="127"/>
      <c r="F331" s="133"/>
      <c r="G331" s="133"/>
      <c r="H331" s="133"/>
      <c r="I331" s="133"/>
      <c r="J331" s="145"/>
      <c r="K331" s="148"/>
      <c r="L331" s="151"/>
      <c r="M331" s="154"/>
      <c r="N331" s="14"/>
      <c r="O331" s="15"/>
      <c r="P331" s="15"/>
      <c r="Q331" s="16"/>
      <c r="R331" s="17" t="str">
        <f ca="1">IF(Q331=0," ",IFERROR(IF(DATEDIF(TODAY(),Q331,"M")&lt;=5,"ROJO",IF(DATEDIF(TODAY(),Q331,"M")&gt;=12,"VERDE",IF(AND(DATEDIF(TODAY(),Q331,"M")&gt;=6,DATEDIF(TODAY(),Q331,"M")&lt;=11),"AMARILLO"))),S331))</f>
        <v xml:space="preserve"> </v>
      </c>
      <c r="S331" s="25" t="str">
        <f>IF(Q331=0," ",IF(Q331&lt;=$N$4,"VENCIDO","NO VENCIDO"))</f>
        <v xml:space="preserve"> </v>
      </c>
      <c r="T331" s="18"/>
      <c r="U331" s="19"/>
      <c r="V331" s="19"/>
      <c r="W331" s="20"/>
      <c r="X331" s="20"/>
      <c r="Y331" s="164"/>
      <c r="Z331" s="21"/>
      <c r="AA331" s="4"/>
      <c r="AB331" s="168"/>
      <c r="AC331" s="168"/>
      <c r="AD331" s="172"/>
      <c r="AE331" s="168"/>
      <c r="AF331" s="168"/>
      <c r="AG331" s="168"/>
      <c r="AH331" s="168"/>
      <c r="AI331" s="168"/>
      <c r="AJ331" s="168"/>
      <c r="AK331" s="168"/>
      <c r="AL331" s="168"/>
      <c r="AM331" s="168"/>
      <c r="AN331" s="168"/>
      <c r="AO331" s="184"/>
      <c r="AP331" s="24"/>
      <c r="AQ331" s="8"/>
    </row>
    <row r="332" spans="1:43" ht="14.65" customHeight="1">
      <c r="A332" s="103"/>
      <c r="B332" s="193"/>
      <c r="C332" s="193"/>
      <c r="D332" s="118"/>
      <c r="E332" s="127"/>
      <c r="F332" s="133"/>
      <c r="G332" s="133"/>
      <c r="H332" s="133"/>
      <c r="I332" s="133"/>
      <c r="J332" s="145"/>
      <c r="K332" s="148"/>
      <c r="L332" s="151"/>
      <c r="M332" s="154"/>
      <c r="N332" s="14"/>
      <c r="O332" s="15"/>
      <c r="P332" s="15"/>
      <c r="Q332" s="16"/>
      <c r="R332" s="40"/>
      <c r="S332" s="41"/>
      <c r="T332" s="18"/>
      <c r="U332" s="19"/>
      <c r="V332" s="19"/>
      <c r="W332" s="20"/>
      <c r="X332" s="20"/>
      <c r="Y332" s="164"/>
      <c r="Z332" s="21"/>
      <c r="AA332" s="4"/>
      <c r="AB332" s="168"/>
      <c r="AC332" s="168"/>
      <c r="AD332" s="172"/>
      <c r="AE332" s="168"/>
      <c r="AF332" s="168"/>
      <c r="AG332" s="168"/>
      <c r="AH332" s="168"/>
      <c r="AI332" s="168"/>
      <c r="AJ332" s="168"/>
      <c r="AK332" s="168"/>
      <c r="AL332" s="168"/>
      <c r="AM332" s="168"/>
      <c r="AN332" s="168"/>
      <c r="AO332" s="184"/>
      <c r="AP332" s="24"/>
      <c r="AQ332" s="8"/>
    </row>
    <row r="333" spans="1:43" ht="14.65" customHeight="1">
      <c r="A333" s="103"/>
      <c r="B333" s="193"/>
      <c r="C333" s="193"/>
      <c r="D333" s="118"/>
      <c r="E333" s="127"/>
      <c r="F333" s="133"/>
      <c r="G333" s="133"/>
      <c r="H333" s="133"/>
      <c r="I333" s="133"/>
      <c r="J333" s="145"/>
      <c r="K333" s="148"/>
      <c r="L333" s="151"/>
      <c r="M333" s="154"/>
      <c r="N333" s="14"/>
      <c r="O333" s="15"/>
      <c r="P333" s="15"/>
      <c r="Q333" s="16"/>
      <c r="R333" s="17" t="str">
        <f ca="1">IF(Q333=0," ",IFERROR(IF(DATEDIF(TODAY(),Q333,"M")&lt;=5,"ROJO",IF(DATEDIF(TODAY(),Q333,"M")&gt;=12,"VERDE",IF(AND(DATEDIF(TODAY(),Q333,"M")&gt;=6,DATEDIF(TODAY(),Q333,"M")&lt;=11),"AMARILLO"))),S333))</f>
        <v xml:space="preserve"> </v>
      </c>
      <c r="S333" s="25" t="str">
        <f>IF(Q333=0," ",IF(Q333&lt;=$N$4,"VENCIDO","NO VENCIDO"))</f>
        <v xml:space="preserve"> </v>
      </c>
      <c r="T333" s="18"/>
      <c r="U333" s="19"/>
      <c r="V333" s="19"/>
      <c r="W333" s="20"/>
      <c r="X333" s="20"/>
      <c r="Y333" s="164"/>
      <c r="Z333" s="21"/>
      <c r="AA333" s="4"/>
      <c r="AB333" s="168"/>
      <c r="AC333" s="168"/>
      <c r="AD333" s="172"/>
      <c r="AE333" s="168"/>
      <c r="AF333" s="168"/>
      <c r="AG333" s="168"/>
      <c r="AH333" s="168"/>
      <c r="AI333" s="168"/>
      <c r="AJ333" s="168"/>
      <c r="AK333" s="168"/>
      <c r="AL333" s="168"/>
      <c r="AM333" s="168"/>
      <c r="AN333" s="168"/>
      <c r="AO333" s="184"/>
      <c r="AP333" s="24"/>
      <c r="AQ333" s="8"/>
    </row>
    <row r="334" spans="1:43" ht="14.65" customHeight="1">
      <c r="A334" s="103"/>
      <c r="B334" s="193"/>
      <c r="C334" s="193"/>
      <c r="D334" s="118"/>
      <c r="E334" s="127"/>
      <c r="F334" s="133"/>
      <c r="G334" s="133"/>
      <c r="H334" s="133"/>
      <c r="I334" s="133"/>
      <c r="J334" s="145"/>
      <c r="K334" s="148"/>
      <c r="L334" s="151"/>
      <c r="M334" s="154"/>
      <c r="N334" s="14"/>
      <c r="O334" s="15"/>
      <c r="P334" s="15"/>
      <c r="Q334" s="16"/>
      <c r="R334" s="17" t="str">
        <f ca="1">IF(Q334=0," ",IFERROR(IF(DATEDIF(TODAY(),Q334,"M")&lt;=5,"ROJO",IF(DATEDIF(TODAY(),Q334,"M")&gt;=12,"VERDE",IF(AND(DATEDIF(TODAY(),Q334,"M")&gt;=6,DATEDIF(TODAY(),Q334,"M")&lt;=11),"AMARILLO"))),S334))</f>
        <v xml:space="preserve"> </v>
      </c>
      <c r="S334" s="25" t="str">
        <f>IF(Q334=0," ",IF(Q334&lt;=$N$4,"VENCIDO","NO VENCIDO"))</f>
        <v xml:space="preserve"> </v>
      </c>
      <c r="T334" s="18"/>
      <c r="U334" s="19"/>
      <c r="V334" s="19"/>
      <c r="W334" s="20"/>
      <c r="X334" s="20"/>
      <c r="Y334" s="164"/>
      <c r="Z334" s="21"/>
      <c r="AA334" s="4"/>
      <c r="AB334" s="168"/>
      <c r="AC334" s="168"/>
      <c r="AD334" s="172"/>
      <c r="AE334" s="168"/>
      <c r="AF334" s="168"/>
      <c r="AG334" s="168"/>
      <c r="AH334" s="168"/>
      <c r="AI334" s="168"/>
      <c r="AJ334" s="168"/>
      <c r="AK334" s="168"/>
      <c r="AL334" s="168"/>
      <c r="AM334" s="168"/>
      <c r="AN334" s="168"/>
      <c r="AO334" s="184"/>
      <c r="AP334" s="24"/>
      <c r="AQ334" s="8"/>
    </row>
    <row r="335" spans="1:43" ht="14.65" customHeight="1">
      <c r="A335" s="103"/>
      <c r="B335" s="193"/>
      <c r="C335" s="193"/>
      <c r="D335" s="118"/>
      <c r="E335" s="127"/>
      <c r="F335" s="133"/>
      <c r="G335" s="133"/>
      <c r="H335" s="133"/>
      <c r="I335" s="133"/>
      <c r="J335" s="145"/>
      <c r="K335" s="148"/>
      <c r="L335" s="151"/>
      <c r="M335" s="155"/>
      <c r="N335" s="14"/>
      <c r="O335" s="15"/>
      <c r="P335" s="15"/>
      <c r="Q335" s="16"/>
      <c r="R335" s="17" t="str">
        <f ca="1">IF(Q335=0," ",IFERROR(IF(DATEDIF(TODAY(),Q335,"M")&lt;=5,"ROJO",IF(DATEDIF(TODAY(),Q335,"M")&gt;=12,"VERDE",IF(AND(DATEDIF(TODAY(),Q335,"M")&gt;=6,DATEDIF(TODAY(),Q335,"M")&lt;=11),"AMARILLO"))),S335))</f>
        <v xml:space="preserve"> </v>
      </c>
      <c r="S335" s="25" t="str">
        <f>IF(Q335=0," ",IF(Q335&lt;=$N$4,"VENCIDO","NO VENCIDO"))</f>
        <v xml:space="preserve"> </v>
      </c>
      <c r="T335" s="18"/>
      <c r="U335" s="19"/>
      <c r="V335" s="19"/>
      <c r="W335" s="20"/>
      <c r="X335" s="20"/>
      <c r="Y335" s="164"/>
      <c r="Z335" s="21"/>
      <c r="AA335" s="4"/>
      <c r="AB335" s="169"/>
      <c r="AC335" s="169"/>
      <c r="AD335" s="173"/>
      <c r="AE335" s="169"/>
      <c r="AF335" s="169"/>
      <c r="AG335" s="169"/>
      <c r="AH335" s="169"/>
      <c r="AI335" s="169"/>
      <c r="AJ335" s="169"/>
      <c r="AK335" s="169"/>
      <c r="AL335" s="169"/>
      <c r="AM335" s="169"/>
      <c r="AN335" s="169"/>
      <c r="AO335" s="185"/>
      <c r="AP335" s="24"/>
      <c r="AQ335" s="8"/>
    </row>
    <row r="336" spans="1:43" ht="16.5">
      <c r="A336" s="103"/>
      <c r="B336" s="193"/>
      <c r="C336" s="193"/>
      <c r="D336" s="119"/>
      <c r="E336" s="128"/>
      <c r="F336" s="134"/>
      <c r="G336" s="134"/>
      <c r="H336" s="134"/>
      <c r="I336" s="134"/>
      <c r="J336" s="146"/>
      <c r="K336" s="149"/>
      <c r="L336" s="152"/>
      <c r="M336" s="28" t="b">
        <f>M330=N336</f>
        <v>1</v>
      </c>
      <c r="N336" s="29">
        <f>SUM(N330:N335)</f>
        <v>48</v>
      </c>
      <c r="O336" s="30" t="s">
        <v>112</v>
      </c>
      <c r="P336" s="31"/>
      <c r="Q336" s="32"/>
      <c r="R336" s="32"/>
      <c r="S336" s="32"/>
      <c r="T336" s="33">
        <f>SUM(T330:T335)</f>
        <v>0</v>
      </c>
      <c r="U336" s="34"/>
      <c r="V336" s="34"/>
      <c r="W336" s="35"/>
      <c r="X336" s="35"/>
      <c r="Y336" s="165"/>
      <c r="Z336" s="36"/>
      <c r="AA336" s="4"/>
      <c r="AB336" s="37"/>
      <c r="AC336" s="38"/>
      <c r="AD336" s="53"/>
      <c r="AE336" s="38"/>
      <c r="AF336" s="38"/>
      <c r="AG336" s="38"/>
      <c r="AH336" s="38"/>
      <c r="AI336" s="38"/>
      <c r="AJ336" s="38"/>
      <c r="AK336" s="38"/>
      <c r="AL336" s="38"/>
      <c r="AM336" s="38"/>
      <c r="AN336" s="38"/>
      <c r="AO336" s="39"/>
      <c r="AP336" s="24"/>
      <c r="AQ336" s="8"/>
    </row>
    <row r="337" spans="1:43" ht="14.65" customHeight="1">
      <c r="A337" s="103">
        <f>+A330+1</f>
        <v>7</v>
      </c>
      <c r="B337" s="193" t="s">
        <v>208</v>
      </c>
      <c r="C337" s="193"/>
      <c r="D337" s="117">
        <f>+Mayo!M337</f>
        <v>0</v>
      </c>
      <c r="E337" s="126"/>
      <c r="F337" s="132"/>
      <c r="G337" s="132"/>
      <c r="H337" s="132"/>
      <c r="I337" s="132"/>
      <c r="J337" s="144">
        <f>+F337+G337</f>
        <v>0</v>
      </c>
      <c r="K337" s="147">
        <f>+AO337</f>
        <v>0</v>
      </c>
      <c r="L337" s="150">
        <f>+J337+K337</f>
        <v>0</v>
      </c>
      <c r="M337" s="153">
        <f>+(D337+E337)-L337+H337-I337</f>
        <v>0</v>
      </c>
      <c r="N337" s="14"/>
      <c r="O337" s="15"/>
      <c r="P337" s="15"/>
      <c r="Q337" s="16"/>
      <c r="R337" s="17" t="str">
        <f ca="1">IF(Q337=0," ",IFERROR(IF(DATEDIF(TODAY(),Q337,"M")&lt;=5,"ROJO",IF(DATEDIF(TODAY(),Q337,"M")&gt;=12,"VERDE",IF(AND(DATEDIF(TODAY(),Q337,"M")&gt;=6,DATEDIF(TODAY(),Q337,"M")&lt;=11),"AMARILLO"))),S337))</f>
        <v xml:space="preserve"> </v>
      </c>
      <c r="S337" s="17" t="str">
        <f>IF(Q337=0," ",IF(Q337&lt;=$N$4,"VENCIDO","NO VENCIDO"))</f>
        <v xml:space="preserve"> </v>
      </c>
      <c r="T337" s="18"/>
      <c r="U337" s="19"/>
      <c r="V337" s="19"/>
      <c r="W337" s="20"/>
      <c r="X337" s="20"/>
      <c r="Y337" s="163">
        <f>+AT337</f>
        <v>0</v>
      </c>
      <c r="Z337" s="21"/>
      <c r="AA337" s="4"/>
      <c r="AB337" s="167"/>
      <c r="AC337" s="167"/>
      <c r="AD337" s="171">
        <f>+AB337+AC337</f>
        <v>0</v>
      </c>
      <c r="AE337" s="167"/>
      <c r="AF337" s="167"/>
      <c r="AG337" s="167"/>
      <c r="AH337" s="167"/>
      <c r="AI337" s="167"/>
      <c r="AJ337" s="167"/>
      <c r="AK337" s="167"/>
      <c r="AL337" s="167"/>
      <c r="AM337" s="167"/>
      <c r="AN337" s="167"/>
      <c r="AO337" s="183">
        <f>SUM(AD337:AN342)</f>
        <v>0</v>
      </c>
      <c r="AP337" s="24"/>
      <c r="AQ337" s="8"/>
    </row>
    <row r="338" spans="1:43" ht="14.65" customHeight="1">
      <c r="A338" s="103"/>
      <c r="B338" s="193"/>
      <c r="C338" s="193"/>
      <c r="D338" s="118"/>
      <c r="E338" s="127"/>
      <c r="F338" s="133"/>
      <c r="G338" s="133"/>
      <c r="H338" s="133"/>
      <c r="I338" s="133"/>
      <c r="J338" s="145"/>
      <c r="K338" s="148"/>
      <c r="L338" s="151"/>
      <c r="M338" s="154"/>
      <c r="N338" s="14"/>
      <c r="O338" s="15"/>
      <c r="P338" s="15"/>
      <c r="Q338" s="16"/>
      <c r="R338" s="17" t="str">
        <f ca="1">IF(Q338=0," ",IFERROR(IF(DATEDIF(TODAY(),Q338,"M")&lt;=5,"ROJO",IF(DATEDIF(TODAY(),Q338,"M")&gt;=12,"VERDE",IF(AND(DATEDIF(TODAY(),Q338,"M")&gt;=6,DATEDIF(TODAY(),Q338,"M")&lt;=11),"AMARILLO"))),S338))</f>
        <v xml:space="preserve"> </v>
      </c>
      <c r="S338" s="25" t="str">
        <f>IF(Q338=0," ",IF(Q338&lt;=$N$4,"VENCIDO","NO VENCIDO"))</f>
        <v xml:space="preserve"> </v>
      </c>
      <c r="T338" s="18"/>
      <c r="U338" s="19"/>
      <c r="V338" s="19"/>
      <c r="W338" s="20"/>
      <c r="X338" s="20"/>
      <c r="Y338" s="164"/>
      <c r="Z338" s="21"/>
      <c r="AA338" s="4"/>
      <c r="AB338" s="168"/>
      <c r="AC338" s="168"/>
      <c r="AD338" s="172"/>
      <c r="AE338" s="168"/>
      <c r="AF338" s="168"/>
      <c r="AG338" s="168"/>
      <c r="AH338" s="168"/>
      <c r="AI338" s="168"/>
      <c r="AJ338" s="168"/>
      <c r="AK338" s="168"/>
      <c r="AL338" s="168"/>
      <c r="AM338" s="168"/>
      <c r="AN338" s="168"/>
      <c r="AO338" s="184"/>
      <c r="AP338" s="24"/>
      <c r="AQ338" s="8"/>
    </row>
    <row r="339" spans="1:43" ht="14.65" customHeight="1">
      <c r="A339" s="103"/>
      <c r="B339" s="193"/>
      <c r="C339" s="193"/>
      <c r="D339" s="118"/>
      <c r="E339" s="127"/>
      <c r="F339" s="133"/>
      <c r="G339" s="133"/>
      <c r="H339" s="133"/>
      <c r="I339" s="133"/>
      <c r="J339" s="145"/>
      <c r="K339" s="148"/>
      <c r="L339" s="151"/>
      <c r="M339" s="154"/>
      <c r="N339" s="14"/>
      <c r="O339" s="15"/>
      <c r="P339" s="15"/>
      <c r="Q339" s="16"/>
      <c r="R339" s="40"/>
      <c r="S339" s="41"/>
      <c r="T339" s="18"/>
      <c r="U339" s="19"/>
      <c r="V339" s="19"/>
      <c r="W339" s="20"/>
      <c r="X339" s="20"/>
      <c r="Y339" s="164"/>
      <c r="Z339" s="21"/>
      <c r="AA339" s="4"/>
      <c r="AB339" s="168"/>
      <c r="AC339" s="168"/>
      <c r="AD339" s="172"/>
      <c r="AE339" s="168"/>
      <c r="AF339" s="168"/>
      <c r="AG339" s="168"/>
      <c r="AH339" s="168"/>
      <c r="AI339" s="168"/>
      <c r="AJ339" s="168"/>
      <c r="AK339" s="168"/>
      <c r="AL339" s="168"/>
      <c r="AM339" s="168"/>
      <c r="AN339" s="168"/>
      <c r="AO339" s="184"/>
      <c r="AP339" s="24"/>
      <c r="AQ339" s="8"/>
    </row>
    <row r="340" spans="1:43" ht="14.65" customHeight="1">
      <c r="A340" s="103"/>
      <c r="B340" s="193"/>
      <c r="C340" s="193"/>
      <c r="D340" s="118"/>
      <c r="E340" s="127"/>
      <c r="F340" s="133"/>
      <c r="G340" s="133"/>
      <c r="H340" s="133"/>
      <c r="I340" s="133"/>
      <c r="J340" s="145"/>
      <c r="K340" s="148"/>
      <c r="L340" s="151"/>
      <c r="M340" s="154"/>
      <c r="N340" s="14"/>
      <c r="O340" s="15"/>
      <c r="P340" s="15"/>
      <c r="Q340" s="16"/>
      <c r="R340" s="17" t="str">
        <f ca="1">IF(Q340=0," ",IFERROR(IF(DATEDIF(TODAY(),Q340,"M")&lt;=5,"ROJO",IF(DATEDIF(TODAY(),Q340,"M")&gt;=12,"VERDE",IF(AND(DATEDIF(TODAY(),Q340,"M")&gt;=6,DATEDIF(TODAY(),Q340,"M")&lt;=11),"AMARILLO"))),S340))</f>
        <v xml:space="preserve"> </v>
      </c>
      <c r="S340" s="25" t="str">
        <f>IF(Q340=0," ",IF(Q340&lt;=$N$4,"VENCIDO","NO VENCIDO"))</f>
        <v xml:space="preserve"> </v>
      </c>
      <c r="T340" s="18"/>
      <c r="U340" s="19"/>
      <c r="V340" s="19"/>
      <c r="W340" s="20"/>
      <c r="X340" s="20"/>
      <c r="Y340" s="164"/>
      <c r="Z340" s="21"/>
      <c r="AA340" s="4"/>
      <c r="AB340" s="168"/>
      <c r="AC340" s="168"/>
      <c r="AD340" s="172"/>
      <c r="AE340" s="168"/>
      <c r="AF340" s="168"/>
      <c r="AG340" s="168"/>
      <c r="AH340" s="168"/>
      <c r="AI340" s="168"/>
      <c r="AJ340" s="168"/>
      <c r="AK340" s="168"/>
      <c r="AL340" s="168"/>
      <c r="AM340" s="168"/>
      <c r="AN340" s="168"/>
      <c r="AO340" s="184"/>
      <c r="AP340" s="24"/>
      <c r="AQ340" s="8"/>
    </row>
    <row r="341" spans="1:43" ht="14.65" customHeight="1">
      <c r="A341" s="103"/>
      <c r="B341" s="193"/>
      <c r="C341" s="193"/>
      <c r="D341" s="118"/>
      <c r="E341" s="127"/>
      <c r="F341" s="133"/>
      <c r="G341" s="133"/>
      <c r="H341" s="133"/>
      <c r="I341" s="133"/>
      <c r="J341" s="145"/>
      <c r="K341" s="148"/>
      <c r="L341" s="151"/>
      <c r="M341" s="154"/>
      <c r="N341" s="14"/>
      <c r="O341" s="15"/>
      <c r="P341" s="15"/>
      <c r="Q341" s="16"/>
      <c r="R341" s="17" t="str">
        <f ca="1">IF(Q341=0," ",IFERROR(IF(DATEDIF(TODAY(),Q341,"M")&lt;=5,"ROJO",IF(DATEDIF(TODAY(),Q341,"M")&gt;=12,"VERDE",IF(AND(DATEDIF(TODAY(),Q341,"M")&gt;=6,DATEDIF(TODAY(),Q341,"M")&lt;=11),"AMARILLO"))),S341))</f>
        <v xml:space="preserve"> </v>
      </c>
      <c r="S341" s="25" t="str">
        <f>IF(Q341=0," ",IF(Q341&lt;=$N$4,"VENCIDO","NO VENCIDO"))</f>
        <v xml:space="preserve"> </v>
      </c>
      <c r="T341" s="18"/>
      <c r="U341" s="19"/>
      <c r="V341" s="19"/>
      <c r="W341" s="20"/>
      <c r="X341" s="20"/>
      <c r="Y341" s="164"/>
      <c r="Z341" s="21"/>
      <c r="AA341" s="4"/>
      <c r="AB341" s="168"/>
      <c r="AC341" s="168"/>
      <c r="AD341" s="172"/>
      <c r="AE341" s="168"/>
      <c r="AF341" s="168"/>
      <c r="AG341" s="168"/>
      <c r="AH341" s="168"/>
      <c r="AI341" s="168"/>
      <c r="AJ341" s="168"/>
      <c r="AK341" s="168"/>
      <c r="AL341" s="168"/>
      <c r="AM341" s="168"/>
      <c r="AN341" s="168"/>
      <c r="AO341" s="184"/>
      <c r="AP341" s="24"/>
      <c r="AQ341" s="8"/>
    </row>
    <row r="342" spans="1:43" ht="14.65" customHeight="1">
      <c r="A342" s="103"/>
      <c r="B342" s="193"/>
      <c r="C342" s="193"/>
      <c r="D342" s="118"/>
      <c r="E342" s="127"/>
      <c r="F342" s="133"/>
      <c r="G342" s="133"/>
      <c r="H342" s="133"/>
      <c r="I342" s="133"/>
      <c r="J342" s="145"/>
      <c r="K342" s="148"/>
      <c r="L342" s="151"/>
      <c r="M342" s="155"/>
      <c r="N342" s="14"/>
      <c r="O342" s="15"/>
      <c r="P342" s="15"/>
      <c r="Q342" s="16"/>
      <c r="R342" s="17" t="str">
        <f ca="1">IF(Q342=0," ",IFERROR(IF(DATEDIF(TODAY(),Q342,"M")&lt;=5,"ROJO",IF(DATEDIF(TODAY(),Q342,"M")&gt;=12,"VERDE",IF(AND(DATEDIF(TODAY(),Q342,"M")&gt;=6,DATEDIF(TODAY(),Q342,"M")&lt;=11),"AMARILLO"))),S342))</f>
        <v xml:space="preserve"> </v>
      </c>
      <c r="S342" s="25" t="str">
        <f>IF(Q342=0," ",IF(Q342&lt;=$N$4,"VENCIDO","NO VENCIDO"))</f>
        <v xml:space="preserve"> </v>
      </c>
      <c r="T342" s="18"/>
      <c r="U342" s="19"/>
      <c r="V342" s="19"/>
      <c r="W342" s="20"/>
      <c r="X342" s="20"/>
      <c r="Y342" s="164"/>
      <c r="Z342" s="21"/>
      <c r="AA342" s="4"/>
      <c r="AB342" s="169"/>
      <c r="AC342" s="169"/>
      <c r="AD342" s="173"/>
      <c r="AE342" s="169"/>
      <c r="AF342" s="169"/>
      <c r="AG342" s="169"/>
      <c r="AH342" s="169"/>
      <c r="AI342" s="169"/>
      <c r="AJ342" s="169"/>
      <c r="AK342" s="169"/>
      <c r="AL342" s="169"/>
      <c r="AM342" s="169"/>
      <c r="AN342" s="169"/>
      <c r="AO342" s="185"/>
      <c r="AP342" s="24"/>
      <c r="AQ342" s="8"/>
    </row>
    <row r="343" spans="1:43" ht="16.5">
      <c r="A343" s="103"/>
      <c r="B343" s="193"/>
      <c r="C343" s="193"/>
      <c r="D343" s="119"/>
      <c r="E343" s="128"/>
      <c r="F343" s="134"/>
      <c r="G343" s="134"/>
      <c r="H343" s="134"/>
      <c r="I343" s="134"/>
      <c r="J343" s="146"/>
      <c r="K343" s="149"/>
      <c r="L343" s="152"/>
      <c r="M343" s="28" t="b">
        <f>M337=N343</f>
        <v>1</v>
      </c>
      <c r="N343" s="29">
        <f>SUM(N337:N342)</f>
        <v>0</v>
      </c>
      <c r="O343" s="30" t="s">
        <v>112</v>
      </c>
      <c r="P343" s="31"/>
      <c r="Q343" s="32"/>
      <c r="R343" s="32"/>
      <c r="S343" s="32"/>
      <c r="T343" s="33">
        <f>SUM(T337:T342)</f>
        <v>0</v>
      </c>
      <c r="U343" s="34"/>
      <c r="V343" s="34"/>
      <c r="W343" s="35"/>
      <c r="X343" s="35"/>
      <c r="Y343" s="165"/>
      <c r="Z343" s="36"/>
      <c r="AA343" s="4"/>
      <c r="AB343" s="37"/>
      <c r="AC343" s="38"/>
      <c r="AD343" s="53"/>
      <c r="AE343" s="38"/>
      <c r="AF343" s="38"/>
      <c r="AG343" s="38"/>
      <c r="AH343" s="38"/>
      <c r="AI343" s="38"/>
      <c r="AJ343" s="38"/>
      <c r="AK343" s="38"/>
      <c r="AL343" s="38"/>
      <c r="AM343" s="38"/>
      <c r="AN343" s="38"/>
      <c r="AO343" s="39"/>
      <c r="AP343" s="24"/>
      <c r="AQ343" s="8"/>
    </row>
    <row r="344" spans="1:43" ht="14.65" customHeight="1">
      <c r="A344" s="103">
        <f>+A337+1</f>
        <v>8</v>
      </c>
      <c r="B344" s="193" t="s">
        <v>209</v>
      </c>
      <c r="C344" s="193"/>
      <c r="D344" s="117">
        <f>+Mayo!M344</f>
        <v>244</v>
      </c>
      <c r="E344" s="126"/>
      <c r="F344" s="132">
        <v>39</v>
      </c>
      <c r="G344" s="132"/>
      <c r="H344" s="132"/>
      <c r="I344" s="132"/>
      <c r="J344" s="144">
        <f>+F344+G344</f>
        <v>39</v>
      </c>
      <c r="K344" s="147">
        <f>+AO344</f>
        <v>0</v>
      </c>
      <c r="L344" s="150">
        <f>+J344+K344</f>
        <v>39</v>
      </c>
      <c r="M344" s="153">
        <f>+(D344+E344)-L344+H344-I344</f>
        <v>205</v>
      </c>
      <c r="N344" s="14">
        <v>205</v>
      </c>
      <c r="O344" s="15" t="s">
        <v>242</v>
      </c>
      <c r="P344" s="15" t="s">
        <v>275</v>
      </c>
      <c r="Q344" s="16">
        <v>47728</v>
      </c>
      <c r="R344" s="17" t="str">
        <f ca="1">IF(Q344=0," ",IFERROR(IF(DATEDIF(TODAY(),Q344,"M")&lt;=5,"ROJO",IF(DATEDIF(TODAY(),Q344,"M")&gt;=12,"VERDE",IF(AND(DATEDIF(TODAY(),Q344,"M")&gt;=6,DATEDIF(TODAY(),Q344,"M")&lt;=11),"AMARILLO"))),S344))</f>
        <v>VERDE</v>
      </c>
      <c r="S344" s="17" t="str">
        <f>IF(Q344=0," ",IF(Q344&lt;=$N$4,"VENCIDO","NO VENCIDO"))</f>
        <v>NO VENCIDO</v>
      </c>
      <c r="T344" s="18"/>
      <c r="U344" s="19"/>
      <c r="V344" s="19"/>
      <c r="W344" s="20"/>
      <c r="X344" s="20"/>
      <c r="Y344" s="163">
        <f>+AT344</f>
        <v>0</v>
      </c>
      <c r="Z344" s="21"/>
      <c r="AA344" s="4"/>
      <c r="AB344" s="167"/>
      <c r="AC344" s="167"/>
      <c r="AD344" s="171">
        <f>+AB344+AC344</f>
        <v>0</v>
      </c>
      <c r="AE344" s="167"/>
      <c r="AF344" s="167"/>
      <c r="AG344" s="167"/>
      <c r="AH344" s="167"/>
      <c r="AI344" s="167"/>
      <c r="AJ344" s="167"/>
      <c r="AK344" s="167"/>
      <c r="AL344" s="167"/>
      <c r="AM344" s="167"/>
      <c r="AN344" s="167"/>
      <c r="AO344" s="183">
        <f>SUM(AD344:AN349)</f>
        <v>0</v>
      </c>
      <c r="AP344" s="24"/>
      <c r="AQ344" s="8"/>
    </row>
    <row r="345" spans="1:43" ht="14.65" customHeight="1">
      <c r="A345" s="103"/>
      <c r="B345" s="193"/>
      <c r="C345" s="193"/>
      <c r="D345" s="118"/>
      <c r="E345" s="127"/>
      <c r="F345" s="133"/>
      <c r="G345" s="133"/>
      <c r="H345" s="133"/>
      <c r="I345" s="133"/>
      <c r="J345" s="145"/>
      <c r="K345" s="148"/>
      <c r="L345" s="151"/>
      <c r="M345" s="154"/>
      <c r="N345" s="14"/>
      <c r="O345" s="15"/>
      <c r="P345" s="15"/>
      <c r="Q345" s="16"/>
      <c r="R345" s="17" t="str">
        <f ca="1">IF(Q345=0," ",IFERROR(IF(DATEDIF(TODAY(),Q345,"M")&lt;=5,"ROJO",IF(DATEDIF(TODAY(),Q345,"M")&gt;=12,"VERDE",IF(AND(DATEDIF(TODAY(),Q345,"M")&gt;=6,DATEDIF(TODAY(),Q345,"M")&lt;=11),"AMARILLO"))),S345))</f>
        <v xml:space="preserve"> </v>
      </c>
      <c r="S345" s="25" t="str">
        <f>IF(Q345=0," ",IF(Q345&lt;=$N$4,"VENCIDO","NO VENCIDO"))</f>
        <v xml:space="preserve"> </v>
      </c>
      <c r="T345" s="18"/>
      <c r="U345" s="19"/>
      <c r="V345" s="19"/>
      <c r="W345" s="20"/>
      <c r="X345" s="20"/>
      <c r="Y345" s="164"/>
      <c r="Z345" s="21"/>
      <c r="AA345" s="4"/>
      <c r="AB345" s="168"/>
      <c r="AC345" s="168"/>
      <c r="AD345" s="172"/>
      <c r="AE345" s="168"/>
      <c r="AF345" s="168"/>
      <c r="AG345" s="168"/>
      <c r="AH345" s="168"/>
      <c r="AI345" s="168"/>
      <c r="AJ345" s="168"/>
      <c r="AK345" s="168"/>
      <c r="AL345" s="168"/>
      <c r="AM345" s="168"/>
      <c r="AN345" s="168"/>
      <c r="AO345" s="184"/>
      <c r="AP345" s="24"/>
      <c r="AQ345" s="8"/>
    </row>
    <row r="346" spans="1:43" ht="14.65" customHeight="1">
      <c r="A346" s="103"/>
      <c r="B346" s="193"/>
      <c r="C346" s="193"/>
      <c r="D346" s="118"/>
      <c r="E346" s="127"/>
      <c r="F346" s="133"/>
      <c r="G346" s="133"/>
      <c r="H346" s="133"/>
      <c r="I346" s="133"/>
      <c r="J346" s="145"/>
      <c r="K346" s="148"/>
      <c r="L346" s="151"/>
      <c r="M346" s="154"/>
      <c r="N346" s="14"/>
      <c r="O346" s="15"/>
      <c r="P346" s="15"/>
      <c r="Q346" s="16"/>
      <c r="R346" s="40"/>
      <c r="S346" s="41"/>
      <c r="T346" s="18"/>
      <c r="U346" s="19"/>
      <c r="V346" s="19"/>
      <c r="W346" s="20"/>
      <c r="X346" s="20"/>
      <c r="Y346" s="164"/>
      <c r="Z346" s="21"/>
      <c r="AA346" s="4"/>
      <c r="AB346" s="168"/>
      <c r="AC346" s="168"/>
      <c r="AD346" s="172"/>
      <c r="AE346" s="168"/>
      <c r="AF346" s="168"/>
      <c r="AG346" s="168"/>
      <c r="AH346" s="168"/>
      <c r="AI346" s="168"/>
      <c r="AJ346" s="168"/>
      <c r="AK346" s="168"/>
      <c r="AL346" s="168"/>
      <c r="AM346" s="168"/>
      <c r="AN346" s="168"/>
      <c r="AO346" s="184"/>
      <c r="AP346" s="24"/>
      <c r="AQ346" s="8"/>
    </row>
    <row r="347" spans="1:43" ht="14.65" customHeight="1">
      <c r="A347" s="103"/>
      <c r="B347" s="193"/>
      <c r="C347" s="193"/>
      <c r="D347" s="118"/>
      <c r="E347" s="127"/>
      <c r="F347" s="133"/>
      <c r="G347" s="133"/>
      <c r="H347" s="133"/>
      <c r="I347" s="133"/>
      <c r="J347" s="145"/>
      <c r="K347" s="148"/>
      <c r="L347" s="151"/>
      <c r="M347" s="154"/>
      <c r="N347" s="14"/>
      <c r="O347" s="15"/>
      <c r="P347" s="15"/>
      <c r="Q347" s="16"/>
      <c r="R347" s="17" t="str">
        <f ca="1">IF(Q347=0," ",IFERROR(IF(DATEDIF(TODAY(),Q347,"M")&lt;=5,"ROJO",IF(DATEDIF(TODAY(),Q347,"M")&gt;=12,"VERDE",IF(AND(DATEDIF(TODAY(),Q347,"M")&gt;=6,DATEDIF(TODAY(),Q347,"M")&lt;=11),"AMARILLO"))),S347))</f>
        <v xml:space="preserve"> </v>
      </c>
      <c r="S347" s="25" t="str">
        <f>IF(Q347=0," ",IF(Q347&lt;=$N$4,"VENCIDO","NO VENCIDO"))</f>
        <v xml:space="preserve"> </v>
      </c>
      <c r="T347" s="18"/>
      <c r="U347" s="19"/>
      <c r="V347" s="19"/>
      <c r="W347" s="20"/>
      <c r="X347" s="20"/>
      <c r="Y347" s="164"/>
      <c r="Z347" s="21"/>
      <c r="AA347" s="4"/>
      <c r="AB347" s="168"/>
      <c r="AC347" s="168"/>
      <c r="AD347" s="172"/>
      <c r="AE347" s="168"/>
      <c r="AF347" s="168"/>
      <c r="AG347" s="168"/>
      <c r="AH347" s="168"/>
      <c r="AI347" s="168"/>
      <c r="AJ347" s="168"/>
      <c r="AK347" s="168"/>
      <c r="AL347" s="168"/>
      <c r="AM347" s="168"/>
      <c r="AN347" s="168"/>
      <c r="AO347" s="184"/>
      <c r="AP347" s="24"/>
      <c r="AQ347" s="8"/>
    </row>
    <row r="348" spans="1:43" ht="14.65" customHeight="1">
      <c r="A348" s="103"/>
      <c r="B348" s="193"/>
      <c r="C348" s="193"/>
      <c r="D348" s="118"/>
      <c r="E348" s="127"/>
      <c r="F348" s="133"/>
      <c r="G348" s="133"/>
      <c r="H348" s="133"/>
      <c r="I348" s="133"/>
      <c r="J348" s="145"/>
      <c r="K348" s="148"/>
      <c r="L348" s="151"/>
      <c r="M348" s="154"/>
      <c r="N348" s="14"/>
      <c r="O348" s="15"/>
      <c r="P348" s="15"/>
      <c r="Q348" s="16"/>
      <c r="R348" s="17" t="str">
        <f ca="1">IF(Q348=0," ",IFERROR(IF(DATEDIF(TODAY(),Q348,"M")&lt;=5,"ROJO",IF(DATEDIF(TODAY(),Q348,"M")&gt;=12,"VERDE",IF(AND(DATEDIF(TODAY(),Q348,"M")&gt;=6,DATEDIF(TODAY(),Q348,"M")&lt;=11),"AMARILLO"))),S348))</f>
        <v xml:space="preserve"> </v>
      </c>
      <c r="S348" s="25" t="str">
        <f>IF(Q348=0," ",IF(Q348&lt;=$N$4,"VENCIDO","NO VENCIDO"))</f>
        <v xml:space="preserve"> </v>
      </c>
      <c r="T348" s="18"/>
      <c r="U348" s="19"/>
      <c r="V348" s="19"/>
      <c r="W348" s="20"/>
      <c r="X348" s="20"/>
      <c r="Y348" s="164"/>
      <c r="Z348" s="21"/>
      <c r="AA348" s="4"/>
      <c r="AB348" s="168"/>
      <c r="AC348" s="168"/>
      <c r="AD348" s="172"/>
      <c r="AE348" s="168"/>
      <c r="AF348" s="168"/>
      <c r="AG348" s="168"/>
      <c r="AH348" s="168"/>
      <c r="AI348" s="168"/>
      <c r="AJ348" s="168"/>
      <c r="AK348" s="168"/>
      <c r="AL348" s="168"/>
      <c r="AM348" s="168"/>
      <c r="AN348" s="168"/>
      <c r="AO348" s="184"/>
      <c r="AP348" s="24"/>
      <c r="AQ348" s="8"/>
    </row>
    <row r="349" spans="1:43" ht="14.65" customHeight="1">
      <c r="A349" s="103"/>
      <c r="B349" s="193"/>
      <c r="C349" s="193"/>
      <c r="D349" s="118"/>
      <c r="E349" s="127"/>
      <c r="F349" s="133"/>
      <c r="G349" s="133"/>
      <c r="H349" s="133"/>
      <c r="I349" s="133"/>
      <c r="J349" s="145"/>
      <c r="K349" s="148"/>
      <c r="L349" s="151"/>
      <c r="M349" s="155"/>
      <c r="N349" s="14"/>
      <c r="O349" s="15"/>
      <c r="P349" s="15"/>
      <c r="Q349" s="16"/>
      <c r="R349" s="17" t="str">
        <f ca="1">IF(Q349=0," ",IFERROR(IF(DATEDIF(TODAY(),Q349,"M")&lt;=5,"ROJO",IF(DATEDIF(TODAY(),Q349,"M")&gt;=12,"VERDE",IF(AND(DATEDIF(TODAY(),Q349,"M")&gt;=6,DATEDIF(TODAY(),Q349,"M")&lt;=11),"AMARILLO"))),S349))</f>
        <v xml:space="preserve"> </v>
      </c>
      <c r="S349" s="25" t="str">
        <f>IF(Q349=0," ",IF(Q349&lt;=$N$4,"VENCIDO","NO VENCIDO"))</f>
        <v xml:space="preserve"> </v>
      </c>
      <c r="T349" s="18"/>
      <c r="U349" s="19"/>
      <c r="V349" s="19"/>
      <c r="W349" s="20"/>
      <c r="X349" s="20"/>
      <c r="Y349" s="164"/>
      <c r="Z349" s="21"/>
      <c r="AA349" s="4"/>
      <c r="AB349" s="169"/>
      <c r="AC349" s="169"/>
      <c r="AD349" s="173"/>
      <c r="AE349" s="169"/>
      <c r="AF349" s="169"/>
      <c r="AG349" s="169"/>
      <c r="AH349" s="169"/>
      <c r="AI349" s="169"/>
      <c r="AJ349" s="169"/>
      <c r="AK349" s="169"/>
      <c r="AL349" s="169"/>
      <c r="AM349" s="169"/>
      <c r="AN349" s="169"/>
      <c r="AO349" s="185"/>
      <c r="AP349" s="24"/>
      <c r="AQ349" s="8"/>
    </row>
    <row r="350" spans="1:43" ht="16.5">
      <c r="A350" s="103"/>
      <c r="B350" s="193"/>
      <c r="C350" s="193"/>
      <c r="D350" s="119"/>
      <c r="E350" s="128"/>
      <c r="F350" s="134"/>
      <c r="G350" s="134"/>
      <c r="H350" s="134"/>
      <c r="I350" s="134"/>
      <c r="J350" s="146"/>
      <c r="K350" s="149"/>
      <c r="L350" s="152"/>
      <c r="M350" s="28" t="b">
        <f>M344=N350</f>
        <v>1</v>
      </c>
      <c r="N350" s="29">
        <f>SUM(N344:N349)</f>
        <v>205</v>
      </c>
      <c r="O350" s="30" t="s">
        <v>112</v>
      </c>
      <c r="P350" s="31"/>
      <c r="Q350" s="32"/>
      <c r="R350" s="32"/>
      <c r="S350" s="32"/>
      <c r="T350" s="33">
        <f>SUM(T344:T349)</f>
        <v>0</v>
      </c>
      <c r="U350" s="34"/>
      <c r="V350" s="34"/>
      <c r="W350" s="35"/>
      <c r="X350" s="35"/>
      <c r="Y350" s="165"/>
      <c r="Z350" s="36"/>
      <c r="AA350" s="4"/>
      <c r="AB350" s="37"/>
      <c r="AC350" s="38"/>
      <c r="AD350" s="53"/>
      <c r="AE350" s="38"/>
      <c r="AF350" s="38"/>
      <c r="AG350" s="38"/>
      <c r="AH350" s="38"/>
      <c r="AI350" s="38"/>
      <c r="AJ350" s="38"/>
      <c r="AK350" s="38"/>
      <c r="AL350" s="38"/>
      <c r="AM350" s="38"/>
      <c r="AN350" s="38"/>
      <c r="AO350" s="39"/>
      <c r="AP350" s="24"/>
      <c r="AQ350" s="8"/>
    </row>
    <row r="351" spans="1:43" ht="14.65" customHeight="1">
      <c r="A351" s="103">
        <f>+A344+1</f>
        <v>9</v>
      </c>
      <c r="B351" s="193" t="s">
        <v>211</v>
      </c>
      <c r="C351" s="193"/>
      <c r="D351" s="117">
        <f>+Mayo!M351</f>
        <v>44</v>
      </c>
      <c r="E351" s="126"/>
      <c r="F351" s="132"/>
      <c r="G351" s="132"/>
      <c r="H351" s="132"/>
      <c r="I351" s="132"/>
      <c r="J351" s="144">
        <f>+F351+G351</f>
        <v>0</v>
      </c>
      <c r="K351" s="147">
        <f>+AO351</f>
        <v>0</v>
      </c>
      <c r="L351" s="150">
        <f>+J351+K351</f>
        <v>0</v>
      </c>
      <c r="M351" s="153">
        <f>+(D351+E351)-L351+H351-I351</f>
        <v>44</v>
      </c>
      <c r="N351" s="14">
        <v>44</v>
      </c>
      <c r="O351" s="15" t="s">
        <v>212</v>
      </c>
      <c r="P351" s="15" t="s">
        <v>275</v>
      </c>
      <c r="Q351" s="16">
        <v>46446</v>
      </c>
      <c r="R351" s="17" t="str">
        <f ca="1">IF(Q351=0," ",IFERROR(IF(DATEDIF(TODAY(),Q351,"M")&lt;=5,"ROJO",IF(DATEDIF(TODAY(),Q351,"M")&gt;=12,"VERDE",IF(AND(DATEDIF(TODAY(),Q351,"M")&gt;=6,DATEDIF(TODAY(),Q351,"M")&lt;=11),"AMARILLO"))),S351))</f>
        <v>ROJO</v>
      </c>
      <c r="S351" s="17" t="str">
        <f>IF(Q351=0," ",IF(Q351&lt;=$N$4,"VENCIDO","NO VENCIDO"))</f>
        <v>NO VENCIDO</v>
      </c>
      <c r="T351" s="18"/>
      <c r="U351" s="19"/>
      <c r="V351" s="19"/>
      <c r="W351" s="20"/>
      <c r="X351" s="20"/>
      <c r="Y351" s="163">
        <f>+AT351</f>
        <v>0</v>
      </c>
      <c r="Z351" s="21"/>
      <c r="AA351" s="4"/>
      <c r="AB351" s="167"/>
      <c r="AC351" s="167"/>
      <c r="AD351" s="171">
        <f>+AB351+AC351</f>
        <v>0</v>
      </c>
      <c r="AE351" s="167"/>
      <c r="AF351" s="167"/>
      <c r="AG351" s="167"/>
      <c r="AH351" s="167"/>
      <c r="AI351" s="167"/>
      <c r="AJ351" s="167"/>
      <c r="AK351" s="167"/>
      <c r="AL351" s="167"/>
      <c r="AM351" s="167"/>
      <c r="AN351" s="167"/>
      <c r="AO351" s="183">
        <f>SUM(AD351:AN356)</f>
        <v>0</v>
      </c>
      <c r="AP351" s="24"/>
      <c r="AQ351" s="8"/>
    </row>
    <row r="352" spans="1:43" ht="14.65" customHeight="1">
      <c r="A352" s="103"/>
      <c r="B352" s="193"/>
      <c r="C352" s="193"/>
      <c r="D352" s="118"/>
      <c r="E352" s="127"/>
      <c r="F352" s="133"/>
      <c r="G352" s="133"/>
      <c r="H352" s="133"/>
      <c r="I352" s="133"/>
      <c r="J352" s="145"/>
      <c r="K352" s="148"/>
      <c r="L352" s="151"/>
      <c r="M352" s="154"/>
      <c r="N352" s="14"/>
      <c r="O352" s="15"/>
      <c r="P352" s="15"/>
      <c r="Q352" s="16"/>
      <c r="R352" s="17" t="str">
        <f ca="1">IF(Q352=0," ",IFERROR(IF(DATEDIF(TODAY(),Q352,"M")&lt;=5,"ROJO",IF(DATEDIF(TODAY(),Q352,"M")&gt;=12,"VERDE",IF(AND(DATEDIF(TODAY(),Q352,"M")&gt;=6,DATEDIF(TODAY(),Q352,"M")&lt;=11),"AMARILLO"))),S352))</f>
        <v xml:space="preserve"> </v>
      </c>
      <c r="S352" s="25" t="str">
        <f>IF(Q352=0," ",IF(Q352&lt;=$N$4,"VENCIDO","NO VENCIDO"))</f>
        <v xml:space="preserve"> </v>
      </c>
      <c r="T352" s="18"/>
      <c r="U352" s="19"/>
      <c r="V352" s="19"/>
      <c r="W352" s="20"/>
      <c r="X352" s="20"/>
      <c r="Y352" s="164"/>
      <c r="Z352" s="21"/>
      <c r="AA352" s="4"/>
      <c r="AB352" s="168"/>
      <c r="AC352" s="168"/>
      <c r="AD352" s="172"/>
      <c r="AE352" s="168"/>
      <c r="AF352" s="168"/>
      <c r="AG352" s="168"/>
      <c r="AH352" s="168"/>
      <c r="AI352" s="168"/>
      <c r="AJ352" s="168"/>
      <c r="AK352" s="168"/>
      <c r="AL352" s="168"/>
      <c r="AM352" s="168"/>
      <c r="AN352" s="168"/>
      <c r="AO352" s="184"/>
      <c r="AP352" s="24"/>
      <c r="AQ352" s="8"/>
    </row>
    <row r="353" spans="1:43" ht="14.65" customHeight="1">
      <c r="A353" s="103"/>
      <c r="B353" s="193"/>
      <c r="C353" s="193"/>
      <c r="D353" s="118"/>
      <c r="E353" s="127"/>
      <c r="F353" s="133"/>
      <c r="G353" s="133"/>
      <c r="H353" s="133"/>
      <c r="I353" s="133"/>
      <c r="J353" s="145"/>
      <c r="K353" s="148"/>
      <c r="L353" s="151"/>
      <c r="M353" s="154"/>
      <c r="N353" s="14"/>
      <c r="O353" s="15"/>
      <c r="P353" s="15"/>
      <c r="Q353" s="16"/>
      <c r="R353" s="40"/>
      <c r="S353" s="41"/>
      <c r="T353" s="18"/>
      <c r="U353" s="19"/>
      <c r="V353" s="19"/>
      <c r="W353" s="20"/>
      <c r="X353" s="20"/>
      <c r="Y353" s="164"/>
      <c r="Z353" s="21"/>
      <c r="AA353" s="4"/>
      <c r="AB353" s="168"/>
      <c r="AC353" s="168"/>
      <c r="AD353" s="172"/>
      <c r="AE353" s="168"/>
      <c r="AF353" s="168"/>
      <c r="AG353" s="168"/>
      <c r="AH353" s="168"/>
      <c r="AI353" s="168"/>
      <c r="AJ353" s="168"/>
      <c r="AK353" s="168"/>
      <c r="AL353" s="168"/>
      <c r="AM353" s="168"/>
      <c r="AN353" s="168"/>
      <c r="AO353" s="184"/>
      <c r="AP353" s="24"/>
      <c r="AQ353" s="8"/>
    </row>
    <row r="354" spans="1:43" ht="14.65" customHeight="1">
      <c r="A354" s="103"/>
      <c r="B354" s="193"/>
      <c r="C354" s="193"/>
      <c r="D354" s="118"/>
      <c r="E354" s="127"/>
      <c r="F354" s="133"/>
      <c r="G354" s="133"/>
      <c r="H354" s="133"/>
      <c r="I354" s="133"/>
      <c r="J354" s="145"/>
      <c r="K354" s="148"/>
      <c r="L354" s="151"/>
      <c r="M354" s="154"/>
      <c r="N354" s="14"/>
      <c r="O354" s="15"/>
      <c r="P354" s="15"/>
      <c r="Q354" s="16"/>
      <c r="R354" s="17" t="str">
        <f ca="1">IF(Q354=0," ",IFERROR(IF(DATEDIF(TODAY(),Q354,"M")&lt;=5,"ROJO",IF(DATEDIF(TODAY(),Q354,"M")&gt;=12,"VERDE",IF(AND(DATEDIF(TODAY(),Q354,"M")&gt;=6,DATEDIF(TODAY(),Q354,"M")&lt;=11),"AMARILLO"))),S354))</f>
        <v xml:space="preserve"> </v>
      </c>
      <c r="S354" s="25" t="str">
        <f>IF(Q354=0," ",IF(Q354&lt;=$N$4,"VENCIDO","NO VENCIDO"))</f>
        <v xml:space="preserve"> </v>
      </c>
      <c r="T354" s="18"/>
      <c r="U354" s="19"/>
      <c r="V354" s="19"/>
      <c r="W354" s="20"/>
      <c r="X354" s="20"/>
      <c r="Y354" s="164"/>
      <c r="Z354" s="21"/>
      <c r="AA354" s="4"/>
      <c r="AB354" s="168"/>
      <c r="AC354" s="168"/>
      <c r="AD354" s="172"/>
      <c r="AE354" s="168"/>
      <c r="AF354" s="168"/>
      <c r="AG354" s="168"/>
      <c r="AH354" s="168"/>
      <c r="AI354" s="168"/>
      <c r="AJ354" s="168"/>
      <c r="AK354" s="168"/>
      <c r="AL354" s="168"/>
      <c r="AM354" s="168"/>
      <c r="AN354" s="168"/>
      <c r="AO354" s="184"/>
      <c r="AP354" s="24"/>
      <c r="AQ354" s="8"/>
    </row>
    <row r="355" spans="1:43" ht="14.65" customHeight="1">
      <c r="A355" s="103"/>
      <c r="B355" s="193"/>
      <c r="C355" s="193"/>
      <c r="D355" s="118"/>
      <c r="E355" s="127"/>
      <c r="F355" s="133"/>
      <c r="G355" s="133"/>
      <c r="H355" s="133"/>
      <c r="I355" s="133"/>
      <c r="J355" s="145"/>
      <c r="K355" s="148"/>
      <c r="L355" s="151"/>
      <c r="M355" s="154"/>
      <c r="N355" s="14"/>
      <c r="O355" s="15"/>
      <c r="P355" s="15"/>
      <c r="Q355" s="16"/>
      <c r="R355" s="17" t="str">
        <f ca="1">IF(Q355=0," ",IFERROR(IF(DATEDIF(TODAY(),Q355,"M")&lt;=5,"ROJO",IF(DATEDIF(TODAY(),Q355,"M")&gt;=12,"VERDE",IF(AND(DATEDIF(TODAY(),Q355,"M")&gt;=6,DATEDIF(TODAY(),Q355,"M")&lt;=11),"AMARILLO"))),S355))</f>
        <v xml:space="preserve"> </v>
      </c>
      <c r="S355" s="25" t="str">
        <f>IF(Q355=0," ",IF(Q355&lt;=$N$4,"VENCIDO","NO VENCIDO"))</f>
        <v xml:space="preserve"> </v>
      </c>
      <c r="T355" s="18"/>
      <c r="U355" s="19"/>
      <c r="V355" s="19"/>
      <c r="W355" s="20"/>
      <c r="X355" s="20"/>
      <c r="Y355" s="164"/>
      <c r="Z355" s="21"/>
      <c r="AA355" s="4"/>
      <c r="AB355" s="168"/>
      <c r="AC355" s="168"/>
      <c r="AD355" s="172"/>
      <c r="AE355" s="168"/>
      <c r="AF355" s="168"/>
      <c r="AG355" s="168"/>
      <c r="AH355" s="168"/>
      <c r="AI355" s="168"/>
      <c r="AJ355" s="168"/>
      <c r="AK355" s="168"/>
      <c r="AL355" s="168"/>
      <c r="AM355" s="168"/>
      <c r="AN355" s="168"/>
      <c r="AO355" s="184"/>
      <c r="AP355" s="24"/>
      <c r="AQ355" s="8"/>
    </row>
    <row r="356" spans="1:43" ht="14.65" customHeight="1">
      <c r="A356" s="103"/>
      <c r="B356" s="193"/>
      <c r="C356" s="193"/>
      <c r="D356" s="118"/>
      <c r="E356" s="127"/>
      <c r="F356" s="133"/>
      <c r="G356" s="133"/>
      <c r="H356" s="133"/>
      <c r="I356" s="133"/>
      <c r="J356" s="145"/>
      <c r="K356" s="148"/>
      <c r="L356" s="151"/>
      <c r="M356" s="155"/>
      <c r="N356" s="14"/>
      <c r="O356" s="15"/>
      <c r="P356" s="15"/>
      <c r="Q356" s="16"/>
      <c r="R356" s="17" t="str">
        <f ca="1">IF(Q356=0," ",IFERROR(IF(DATEDIF(TODAY(),Q356,"M")&lt;=5,"ROJO",IF(DATEDIF(TODAY(),Q356,"M")&gt;=12,"VERDE",IF(AND(DATEDIF(TODAY(),Q356,"M")&gt;=6,DATEDIF(TODAY(),Q356,"M")&lt;=11),"AMARILLO"))),S356))</f>
        <v xml:space="preserve"> </v>
      </c>
      <c r="S356" s="25" t="str">
        <f>IF(Q356=0," ",IF(Q356&lt;=$N$4,"VENCIDO","NO VENCIDO"))</f>
        <v xml:space="preserve"> </v>
      </c>
      <c r="T356" s="18"/>
      <c r="U356" s="19"/>
      <c r="V356" s="19"/>
      <c r="W356" s="20"/>
      <c r="X356" s="20"/>
      <c r="Y356" s="164"/>
      <c r="Z356" s="21"/>
      <c r="AA356" s="4"/>
      <c r="AB356" s="169"/>
      <c r="AC356" s="169"/>
      <c r="AD356" s="173"/>
      <c r="AE356" s="169"/>
      <c r="AF356" s="169"/>
      <c r="AG356" s="169"/>
      <c r="AH356" s="169"/>
      <c r="AI356" s="169"/>
      <c r="AJ356" s="169"/>
      <c r="AK356" s="169"/>
      <c r="AL356" s="169"/>
      <c r="AM356" s="169"/>
      <c r="AN356" s="169"/>
      <c r="AO356" s="185"/>
      <c r="AP356" s="24"/>
      <c r="AQ356" s="8"/>
    </row>
    <row r="357" spans="1:43" ht="16.5">
      <c r="A357" s="103"/>
      <c r="B357" s="193"/>
      <c r="C357" s="193"/>
      <c r="D357" s="119"/>
      <c r="E357" s="128"/>
      <c r="F357" s="134"/>
      <c r="G357" s="134"/>
      <c r="H357" s="134"/>
      <c r="I357" s="134"/>
      <c r="J357" s="146"/>
      <c r="K357" s="149"/>
      <c r="L357" s="152"/>
      <c r="M357" s="28" t="b">
        <f>M351=N357</f>
        <v>1</v>
      </c>
      <c r="N357" s="29">
        <f>SUM(N351:N356)</f>
        <v>44</v>
      </c>
      <c r="O357" s="30" t="s">
        <v>112</v>
      </c>
      <c r="P357" s="31"/>
      <c r="Q357" s="32"/>
      <c r="R357" s="32"/>
      <c r="S357" s="32"/>
      <c r="T357" s="33">
        <f>SUM(T351:T356)</f>
        <v>0</v>
      </c>
      <c r="U357" s="34"/>
      <c r="V357" s="34"/>
      <c r="W357" s="35"/>
      <c r="X357" s="35"/>
      <c r="Y357" s="165"/>
      <c r="Z357" s="36"/>
      <c r="AA357" s="4"/>
      <c r="AB357" s="37"/>
      <c r="AC357" s="38"/>
      <c r="AD357" s="53"/>
      <c r="AE357" s="38"/>
      <c r="AF357" s="38"/>
      <c r="AG357" s="38"/>
      <c r="AH357" s="38"/>
      <c r="AI357" s="38"/>
      <c r="AJ357" s="38"/>
      <c r="AK357" s="38"/>
      <c r="AL357" s="38"/>
      <c r="AM357" s="38"/>
      <c r="AN357" s="38"/>
      <c r="AO357" s="39"/>
      <c r="AP357" s="24"/>
      <c r="AQ357" s="8"/>
    </row>
    <row r="358" spans="1:43" ht="14.65" customHeight="1">
      <c r="A358" s="103">
        <f>+A351+1</f>
        <v>10</v>
      </c>
      <c r="B358" s="193" t="s">
        <v>213</v>
      </c>
      <c r="C358" s="193"/>
      <c r="D358" s="117">
        <f>+Mayo!M358</f>
        <v>0</v>
      </c>
      <c r="E358" s="126"/>
      <c r="F358" s="132"/>
      <c r="G358" s="132"/>
      <c r="H358" s="132"/>
      <c r="I358" s="132"/>
      <c r="J358" s="144">
        <f>+F358+G358</f>
        <v>0</v>
      </c>
      <c r="K358" s="147">
        <f>+AO358</f>
        <v>0</v>
      </c>
      <c r="L358" s="150">
        <f>+J358+K358</f>
        <v>0</v>
      </c>
      <c r="M358" s="153">
        <f>+(D358+E358)-L358+H358-I358</f>
        <v>0</v>
      </c>
      <c r="N358" s="14"/>
      <c r="O358" s="15"/>
      <c r="P358" s="15"/>
      <c r="Q358" s="16"/>
      <c r="R358" s="17" t="str">
        <f ca="1">IF(Q358=0," ",IFERROR(IF(DATEDIF(TODAY(),Q358,"M")&lt;=5,"ROJO",IF(DATEDIF(TODAY(),Q358,"M")&gt;=12,"VERDE",IF(AND(DATEDIF(TODAY(),Q358,"M")&gt;=6,DATEDIF(TODAY(),Q358,"M")&lt;=11),"AMARILLO"))),S358))</f>
        <v xml:space="preserve"> </v>
      </c>
      <c r="S358" s="17" t="str">
        <f>IF(Q358=0," ",IF(Q358&lt;=$N$4,"VENCIDO","NO VENCIDO"))</f>
        <v xml:space="preserve"> </v>
      </c>
      <c r="T358" s="18"/>
      <c r="U358" s="19"/>
      <c r="V358" s="19"/>
      <c r="W358" s="20"/>
      <c r="X358" s="20"/>
      <c r="Y358" s="163">
        <f>+AT358</f>
        <v>0</v>
      </c>
      <c r="Z358" s="21"/>
      <c r="AA358" s="4"/>
      <c r="AB358" s="167"/>
      <c r="AC358" s="167"/>
      <c r="AD358" s="171">
        <f>+AB358+AC358</f>
        <v>0</v>
      </c>
      <c r="AE358" s="167"/>
      <c r="AF358" s="167"/>
      <c r="AG358" s="167"/>
      <c r="AH358" s="167"/>
      <c r="AI358" s="167"/>
      <c r="AJ358" s="167"/>
      <c r="AK358" s="167"/>
      <c r="AL358" s="167"/>
      <c r="AM358" s="167"/>
      <c r="AN358" s="167"/>
      <c r="AO358" s="183">
        <f>SUM(AD358:AN363)</f>
        <v>0</v>
      </c>
      <c r="AP358" s="24"/>
      <c r="AQ358" s="8"/>
    </row>
    <row r="359" spans="1:43" ht="14.65" customHeight="1">
      <c r="A359" s="103"/>
      <c r="B359" s="193"/>
      <c r="C359" s="193"/>
      <c r="D359" s="118"/>
      <c r="E359" s="127"/>
      <c r="F359" s="133"/>
      <c r="G359" s="133"/>
      <c r="H359" s="133"/>
      <c r="I359" s="133"/>
      <c r="J359" s="145"/>
      <c r="K359" s="148"/>
      <c r="L359" s="151"/>
      <c r="M359" s="154"/>
      <c r="N359" s="14"/>
      <c r="O359" s="15"/>
      <c r="P359" s="15"/>
      <c r="Q359" s="16"/>
      <c r="R359" s="17" t="str">
        <f ca="1">IF(Q359=0," ",IFERROR(IF(DATEDIF(TODAY(),Q359,"M")&lt;=5,"ROJO",IF(DATEDIF(TODAY(),Q359,"M")&gt;=12,"VERDE",IF(AND(DATEDIF(TODAY(),Q359,"M")&gt;=6,DATEDIF(TODAY(),Q359,"M")&lt;=11),"AMARILLO"))),S359))</f>
        <v xml:space="preserve"> </v>
      </c>
      <c r="S359" s="25" t="str">
        <f>IF(Q359=0," ",IF(Q359&lt;=$N$4,"VENCIDO","NO VENCIDO"))</f>
        <v xml:space="preserve"> </v>
      </c>
      <c r="T359" s="18"/>
      <c r="U359" s="19"/>
      <c r="V359" s="19"/>
      <c r="W359" s="20"/>
      <c r="X359" s="20"/>
      <c r="Y359" s="164"/>
      <c r="Z359" s="21"/>
      <c r="AA359" s="4"/>
      <c r="AB359" s="168"/>
      <c r="AC359" s="168"/>
      <c r="AD359" s="172"/>
      <c r="AE359" s="168"/>
      <c r="AF359" s="168"/>
      <c r="AG359" s="168"/>
      <c r="AH359" s="168"/>
      <c r="AI359" s="168"/>
      <c r="AJ359" s="168"/>
      <c r="AK359" s="168"/>
      <c r="AL359" s="168"/>
      <c r="AM359" s="168"/>
      <c r="AN359" s="168"/>
      <c r="AO359" s="184"/>
      <c r="AP359" s="24"/>
      <c r="AQ359" s="8"/>
    </row>
    <row r="360" spans="1:43" ht="14.65" customHeight="1">
      <c r="A360" s="103"/>
      <c r="B360" s="193"/>
      <c r="C360" s="193"/>
      <c r="D360" s="118"/>
      <c r="E360" s="127"/>
      <c r="F360" s="133"/>
      <c r="G360" s="133"/>
      <c r="H360" s="133"/>
      <c r="I360" s="133"/>
      <c r="J360" s="145"/>
      <c r="K360" s="148"/>
      <c r="L360" s="151"/>
      <c r="M360" s="154"/>
      <c r="N360" s="14"/>
      <c r="O360" s="15"/>
      <c r="P360" s="15"/>
      <c r="Q360" s="16"/>
      <c r="R360" s="40"/>
      <c r="S360" s="41"/>
      <c r="T360" s="18"/>
      <c r="U360" s="19"/>
      <c r="V360" s="19"/>
      <c r="W360" s="20"/>
      <c r="X360" s="20"/>
      <c r="Y360" s="164"/>
      <c r="Z360" s="21"/>
      <c r="AA360" s="4"/>
      <c r="AB360" s="168"/>
      <c r="AC360" s="168"/>
      <c r="AD360" s="172"/>
      <c r="AE360" s="168"/>
      <c r="AF360" s="168"/>
      <c r="AG360" s="168"/>
      <c r="AH360" s="168"/>
      <c r="AI360" s="168"/>
      <c r="AJ360" s="168"/>
      <c r="AK360" s="168"/>
      <c r="AL360" s="168"/>
      <c r="AM360" s="168"/>
      <c r="AN360" s="168"/>
      <c r="AO360" s="184"/>
      <c r="AP360" s="24"/>
      <c r="AQ360" s="8"/>
    </row>
    <row r="361" spans="1:43" ht="14.65" customHeight="1">
      <c r="A361" s="103"/>
      <c r="B361" s="193"/>
      <c r="C361" s="193"/>
      <c r="D361" s="118"/>
      <c r="E361" s="127"/>
      <c r="F361" s="133"/>
      <c r="G361" s="133"/>
      <c r="H361" s="133"/>
      <c r="I361" s="133"/>
      <c r="J361" s="145"/>
      <c r="K361" s="148"/>
      <c r="L361" s="151"/>
      <c r="M361" s="154"/>
      <c r="N361" s="14"/>
      <c r="O361" s="15"/>
      <c r="P361" s="15"/>
      <c r="Q361" s="16"/>
      <c r="R361" s="17" t="str">
        <f ca="1">IF(Q361=0," ",IFERROR(IF(DATEDIF(TODAY(),Q361,"M")&lt;=5,"ROJO",IF(DATEDIF(TODAY(),Q361,"M")&gt;=12,"VERDE",IF(AND(DATEDIF(TODAY(),Q361,"M")&gt;=6,DATEDIF(TODAY(),Q361,"M")&lt;=11),"AMARILLO"))),S361))</f>
        <v xml:space="preserve"> </v>
      </c>
      <c r="S361" s="25" t="str">
        <f>IF(Q361=0," ",IF(Q361&lt;=$N$4,"VENCIDO","NO VENCIDO"))</f>
        <v xml:space="preserve"> </v>
      </c>
      <c r="T361" s="18"/>
      <c r="U361" s="19"/>
      <c r="V361" s="19"/>
      <c r="W361" s="20"/>
      <c r="X361" s="20"/>
      <c r="Y361" s="164"/>
      <c r="Z361" s="21"/>
      <c r="AA361" s="4"/>
      <c r="AB361" s="168"/>
      <c r="AC361" s="168"/>
      <c r="AD361" s="172"/>
      <c r="AE361" s="168"/>
      <c r="AF361" s="168"/>
      <c r="AG361" s="168"/>
      <c r="AH361" s="168"/>
      <c r="AI361" s="168"/>
      <c r="AJ361" s="168"/>
      <c r="AK361" s="168"/>
      <c r="AL361" s="168"/>
      <c r="AM361" s="168"/>
      <c r="AN361" s="168"/>
      <c r="AO361" s="184"/>
      <c r="AP361" s="24"/>
      <c r="AQ361" s="8"/>
    </row>
    <row r="362" spans="1:43" ht="14.65" customHeight="1">
      <c r="A362" s="103"/>
      <c r="B362" s="193"/>
      <c r="C362" s="193"/>
      <c r="D362" s="118"/>
      <c r="E362" s="127"/>
      <c r="F362" s="133"/>
      <c r="G362" s="133"/>
      <c r="H362" s="133"/>
      <c r="I362" s="133"/>
      <c r="J362" s="145"/>
      <c r="K362" s="148"/>
      <c r="L362" s="151"/>
      <c r="M362" s="154"/>
      <c r="N362" s="14"/>
      <c r="O362" s="15"/>
      <c r="P362" s="15"/>
      <c r="Q362" s="16"/>
      <c r="R362" s="17" t="str">
        <f ca="1">IF(Q362=0," ",IFERROR(IF(DATEDIF(TODAY(),Q362,"M")&lt;=5,"ROJO",IF(DATEDIF(TODAY(),Q362,"M")&gt;=12,"VERDE",IF(AND(DATEDIF(TODAY(),Q362,"M")&gt;=6,DATEDIF(TODAY(),Q362,"M")&lt;=11),"AMARILLO"))),S362))</f>
        <v xml:space="preserve"> </v>
      </c>
      <c r="S362" s="25" t="str">
        <f>IF(Q362=0," ",IF(Q362&lt;=$N$4,"VENCIDO","NO VENCIDO"))</f>
        <v xml:space="preserve"> </v>
      </c>
      <c r="T362" s="18"/>
      <c r="U362" s="19"/>
      <c r="V362" s="19"/>
      <c r="W362" s="20"/>
      <c r="X362" s="20"/>
      <c r="Y362" s="164"/>
      <c r="Z362" s="21"/>
      <c r="AA362" s="4"/>
      <c r="AB362" s="168"/>
      <c r="AC362" s="168"/>
      <c r="AD362" s="172"/>
      <c r="AE362" s="168"/>
      <c r="AF362" s="168"/>
      <c r="AG362" s="168"/>
      <c r="AH362" s="168"/>
      <c r="AI362" s="168"/>
      <c r="AJ362" s="168"/>
      <c r="AK362" s="168"/>
      <c r="AL362" s="168"/>
      <c r="AM362" s="168"/>
      <c r="AN362" s="168"/>
      <c r="AO362" s="184"/>
      <c r="AP362" s="24"/>
      <c r="AQ362" s="8"/>
    </row>
    <row r="363" spans="1:43" ht="14.65" customHeight="1">
      <c r="A363" s="103"/>
      <c r="B363" s="193"/>
      <c r="C363" s="193"/>
      <c r="D363" s="118"/>
      <c r="E363" s="127"/>
      <c r="F363" s="133"/>
      <c r="G363" s="133"/>
      <c r="H363" s="133"/>
      <c r="I363" s="133"/>
      <c r="J363" s="145"/>
      <c r="K363" s="148"/>
      <c r="L363" s="151"/>
      <c r="M363" s="155"/>
      <c r="N363" s="14"/>
      <c r="O363" s="15"/>
      <c r="P363" s="15"/>
      <c r="Q363" s="16"/>
      <c r="R363" s="17" t="str">
        <f ca="1">IF(Q363=0," ",IFERROR(IF(DATEDIF(TODAY(),Q363,"M")&lt;=5,"ROJO",IF(DATEDIF(TODAY(),Q363,"M")&gt;=12,"VERDE",IF(AND(DATEDIF(TODAY(),Q363,"M")&gt;=6,DATEDIF(TODAY(),Q363,"M")&lt;=11),"AMARILLO"))),S363))</f>
        <v xml:space="preserve"> </v>
      </c>
      <c r="S363" s="25" t="str">
        <f>IF(Q363=0," ",IF(Q363&lt;=$N$4,"VENCIDO","NO VENCIDO"))</f>
        <v xml:space="preserve"> </v>
      </c>
      <c r="T363" s="18"/>
      <c r="U363" s="19"/>
      <c r="V363" s="19"/>
      <c r="W363" s="20"/>
      <c r="X363" s="20"/>
      <c r="Y363" s="164"/>
      <c r="Z363" s="21"/>
      <c r="AA363" s="4"/>
      <c r="AB363" s="169"/>
      <c r="AC363" s="169"/>
      <c r="AD363" s="173"/>
      <c r="AE363" s="169"/>
      <c r="AF363" s="169"/>
      <c r="AG363" s="169"/>
      <c r="AH363" s="169"/>
      <c r="AI363" s="169"/>
      <c r="AJ363" s="169"/>
      <c r="AK363" s="169"/>
      <c r="AL363" s="169"/>
      <c r="AM363" s="169"/>
      <c r="AN363" s="169"/>
      <c r="AO363" s="185"/>
      <c r="AP363" s="24"/>
      <c r="AQ363" s="8"/>
    </row>
    <row r="364" spans="1:43" ht="16.5">
      <c r="A364" s="103"/>
      <c r="B364" s="193"/>
      <c r="C364" s="193"/>
      <c r="D364" s="119"/>
      <c r="E364" s="128"/>
      <c r="F364" s="134"/>
      <c r="G364" s="134"/>
      <c r="H364" s="134"/>
      <c r="I364" s="134"/>
      <c r="J364" s="146"/>
      <c r="K364" s="149"/>
      <c r="L364" s="152"/>
      <c r="M364" s="28" t="b">
        <f>M358=N364</f>
        <v>1</v>
      </c>
      <c r="N364" s="29">
        <f>SUM(N358:N363)</f>
        <v>0</v>
      </c>
      <c r="O364" s="30" t="s">
        <v>112</v>
      </c>
      <c r="P364" s="31"/>
      <c r="Q364" s="32"/>
      <c r="R364" s="32"/>
      <c r="S364" s="32"/>
      <c r="T364" s="33">
        <f>SUM(T358:T363)</f>
        <v>0</v>
      </c>
      <c r="U364" s="34"/>
      <c r="V364" s="34"/>
      <c r="W364" s="35"/>
      <c r="X364" s="35"/>
      <c r="Y364" s="165"/>
      <c r="Z364" s="36"/>
      <c r="AA364" s="4"/>
      <c r="AB364" s="37"/>
      <c r="AC364" s="38"/>
      <c r="AD364" s="53"/>
      <c r="AE364" s="38"/>
      <c r="AF364" s="38"/>
      <c r="AG364" s="38"/>
      <c r="AH364" s="38"/>
      <c r="AI364" s="38"/>
      <c r="AJ364" s="38"/>
      <c r="AK364" s="38"/>
      <c r="AL364" s="38"/>
      <c r="AM364" s="38"/>
      <c r="AN364" s="38"/>
      <c r="AO364" s="39"/>
      <c r="AP364" s="24"/>
      <c r="AQ364" s="8"/>
    </row>
    <row r="365" spans="1:43" ht="14.65" customHeight="1">
      <c r="A365" s="45">
        <f>+A358+1</f>
        <v>11</v>
      </c>
      <c r="B365" s="99" t="s">
        <v>214</v>
      </c>
      <c r="C365" s="99"/>
      <c r="D365" s="54">
        <f>+Mayo!M365</f>
        <v>8</v>
      </c>
      <c r="E365" s="55"/>
      <c r="F365" s="56">
        <v>2</v>
      </c>
      <c r="G365" s="56"/>
      <c r="H365" s="26"/>
      <c r="I365" s="26"/>
      <c r="J365" s="27">
        <f t="shared" ref="J365:J371" si="3">+F365+G365</f>
        <v>2</v>
      </c>
      <c r="K365" s="57">
        <f t="shared" ref="K365:K371" si="4">+AO365</f>
        <v>0</v>
      </c>
      <c r="L365" s="58">
        <f t="shared" ref="L365:L371" si="5">+J365+K365</f>
        <v>2</v>
      </c>
      <c r="M365" s="59">
        <f t="shared" ref="M365:M371" si="6">+(D365+E365)-(L365)+H365-I365</f>
        <v>6</v>
      </c>
      <c r="N365" s="14"/>
      <c r="O365" s="15"/>
      <c r="P365" s="15"/>
      <c r="Q365" s="16"/>
      <c r="R365" s="17" t="str">
        <f t="shared" ref="R365:R371" ca="1" si="7">IF(Q365=0," ",IFERROR(IF(DATEDIF(TODAY(),Q365,"M")&lt;=5,"ROJO",IF(DATEDIF(TODAY(),Q365,"M")&gt;=12,"VERDE",IF(AND(DATEDIF(TODAY(),Q365,"M")&gt;=6,DATEDIF(TODAY(),Q365,"M")&lt;=11),"AMARILLO"))),S365))</f>
        <v xml:space="preserve"> </v>
      </c>
      <c r="S365" s="25" t="str">
        <f t="shared" ref="S365:S371" si="8">IF(Q365=0," ",IF(Q365&lt;=$N$4,"VENCIDO","NO VENCIDO"))</f>
        <v xml:space="preserve"> </v>
      </c>
      <c r="T365" s="18"/>
      <c r="U365" s="19"/>
      <c r="V365" s="19"/>
      <c r="W365" s="20"/>
      <c r="X365" s="20"/>
      <c r="Y365" s="60"/>
      <c r="Z365" s="61"/>
      <c r="AA365" s="4"/>
      <c r="AB365" s="22"/>
      <c r="AC365" s="22"/>
      <c r="AD365" s="23">
        <f t="shared" ref="AD365:AD371" si="9">+AB365+AC365</f>
        <v>0</v>
      </c>
      <c r="AE365" s="22"/>
      <c r="AF365" s="22"/>
      <c r="AG365" s="22"/>
      <c r="AH365" s="22"/>
      <c r="AI365" s="22"/>
      <c r="AJ365" s="22"/>
      <c r="AK365" s="22"/>
      <c r="AL365" s="22"/>
      <c r="AM365" s="22"/>
      <c r="AN365" s="22"/>
      <c r="AO365" s="62">
        <f>SUM(AD365:AN365)</f>
        <v>0</v>
      </c>
      <c r="AP365" s="24"/>
      <c r="AQ365" s="8"/>
    </row>
    <row r="366" spans="1:43" ht="14.65" customHeight="1">
      <c r="A366" s="45">
        <f t="shared" ref="A366:A371" si="10">A365+1</f>
        <v>12</v>
      </c>
      <c r="B366" s="99" t="s">
        <v>215</v>
      </c>
      <c r="C366" s="99"/>
      <c r="D366" s="54">
        <f>+Mayo!M366</f>
        <v>0</v>
      </c>
      <c r="E366" s="55"/>
      <c r="F366" s="56"/>
      <c r="G366" s="56"/>
      <c r="H366" s="26"/>
      <c r="I366" s="26"/>
      <c r="J366" s="27">
        <f t="shared" si="3"/>
        <v>0</v>
      </c>
      <c r="K366" s="57">
        <f t="shared" si="4"/>
        <v>0</v>
      </c>
      <c r="L366" s="58">
        <f t="shared" si="5"/>
        <v>0</v>
      </c>
      <c r="M366" s="59">
        <f t="shared" si="6"/>
        <v>0</v>
      </c>
      <c r="N366" s="14"/>
      <c r="O366" s="15"/>
      <c r="P366" s="15"/>
      <c r="Q366" s="16"/>
      <c r="R366" s="17" t="str">
        <f t="shared" ca="1" si="7"/>
        <v xml:space="preserve"> </v>
      </c>
      <c r="S366" s="25" t="str">
        <f t="shared" si="8"/>
        <v xml:space="preserve"> </v>
      </c>
      <c r="T366" s="18"/>
      <c r="U366" s="19"/>
      <c r="V366" s="19"/>
      <c r="W366" s="20"/>
      <c r="X366" s="20"/>
      <c r="Y366" s="63"/>
      <c r="Z366" s="61"/>
      <c r="AA366" s="4"/>
      <c r="AB366" s="22"/>
      <c r="AC366" s="22"/>
      <c r="AD366" s="23">
        <f t="shared" si="9"/>
        <v>0</v>
      </c>
      <c r="AE366" s="22"/>
      <c r="AF366" s="22"/>
      <c r="AG366" s="22"/>
      <c r="AH366" s="22"/>
      <c r="AI366" s="22"/>
      <c r="AJ366" s="22"/>
      <c r="AK366" s="22"/>
      <c r="AL366" s="22"/>
      <c r="AM366" s="22"/>
      <c r="AN366" s="22"/>
      <c r="AO366" s="62">
        <f t="shared" ref="AO366:AO371" si="11">SUM(AD366:AN366)</f>
        <v>0</v>
      </c>
      <c r="AP366" s="24"/>
      <c r="AQ366" s="8"/>
    </row>
    <row r="367" spans="1:43" ht="14.65" customHeight="1">
      <c r="A367" s="45">
        <f t="shared" si="10"/>
        <v>13</v>
      </c>
      <c r="B367" s="99" t="s">
        <v>216</v>
      </c>
      <c r="C367" s="99"/>
      <c r="D367" s="54">
        <f>+Mayo!M367</f>
        <v>0</v>
      </c>
      <c r="E367" s="55"/>
      <c r="F367" s="56"/>
      <c r="G367" s="56"/>
      <c r="H367" s="26"/>
      <c r="I367" s="26"/>
      <c r="J367" s="27">
        <f t="shared" si="3"/>
        <v>0</v>
      </c>
      <c r="K367" s="57">
        <f t="shared" si="4"/>
        <v>0</v>
      </c>
      <c r="L367" s="58">
        <f t="shared" si="5"/>
        <v>0</v>
      </c>
      <c r="M367" s="59">
        <f t="shared" si="6"/>
        <v>0</v>
      </c>
      <c r="N367" s="14"/>
      <c r="O367" s="15"/>
      <c r="P367" s="15"/>
      <c r="Q367" s="16"/>
      <c r="R367" s="17" t="str">
        <f t="shared" ca="1" si="7"/>
        <v xml:space="preserve"> </v>
      </c>
      <c r="S367" s="25" t="str">
        <f t="shared" si="8"/>
        <v xml:space="preserve"> </v>
      </c>
      <c r="T367" s="18"/>
      <c r="U367" s="19"/>
      <c r="V367" s="19"/>
      <c r="W367" s="20"/>
      <c r="X367" s="20"/>
      <c r="Y367" s="63"/>
      <c r="Z367" s="61"/>
      <c r="AA367" s="4"/>
      <c r="AB367" s="22"/>
      <c r="AC367" s="22"/>
      <c r="AD367" s="23">
        <f t="shared" si="9"/>
        <v>0</v>
      </c>
      <c r="AE367" s="22"/>
      <c r="AF367" s="22"/>
      <c r="AG367" s="22"/>
      <c r="AH367" s="22"/>
      <c r="AI367" s="22"/>
      <c r="AJ367" s="22"/>
      <c r="AK367" s="22"/>
      <c r="AL367" s="22"/>
      <c r="AM367" s="22"/>
      <c r="AN367" s="22"/>
      <c r="AO367" s="62">
        <f t="shared" si="11"/>
        <v>0</v>
      </c>
      <c r="AP367" s="24"/>
      <c r="AQ367" s="8"/>
    </row>
    <row r="368" spans="1:43" ht="14.65" customHeight="1">
      <c r="A368" s="45">
        <f t="shared" si="10"/>
        <v>14</v>
      </c>
      <c r="B368" s="99" t="s">
        <v>217</v>
      </c>
      <c r="C368" s="99"/>
      <c r="D368" s="54">
        <f>+Mayo!M368</f>
        <v>14</v>
      </c>
      <c r="E368" s="55"/>
      <c r="F368" s="56">
        <v>4</v>
      </c>
      <c r="G368" s="56"/>
      <c r="H368" s="26"/>
      <c r="I368" s="26"/>
      <c r="J368" s="27">
        <f t="shared" si="3"/>
        <v>4</v>
      </c>
      <c r="K368" s="57">
        <f t="shared" si="4"/>
        <v>0</v>
      </c>
      <c r="L368" s="58">
        <f t="shared" si="5"/>
        <v>4</v>
      </c>
      <c r="M368" s="59">
        <f t="shared" si="6"/>
        <v>10</v>
      </c>
      <c r="N368" s="14"/>
      <c r="O368" s="15"/>
      <c r="P368" s="15"/>
      <c r="Q368" s="16"/>
      <c r="R368" s="17" t="str">
        <f t="shared" ca="1" si="7"/>
        <v xml:space="preserve"> </v>
      </c>
      <c r="S368" s="25" t="str">
        <f t="shared" si="8"/>
        <v xml:space="preserve"> </v>
      </c>
      <c r="T368" s="18"/>
      <c r="U368" s="19"/>
      <c r="V368" s="19"/>
      <c r="W368" s="20"/>
      <c r="X368" s="20"/>
      <c r="Y368" s="63"/>
      <c r="Z368" s="61"/>
      <c r="AA368" s="4"/>
      <c r="AB368" s="22"/>
      <c r="AC368" s="22"/>
      <c r="AD368" s="23">
        <f t="shared" si="9"/>
        <v>0</v>
      </c>
      <c r="AE368" s="22"/>
      <c r="AF368" s="22"/>
      <c r="AG368" s="22"/>
      <c r="AH368" s="22"/>
      <c r="AI368" s="22"/>
      <c r="AJ368" s="22"/>
      <c r="AK368" s="22"/>
      <c r="AL368" s="22"/>
      <c r="AM368" s="22"/>
      <c r="AN368" s="22"/>
      <c r="AO368" s="62">
        <f t="shared" si="11"/>
        <v>0</v>
      </c>
      <c r="AP368" s="24"/>
      <c r="AQ368" s="8"/>
    </row>
    <row r="369" spans="1:43" ht="14.65" customHeight="1">
      <c r="A369" s="45">
        <f t="shared" si="10"/>
        <v>15</v>
      </c>
      <c r="B369" s="99" t="s">
        <v>218</v>
      </c>
      <c r="C369" s="99"/>
      <c r="D369" s="54">
        <f>+Mayo!M369</f>
        <v>7</v>
      </c>
      <c r="E369" s="55"/>
      <c r="F369" s="56"/>
      <c r="G369" s="56"/>
      <c r="H369" s="26"/>
      <c r="I369" s="26"/>
      <c r="J369" s="27">
        <f t="shared" si="3"/>
        <v>0</v>
      </c>
      <c r="K369" s="57">
        <f t="shared" si="4"/>
        <v>0</v>
      </c>
      <c r="L369" s="58">
        <f t="shared" si="5"/>
        <v>0</v>
      </c>
      <c r="M369" s="59">
        <f t="shared" si="6"/>
        <v>7</v>
      </c>
      <c r="N369" s="14"/>
      <c r="O369" s="15"/>
      <c r="P369" s="15"/>
      <c r="Q369" s="16"/>
      <c r="R369" s="17" t="str">
        <f t="shared" ca="1" si="7"/>
        <v xml:space="preserve"> </v>
      </c>
      <c r="S369" s="25" t="str">
        <f t="shared" si="8"/>
        <v xml:space="preserve"> </v>
      </c>
      <c r="T369" s="18"/>
      <c r="U369" s="19"/>
      <c r="V369" s="19"/>
      <c r="W369" s="20"/>
      <c r="X369" s="20"/>
      <c r="Y369" s="63"/>
      <c r="Z369" s="61"/>
      <c r="AA369" s="4"/>
      <c r="AB369" s="22"/>
      <c r="AC369" s="22"/>
      <c r="AD369" s="23">
        <f t="shared" si="9"/>
        <v>0</v>
      </c>
      <c r="AE369" s="22"/>
      <c r="AF369" s="22"/>
      <c r="AG369" s="22"/>
      <c r="AH369" s="22"/>
      <c r="AI369" s="22"/>
      <c r="AJ369" s="22"/>
      <c r="AK369" s="22"/>
      <c r="AL369" s="22"/>
      <c r="AM369" s="22"/>
      <c r="AN369" s="22"/>
      <c r="AO369" s="62">
        <f t="shared" si="11"/>
        <v>0</v>
      </c>
      <c r="AP369" s="24"/>
      <c r="AQ369" s="8"/>
    </row>
    <row r="370" spans="1:43" ht="16.5">
      <c r="A370" s="45">
        <f t="shared" si="10"/>
        <v>16</v>
      </c>
      <c r="B370" s="99" t="s">
        <v>219</v>
      </c>
      <c r="C370" s="99"/>
      <c r="D370" s="54">
        <f>+Mayo!M370</f>
        <v>10</v>
      </c>
      <c r="E370" s="55"/>
      <c r="F370" s="56"/>
      <c r="G370" s="56"/>
      <c r="H370" s="26"/>
      <c r="I370" s="26"/>
      <c r="J370" s="27">
        <f t="shared" si="3"/>
        <v>0</v>
      </c>
      <c r="K370" s="57">
        <f t="shared" si="4"/>
        <v>0</v>
      </c>
      <c r="L370" s="58">
        <f t="shared" si="5"/>
        <v>0</v>
      </c>
      <c r="M370" s="59">
        <f t="shared" si="6"/>
        <v>10</v>
      </c>
      <c r="N370" s="14"/>
      <c r="O370" s="15"/>
      <c r="P370" s="15"/>
      <c r="Q370" s="16"/>
      <c r="R370" s="17" t="str">
        <f t="shared" ca="1" si="7"/>
        <v xml:space="preserve"> </v>
      </c>
      <c r="S370" s="25" t="str">
        <f t="shared" si="8"/>
        <v xml:space="preserve"> </v>
      </c>
      <c r="T370" s="18"/>
      <c r="U370" s="19"/>
      <c r="V370" s="19"/>
      <c r="W370" s="20"/>
      <c r="X370" s="20"/>
      <c r="Y370" s="63"/>
      <c r="Z370" s="61"/>
      <c r="AA370" s="4"/>
      <c r="AB370" s="22"/>
      <c r="AC370" s="22"/>
      <c r="AD370" s="23">
        <f t="shared" si="9"/>
        <v>0</v>
      </c>
      <c r="AE370" s="22"/>
      <c r="AF370" s="22"/>
      <c r="AG370" s="22"/>
      <c r="AH370" s="22"/>
      <c r="AI370" s="22"/>
      <c r="AJ370" s="22"/>
      <c r="AK370" s="22"/>
      <c r="AL370" s="22"/>
      <c r="AM370" s="22"/>
      <c r="AN370" s="22"/>
      <c r="AO370" s="62">
        <f t="shared" si="11"/>
        <v>0</v>
      </c>
      <c r="AP370" s="24"/>
      <c r="AQ370" s="8"/>
    </row>
    <row r="371" spans="1:43" ht="16.5">
      <c r="A371" s="45">
        <f t="shared" si="10"/>
        <v>17</v>
      </c>
      <c r="B371" s="99" t="s">
        <v>220</v>
      </c>
      <c r="C371" s="99"/>
      <c r="D371" s="54">
        <f>+Mayo!M371</f>
        <v>0</v>
      </c>
      <c r="E371" s="55"/>
      <c r="F371" s="56"/>
      <c r="G371" s="56"/>
      <c r="H371" s="26"/>
      <c r="I371" s="26"/>
      <c r="J371" s="27">
        <f t="shared" si="3"/>
        <v>0</v>
      </c>
      <c r="K371" s="57">
        <f t="shared" si="4"/>
        <v>0</v>
      </c>
      <c r="L371" s="58">
        <f t="shared" si="5"/>
        <v>0</v>
      </c>
      <c r="M371" s="59">
        <f t="shared" si="6"/>
        <v>0</v>
      </c>
      <c r="N371" s="14"/>
      <c r="O371" s="15"/>
      <c r="P371" s="15"/>
      <c r="Q371" s="16"/>
      <c r="R371" s="17" t="str">
        <f t="shared" ca="1" si="7"/>
        <v xml:space="preserve"> </v>
      </c>
      <c r="S371" s="25" t="str">
        <f t="shared" si="8"/>
        <v xml:space="preserve"> </v>
      </c>
      <c r="T371" s="18"/>
      <c r="U371" s="19"/>
      <c r="V371" s="19"/>
      <c r="W371" s="20"/>
      <c r="X371" s="20"/>
      <c r="Y371" s="63"/>
      <c r="Z371" s="61"/>
      <c r="AA371" s="4"/>
      <c r="AB371" s="22"/>
      <c r="AC371" s="22"/>
      <c r="AD371" s="23">
        <f t="shared" si="9"/>
        <v>0</v>
      </c>
      <c r="AE371" s="22"/>
      <c r="AF371" s="22"/>
      <c r="AG371" s="22"/>
      <c r="AH371" s="22"/>
      <c r="AI371" s="22"/>
      <c r="AJ371" s="22"/>
      <c r="AK371" s="22"/>
      <c r="AL371" s="22"/>
      <c r="AM371" s="22"/>
      <c r="AN371" s="22"/>
      <c r="AO371" s="62">
        <f t="shared" si="11"/>
        <v>0</v>
      </c>
      <c r="AP371" s="24"/>
      <c r="AQ371" s="8"/>
    </row>
    <row r="372" spans="1:43" ht="16.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row>
    <row r="373" spans="1:43" ht="14.65" customHeight="1">
      <c r="A373" s="113" t="s">
        <v>48</v>
      </c>
      <c r="B373" s="202" t="s">
        <v>221</v>
      </c>
      <c r="C373" s="202"/>
      <c r="D373" s="123" t="s">
        <v>78</v>
      </c>
      <c r="E373" s="113" t="s">
        <v>222</v>
      </c>
      <c r="F373" s="104" t="s">
        <v>80</v>
      </c>
      <c r="G373" s="105"/>
      <c r="H373" s="2" t="s">
        <v>81</v>
      </c>
      <c r="I373" s="3" t="s">
        <v>82</v>
      </c>
      <c r="J373" s="141" t="s">
        <v>83</v>
      </c>
      <c r="K373" s="110" t="s">
        <v>84</v>
      </c>
      <c r="L373" s="114" t="s">
        <v>85</v>
      </c>
      <c r="M373" s="113" t="s">
        <v>223</v>
      </c>
      <c r="N373" s="113" t="s">
        <v>87</v>
      </c>
      <c r="O373" s="113" t="s">
        <v>88</v>
      </c>
      <c r="P373" s="113" t="s">
        <v>89</v>
      </c>
      <c r="Q373" s="113" t="s">
        <v>90</v>
      </c>
      <c r="R373" s="159" t="s">
        <v>91</v>
      </c>
      <c r="S373" s="159" t="s">
        <v>92</v>
      </c>
      <c r="T373" s="162" t="s">
        <v>93</v>
      </c>
      <c r="U373" s="162" t="s">
        <v>89</v>
      </c>
      <c r="V373" s="162" t="s">
        <v>94</v>
      </c>
      <c r="W373" s="162" t="s">
        <v>95</v>
      </c>
      <c r="X373" s="162" t="s">
        <v>95</v>
      </c>
      <c r="Y373" s="110" t="s">
        <v>224</v>
      </c>
      <c r="Z373" s="162" t="s">
        <v>98</v>
      </c>
      <c r="AA373" s="4"/>
      <c r="AB373" s="106" t="s">
        <v>225</v>
      </c>
      <c r="AC373" s="106"/>
      <c r="AD373" s="106"/>
      <c r="AE373" s="106"/>
      <c r="AF373" s="106"/>
      <c r="AG373" s="106"/>
      <c r="AH373" s="106"/>
      <c r="AI373" s="106"/>
      <c r="AJ373" s="106"/>
      <c r="AK373" s="106"/>
      <c r="AL373" s="106"/>
      <c r="AM373" s="106"/>
      <c r="AN373" s="106"/>
      <c r="AO373" s="106"/>
      <c r="AP373" s="106"/>
      <c r="AQ373" s="186" t="s">
        <v>100</v>
      </c>
    </row>
    <row r="374" spans="1:43" ht="14.65" customHeight="1">
      <c r="A374" s="113"/>
      <c r="B374" s="202"/>
      <c r="C374" s="202"/>
      <c r="D374" s="124"/>
      <c r="E374" s="113"/>
      <c r="F374" s="114" t="s">
        <v>101</v>
      </c>
      <c r="G374" s="114" t="s">
        <v>102</v>
      </c>
      <c r="H374" s="135" t="s">
        <v>103</v>
      </c>
      <c r="I374" s="138" t="s">
        <v>104</v>
      </c>
      <c r="J374" s="142"/>
      <c r="K374" s="111"/>
      <c r="L374" s="115"/>
      <c r="M374" s="113"/>
      <c r="N374" s="113"/>
      <c r="O374" s="113"/>
      <c r="P374" s="113"/>
      <c r="Q374" s="113"/>
      <c r="R374" s="160"/>
      <c r="S374" s="160"/>
      <c r="T374" s="162"/>
      <c r="U374" s="162"/>
      <c r="V374" s="162"/>
      <c r="W374" s="162"/>
      <c r="X374" s="162"/>
      <c r="Y374" s="111"/>
      <c r="Z374" s="162"/>
      <c r="AA374" s="4"/>
      <c r="AB374" s="91">
        <v>1</v>
      </c>
      <c r="AC374" s="91"/>
      <c r="AD374" s="9">
        <v>2</v>
      </c>
      <c r="AE374" s="9">
        <v>3</v>
      </c>
      <c r="AF374" s="9">
        <v>4</v>
      </c>
      <c r="AG374" s="9">
        <v>5</v>
      </c>
      <c r="AH374" s="9">
        <v>6</v>
      </c>
      <c r="AI374" s="9">
        <v>7</v>
      </c>
      <c r="AJ374" s="9">
        <v>8</v>
      </c>
      <c r="AK374" s="9">
        <v>9</v>
      </c>
      <c r="AL374" s="9">
        <v>10</v>
      </c>
      <c r="AM374" s="9">
        <v>11</v>
      </c>
      <c r="AN374" s="9">
        <v>12</v>
      </c>
      <c r="AO374" s="9">
        <v>13</v>
      </c>
      <c r="AP374" s="9">
        <v>14</v>
      </c>
      <c r="AQ374" s="186"/>
    </row>
    <row r="375" spans="1:43" ht="14.65" customHeight="1">
      <c r="A375" s="113"/>
      <c r="B375" s="202"/>
      <c r="C375" s="202"/>
      <c r="D375" s="124"/>
      <c r="E375" s="113"/>
      <c r="F375" s="115"/>
      <c r="G375" s="115"/>
      <c r="H375" s="136"/>
      <c r="I375" s="139"/>
      <c r="J375" s="142"/>
      <c r="K375" s="111"/>
      <c r="L375" s="115"/>
      <c r="M375" s="113"/>
      <c r="N375" s="113"/>
      <c r="O375" s="113"/>
      <c r="P375" s="113"/>
      <c r="Q375" s="113"/>
      <c r="R375" s="160"/>
      <c r="S375" s="160"/>
      <c r="T375" s="162"/>
      <c r="U375" s="162"/>
      <c r="V375" s="162"/>
      <c r="W375" s="162"/>
      <c r="X375" s="162"/>
      <c r="Y375" s="111"/>
      <c r="Z375" s="162"/>
      <c r="AA375" s="4"/>
      <c r="AB375" s="107" t="s">
        <v>49</v>
      </c>
      <c r="AC375" s="107"/>
      <c r="AD375" s="174" t="s">
        <v>51</v>
      </c>
      <c r="AE375" s="177" t="s">
        <v>53</v>
      </c>
      <c r="AF375" s="174" t="s">
        <v>55</v>
      </c>
      <c r="AG375" s="177" t="s">
        <v>57</v>
      </c>
      <c r="AH375" s="174" t="s">
        <v>59</v>
      </c>
      <c r="AI375" s="177" t="s">
        <v>61</v>
      </c>
      <c r="AJ375" s="174" t="s">
        <v>63</v>
      </c>
      <c r="AK375" s="177" t="s">
        <v>65</v>
      </c>
      <c r="AL375" s="174" t="s">
        <v>67</v>
      </c>
      <c r="AM375" s="107" t="s">
        <v>40</v>
      </c>
      <c r="AN375" s="174" t="s">
        <v>226</v>
      </c>
      <c r="AO375" s="107" t="s">
        <v>73</v>
      </c>
      <c r="AP375" s="174" t="s">
        <v>75</v>
      </c>
      <c r="AQ375" s="186"/>
    </row>
    <row r="376" spans="1:43" ht="16.5">
      <c r="A376" s="113"/>
      <c r="B376" s="202"/>
      <c r="C376" s="202"/>
      <c r="D376" s="125"/>
      <c r="E376" s="113"/>
      <c r="F376" s="116"/>
      <c r="G376" s="116"/>
      <c r="H376" s="137"/>
      <c r="I376" s="140"/>
      <c r="J376" s="143"/>
      <c r="K376" s="112"/>
      <c r="L376" s="116"/>
      <c r="M376" s="113"/>
      <c r="N376" s="113"/>
      <c r="O376" s="113"/>
      <c r="P376" s="113"/>
      <c r="Q376" s="113"/>
      <c r="R376" s="161"/>
      <c r="S376" s="161"/>
      <c r="T376" s="162"/>
      <c r="U376" s="162"/>
      <c r="V376" s="162"/>
      <c r="W376" s="162"/>
      <c r="X376" s="162"/>
      <c r="Y376" s="112"/>
      <c r="Z376" s="162"/>
      <c r="AA376" s="4"/>
      <c r="AB376" s="64" t="s">
        <v>106</v>
      </c>
      <c r="AC376" s="64" t="s">
        <v>107</v>
      </c>
      <c r="AD376" s="174"/>
      <c r="AE376" s="178"/>
      <c r="AF376" s="174"/>
      <c r="AG376" s="178"/>
      <c r="AH376" s="174"/>
      <c r="AI376" s="178"/>
      <c r="AJ376" s="174"/>
      <c r="AK376" s="178"/>
      <c r="AL376" s="174"/>
      <c r="AM376" s="107"/>
      <c r="AN376" s="174"/>
      <c r="AO376" s="107"/>
      <c r="AP376" s="174"/>
      <c r="AQ376" s="186"/>
    </row>
    <row r="377" spans="1:43" ht="14.65" customHeight="1">
      <c r="A377" s="45">
        <v>1</v>
      </c>
      <c r="B377" s="108" t="s">
        <v>227</v>
      </c>
      <c r="C377" s="109"/>
      <c r="D377" s="54">
        <f>+Mayo!M377</f>
        <v>0</v>
      </c>
      <c r="E377" s="55"/>
      <c r="F377" s="65"/>
      <c r="G377" s="65"/>
      <c r="H377" s="66"/>
      <c r="I377" s="66"/>
      <c r="J377" s="27">
        <f>SUM(F377,G377)</f>
        <v>0</v>
      </c>
      <c r="K377" s="57">
        <f>+AQ377</f>
        <v>0</v>
      </c>
      <c r="L377" s="58">
        <f>+J377+K377</f>
        <v>0</v>
      </c>
      <c r="M377" s="59">
        <f>+(D377+E377)-(L377)+H377-I377</f>
        <v>0</v>
      </c>
      <c r="N377" s="67">
        <f>+AS377</f>
        <v>0</v>
      </c>
      <c r="O377" s="19"/>
      <c r="P377" s="19"/>
      <c r="Q377" s="19"/>
      <c r="R377" s="19"/>
      <c r="S377" s="20"/>
      <c r="T377" s="20"/>
      <c r="U377" s="68"/>
      <c r="V377" s="68"/>
      <c r="W377" s="68"/>
      <c r="X377" s="68"/>
      <c r="Y377" s="67">
        <f>+AS377</f>
        <v>0</v>
      </c>
      <c r="Z377" s="21"/>
      <c r="AA377" s="4"/>
      <c r="AB377" s="69"/>
      <c r="AC377" s="69"/>
      <c r="AD377" s="69"/>
      <c r="AE377" s="69"/>
      <c r="AF377" s="69"/>
      <c r="AG377" s="69"/>
      <c r="AH377" s="69"/>
      <c r="AI377" s="69"/>
      <c r="AJ377" s="69"/>
      <c r="AK377" s="69"/>
      <c r="AL377" s="69"/>
      <c r="AM377" s="69"/>
      <c r="AN377" s="69"/>
      <c r="AO377" s="69"/>
      <c r="AP377" s="69"/>
      <c r="AQ377" s="70">
        <f>SUM(AB377:AP377)</f>
        <v>0</v>
      </c>
    </row>
    <row r="378" spans="1:43" ht="14.65" customHeight="1">
      <c r="A378" s="45">
        <f>A377+1</f>
        <v>2</v>
      </c>
      <c r="B378" s="108" t="s">
        <v>228</v>
      </c>
      <c r="C378" s="109"/>
      <c r="D378" s="54">
        <f>+Mayo!M378</f>
        <v>0</v>
      </c>
      <c r="E378" s="55">
        <v>40</v>
      </c>
      <c r="F378" s="65"/>
      <c r="G378" s="65"/>
      <c r="H378" s="66"/>
      <c r="I378" s="66"/>
      <c r="J378" s="27">
        <f>SUM(F378,G378)</f>
        <v>0</v>
      </c>
      <c r="K378" s="57">
        <f>+AQ378</f>
        <v>0</v>
      </c>
      <c r="L378" s="58">
        <f>+J378+K378</f>
        <v>0</v>
      </c>
      <c r="M378" s="59">
        <f>+(D378+E378)-(L378)+H378-I378</f>
        <v>40</v>
      </c>
      <c r="N378" s="67">
        <f>+AS378</f>
        <v>0</v>
      </c>
      <c r="O378" s="19" t="s">
        <v>283</v>
      </c>
      <c r="P378" s="19" t="s">
        <v>284</v>
      </c>
      <c r="Q378" s="19" t="s">
        <v>285</v>
      </c>
      <c r="R378" s="19"/>
      <c r="S378" s="20"/>
      <c r="T378" s="20"/>
      <c r="U378" s="68"/>
      <c r="V378" s="68"/>
      <c r="W378" s="68"/>
      <c r="X378" s="68"/>
      <c r="Y378" s="67">
        <f>+AS378</f>
        <v>0</v>
      </c>
      <c r="Z378" s="21"/>
      <c r="AA378" s="4"/>
      <c r="AB378" s="69"/>
      <c r="AC378" s="69"/>
      <c r="AD378" s="69"/>
      <c r="AE378" s="69"/>
      <c r="AF378" s="69"/>
      <c r="AG378" s="69"/>
      <c r="AH378" s="69"/>
      <c r="AI378" s="69"/>
      <c r="AJ378" s="69"/>
      <c r="AK378" s="69"/>
      <c r="AL378" s="69"/>
      <c r="AM378" s="69"/>
      <c r="AN378" s="69"/>
      <c r="AO378" s="69"/>
      <c r="AP378" s="69"/>
      <c r="AQ378" s="70">
        <f>SUM(AB378:AP378)</f>
        <v>0</v>
      </c>
    </row>
    <row r="379" spans="1:43" ht="16.5">
      <c r="A379" s="45">
        <f>A378+1</f>
        <v>3</v>
      </c>
      <c r="B379" s="108" t="s">
        <v>229</v>
      </c>
      <c r="C379" s="109"/>
      <c r="D379" s="54">
        <f>+Mayo!M379</f>
        <v>0</v>
      </c>
      <c r="E379" s="55">
        <v>18</v>
      </c>
      <c r="F379" s="65">
        <v>2</v>
      </c>
      <c r="G379" s="65"/>
      <c r="H379" s="66"/>
      <c r="I379" s="66"/>
      <c r="J379" s="27">
        <f>SUM(F379,G379)</f>
        <v>2</v>
      </c>
      <c r="K379" s="57">
        <f>+AQ379</f>
        <v>4</v>
      </c>
      <c r="L379" s="58">
        <f>+J379+K379</f>
        <v>6</v>
      </c>
      <c r="M379" s="59">
        <f>+(D379+E379)-(L379)+H379-I379</f>
        <v>12</v>
      </c>
      <c r="N379" s="67">
        <f>+AS379</f>
        <v>0</v>
      </c>
      <c r="O379" s="19" t="s">
        <v>243</v>
      </c>
      <c r="P379" s="19" t="s">
        <v>244</v>
      </c>
      <c r="Q379" s="19" t="s">
        <v>286</v>
      </c>
      <c r="R379" s="19"/>
      <c r="S379" s="20"/>
      <c r="T379" s="20"/>
      <c r="U379" s="68"/>
      <c r="V379" s="68"/>
      <c r="W379" s="68"/>
      <c r="X379" s="68"/>
      <c r="Y379" s="67">
        <f>+AS379</f>
        <v>0</v>
      </c>
      <c r="Z379" s="21"/>
      <c r="AA379" s="4"/>
      <c r="AB379" s="69">
        <v>4</v>
      </c>
      <c r="AC379" s="69"/>
      <c r="AD379" s="69"/>
      <c r="AE379" s="69"/>
      <c r="AF379" s="69"/>
      <c r="AG379" s="69"/>
      <c r="AH379" s="69"/>
      <c r="AI379" s="69"/>
      <c r="AJ379" s="69"/>
      <c r="AK379" s="69"/>
      <c r="AL379" s="69"/>
      <c r="AM379" s="69"/>
      <c r="AN379" s="69"/>
      <c r="AO379" s="69"/>
      <c r="AP379" s="69"/>
      <c r="AQ379" s="70">
        <f>SUM(AB379:AP379)</f>
        <v>4</v>
      </c>
    </row>
    <row r="380" spans="1:43" ht="16.5">
      <c r="A380" s="45">
        <v>4</v>
      </c>
      <c r="B380" s="108" t="s">
        <v>230</v>
      </c>
      <c r="C380" s="109"/>
      <c r="D380" s="54">
        <f>+Mayo!M380</f>
        <v>0</v>
      </c>
      <c r="E380" s="55"/>
      <c r="F380" s="65"/>
      <c r="G380" s="65"/>
      <c r="H380" s="66"/>
      <c r="I380" s="66"/>
      <c r="J380" s="27">
        <f t="shared" ref="J380:J381" si="12">SUM(F380,G380)</f>
        <v>0</v>
      </c>
      <c r="K380" s="57">
        <f t="shared" ref="K380:K381" si="13">+AQ380</f>
        <v>0</v>
      </c>
      <c r="L380" s="58">
        <f t="shared" ref="L380:L381" si="14">+J380+K380</f>
        <v>0</v>
      </c>
      <c r="M380" s="59">
        <f t="shared" ref="M380:M381" si="15">+(D380+E380)-(L380)+H380-I380</f>
        <v>0</v>
      </c>
      <c r="N380" s="67">
        <f t="shared" ref="N380:N381" si="16">+AS380</f>
        <v>0</v>
      </c>
      <c r="O380" s="19"/>
      <c r="P380" s="19"/>
      <c r="Q380" s="19"/>
      <c r="R380" s="19"/>
      <c r="S380" s="20"/>
      <c r="T380" s="20"/>
      <c r="U380" s="68"/>
      <c r="V380" s="68"/>
      <c r="W380" s="68"/>
      <c r="X380" s="68"/>
      <c r="Y380" s="67">
        <f t="shared" ref="Y380:Y381" si="17">+AS380</f>
        <v>0</v>
      </c>
      <c r="Z380" s="21"/>
      <c r="AA380" s="4"/>
      <c r="AB380" s="69"/>
      <c r="AC380" s="69"/>
      <c r="AD380" s="69"/>
      <c r="AE380" s="69"/>
      <c r="AF380" s="69"/>
      <c r="AG380" s="69"/>
      <c r="AH380" s="69"/>
      <c r="AI380" s="69"/>
      <c r="AJ380" s="69"/>
      <c r="AK380" s="69"/>
      <c r="AL380" s="69"/>
      <c r="AM380" s="69"/>
      <c r="AN380" s="69"/>
      <c r="AO380" s="69"/>
      <c r="AP380" s="69"/>
      <c r="AQ380" s="70">
        <f t="shared" ref="AQ380:AQ381" si="18">SUM(AB380:AP380)</f>
        <v>0</v>
      </c>
    </row>
    <row r="381" spans="1:43" ht="16.5">
      <c r="A381" s="45">
        <f>A380+1</f>
        <v>5</v>
      </c>
      <c r="B381" s="108" t="s">
        <v>231</v>
      </c>
      <c r="C381" s="109"/>
      <c r="D381" s="54">
        <f>+Mayo!M381</f>
        <v>0</v>
      </c>
      <c r="E381" s="55"/>
      <c r="F381" s="65"/>
      <c r="G381" s="65"/>
      <c r="H381" s="66"/>
      <c r="I381" s="66"/>
      <c r="J381" s="27">
        <f t="shared" si="12"/>
        <v>0</v>
      </c>
      <c r="K381" s="57">
        <f t="shared" si="13"/>
        <v>0</v>
      </c>
      <c r="L381" s="58">
        <f t="shared" si="14"/>
        <v>0</v>
      </c>
      <c r="M381" s="59">
        <f t="shared" si="15"/>
        <v>0</v>
      </c>
      <c r="N381" s="67">
        <f t="shared" si="16"/>
        <v>0</v>
      </c>
      <c r="O381" s="19"/>
      <c r="P381" s="19"/>
      <c r="Q381" s="19"/>
      <c r="R381" s="19"/>
      <c r="S381" s="20"/>
      <c r="T381" s="20"/>
      <c r="U381" s="68"/>
      <c r="V381" s="68"/>
      <c r="W381" s="68"/>
      <c r="X381" s="68"/>
      <c r="Y381" s="67">
        <f t="shared" si="17"/>
        <v>0</v>
      </c>
      <c r="Z381" s="21"/>
      <c r="AA381" s="4"/>
      <c r="AB381" s="69"/>
      <c r="AC381" s="69"/>
      <c r="AD381" s="69"/>
      <c r="AE381" s="69"/>
      <c r="AF381" s="69"/>
      <c r="AG381" s="69"/>
      <c r="AH381" s="69"/>
      <c r="AI381" s="69"/>
      <c r="AJ381" s="69"/>
      <c r="AK381" s="69"/>
      <c r="AL381" s="69"/>
      <c r="AM381" s="69"/>
      <c r="AN381" s="69"/>
      <c r="AO381" s="69"/>
      <c r="AP381" s="69"/>
      <c r="AQ381" s="70">
        <f t="shared" si="18"/>
        <v>0</v>
      </c>
    </row>
  </sheetData>
  <sheetProtection algorithmName="SHA-512" hashValue="B1yBp3e1j0i0f7iA/0NQFAHoDdjDa1OauTSIvCZtJ+lqektGDsaFfsdudd1rf267nT+LzOn5IMiV3Uxz8uUU1g==" saltValue="FDK0jxXeo0P3NZxotl1ajg==" spinCount="100000" sheet="1" objects="1" scenarios="1"/>
  <protectedRanges>
    <protectedRange algorithmName="SHA-512" hashValue="zHOOI8C6TdaV6s6N2/27xESvwU0t5zAaLoItHRVoGpTXM9j+vyxsopMktU83nI5i57EgckgHvMhLqaFhlwmlrQ==" saltValue="lXnRqhBa+m7p3r+f6ZoJ4w==" spinCount="100000" sqref="K5:K220 K222:K293 K295:K371 Q221:Y221 Q294:Y294 M5:M9 M11:M15 M17:M21 M23:M27 M29:M33 M35:M39 M41:M45 M47:M51 M53:M57 M59:M63 M65:M69 M71:M75 M77:M81 M83:M87 M89:M93 M95:M99 M101:M105 M107:M111 M113:M117 M119:M123 M125:M129 M131:M135 M137:M141 M143:M147 M149:M153 M155:M159 M161:M165 M167:M171 M173:M177 M179:M183 M185:M189 M191:M195 M197:M201 M203:M207 M209:M213 M215:M219 M222:M226 M228:M232 M234:M238 M240:M244 M246:M250 M252:M256 M258:M262 M264:M268 M270:M274 M276:M280 M282:M286 M288:M292 M365:M371" name="Municipios_1_2"/>
    <protectedRange algorithmName="SHA-512" hashValue="azGcVdqYkhR86HIKn2rYPPRr5+mVW4IEq7uRHMk25sS6su9btp67csEbkWb5GQvriIX/bROpuDFXXVgLMPzhMQ==" saltValue="So3PWvzqU6WQxaYTU7AVAg==" spinCount="100000" sqref="M10 M16 M22 M28 M34 M40 M46 M52 M58 M64 M70 M76 M82 M100 M112 M118 M124 M130 M136 M142 M148 M88 M94 M106 M166 M172 M178 M184 M190 M196 M202 M208 M214 M220 M227 M233 M239 M245 M251 M257 M263 M269 M275 M281 M287 M293 M364 M160 M154" name="Acopio_1_2_2"/>
    <protectedRange algorithmName="SHA-512" hashValue="8byoQttQWGP5qbcxqBkq+H+/zRRYljqgH/rENkvAtcx2vfR2IwlTET4l4/66wUB+2T3pLT28iauSquQPOk8bNw==" saltValue="lZksW1D6kU5eg3qR/gQlwA==" spinCount="100000" sqref="AO1:AO4" name="Enero Perdidas_2_2"/>
    <protectedRange algorithmName="SHA-512" hashValue="8byoQttQWGP5qbcxqBkq+H+/zRRYljqgH/rENkvAtcx2vfR2IwlTET4l4/66wUB+2T3pLT28iauSquQPOk8bNw==" saltValue="lZksW1D6kU5eg3qR/gQlwA==" spinCount="100000" sqref="AQ373:AQ376" name="Enero Perdidas_3_2"/>
    <protectedRange algorithmName="SHA-512" hashValue="zHOOI8C6TdaV6s6N2/27xESvwU0t5zAaLoItHRVoGpTXM9j+vyxsopMktU83nI5i57EgckgHvMhLqaFhlwmlrQ==" saltValue="lXnRqhBa+m7p3r+f6ZoJ4w==" spinCount="100000" sqref="M295:M300 M302:M307 M309:M314 M316:M321 M323:M328 M330:M335 M337:M342 M344:M349 M351:M356 M358:M363" name="Municipios_1_2_1"/>
    <protectedRange algorithmName="SHA-512" hashValue="azGcVdqYkhR86HIKn2rYPPRr5+mVW4IEq7uRHMk25sS6su9btp67csEbkWb5GQvriIX/bROpuDFXXVgLMPzhMQ==" saltValue="So3PWvzqU6WQxaYTU7AVAg==" spinCount="100000" sqref="M301 M308 M315 M322 M329 M336 M343 M350 M357" name="Acopio_1_2_2_1"/>
    <protectedRange algorithmName="SHA-512" hashValue="zHOOI8C6TdaV6s6N2/27xESvwU0t5zAaLoItHRVoGpTXM9j+vyxsopMktU83nI5i57EgckgHvMhLqaFhlwmlrQ==" saltValue="lXnRqhBa+m7p3r+f6ZoJ4w==" spinCount="100000" sqref="K377:K381 M377:M381" name="Municipios_1_2_3"/>
    <protectedRange algorithmName="SHA-512" hashValue="8byoQttQWGP5qbcxqBkq+H+/zRRYljqgH/rENkvAtcx2vfR2IwlTET4l4/66wUB+2T3pLT28iauSquQPOk8bNw==" saltValue="lZksW1D6kU5eg3qR/gQlwA==" spinCount="100000" sqref="AQ377:AQ381" name="Enero Perdidas_5_2_2"/>
  </protectedRanges>
  <mergeCells count="1668">
    <mergeCell ref="B209:C214"/>
    <mergeCell ref="B203:C208"/>
    <mergeCell ref="B373:C376"/>
    <mergeCell ref="B358:C364"/>
    <mergeCell ref="B351:C357"/>
    <mergeCell ref="B344:C350"/>
    <mergeCell ref="B337:C343"/>
    <mergeCell ref="B330:C336"/>
    <mergeCell ref="B323:C329"/>
    <mergeCell ref="B316:C322"/>
    <mergeCell ref="B309:C315"/>
    <mergeCell ref="B41:C46"/>
    <mergeCell ref="B35:C40"/>
    <mergeCell ref="B29:C34"/>
    <mergeCell ref="B23:C28"/>
    <mergeCell ref="B17:C22"/>
    <mergeCell ref="B11:C16"/>
    <mergeCell ref="B371:C371"/>
    <mergeCell ref="B5:C10"/>
    <mergeCell ref="B1:C4"/>
    <mergeCell ref="B197:C202"/>
    <mergeCell ref="B191:C196"/>
    <mergeCell ref="B185:C190"/>
    <mergeCell ref="B179:C184"/>
    <mergeCell ref="B173:C178"/>
    <mergeCell ref="B167:C172"/>
    <mergeCell ref="B161:C166"/>
    <mergeCell ref="B155:C157"/>
    <mergeCell ref="B149:C151"/>
    <mergeCell ref="B143:C148"/>
    <mergeCell ref="B137:C142"/>
    <mergeCell ref="B131:C136"/>
    <mergeCell ref="B125:C130"/>
    <mergeCell ref="B119:C124"/>
    <mergeCell ref="B113:C118"/>
    <mergeCell ref="B107:C112"/>
    <mergeCell ref="B101:C106"/>
    <mergeCell ref="AO330:AO335"/>
    <mergeCell ref="AO337:AO342"/>
    <mergeCell ref="AO344:AO349"/>
    <mergeCell ref="AO351:AO356"/>
    <mergeCell ref="AO358:AO363"/>
    <mergeCell ref="AO375:AO376"/>
    <mergeCell ref="AP375:AP376"/>
    <mergeCell ref="AQ373:AQ376"/>
    <mergeCell ref="B95:C100"/>
    <mergeCell ref="B89:C94"/>
    <mergeCell ref="B83:C88"/>
    <mergeCell ref="B77:C82"/>
    <mergeCell ref="B71:C76"/>
    <mergeCell ref="B65:C70"/>
    <mergeCell ref="B59:C64"/>
    <mergeCell ref="B53:C58"/>
    <mergeCell ref="B47:C52"/>
    <mergeCell ref="B302:C308"/>
    <mergeCell ref="B295:C301"/>
    <mergeCell ref="B288:C293"/>
    <mergeCell ref="B282:C287"/>
    <mergeCell ref="B276:C281"/>
    <mergeCell ref="B270:C275"/>
    <mergeCell ref="B264:C269"/>
    <mergeCell ref="B258:C263"/>
    <mergeCell ref="B252:C257"/>
    <mergeCell ref="B246:C251"/>
    <mergeCell ref="B240:C245"/>
    <mergeCell ref="B234:C239"/>
    <mergeCell ref="B228:C233"/>
    <mergeCell ref="B222:C227"/>
    <mergeCell ref="B215:C220"/>
    <mergeCell ref="AO222:AO226"/>
    <mergeCell ref="AO228:AO232"/>
    <mergeCell ref="AO234:AO238"/>
    <mergeCell ref="AO240:AO244"/>
    <mergeCell ref="AO246:AO250"/>
    <mergeCell ref="AO252:AO256"/>
    <mergeCell ref="AO258:AO262"/>
    <mergeCell ref="AO264:AO268"/>
    <mergeCell ref="AO270:AO274"/>
    <mergeCell ref="AO276:AO280"/>
    <mergeCell ref="AO282:AO286"/>
    <mergeCell ref="AO288:AO292"/>
    <mergeCell ref="AO295:AO300"/>
    <mergeCell ref="AO302:AO307"/>
    <mergeCell ref="AO309:AO314"/>
    <mergeCell ref="AO316:AO321"/>
    <mergeCell ref="AO323:AO328"/>
    <mergeCell ref="AO119:AO123"/>
    <mergeCell ref="AO125:AO129"/>
    <mergeCell ref="AO131:AO135"/>
    <mergeCell ref="AO137:AO141"/>
    <mergeCell ref="AO143:AO147"/>
    <mergeCell ref="AO149:AO153"/>
    <mergeCell ref="AO155:AO159"/>
    <mergeCell ref="AO161:AO165"/>
    <mergeCell ref="AO167:AO171"/>
    <mergeCell ref="AO173:AO177"/>
    <mergeCell ref="AO179:AO183"/>
    <mergeCell ref="AO185:AO189"/>
    <mergeCell ref="AO191:AO195"/>
    <mergeCell ref="AO197:AO201"/>
    <mergeCell ref="AO203:AO207"/>
    <mergeCell ref="AO209:AO213"/>
    <mergeCell ref="AO215:AO219"/>
    <mergeCell ref="AN288:AN292"/>
    <mergeCell ref="AN295:AN300"/>
    <mergeCell ref="AN302:AN307"/>
    <mergeCell ref="AN309:AN314"/>
    <mergeCell ref="AN316:AN321"/>
    <mergeCell ref="AN323:AN328"/>
    <mergeCell ref="AN330:AN335"/>
    <mergeCell ref="AN337:AN342"/>
    <mergeCell ref="AN344:AN349"/>
    <mergeCell ref="AN351:AN356"/>
    <mergeCell ref="AN358:AN363"/>
    <mergeCell ref="AN375:AN376"/>
    <mergeCell ref="AO1:AO4"/>
    <mergeCell ref="AO5:AO9"/>
    <mergeCell ref="AO11:AO15"/>
    <mergeCell ref="AO17:AO21"/>
    <mergeCell ref="AO23:AO27"/>
    <mergeCell ref="AO29:AO33"/>
    <mergeCell ref="AO35:AO39"/>
    <mergeCell ref="AO41:AO45"/>
    <mergeCell ref="AO47:AO51"/>
    <mergeCell ref="AO53:AO57"/>
    <mergeCell ref="AO59:AO63"/>
    <mergeCell ref="AO65:AO69"/>
    <mergeCell ref="AO71:AO75"/>
    <mergeCell ref="AO77:AO81"/>
    <mergeCell ref="AO83:AO87"/>
    <mergeCell ref="AO89:AO93"/>
    <mergeCell ref="AO95:AO99"/>
    <mergeCell ref="AO101:AO105"/>
    <mergeCell ref="AO107:AO111"/>
    <mergeCell ref="AO113:AO117"/>
    <mergeCell ref="AN185:AN189"/>
    <mergeCell ref="AN191:AN195"/>
    <mergeCell ref="AN197:AN201"/>
    <mergeCell ref="AN203:AN207"/>
    <mergeCell ref="AN209:AN213"/>
    <mergeCell ref="AN215:AN219"/>
    <mergeCell ref="AN222:AN226"/>
    <mergeCell ref="AN228:AN232"/>
    <mergeCell ref="AN234:AN238"/>
    <mergeCell ref="AN240:AN244"/>
    <mergeCell ref="AN246:AN250"/>
    <mergeCell ref="AN252:AN256"/>
    <mergeCell ref="AN258:AN262"/>
    <mergeCell ref="AN264:AN268"/>
    <mergeCell ref="AN270:AN274"/>
    <mergeCell ref="AN276:AN280"/>
    <mergeCell ref="AN282:AN286"/>
    <mergeCell ref="AM375:AM376"/>
    <mergeCell ref="AN3:AN4"/>
    <mergeCell ref="AN5:AN9"/>
    <mergeCell ref="AN11:AN15"/>
    <mergeCell ref="AN17:AN21"/>
    <mergeCell ref="AN23:AN27"/>
    <mergeCell ref="AN29:AN33"/>
    <mergeCell ref="AN35:AN39"/>
    <mergeCell ref="AN41:AN45"/>
    <mergeCell ref="AN47:AN51"/>
    <mergeCell ref="AN53:AN57"/>
    <mergeCell ref="AN59:AN63"/>
    <mergeCell ref="AN65:AN69"/>
    <mergeCell ref="AN71:AN75"/>
    <mergeCell ref="AN77:AN81"/>
    <mergeCell ref="AN83:AN87"/>
    <mergeCell ref="AN89:AN93"/>
    <mergeCell ref="AN95:AN99"/>
    <mergeCell ref="AN101:AN105"/>
    <mergeCell ref="AN107:AN111"/>
    <mergeCell ref="AN113:AN117"/>
    <mergeCell ref="AN119:AN123"/>
    <mergeCell ref="AN125:AN129"/>
    <mergeCell ref="AN131:AN135"/>
    <mergeCell ref="AN137:AN141"/>
    <mergeCell ref="AN143:AN147"/>
    <mergeCell ref="AN149:AN153"/>
    <mergeCell ref="AN155:AN159"/>
    <mergeCell ref="AN161:AN165"/>
    <mergeCell ref="AN167:AN171"/>
    <mergeCell ref="AN173:AN177"/>
    <mergeCell ref="AN179:AN183"/>
    <mergeCell ref="AM252:AM256"/>
    <mergeCell ref="AM258:AM262"/>
    <mergeCell ref="AM264:AM268"/>
    <mergeCell ref="AM270:AM274"/>
    <mergeCell ref="AM276:AM280"/>
    <mergeCell ref="AM282:AM286"/>
    <mergeCell ref="AM288:AM292"/>
    <mergeCell ref="AM295:AM300"/>
    <mergeCell ref="AM302:AM307"/>
    <mergeCell ref="AM309:AM314"/>
    <mergeCell ref="AM316:AM321"/>
    <mergeCell ref="AM323:AM328"/>
    <mergeCell ref="AM330:AM335"/>
    <mergeCell ref="AM337:AM342"/>
    <mergeCell ref="AM344:AM349"/>
    <mergeCell ref="AM351:AM356"/>
    <mergeCell ref="AM358:AM363"/>
    <mergeCell ref="AM149:AM153"/>
    <mergeCell ref="AM155:AM159"/>
    <mergeCell ref="AM161:AM165"/>
    <mergeCell ref="AM167:AM171"/>
    <mergeCell ref="AM173:AM177"/>
    <mergeCell ref="AM179:AM183"/>
    <mergeCell ref="AM185:AM189"/>
    <mergeCell ref="AM191:AM195"/>
    <mergeCell ref="AM197:AM201"/>
    <mergeCell ref="AM203:AM207"/>
    <mergeCell ref="AM209:AM213"/>
    <mergeCell ref="AM215:AM219"/>
    <mergeCell ref="AM222:AM226"/>
    <mergeCell ref="AM228:AM232"/>
    <mergeCell ref="AM234:AM238"/>
    <mergeCell ref="AM240:AM244"/>
    <mergeCell ref="AM246:AM250"/>
    <mergeCell ref="AL323:AL328"/>
    <mergeCell ref="AL330:AL335"/>
    <mergeCell ref="AL337:AL342"/>
    <mergeCell ref="AL344:AL349"/>
    <mergeCell ref="AL351:AL356"/>
    <mergeCell ref="AL358:AL363"/>
    <mergeCell ref="AL375:AL376"/>
    <mergeCell ref="AM3:AM4"/>
    <mergeCell ref="AM5:AM9"/>
    <mergeCell ref="AM11:AM15"/>
    <mergeCell ref="AM17:AM21"/>
    <mergeCell ref="AM23:AM27"/>
    <mergeCell ref="AM29:AM33"/>
    <mergeCell ref="AM35:AM39"/>
    <mergeCell ref="AM41:AM45"/>
    <mergeCell ref="AM47:AM51"/>
    <mergeCell ref="AM53:AM57"/>
    <mergeCell ref="AM59:AM63"/>
    <mergeCell ref="AM65:AM69"/>
    <mergeCell ref="AM71:AM75"/>
    <mergeCell ref="AM77:AM81"/>
    <mergeCell ref="AM83:AM87"/>
    <mergeCell ref="AM89:AM93"/>
    <mergeCell ref="AM95:AM99"/>
    <mergeCell ref="AM101:AM105"/>
    <mergeCell ref="AM107:AM111"/>
    <mergeCell ref="AM113:AM117"/>
    <mergeCell ref="AM119:AM123"/>
    <mergeCell ref="AM125:AM129"/>
    <mergeCell ref="AM131:AM135"/>
    <mergeCell ref="AM137:AM141"/>
    <mergeCell ref="AM143:AM147"/>
    <mergeCell ref="AL215:AL219"/>
    <mergeCell ref="AL222:AL226"/>
    <mergeCell ref="AL228:AL232"/>
    <mergeCell ref="AL234:AL238"/>
    <mergeCell ref="AL240:AL244"/>
    <mergeCell ref="AL246:AL250"/>
    <mergeCell ref="AL252:AL256"/>
    <mergeCell ref="AL258:AL262"/>
    <mergeCell ref="AL264:AL268"/>
    <mergeCell ref="AL270:AL274"/>
    <mergeCell ref="AL276:AL280"/>
    <mergeCell ref="AL282:AL286"/>
    <mergeCell ref="AL288:AL292"/>
    <mergeCell ref="AL295:AL300"/>
    <mergeCell ref="AL302:AL307"/>
    <mergeCell ref="AL309:AL314"/>
    <mergeCell ref="AL316:AL321"/>
    <mergeCell ref="AL113:AL117"/>
    <mergeCell ref="AL119:AL123"/>
    <mergeCell ref="AL125:AL129"/>
    <mergeCell ref="AL131:AL135"/>
    <mergeCell ref="AL137:AL141"/>
    <mergeCell ref="AL143:AL147"/>
    <mergeCell ref="AL149:AL153"/>
    <mergeCell ref="AL155:AL159"/>
    <mergeCell ref="AL161:AL165"/>
    <mergeCell ref="AL167:AL171"/>
    <mergeCell ref="AL173:AL177"/>
    <mergeCell ref="AL179:AL183"/>
    <mergeCell ref="AL185:AL189"/>
    <mergeCell ref="AL191:AL195"/>
    <mergeCell ref="AL197:AL201"/>
    <mergeCell ref="AL203:AL207"/>
    <mergeCell ref="AL209:AL213"/>
    <mergeCell ref="AK282:AK286"/>
    <mergeCell ref="AK288:AK292"/>
    <mergeCell ref="AK295:AK300"/>
    <mergeCell ref="AK302:AK307"/>
    <mergeCell ref="AK309:AK314"/>
    <mergeCell ref="AK316:AK321"/>
    <mergeCell ref="AK323:AK328"/>
    <mergeCell ref="AK330:AK335"/>
    <mergeCell ref="AK337:AK342"/>
    <mergeCell ref="AK344:AK349"/>
    <mergeCell ref="AK351:AK356"/>
    <mergeCell ref="AK358:AK363"/>
    <mergeCell ref="AK375:AK376"/>
    <mergeCell ref="AL3:AL4"/>
    <mergeCell ref="AL5:AL9"/>
    <mergeCell ref="AL11:AL15"/>
    <mergeCell ref="AL17:AL21"/>
    <mergeCell ref="AL23:AL27"/>
    <mergeCell ref="AL29:AL33"/>
    <mergeCell ref="AL35:AL39"/>
    <mergeCell ref="AL41:AL45"/>
    <mergeCell ref="AL47:AL51"/>
    <mergeCell ref="AL53:AL57"/>
    <mergeCell ref="AL59:AL63"/>
    <mergeCell ref="AL65:AL69"/>
    <mergeCell ref="AL71:AL75"/>
    <mergeCell ref="AL77:AL81"/>
    <mergeCell ref="AL83:AL87"/>
    <mergeCell ref="AL89:AL93"/>
    <mergeCell ref="AL95:AL99"/>
    <mergeCell ref="AL101:AL105"/>
    <mergeCell ref="AL107:AL111"/>
    <mergeCell ref="AK179:AK183"/>
    <mergeCell ref="AK185:AK189"/>
    <mergeCell ref="AK191:AK195"/>
    <mergeCell ref="AK197:AK201"/>
    <mergeCell ref="AK203:AK207"/>
    <mergeCell ref="AK209:AK213"/>
    <mergeCell ref="AK215:AK219"/>
    <mergeCell ref="AK222:AK226"/>
    <mergeCell ref="AK228:AK232"/>
    <mergeCell ref="AK234:AK238"/>
    <mergeCell ref="AK240:AK244"/>
    <mergeCell ref="AK246:AK250"/>
    <mergeCell ref="AK252:AK256"/>
    <mergeCell ref="AK258:AK262"/>
    <mergeCell ref="AK264:AK268"/>
    <mergeCell ref="AK270:AK274"/>
    <mergeCell ref="AK276:AK280"/>
    <mergeCell ref="AJ358:AJ363"/>
    <mergeCell ref="AJ375:AJ376"/>
    <mergeCell ref="AK3:AK4"/>
    <mergeCell ref="AK5:AK9"/>
    <mergeCell ref="AK11:AK15"/>
    <mergeCell ref="AK17:AK21"/>
    <mergeCell ref="AK23:AK27"/>
    <mergeCell ref="AK29:AK33"/>
    <mergeCell ref="AK35:AK39"/>
    <mergeCell ref="AK41:AK45"/>
    <mergeCell ref="AK47:AK51"/>
    <mergeCell ref="AK53:AK57"/>
    <mergeCell ref="AK59:AK63"/>
    <mergeCell ref="AK65:AK69"/>
    <mergeCell ref="AK71:AK75"/>
    <mergeCell ref="AK77:AK81"/>
    <mergeCell ref="AK83:AK87"/>
    <mergeCell ref="AK89:AK93"/>
    <mergeCell ref="AK95:AK99"/>
    <mergeCell ref="AK101:AK105"/>
    <mergeCell ref="AK107:AK111"/>
    <mergeCell ref="AK113:AK117"/>
    <mergeCell ref="AK119:AK123"/>
    <mergeCell ref="AK125:AK129"/>
    <mergeCell ref="AK131:AK135"/>
    <mergeCell ref="AK137:AK141"/>
    <mergeCell ref="AK143:AK147"/>
    <mergeCell ref="AK149:AK153"/>
    <mergeCell ref="AK155:AK159"/>
    <mergeCell ref="AK161:AK165"/>
    <mergeCell ref="AK167:AK171"/>
    <mergeCell ref="AK173:AK177"/>
    <mergeCell ref="AJ246:AJ250"/>
    <mergeCell ref="AJ252:AJ256"/>
    <mergeCell ref="AJ258:AJ262"/>
    <mergeCell ref="AJ264:AJ268"/>
    <mergeCell ref="AJ270:AJ274"/>
    <mergeCell ref="AJ276:AJ280"/>
    <mergeCell ref="AJ282:AJ286"/>
    <mergeCell ref="AJ288:AJ292"/>
    <mergeCell ref="AJ295:AJ300"/>
    <mergeCell ref="AJ302:AJ307"/>
    <mergeCell ref="AJ309:AJ314"/>
    <mergeCell ref="AJ316:AJ321"/>
    <mergeCell ref="AJ323:AJ328"/>
    <mergeCell ref="AJ330:AJ335"/>
    <mergeCell ref="AJ337:AJ342"/>
    <mergeCell ref="AJ344:AJ349"/>
    <mergeCell ref="AJ351:AJ356"/>
    <mergeCell ref="AJ143:AJ147"/>
    <mergeCell ref="AJ149:AJ153"/>
    <mergeCell ref="AJ155:AJ159"/>
    <mergeCell ref="AJ161:AJ165"/>
    <mergeCell ref="AJ167:AJ171"/>
    <mergeCell ref="AJ173:AJ177"/>
    <mergeCell ref="AJ179:AJ183"/>
    <mergeCell ref="AJ185:AJ189"/>
    <mergeCell ref="AJ191:AJ195"/>
    <mergeCell ref="AJ197:AJ201"/>
    <mergeCell ref="AJ203:AJ207"/>
    <mergeCell ref="AJ209:AJ213"/>
    <mergeCell ref="AJ215:AJ219"/>
    <mergeCell ref="AJ222:AJ226"/>
    <mergeCell ref="AJ228:AJ232"/>
    <mergeCell ref="AJ234:AJ238"/>
    <mergeCell ref="AJ240:AJ244"/>
    <mergeCell ref="AI316:AI321"/>
    <mergeCell ref="AI323:AI328"/>
    <mergeCell ref="AI330:AI335"/>
    <mergeCell ref="AI337:AI342"/>
    <mergeCell ref="AI344:AI349"/>
    <mergeCell ref="AI351:AI356"/>
    <mergeCell ref="AI358:AI363"/>
    <mergeCell ref="AI375:AI376"/>
    <mergeCell ref="AJ3:AJ4"/>
    <mergeCell ref="AJ5:AJ9"/>
    <mergeCell ref="AJ11:AJ15"/>
    <mergeCell ref="AJ17:AJ21"/>
    <mergeCell ref="AJ23:AJ27"/>
    <mergeCell ref="AJ29:AJ33"/>
    <mergeCell ref="AJ35:AJ39"/>
    <mergeCell ref="AJ41:AJ45"/>
    <mergeCell ref="AJ47:AJ51"/>
    <mergeCell ref="AJ53:AJ57"/>
    <mergeCell ref="AJ59:AJ63"/>
    <mergeCell ref="AJ65:AJ69"/>
    <mergeCell ref="AJ71:AJ75"/>
    <mergeCell ref="AJ77:AJ81"/>
    <mergeCell ref="AJ83:AJ87"/>
    <mergeCell ref="AJ89:AJ93"/>
    <mergeCell ref="AJ95:AJ99"/>
    <mergeCell ref="AJ101:AJ105"/>
    <mergeCell ref="AJ107:AJ111"/>
    <mergeCell ref="AJ113:AJ117"/>
    <mergeCell ref="AJ119:AJ123"/>
    <mergeCell ref="AJ125:AJ129"/>
    <mergeCell ref="AJ131:AJ135"/>
    <mergeCell ref="AJ137:AJ141"/>
    <mergeCell ref="AI209:AI213"/>
    <mergeCell ref="AI215:AI219"/>
    <mergeCell ref="AI222:AI226"/>
    <mergeCell ref="AI228:AI232"/>
    <mergeCell ref="AI234:AI238"/>
    <mergeCell ref="AI240:AI244"/>
    <mergeCell ref="AI246:AI250"/>
    <mergeCell ref="AI252:AI256"/>
    <mergeCell ref="AI258:AI262"/>
    <mergeCell ref="AI264:AI268"/>
    <mergeCell ref="AI270:AI274"/>
    <mergeCell ref="AI276:AI280"/>
    <mergeCell ref="AI282:AI286"/>
    <mergeCell ref="AI288:AI292"/>
    <mergeCell ref="AI295:AI300"/>
    <mergeCell ref="AI302:AI307"/>
    <mergeCell ref="AI309:AI314"/>
    <mergeCell ref="AI107:AI111"/>
    <mergeCell ref="AI113:AI117"/>
    <mergeCell ref="AI119:AI123"/>
    <mergeCell ref="AI125:AI129"/>
    <mergeCell ref="AI131:AI135"/>
    <mergeCell ref="AI137:AI141"/>
    <mergeCell ref="AI143:AI147"/>
    <mergeCell ref="AI149:AI153"/>
    <mergeCell ref="AI155:AI159"/>
    <mergeCell ref="AI161:AI165"/>
    <mergeCell ref="AI167:AI171"/>
    <mergeCell ref="AI173:AI177"/>
    <mergeCell ref="AI179:AI183"/>
    <mergeCell ref="AI185:AI189"/>
    <mergeCell ref="AI191:AI195"/>
    <mergeCell ref="AI197:AI201"/>
    <mergeCell ref="AI203:AI207"/>
    <mergeCell ref="AH276:AH280"/>
    <mergeCell ref="AH282:AH286"/>
    <mergeCell ref="AH288:AH292"/>
    <mergeCell ref="AH295:AH300"/>
    <mergeCell ref="AH302:AH307"/>
    <mergeCell ref="AH309:AH314"/>
    <mergeCell ref="AH316:AH321"/>
    <mergeCell ref="AH323:AH328"/>
    <mergeCell ref="AH330:AH335"/>
    <mergeCell ref="AH337:AH342"/>
    <mergeCell ref="AH344:AH349"/>
    <mergeCell ref="AH351:AH356"/>
    <mergeCell ref="AH358:AH363"/>
    <mergeCell ref="AH375:AH376"/>
    <mergeCell ref="AI3:AI4"/>
    <mergeCell ref="AI5:AI9"/>
    <mergeCell ref="AI11:AI15"/>
    <mergeCell ref="AI17:AI21"/>
    <mergeCell ref="AI23:AI27"/>
    <mergeCell ref="AI29:AI33"/>
    <mergeCell ref="AI35:AI39"/>
    <mergeCell ref="AI41:AI45"/>
    <mergeCell ref="AI47:AI51"/>
    <mergeCell ref="AI53:AI57"/>
    <mergeCell ref="AI59:AI63"/>
    <mergeCell ref="AI65:AI69"/>
    <mergeCell ref="AI71:AI75"/>
    <mergeCell ref="AI77:AI81"/>
    <mergeCell ref="AI83:AI87"/>
    <mergeCell ref="AI89:AI93"/>
    <mergeCell ref="AI95:AI99"/>
    <mergeCell ref="AI101:AI105"/>
    <mergeCell ref="AH173:AH177"/>
    <mergeCell ref="AH179:AH183"/>
    <mergeCell ref="AH185:AH189"/>
    <mergeCell ref="AH191:AH195"/>
    <mergeCell ref="AH197:AH201"/>
    <mergeCell ref="AH203:AH207"/>
    <mergeCell ref="AH209:AH213"/>
    <mergeCell ref="AH215:AH219"/>
    <mergeCell ref="AH222:AH226"/>
    <mergeCell ref="AH228:AH232"/>
    <mergeCell ref="AH234:AH238"/>
    <mergeCell ref="AH240:AH244"/>
    <mergeCell ref="AH246:AH250"/>
    <mergeCell ref="AH252:AH256"/>
    <mergeCell ref="AH258:AH262"/>
    <mergeCell ref="AH264:AH268"/>
    <mergeCell ref="AH270:AH274"/>
    <mergeCell ref="AG351:AG356"/>
    <mergeCell ref="AG358:AG363"/>
    <mergeCell ref="AG375:AG376"/>
    <mergeCell ref="AH3:AH4"/>
    <mergeCell ref="AH5:AH9"/>
    <mergeCell ref="AH11:AH15"/>
    <mergeCell ref="AH17:AH21"/>
    <mergeCell ref="AH23:AH27"/>
    <mergeCell ref="AH29:AH33"/>
    <mergeCell ref="AH35:AH39"/>
    <mergeCell ref="AH41:AH45"/>
    <mergeCell ref="AH47:AH51"/>
    <mergeCell ref="AH53:AH57"/>
    <mergeCell ref="AH59:AH63"/>
    <mergeCell ref="AH65:AH69"/>
    <mergeCell ref="AH71:AH75"/>
    <mergeCell ref="AH77:AH81"/>
    <mergeCell ref="AH83:AH87"/>
    <mergeCell ref="AH89:AH93"/>
    <mergeCell ref="AH95:AH99"/>
    <mergeCell ref="AH101:AH105"/>
    <mergeCell ref="AH107:AH111"/>
    <mergeCell ref="AH113:AH117"/>
    <mergeCell ref="AH119:AH123"/>
    <mergeCell ref="AH125:AH129"/>
    <mergeCell ref="AH131:AH135"/>
    <mergeCell ref="AH137:AH141"/>
    <mergeCell ref="AH143:AH147"/>
    <mergeCell ref="AH149:AH153"/>
    <mergeCell ref="AH155:AH159"/>
    <mergeCell ref="AH161:AH165"/>
    <mergeCell ref="AH167:AH171"/>
    <mergeCell ref="AG240:AG244"/>
    <mergeCell ref="AG246:AG250"/>
    <mergeCell ref="AG252:AG256"/>
    <mergeCell ref="AG258:AG262"/>
    <mergeCell ref="AG264:AG268"/>
    <mergeCell ref="AG270:AG274"/>
    <mergeCell ref="AG276:AG280"/>
    <mergeCell ref="AG282:AG286"/>
    <mergeCell ref="AG288:AG292"/>
    <mergeCell ref="AG295:AG300"/>
    <mergeCell ref="AG302:AG307"/>
    <mergeCell ref="AG309:AG314"/>
    <mergeCell ref="AG316:AG321"/>
    <mergeCell ref="AG323:AG328"/>
    <mergeCell ref="AG330:AG335"/>
    <mergeCell ref="AG337:AG342"/>
    <mergeCell ref="AG344:AG349"/>
    <mergeCell ref="AG137:AG141"/>
    <mergeCell ref="AG143:AG147"/>
    <mergeCell ref="AG149:AG153"/>
    <mergeCell ref="AG155:AG159"/>
    <mergeCell ref="AG161:AG165"/>
    <mergeCell ref="AG167:AG171"/>
    <mergeCell ref="AG173:AG177"/>
    <mergeCell ref="AG179:AG183"/>
    <mergeCell ref="AG185:AG189"/>
    <mergeCell ref="AG191:AG195"/>
    <mergeCell ref="AG197:AG201"/>
    <mergeCell ref="AG203:AG207"/>
    <mergeCell ref="AG209:AG213"/>
    <mergeCell ref="AG215:AG219"/>
    <mergeCell ref="AG222:AG226"/>
    <mergeCell ref="AG228:AG232"/>
    <mergeCell ref="AG234:AG238"/>
    <mergeCell ref="AF309:AF314"/>
    <mergeCell ref="AF316:AF321"/>
    <mergeCell ref="AF323:AF328"/>
    <mergeCell ref="AF330:AF335"/>
    <mergeCell ref="AF337:AF342"/>
    <mergeCell ref="AF344:AF349"/>
    <mergeCell ref="AF351:AF356"/>
    <mergeCell ref="AF358:AF363"/>
    <mergeCell ref="AF375:AF376"/>
    <mergeCell ref="AG3:AG4"/>
    <mergeCell ref="AG5:AG9"/>
    <mergeCell ref="AG11:AG15"/>
    <mergeCell ref="AG17:AG21"/>
    <mergeCell ref="AG23:AG27"/>
    <mergeCell ref="AG29:AG33"/>
    <mergeCell ref="AG35:AG39"/>
    <mergeCell ref="AG41:AG45"/>
    <mergeCell ref="AG47:AG51"/>
    <mergeCell ref="AG53:AG57"/>
    <mergeCell ref="AG59:AG63"/>
    <mergeCell ref="AG65:AG69"/>
    <mergeCell ref="AG71:AG75"/>
    <mergeCell ref="AG77:AG81"/>
    <mergeCell ref="AG83:AG87"/>
    <mergeCell ref="AG89:AG93"/>
    <mergeCell ref="AG95:AG99"/>
    <mergeCell ref="AG101:AG105"/>
    <mergeCell ref="AG107:AG111"/>
    <mergeCell ref="AG113:AG117"/>
    <mergeCell ref="AG119:AG123"/>
    <mergeCell ref="AG125:AG129"/>
    <mergeCell ref="AG131:AG135"/>
    <mergeCell ref="AF203:AF207"/>
    <mergeCell ref="AF209:AF213"/>
    <mergeCell ref="AF215:AF219"/>
    <mergeCell ref="AF222:AF226"/>
    <mergeCell ref="AF228:AF232"/>
    <mergeCell ref="AF234:AF238"/>
    <mergeCell ref="AF240:AF244"/>
    <mergeCell ref="AF246:AF250"/>
    <mergeCell ref="AF252:AF256"/>
    <mergeCell ref="AF258:AF262"/>
    <mergeCell ref="AF264:AF268"/>
    <mergeCell ref="AF270:AF274"/>
    <mergeCell ref="AF276:AF280"/>
    <mergeCell ref="AF282:AF286"/>
    <mergeCell ref="AF288:AF292"/>
    <mergeCell ref="AF295:AF300"/>
    <mergeCell ref="AF302:AF307"/>
    <mergeCell ref="AF101:AF105"/>
    <mergeCell ref="AF107:AF111"/>
    <mergeCell ref="AF113:AF117"/>
    <mergeCell ref="AF119:AF123"/>
    <mergeCell ref="AF125:AF129"/>
    <mergeCell ref="AF131:AF135"/>
    <mergeCell ref="AF137:AF141"/>
    <mergeCell ref="AF143:AF147"/>
    <mergeCell ref="AF149:AF153"/>
    <mergeCell ref="AF155:AF159"/>
    <mergeCell ref="AF161:AF165"/>
    <mergeCell ref="AF167:AF171"/>
    <mergeCell ref="AF173:AF177"/>
    <mergeCell ref="AF179:AF183"/>
    <mergeCell ref="AF185:AF189"/>
    <mergeCell ref="AF191:AF195"/>
    <mergeCell ref="AF197:AF201"/>
    <mergeCell ref="AF3:AF4"/>
    <mergeCell ref="AF5:AF9"/>
    <mergeCell ref="AF11:AF15"/>
    <mergeCell ref="AF17:AF21"/>
    <mergeCell ref="AF23:AF27"/>
    <mergeCell ref="AF29:AF33"/>
    <mergeCell ref="AF35:AF39"/>
    <mergeCell ref="AF41:AF45"/>
    <mergeCell ref="AF47:AF51"/>
    <mergeCell ref="AF53:AF57"/>
    <mergeCell ref="AF59:AF63"/>
    <mergeCell ref="AF65:AF69"/>
    <mergeCell ref="AF71:AF75"/>
    <mergeCell ref="AF77:AF81"/>
    <mergeCell ref="AF83:AF87"/>
    <mergeCell ref="AF89:AF93"/>
    <mergeCell ref="AF95:AF99"/>
    <mergeCell ref="AE258:AE262"/>
    <mergeCell ref="AE264:AE268"/>
    <mergeCell ref="AE270:AE274"/>
    <mergeCell ref="AE276:AE280"/>
    <mergeCell ref="AE282:AE286"/>
    <mergeCell ref="AE288:AE292"/>
    <mergeCell ref="AE295:AE300"/>
    <mergeCell ref="AE302:AE307"/>
    <mergeCell ref="AE309:AE314"/>
    <mergeCell ref="AE316:AE321"/>
    <mergeCell ref="AE323:AE328"/>
    <mergeCell ref="AE330:AE335"/>
    <mergeCell ref="AE337:AE342"/>
    <mergeCell ref="AE344:AE349"/>
    <mergeCell ref="AE351:AE356"/>
    <mergeCell ref="AE358:AE363"/>
    <mergeCell ref="AE375:AE376"/>
    <mergeCell ref="AE155:AE159"/>
    <mergeCell ref="AE161:AE165"/>
    <mergeCell ref="AE167:AE171"/>
    <mergeCell ref="AE173:AE177"/>
    <mergeCell ref="AE179:AE183"/>
    <mergeCell ref="AE185:AE189"/>
    <mergeCell ref="AE191:AE195"/>
    <mergeCell ref="AE197:AE201"/>
    <mergeCell ref="AE203:AE207"/>
    <mergeCell ref="AE209:AE213"/>
    <mergeCell ref="AE215:AE219"/>
    <mergeCell ref="AE222:AE226"/>
    <mergeCell ref="AE228:AE232"/>
    <mergeCell ref="AE234:AE238"/>
    <mergeCell ref="AE240:AE244"/>
    <mergeCell ref="AE246:AE250"/>
    <mergeCell ref="AE252:AE256"/>
    <mergeCell ref="AD330:AD335"/>
    <mergeCell ref="AD337:AD342"/>
    <mergeCell ref="AD344:AD349"/>
    <mergeCell ref="AD351:AD356"/>
    <mergeCell ref="AD358:AD363"/>
    <mergeCell ref="AD375:AD376"/>
    <mergeCell ref="AE3:AE4"/>
    <mergeCell ref="AE5:AE9"/>
    <mergeCell ref="AE11:AE15"/>
    <mergeCell ref="AE17:AE21"/>
    <mergeCell ref="AE23:AE27"/>
    <mergeCell ref="AE29:AE33"/>
    <mergeCell ref="AE35:AE39"/>
    <mergeCell ref="AE41:AE45"/>
    <mergeCell ref="AE47:AE51"/>
    <mergeCell ref="AE53:AE57"/>
    <mergeCell ref="AE59:AE63"/>
    <mergeCell ref="AE65:AE69"/>
    <mergeCell ref="AE71:AE75"/>
    <mergeCell ref="AE77:AE81"/>
    <mergeCell ref="AE83:AE87"/>
    <mergeCell ref="AE89:AE93"/>
    <mergeCell ref="AE95:AE99"/>
    <mergeCell ref="AE101:AE105"/>
    <mergeCell ref="AE107:AE111"/>
    <mergeCell ref="AE113:AE117"/>
    <mergeCell ref="AE119:AE123"/>
    <mergeCell ref="AE125:AE129"/>
    <mergeCell ref="AE131:AE135"/>
    <mergeCell ref="AE137:AE141"/>
    <mergeCell ref="AE143:AE147"/>
    <mergeCell ref="AE149:AE153"/>
    <mergeCell ref="AD222:AD226"/>
    <mergeCell ref="AD228:AD232"/>
    <mergeCell ref="AD234:AD238"/>
    <mergeCell ref="AD240:AD244"/>
    <mergeCell ref="AD246:AD250"/>
    <mergeCell ref="AD252:AD256"/>
    <mergeCell ref="AD258:AD262"/>
    <mergeCell ref="AD264:AD268"/>
    <mergeCell ref="AD270:AD274"/>
    <mergeCell ref="AD276:AD280"/>
    <mergeCell ref="AD282:AD286"/>
    <mergeCell ref="AD288:AD292"/>
    <mergeCell ref="AD295:AD300"/>
    <mergeCell ref="AD302:AD307"/>
    <mergeCell ref="AD309:AD314"/>
    <mergeCell ref="AD316:AD321"/>
    <mergeCell ref="AD323:AD328"/>
    <mergeCell ref="AD119:AD123"/>
    <mergeCell ref="AD125:AD129"/>
    <mergeCell ref="AD131:AD135"/>
    <mergeCell ref="AD137:AD141"/>
    <mergeCell ref="AD143:AD147"/>
    <mergeCell ref="AD149:AD153"/>
    <mergeCell ref="AD155:AD159"/>
    <mergeCell ref="AD161:AD165"/>
    <mergeCell ref="AD167:AD171"/>
    <mergeCell ref="AD173:AD177"/>
    <mergeCell ref="AD179:AD183"/>
    <mergeCell ref="AD185:AD189"/>
    <mergeCell ref="AD191:AD195"/>
    <mergeCell ref="AD197:AD201"/>
    <mergeCell ref="AD203:AD207"/>
    <mergeCell ref="AD209:AD213"/>
    <mergeCell ref="AD215:AD219"/>
    <mergeCell ref="AC276:AC280"/>
    <mergeCell ref="AC282:AC286"/>
    <mergeCell ref="AC288:AC292"/>
    <mergeCell ref="AC295:AC300"/>
    <mergeCell ref="AC302:AC307"/>
    <mergeCell ref="AC309:AC314"/>
    <mergeCell ref="AC316:AC321"/>
    <mergeCell ref="AC323:AC328"/>
    <mergeCell ref="AC330:AC335"/>
    <mergeCell ref="AC337:AC342"/>
    <mergeCell ref="AC344:AC349"/>
    <mergeCell ref="AC351:AC356"/>
    <mergeCell ref="AC358:AC363"/>
    <mergeCell ref="AD5:AD9"/>
    <mergeCell ref="AD11:AD15"/>
    <mergeCell ref="AD17:AD21"/>
    <mergeCell ref="AD23:AD27"/>
    <mergeCell ref="AD29:AD33"/>
    <mergeCell ref="AD35:AD39"/>
    <mergeCell ref="AD41:AD45"/>
    <mergeCell ref="AD47:AD51"/>
    <mergeCell ref="AD53:AD57"/>
    <mergeCell ref="AD59:AD63"/>
    <mergeCell ref="AD65:AD69"/>
    <mergeCell ref="AD71:AD75"/>
    <mergeCell ref="AD77:AD81"/>
    <mergeCell ref="AD83:AD87"/>
    <mergeCell ref="AD89:AD93"/>
    <mergeCell ref="AD95:AD99"/>
    <mergeCell ref="AD101:AD105"/>
    <mergeCell ref="AD107:AD111"/>
    <mergeCell ref="AD113:AD117"/>
    <mergeCell ref="AC173:AC177"/>
    <mergeCell ref="AC179:AC183"/>
    <mergeCell ref="AC185:AC189"/>
    <mergeCell ref="AC191:AC195"/>
    <mergeCell ref="AC197:AC201"/>
    <mergeCell ref="AC203:AC207"/>
    <mergeCell ref="AC209:AC213"/>
    <mergeCell ref="AC215:AC219"/>
    <mergeCell ref="AC222:AC226"/>
    <mergeCell ref="AC228:AC232"/>
    <mergeCell ref="AC234:AC238"/>
    <mergeCell ref="AC240:AC244"/>
    <mergeCell ref="AC246:AC250"/>
    <mergeCell ref="AC252:AC256"/>
    <mergeCell ref="AC258:AC262"/>
    <mergeCell ref="AC264:AC268"/>
    <mergeCell ref="AC270:AC274"/>
    <mergeCell ref="AB337:AB342"/>
    <mergeCell ref="AB344:AB349"/>
    <mergeCell ref="AB351:AB356"/>
    <mergeCell ref="AB358:AB363"/>
    <mergeCell ref="AC5:AC9"/>
    <mergeCell ref="AC11:AC15"/>
    <mergeCell ref="AC17:AC21"/>
    <mergeCell ref="AC23:AC27"/>
    <mergeCell ref="AC29:AC33"/>
    <mergeCell ref="AC35:AC39"/>
    <mergeCell ref="AC41:AC45"/>
    <mergeCell ref="AC47:AC51"/>
    <mergeCell ref="AC53:AC57"/>
    <mergeCell ref="AC59:AC63"/>
    <mergeCell ref="AC65:AC69"/>
    <mergeCell ref="AC71:AC75"/>
    <mergeCell ref="AC77:AC81"/>
    <mergeCell ref="AC83:AC87"/>
    <mergeCell ref="AC89:AC93"/>
    <mergeCell ref="AC95:AC99"/>
    <mergeCell ref="AC101:AC105"/>
    <mergeCell ref="AC107:AC111"/>
    <mergeCell ref="AC113:AC117"/>
    <mergeCell ref="AC119:AC123"/>
    <mergeCell ref="AC125:AC129"/>
    <mergeCell ref="AC131:AC135"/>
    <mergeCell ref="AC137:AC141"/>
    <mergeCell ref="AC143:AC147"/>
    <mergeCell ref="AC149:AC153"/>
    <mergeCell ref="AC155:AC159"/>
    <mergeCell ref="AC161:AC165"/>
    <mergeCell ref="AC167:AC171"/>
    <mergeCell ref="AB228:AB232"/>
    <mergeCell ref="AB234:AB238"/>
    <mergeCell ref="AB240:AB244"/>
    <mergeCell ref="AB246:AB250"/>
    <mergeCell ref="AB252:AB256"/>
    <mergeCell ref="AB258:AB262"/>
    <mergeCell ref="AB264:AB268"/>
    <mergeCell ref="AB270:AB274"/>
    <mergeCell ref="AB276:AB280"/>
    <mergeCell ref="AB282:AB286"/>
    <mergeCell ref="AB288:AB292"/>
    <mergeCell ref="AB295:AB300"/>
    <mergeCell ref="AB302:AB307"/>
    <mergeCell ref="AB309:AB314"/>
    <mergeCell ref="AB316:AB321"/>
    <mergeCell ref="AB323:AB328"/>
    <mergeCell ref="AB330:AB335"/>
    <mergeCell ref="AB125:AB129"/>
    <mergeCell ref="AB131:AB135"/>
    <mergeCell ref="AB137:AB141"/>
    <mergeCell ref="AB143:AB147"/>
    <mergeCell ref="AB149:AB153"/>
    <mergeCell ref="AB155:AB159"/>
    <mergeCell ref="AB161:AB165"/>
    <mergeCell ref="AB167:AB171"/>
    <mergeCell ref="AB173:AB177"/>
    <mergeCell ref="AB179:AB183"/>
    <mergeCell ref="AB185:AB189"/>
    <mergeCell ref="AB191:AB195"/>
    <mergeCell ref="AB197:AB201"/>
    <mergeCell ref="AB203:AB207"/>
    <mergeCell ref="AB209:AB213"/>
    <mergeCell ref="AB215:AB219"/>
    <mergeCell ref="AB222:AB226"/>
    <mergeCell ref="Y302:Y308"/>
    <mergeCell ref="Y309:Y315"/>
    <mergeCell ref="Y316:Y322"/>
    <mergeCell ref="Y323:Y329"/>
    <mergeCell ref="Y330:Y336"/>
    <mergeCell ref="Y337:Y343"/>
    <mergeCell ref="Y344:Y350"/>
    <mergeCell ref="Y351:Y357"/>
    <mergeCell ref="Y358:Y364"/>
    <mergeCell ref="Y373:Y376"/>
    <mergeCell ref="Z1:Z4"/>
    <mergeCell ref="Z373:Z376"/>
    <mergeCell ref="AB5:AB9"/>
    <mergeCell ref="AB11:AB15"/>
    <mergeCell ref="AB17:AB21"/>
    <mergeCell ref="AB23:AB27"/>
    <mergeCell ref="AB29:AB33"/>
    <mergeCell ref="AB35:AB39"/>
    <mergeCell ref="AB41:AB45"/>
    <mergeCell ref="AB47:AB51"/>
    <mergeCell ref="AB53:AB57"/>
    <mergeCell ref="AB59:AB63"/>
    <mergeCell ref="AB65:AB69"/>
    <mergeCell ref="AB71:AB75"/>
    <mergeCell ref="AB77:AB81"/>
    <mergeCell ref="AB83:AB87"/>
    <mergeCell ref="AB89:AB93"/>
    <mergeCell ref="AB95:AB99"/>
    <mergeCell ref="AB101:AB105"/>
    <mergeCell ref="AB107:AB111"/>
    <mergeCell ref="AB113:AB117"/>
    <mergeCell ref="AB119:AB123"/>
    <mergeCell ref="Y197:Y202"/>
    <mergeCell ref="Y203:Y208"/>
    <mergeCell ref="Y209:Y214"/>
    <mergeCell ref="Y215:Y220"/>
    <mergeCell ref="Y222:Y227"/>
    <mergeCell ref="Y228:Y233"/>
    <mergeCell ref="Y234:Y239"/>
    <mergeCell ref="Y240:Y245"/>
    <mergeCell ref="Y246:Y251"/>
    <mergeCell ref="Y252:Y257"/>
    <mergeCell ref="Y258:Y263"/>
    <mergeCell ref="Y264:Y269"/>
    <mergeCell ref="Y270:Y275"/>
    <mergeCell ref="Y276:Y281"/>
    <mergeCell ref="Y282:Y287"/>
    <mergeCell ref="Y288:Y293"/>
    <mergeCell ref="Y295:Y301"/>
    <mergeCell ref="Y95:Y100"/>
    <mergeCell ref="Y101:Y106"/>
    <mergeCell ref="Y107:Y112"/>
    <mergeCell ref="Y113:Y118"/>
    <mergeCell ref="Y119:Y124"/>
    <mergeCell ref="Y125:Y130"/>
    <mergeCell ref="Y131:Y136"/>
    <mergeCell ref="Y137:Y142"/>
    <mergeCell ref="Y143:Y148"/>
    <mergeCell ref="Y149:Y154"/>
    <mergeCell ref="Y155:Y160"/>
    <mergeCell ref="Y161:Y166"/>
    <mergeCell ref="Y167:Y172"/>
    <mergeCell ref="Y173:Y178"/>
    <mergeCell ref="Y179:Y184"/>
    <mergeCell ref="Y185:Y190"/>
    <mergeCell ref="Y191:Y196"/>
    <mergeCell ref="Q1:Q4"/>
    <mergeCell ref="Q373:Q376"/>
    <mergeCell ref="R1:R4"/>
    <mergeCell ref="R373:R376"/>
    <mergeCell ref="S1:S4"/>
    <mergeCell ref="S373:S376"/>
    <mergeCell ref="T1:T4"/>
    <mergeCell ref="T373:T376"/>
    <mergeCell ref="U1:U4"/>
    <mergeCell ref="U373:U376"/>
    <mergeCell ref="V1:V4"/>
    <mergeCell ref="V373:V376"/>
    <mergeCell ref="W1:W4"/>
    <mergeCell ref="W373:W376"/>
    <mergeCell ref="X1:X4"/>
    <mergeCell ref="X373:X376"/>
    <mergeCell ref="Y1:Y4"/>
    <mergeCell ref="Y5:Y10"/>
    <mergeCell ref="Y11:Y16"/>
    <mergeCell ref="Y17:Y22"/>
    <mergeCell ref="Y23:Y28"/>
    <mergeCell ref="Y29:Y34"/>
    <mergeCell ref="Y35:Y40"/>
    <mergeCell ref="Y41:Y46"/>
    <mergeCell ref="Y47:Y52"/>
    <mergeCell ref="Y53:Y58"/>
    <mergeCell ref="Y59:Y64"/>
    <mergeCell ref="Y65:Y70"/>
    <mergeCell ref="Y71:Y76"/>
    <mergeCell ref="Y77:Y82"/>
    <mergeCell ref="Y83:Y88"/>
    <mergeCell ref="Y89:Y94"/>
    <mergeCell ref="O1:O4"/>
    <mergeCell ref="O373:O376"/>
    <mergeCell ref="P1:P4"/>
    <mergeCell ref="P373:P376"/>
    <mergeCell ref="M185:M189"/>
    <mergeCell ref="M191:M195"/>
    <mergeCell ref="M197:M201"/>
    <mergeCell ref="M203:M207"/>
    <mergeCell ref="M209:M213"/>
    <mergeCell ref="M215:M219"/>
    <mergeCell ref="M222:M226"/>
    <mergeCell ref="M228:M232"/>
    <mergeCell ref="M234:M238"/>
    <mergeCell ref="M240:M244"/>
    <mergeCell ref="M246:M250"/>
    <mergeCell ref="M252:M256"/>
    <mergeCell ref="M258:M262"/>
    <mergeCell ref="M264:M268"/>
    <mergeCell ref="M167:M171"/>
    <mergeCell ref="M173:M177"/>
    <mergeCell ref="M179:M183"/>
    <mergeCell ref="M119:M123"/>
    <mergeCell ref="M125:M129"/>
    <mergeCell ref="M131:M135"/>
    <mergeCell ref="M137:M141"/>
    <mergeCell ref="M143:M147"/>
    <mergeCell ref="M149:M153"/>
    <mergeCell ref="M155:M159"/>
    <mergeCell ref="M161:M165"/>
    <mergeCell ref="M288:M292"/>
    <mergeCell ref="M295:M300"/>
    <mergeCell ref="M302:M307"/>
    <mergeCell ref="M344:M349"/>
    <mergeCell ref="M351:M356"/>
    <mergeCell ref="M358:M363"/>
    <mergeCell ref="M373:M376"/>
    <mergeCell ref="N1:N4"/>
    <mergeCell ref="N373:N376"/>
    <mergeCell ref="L323:L329"/>
    <mergeCell ref="L330:L336"/>
    <mergeCell ref="L337:L343"/>
    <mergeCell ref="M270:M274"/>
    <mergeCell ref="M276:M280"/>
    <mergeCell ref="M282:M286"/>
    <mergeCell ref="M309:M314"/>
    <mergeCell ref="M316:M321"/>
    <mergeCell ref="M323:M328"/>
    <mergeCell ref="M330:M335"/>
    <mergeCell ref="M337:M342"/>
    <mergeCell ref="L373:L376"/>
    <mergeCell ref="M1:M4"/>
    <mergeCell ref="M5:M9"/>
    <mergeCell ref="M11:M15"/>
    <mergeCell ref="M17:M21"/>
    <mergeCell ref="M23:M27"/>
    <mergeCell ref="M29:M33"/>
    <mergeCell ref="M35:M39"/>
    <mergeCell ref="M41:M45"/>
    <mergeCell ref="M47:M51"/>
    <mergeCell ref="M53:M57"/>
    <mergeCell ref="M59:M63"/>
    <mergeCell ref="M65:M69"/>
    <mergeCell ref="M71:M75"/>
    <mergeCell ref="M77:M81"/>
    <mergeCell ref="M83:M87"/>
    <mergeCell ref="M89:M93"/>
    <mergeCell ref="M95:M99"/>
    <mergeCell ref="M101:M105"/>
    <mergeCell ref="M107:M111"/>
    <mergeCell ref="M113:M117"/>
    <mergeCell ref="L143:L148"/>
    <mergeCell ref="L344:L350"/>
    <mergeCell ref="L351:L357"/>
    <mergeCell ref="L358:L364"/>
    <mergeCell ref="L149:L154"/>
    <mergeCell ref="L155:L160"/>
    <mergeCell ref="L161:L166"/>
    <mergeCell ref="L167:L172"/>
    <mergeCell ref="L173:L178"/>
    <mergeCell ref="L179:L184"/>
    <mergeCell ref="L185:L190"/>
    <mergeCell ref="L191:L196"/>
    <mergeCell ref="L197:L202"/>
    <mergeCell ref="L203:L208"/>
    <mergeCell ref="L209:L214"/>
    <mergeCell ref="L215:L220"/>
    <mergeCell ref="L222:L227"/>
    <mergeCell ref="L228:L233"/>
    <mergeCell ref="L234:L239"/>
    <mergeCell ref="L240:L245"/>
    <mergeCell ref="L246:L251"/>
    <mergeCell ref="L252:L257"/>
    <mergeCell ref="L258:L263"/>
    <mergeCell ref="L264:L269"/>
    <mergeCell ref="L270:L275"/>
    <mergeCell ref="L276:L281"/>
    <mergeCell ref="L282:L287"/>
    <mergeCell ref="L288:L293"/>
    <mergeCell ref="L295:L301"/>
    <mergeCell ref="L302:L308"/>
    <mergeCell ref="L309:L315"/>
    <mergeCell ref="L316:L322"/>
    <mergeCell ref="K316:K322"/>
    <mergeCell ref="K323:K329"/>
    <mergeCell ref="K330:K336"/>
    <mergeCell ref="K337:K343"/>
    <mergeCell ref="K344:K350"/>
    <mergeCell ref="K351:K357"/>
    <mergeCell ref="K358:K364"/>
    <mergeCell ref="K373:K376"/>
    <mergeCell ref="L1:L4"/>
    <mergeCell ref="L5:L10"/>
    <mergeCell ref="L11:L16"/>
    <mergeCell ref="L17:L22"/>
    <mergeCell ref="L23:L28"/>
    <mergeCell ref="L29:L34"/>
    <mergeCell ref="L35:L40"/>
    <mergeCell ref="L41:L46"/>
    <mergeCell ref="L47:L52"/>
    <mergeCell ref="L53:L58"/>
    <mergeCell ref="L59:L64"/>
    <mergeCell ref="L65:L70"/>
    <mergeCell ref="L71:L76"/>
    <mergeCell ref="L77:L82"/>
    <mergeCell ref="L83:L88"/>
    <mergeCell ref="L89:L94"/>
    <mergeCell ref="L95:L100"/>
    <mergeCell ref="L101:L106"/>
    <mergeCell ref="L107:L112"/>
    <mergeCell ref="L113:L118"/>
    <mergeCell ref="L119:L124"/>
    <mergeCell ref="L125:L130"/>
    <mergeCell ref="L131:L136"/>
    <mergeCell ref="L137:L142"/>
    <mergeCell ref="K209:K214"/>
    <mergeCell ref="K215:K220"/>
    <mergeCell ref="K222:K227"/>
    <mergeCell ref="K228:K233"/>
    <mergeCell ref="K234:K239"/>
    <mergeCell ref="K240:K245"/>
    <mergeCell ref="K246:K251"/>
    <mergeCell ref="K252:K257"/>
    <mergeCell ref="K258:K263"/>
    <mergeCell ref="K264:K269"/>
    <mergeCell ref="K270:K275"/>
    <mergeCell ref="K276:K281"/>
    <mergeCell ref="K282:K287"/>
    <mergeCell ref="K288:K293"/>
    <mergeCell ref="K295:K301"/>
    <mergeCell ref="K302:K308"/>
    <mergeCell ref="K309:K315"/>
    <mergeCell ref="K107:K112"/>
    <mergeCell ref="K113:K118"/>
    <mergeCell ref="K119:K124"/>
    <mergeCell ref="K125:K130"/>
    <mergeCell ref="K131:K136"/>
    <mergeCell ref="K137:K142"/>
    <mergeCell ref="K143:K148"/>
    <mergeCell ref="K149:K154"/>
    <mergeCell ref="K155:K160"/>
    <mergeCell ref="K161:K166"/>
    <mergeCell ref="K167:K172"/>
    <mergeCell ref="K173:K178"/>
    <mergeCell ref="K179:K184"/>
    <mergeCell ref="K185:K190"/>
    <mergeCell ref="K191:K196"/>
    <mergeCell ref="K197:K202"/>
    <mergeCell ref="K203:K208"/>
    <mergeCell ref="J276:J281"/>
    <mergeCell ref="J282:J287"/>
    <mergeCell ref="J288:J293"/>
    <mergeCell ref="J295:J301"/>
    <mergeCell ref="J302:J308"/>
    <mergeCell ref="J309:J315"/>
    <mergeCell ref="J316:J322"/>
    <mergeCell ref="J323:J329"/>
    <mergeCell ref="J330:J336"/>
    <mergeCell ref="J337:J343"/>
    <mergeCell ref="J344:J350"/>
    <mergeCell ref="J351:J357"/>
    <mergeCell ref="J358:J364"/>
    <mergeCell ref="J373:J376"/>
    <mergeCell ref="K1:K4"/>
    <mergeCell ref="K5:K10"/>
    <mergeCell ref="K11:K16"/>
    <mergeCell ref="K17:K22"/>
    <mergeCell ref="K23:K28"/>
    <mergeCell ref="K29:K34"/>
    <mergeCell ref="K35:K40"/>
    <mergeCell ref="K41:K46"/>
    <mergeCell ref="K47:K52"/>
    <mergeCell ref="K53:K58"/>
    <mergeCell ref="K59:K64"/>
    <mergeCell ref="K65:K70"/>
    <mergeCell ref="K71:K76"/>
    <mergeCell ref="K77:K82"/>
    <mergeCell ref="K83:K88"/>
    <mergeCell ref="K89:K94"/>
    <mergeCell ref="K95:K100"/>
    <mergeCell ref="K101:K106"/>
    <mergeCell ref="J173:J178"/>
    <mergeCell ref="J179:J184"/>
    <mergeCell ref="J185:J190"/>
    <mergeCell ref="J191:J196"/>
    <mergeCell ref="J197:J202"/>
    <mergeCell ref="J203:J208"/>
    <mergeCell ref="J209:J214"/>
    <mergeCell ref="J215:J220"/>
    <mergeCell ref="J222:J227"/>
    <mergeCell ref="J228:J233"/>
    <mergeCell ref="J234:J239"/>
    <mergeCell ref="J240:J245"/>
    <mergeCell ref="J246:J251"/>
    <mergeCell ref="J252:J257"/>
    <mergeCell ref="J258:J263"/>
    <mergeCell ref="J264:J269"/>
    <mergeCell ref="J270:J275"/>
    <mergeCell ref="I351:I357"/>
    <mergeCell ref="I358:I364"/>
    <mergeCell ref="I374:I376"/>
    <mergeCell ref="J1:J4"/>
    <mergeCell ref="J5:J10"/>
    <mergeCell ref="J11:J16"/>
    <mergeCell ref="J17:J22"/>
    <mergeCell ref="J23:J28"/>
    <mergeCell ref="J29:J34"/>
    <mergeCell ref="J35:J40"/>
    <mergeCell ref="J41:J46"/>
    <mergeCell ref="J47:J52"/>
    <mergeCell ref="J53:J58"/>
    <mergeCell ref="J59:J64"/>
    <mergeCell ref="J65:J70"/>
    <mergeCell ref="J71:J76"/>
    <mergeCell ref="J77:J82"/>
    <mergeCell ref="J83:J88"/>
    <mergeCell ref="J89:J94"/>
    <mergeCell ref="J95:J100"/>
    <mergeCell ref="J101:J106"/>
    <mergeCell ref="J107:J112"/>
    <mergeCell ref="J113:J118"/>
    <mergeCell ref="J119:J124"/>
    <mergeCell ref="J125:J130"/>
    <mergeCell ref="J131:J136"/>
    <mergeCell ref="J137:J142"/>
    <mergeCell ref="J143:J148"/>
    <mergeCell ref="J149:J154"/>
    <mergeCell ref="J155:J160"/>
    <mergeCell ref="J161:J166"/>
    <mergeCell ref="J167:J172"/>
    <mergeCell ref="I240:I245"/>
    <mergeCell ref="I246:I251"/>
    <mergeCell ref="I252:I257"/>
    <mergeCell ref="I258:I263"/>
    <mergeCell ref="I264:I269"/>
    <mergeCell ref="I270:I275"/>
    <mergeCell ref="I276:I281"/>
    <mergeCell ref="I282:I287"/>
    <mergeCell ref="I288:I293"/>
    <mergeCell ref="I295:I301"/>
    <mergeCell ref="I302:I308"/>
    <mergeCell ref="I309:I315"/>
    <mergeCell ref="I316:I322"/>
    <mergeCell ref="I323:I329"/>
    <mergeCell ref="I330:I336"/>
    <mergeCell ref="I337:I343"/>
    <mergeCell ref="I344:I350"/>
    <mergeCell ref="I137:I142"/>
    <mergeCell ref="I143:I148"/>
    <mergeCell ref="I149:I154"/>
    <mergeCell ref="I155:I160"/>
    <mergeCell ref="I161:I166"/>
    <mergeCell ref="I167:I172"/>
    <mergeCell ref="I173:I178"/>
    <mergeCell ref="I179:I184"/>
    <mergeCell ref="I185:I190"/>
    <mergeCell ref="I191:I196"/>
    <mergeCell ref="I197:I202"/>
    <mergeCell ref="I203:I208"/>
    <mergeCell ref="I209:I214"/>
    <mergeCell ref="I215:I220"/>
    <mergeCell ref="I222:I227"/>
    <mergeCell ref="I228:I233"/>
    <mergeCell ref="I234:I239"/>
    <mergeCell ref="H309:H315"/>
    <mergeCell ref="H316:H322"/>
    <mergeCell ref="H323:H329"/>
    <mergeCell ref="H330:H336"/>
    <mergeCell ref="H337:H343"/>
    <mergeCell ref="H344:H350"/>
    <mergeCell ref="H351:H357"/>
    <mergeCell ref="H358:H364"/>
    <mergeCell ref="H374:H376"/>
    <mergeCell ref="I2:I4"/>
    <mergeCell ref="I5:I10"/>
    <mergeCell ref="I11:I16"/>
    <mergeCell ref="I17:I22"/>
    <mergeCell ref="I23:I28"/>
    <mergeCell ref="I29:I34"/>
    <mergeCell ref="I35:I40"/>
    <mergeCell ref="I41:I46"/>
    <mergeCell ref="I47:I52"/>
    <mergeCell ref="I53:I58"/>
    <mergeCell ref="I59:I64"/>
    <mergeCell ref="I65:I70"/>
    <mergeCell ref="I71:I76"/>
    <mergeCell ref="I77:I82"/>
    <mergeCell ref="I83:I88"/>
    <mergeCell ref="I89:I94"/>
    <mergeCell ref="I95:I100"/>
    <mergeCell ref="I101:I106"/>
    <mergeCell ref="I107:I112"/>
    <mergeCell ref="I113:I118"/>
    <mergeCell ref="I119:I124"/>
    <mergeCell ref="I125:I130"/>
    <mergeCell ref="I131:I136"/>
    <mergeCell ref="H203:H208"/>
    <mergeCell ref="H209:H214"/>
    <mergeCell ref="H215:H220"/>
    <mergeCell ref="H222:H227"/>
    <mergeCell ref="H228:H233"/>
    <mergeCell ref="H234:H239"/>
    <mergeCell ref="H240:H245"/>
    <mergeCell ref="H246:H251"/>
    <mergeCell ref="H252:H257"/>
    <mergeCell ref="H258:H263"/>
    <mergeCell ref="H264:H269"/>
    <mergeCell ref="H270:H275"/>
    <mergeCell ref="H276:H281"/>
    <mergeCell ref="H282:H287"/>
    <mergeCell ref="H288:H293"/>
    <mergeCell ref="H295:H301"/>
    <mergeCell ref="H302:H308"/>
    <mergeCell ref="H101:H106"/>
    <mergeCell ref="H107:H112"/>
    <mergeCell ref="H113:H118"/>
    <mergeCell ref="H119:H124"/>
    <mergeCell ref="H125:H130"/>
    <mergeCell ref="H131:H136"/>
    <mergeCell ref="H137:H142"/>
    <mergeCell ref="H143:H148"/>
    <mergeCell ref="H149:H154"/>
    <mergeCell ref="H155:H160"/>
    <mergeCell ref="H161:H166"/>
    <mergeCell ref="H167:H172"/>
    <mergeCell ref="H173:H178"/>
    <mergeCell ref="H179:H184"/>
    <mergeCell ref="H185:H190"/>
    <mergeCell ref="H191:H196"/>
    <mergeCell ref="H197:H202"/>
    <mergeCell ref="G270:G275"/>
    <mergeCell ref="G276:G281"/>
    <mergeCell ref="G282:G287"/>
    <mergeCell ref="G288:G293"/>
    <mergeCell ref="G295:G301"/>
    <mergeCell ref="G302:G308"/>
    <mergeCell ref="G309:G315"/>
    <mergeCell ref="G316:G322"/>
    <mergeCell ref="G323:G329"/>
    <mergeCell ref="G330:G336"/>
    <mergeCell ref="G337:G343"/>
    <mergeCell ref="G344:G350"/>
    <mergeCell ref="G351:G357"/>
    <mergeCell ref="G358:G364"/>
    <mergeCell ref="G374:G376"/>
    <mergeCell ref="H2:H4"/>
    <mergeCell ref="H5:H10"/>
    <mergeCell ref="H11:H16"/>
    <mergeCell ref="H17:H22"/>
    <mergeCell ref="H23:H28"/>
    <mergeCell ref="H29:H34"/>
    <mergeCell ref="H35:H40"/>
    <mergeCell ref="H41:H46"/>
    <mergeCell ref="H47:H52"/>
    <mergeCell ref="H53:H58"/>
    <mergeCell ref="H59:H64"/>
    <mergeCell ref="H65:H70"/>
    <mergeCell ref="H71:H76"/>
    <mergeCell ref="H77:H82"/>
    <mergeCell ref="H83:H88"/>
    <mergeCell ref="H89:H94"/>
    <mergeCell ref="H95:H100"/>
    <mergeCell ref="G167:G172"/>
    <mergeCell ref="G173:G178"/>
    <mergeCell ref="G179:G184"/>
    <mergeCell ref="G185:G190"/>
    <mergeCell ref="G191:G196"/>
    <mergeCell ref="G197:G202"/>
    <mergeCell ref="G203:G208"/>
    <mergeCell ref="G209:G214"/>
    <mergeCell ref="G215:G220"/>
    <mergeCell ref="G222:G227"/>
    <mergeCell ref="G228:G233"/>
    <mergeCell ref="G234:G239"/>
    <mergeCell ref="G240:G245"/>
    <mergeCell ref="G246:G251"/>
    <mergeCell ref="G252:G257"/>
    <mergeCell ref="G258:G263"/>
    <mergeCell ref="G264:G269"/>
    <mergeCell ref="F344:F350"/>
    <mergeCell ref="F351:F357"/>
    <mergeCell ref="F358:F364"/>
    <mergeCell ref="F374:F376"/>
    <mergeCell ref="G2:G4"/>
    <mergeCell ref="G5:G10"/>
    <mergeCell ref="G11:G16"/>
    <mergeCell ref="G17:G22"/>
    <mergeCell ref="G23:G28"/>
    <mergeCell ref="G29:G34"/>
    <mergeCell ref="G35:G40"/>
    <mergeCell ref="G41:G46"/>
    <mergeCell ref="G47:G52"/>
    <mergeCell ref="G53:G58"/>
    <mergeCell ref="G59:G64"/>
    <mergeCell ref="G65:G70"/>
    <mergeCell ref="G71:G76"/>
    <mergeCell ref="G77:G82"/>
    <mergeCell ref="G83:G88"/>
    <mergeCell ref="G89:G94"/>
    <mergeCell ref="G95:G100"/>
    <mergeCell ref="G101:G106"/>
    <mergeCell ref="G107:G112"/>
    <mergeCell ref="G113:G118"/>
    <mergeCell ref="G119:G124"/>
    <mergeCell ref="G125:G130"/>
    <mergeCell ref="G131:G136"/>
    <mergeCell ref="G137:G142"/>
    <mergeCell ref="G143:G148"/>
    <mergeCell ref="G149:G154"/>
    <mergeCell ref="G155:G160"/>
    <mergeCell ref="G161:G166"/>
    <mergeCell ref="F234:F239"/>
    <mergeCell ref="F240:F245"/>
    <mergeCell ref="F246:F251"/>
    <mergeCell ref="F252:F257"/>
    <mergeCell ref="F258:F263"/>
    <mergeCell ref="F264:F269"/>
    <mergeCell ref="F270:F275"/>
    <mergeCell ref="F276:F281"/>
    <mergeCell ref="F282:F287"/>
    <mergeCell ref="F288:F293"/>
    <mergeCell ref="F295:F301"/>
    <mergeCell ref="F302:F308"/>
    <mergeCell ref="F309:F315"/>
    <mergeCell ref="F316:F322"/>
    <mergeCell ref="F323:F329"/>
    <mergeCell ref="F330:F336"/>
    <mergeCell ref="F337:F343"/>
    <mergeCell ref="F131:F136"/>
    <mergeCell ref="F137:F142"/>
    <mergeCell ref="F143:F148"/>
    <mergeCell ref="F149:F154"/>
    <mergeCell ref="F155:F160"/>
    <mergeCell ref="F161:F166"/>
    <mergeCell ref="F167:F172"/>
    <mergeCell ref="F173:F178"/>
    <mergeCell ref="F179:F184"/>
    <mergeCell ref="F185:F190"/>
    <mergeCell ref="F191:F196"/>
    <mergeCell ref="F197:F202"/>
    <mergeCell ref="F203:F208"/>
    <mergeCell ref="F209:F214"/>
    <mergeCell ref="F215:F220"/>
    <mergeCell ref="F222:F227"/>
    <mergeCell ref="F228:F233"/>
    <mergeCell ref="E302:E308"/>
    <mergeCell ref="E309:E315"/>
    <mergeCell ref="E316:E322"/>
    <mergeCell ref="E323:E329"/>
    <mergeCell ref="E330:E336"/>
    <mergeCell ref="E337:E343"/>
    <mergeCell ref="E344:E350"/>
    <mergeCell ref="E351:E357"/>
    <mergeCell ref="E358:E364"/>
    <mergeCell ref="E373:E376"/>
    <mergeCell ref="F2:F4"/>
    <mergeCell ref="F5:F10"/>
    <mergeCell ref="F11:F16"/>
    <mergeCell ref="F17:F22"/>
    <mergeCell ref="F23:F28"/>
    <mergeCell ref="F29:F34"/>
    <mergeCell ref="F35:F40"/>
    <mergeCell ref="F41:F46"/>
    <mergeCell ref="F47:F52"/>
    <mergeCell ref="F53:F58"/>
    <mergeCell ref="F59:F64"/>
    <mergeCell ref="F65:F70"/>
    <mergeCell ref="F71:F76"/>
    <mergeCell ref="F77:F82"/>
    <mergeCell ref="F83:F88"/>
    <mergeCell ref="F89:F94"/>
    <mergeCell ref="F95:F100"/>
    <mergeCell ref="F101:F106"/>
    <mergeCell ref="F107:F112"/>
    <mergeCell ref="F113:F118"/>
    <mergeCell ref="F119:F124"/>
    <mergeCell ref="F125:F130"/>
    <mergeCell ref="E197:E202"/>
    <mergeCell ref="E203:E208"/>
    <mergeCell ref="E209:E214"/>
    <mergeCell ref="E215:E220"/>
    <mergeCell ref="E222:E227"/>
    <mergeCell ref="E228:E233"/>
    <mergeCell ref="E234:E239"/>
    <mergeCell ref="E240:E245"/>
    <mergeCell ref="E246:E251"/>
    <mergeCell ref="E252:E257"/>
    <mergeCell ref="E258:E263"/>
    <mergeCell ref="E264:E269"/>
    <mergeCell ref="E270:E275"/>
    <mergeCell ref="E276:E281"/>
    <mergeCell ref="E282:E287"/>
    <mergeCell ref="E288:E293"/>
    <mergeCell ref="E295:E301"/>
    <mergeCell ref="E95:E100"/>
    <mergeCell ref="E101:E106"/>
    <mergeCell ref="E107:E112"/>
    <mergeCell ref="E113:E118"/>
    <mergeCell ref="E119:E124"/>
    <mergeCell ref="E125:E130"/>
    <mergeCell ref="E131:E136"/>
    <mergeCell ref="E137:E142"/>
    <mergeCell ref="E143:E148"/>
    <mergeCell ref="E149:E154"/>
    <mergeCell ref="E155:E160"/>
    <mergeCell ref="E161:E166"/>
    <mergeCell ref="E167:E172"/>
    <mergeCell ref="E173:E178"/>
    <mergeCell ref="E179:E184"/>
    <mergeCell ref="E185:E190"/>
    <mergeCell ref="E191:E196"/>
    <mergeCell ref="D264:D269"/>
    <mergeCell ref="D270:D275"/>
    <mergeCell ref="D276:D281"/>
    <mergeCell ref="D282:D287"/>
    <mergeCell ref="D288:D293"/>
    <mergeCell ref="D295:D301"/>
    <mergeCell ref="D302:D308"/>
    <mergeCell ref="D309:D315"/>
    <mergeCell ref="D316:D322"/>
    <mergeCell ref="D323:D329"/>
    <mergeCell ref="D330:D336"/>
    <mergeCell ref="D337:D343"/>
    <mergeCell ref="D344:D350"/>
    <mergeCell ref="D351:D357"/>
    <mergeCell ref="D358:D364"/>
    <mergeCell ref="D373:D376"/>
    <mergeCell ref="E1:E4"/>
    <mergeCell ref="E5:E10"/>
    <mergeCell ref="E11:E16"/>
    <mergeCell ref="E17:E22"/>
    <mergeCell ref="E23:E28"/>
    <mergeCell ref="E29:E34"/>
    <mergeCell ref="E35:E40"/>
    <mergeCell ref="E41:E46"/>
    <mergeCell ref="E47:E52"/>
    <mergeCell ref="E53:E58"/>
    <mergeCell ref="E59:E64"/>
    <mergeCell ref="E65:E70"/>
    <mergeCell ref="E71:E76"/>
    <mergeCell ref="E77:E82"/>
    <mergeCell ref="E83:E88"/>
    <mergeCell ref="E89:E94"/>
    <mergeCell ref="D161:D166"/>
    <mergeCell ref="D167:D172"/>
    <mergeCell ref="D173:D178"/>
    <mergeCell ref="D179:D184"/>
    <mergeCell ref="D185:D190"/>
    <mergeCell ref="D191:D196"/>
    <mergeCell ref="D197:D202"/>
    <mergeCell ref="D203:D208"/>
    <mergeCell ref="D209:D214"/>
    <mergeCell ref="D215:D220"/>
    <mergeCell ref="D222:D227"/>
    <mergeCell ref="D228:D233"/>
    <mergeCell ref="D234:D239"/>
    <mergeCell ref="D240:D245"/>
    <mergeCell ref="D246:D251"/>
    <mergeCell ref="D252:D257"/>
    <mergeCell ref="D258:D263"/>
    <mergeCell ref="A337:A343"/>
    <mergeCell ref="A344:A350"/>
    <mergeCell ref="A351:A357"/>
    <mergeCell ref="A358:A364"/>
    <mergeCell ref="A373:A376"/>
    <mergeCell ref="D1:D4"/>
    <mergeCell ref="D5:D10"/>
    <mergeCell ref="D11:D16"/>
    <mergeCell ref="D17:D22"/>
    <mergeCell ref="D23:D28"/>
    <mergeCell ref="D29:D34"/>
    <mergeCell ref="D35:D40"/>
    <mergeCell ref="D41:D46"/>
    <mergeCell ref="D47:D52"/>
    <mergeCell ref="D53:D58"/>
    <mergeCell ref="D59:D64"/>
    <mergeCell ref="D65:D70"/>
    <mergeCell ref="D71:D76"/>
    <mergeCell ref="D77:D82"/>
    <mergeCell ref="D83:D88"/>
    <mergeCell ref="D89:D94"/>
    <mergeCell ref="D95:D100"/>
    <mergeCell ref="D101:D106"/>
    <mergeCell ref="D107:D112"/>
    <mergeCell ref="D113:D118"/>
    <mergeCell ref="D119:D124"/>
    <mergeCell ref="D125:D130"/>
    <mergeCell ref="D131:D136"/>
    <mergeCell ref="D137:D142"/>
    <mergeCell ref="D143:D148"/>
    <mergeCell ref="D149:D151"/>
    <mergeCell ref="D155:D157"/>
    <mergeCell ref="A228:A233"/>
    <mergeCell ref="A234:A239"/>
    <mergeCell ref="A240:A245"/>
    <mergeCell ref="A246:A251"/>
    <mergeCell ref="A252:A257"/>
    <mergeCell ref="A258:A263"/>
    <mergeCell ref="A264:A269"/>
    <mergeCell ref="A270:A275"/>
    <mergeCell ref="A276:A281"/>
    <mergeCell ref="A282:A287"/>
    <mergeCell ref="A288:A293"/>
    <mergeCell ref="A295:A301"/>
    <mergeCell ref="A302:A308"/>
    <mergeCell ref="A309:A315"/>
    <mergeCell ref="A316:A322"/>
    <mergeCell ref="A323:A329"/>
    <mergeCell ref="A330:A336"/>
    <mergeCell ref="F373:G373"/>
    <mergeCell ref="AB373:AP373"/>
    <mergeCell ref="AB374:AC374"/>
    <mergeCell ref="AB375:AC375"/>
    <mergeCell ref="B377:C377"/>
    <mergeCell ref="B378:C378"/>
    <mergeCell ref="B379:C379"/>
    <mergeCell ref="B380:C380"/>
    <mergeCell ref="B381:C381"/>
    <mergeCell ref="A1:A4"/>
    <mergeCell ref="A5:A10"/>
    <mergeCell ref="A11:A16"/>
    <mergeCell ref="A17:A22"/>
    <mergeCell ref="A23:A28"/>
    <mergeCell ref="A29:A34"/>
    <mergeCell ref="A35:A40"/>
    <mergeCell ref="A41:A46"/>
    <mergeCell ref="A47:A52"/>
    <mergeCell ref="A53:A58"/>
    <mergeCell ref="A59:A64"/>
    <mergeCell ref="A65:A70"/>
    <mergeCell ref="A71:A76"/>
    <mergeCell ref="A77:A82"/>
    <mergeCell ref="A83:A88"/>
    <mergeCell ref="A89:A94"/>
    <mergeCell ref="A95:A100"/>
    <mergeCell ref="A101:A106"/>
    <mergeCell ref="A107:A112"/>
    <mergeCell ref="A113:A118"/>
    <mergeCell ref="A119:A124"/>
    <mergeCell ref="A125:A130"/>
    <mergeCell ref="F1:G1"/>
    <mergeCell ref="AB2:AD2"/>
    <mergeCell ref="AB3:AD3"/>
    <mergeCell ref="B152:C152"/>
    <mergeCell ref="B153:C153"/>
    <mergeCell ref="B154:C154"/>
    <mergeCell ref="B158:C158"/>
    <mergeCell ref="B159:C159"/>
    <mergeCell ref="B160:C160"/>
    <mergeCell ref="A221:C221"/>
    <mergeCell ref="A294:C294"/>
    <mergeCell ref="B365:C365"/>
    <mergeCell ref="B366:C366"/>
    <mergeCell ref="B367:C367"/>
    <mergeCell ref="B368:C368"/>
    <mergeCell ref="B369:C369"/>
    <mergeCell ref="B370:C370"/>
    <mergeCell ref="A131:A136"/>
    <mergeCell ref="A137:A142"/>
    <mergeCell ref="A143:A148"/>
    <mergeCell ref="A149:A154"/>
    <mergeCell ref="A155:A160"/>
    <mergeCell ref="A161:A166"/>
    <mergeCell ref="A167:A172"/>
    <mergeCell ref="A173:A178"/>
    <mergeCell ref="A179:A184"/>
    <mergeCell ref="A185:A190"/>
    <mergeCell ref="A191:A196"/>
    <mergeCell ref="A197:A202"/>
    <mergeCell ref="A203:A208"/>
    <mergeCell ref="A209:A214"/>
    <mergeCell ref="A215:A220"/>
    <mergeCell ref="A222:A227"/>
  </mergeCells>
  <conditionalFormatting sqref="D154">
    <cfRule type="cellIs" dxfId="1511" priority="17" stopIfTrue="1" operator="lessThan">
      <formula>0</formula>
    </cfRule>
  </conditionalFormatting>
  <conditionalFormatting sqref="D160">
    <cfRule type="cellIs" dxfId="1510" priority="18" stopIfTrue="1" operator="lessThan">
      <formula>0</formula>
    </cfRule>
  </conditionalFormatting>
  <conditionalFormatting sqref="M5:M9">
    <cfRule type="cellIs" dxfId="1509" priority="70" stopIfTrue="1" operator="lessThan">
      <formula>0</formula>
    </cfRule>
  </conditionalFormatting>
  <conditionalFormatting sqref="M10">
    <cfRule type="containsText" dxfId="1508" priority="226" operator="containsText" text="Falso">
      <formula>NOT(ISERROR(SEARCH("Falso",M10)))</formula>
    </cfRule>
  </conditionalFormatting>
  <conditionalFormatting sqref="M11:M15">
    <cfRule type="cellIs" dxfId="1507" priority="68" stopIfTrue="1" operator="lessThan">
      <formula>0</formula>
    </cfRule>
  </conditionalFormatting>
  <conditionalFormatting sqref="M16">
    <cfRule type="containsText" dxfId="1506" priority="225" operator="containsText" text="Falso">
      <formula>NOT(ISERROR(SEARCH("Falso",M16)))</formula>
    </cfRule>
  </conditionalFormatting>
  <conditionalFormatting sqref="M17:M21">
    <cfRule type="cellIs" dxfId="1505" priority="67" stopIfTrue="1" operator="lessThan">
      <formula>0</formula>
    </cfRule>
  </conditionalFormatting>
  <conditionalFormatting sqref="M22">
    <cfRule type="containsText" dxfId="1504" priority="216" operator="containsText" text="Falso">
      <formula>NOT(ISERROR(SEARCH("Falso",M22)))</formula>
    </cfRule>
  </conditionalFormatting>
  <conditionalFormatting sqref="M23:M27">
    <cfRule type="cellIs" dxfId="1503" priority="66" stopIfTrue="1" operator="lessThan">
      <formula>0</formula>
    </cfRule>
  </conditionalFormatting>
  <conditionalFormatting sqref="M28">
    <cfRule type="containsText" dxfId="1502" priority="215" operator="containsText" text="Falso">
      <formula>NOT(ISERROR(SEARCH("Falso",M28)))</formula>
    </cfRule>
  </conditionalFormatting>
  <conditionalFormatting sqref="M29:M33">
    <cfRule type="cellIs" dxfId="1501" priority="65" stopIfTrue="1" operator="lessThan">
      <formula>0</formula>
    </cfRule>
  </conditionalFormatting>
  <conditionalFormatting sqref="M34">
    <cfRule type="containsText" dxfId="1500" priority="206" operator="containsText" text="Falso">
      <formula>NOT(ISERROR(SEARCH("Falso",M34)))</formula>
    </cfRule>
  </conditionalFormatting>
  <conditionalFormatting sqref="M35:M39">
    <cfRule type="cellIs" dxfId="1499" priority="64" stopIfTrue="1" operator="lessThan">
      <formula>0</formula>
    </cfRule>
  </conditionalFormatting>
  <conditionalFormatting sqref="M40">
    <cfRule type="containsText" dxfId="1498" priority="205" operator="containsText" text="Falso">
      <formula>NOT(ISERROR(SEARCH("Falso",M40)))</formula>
    </cfRule>
  </conditionalFormatting>
  <conditionalFormatting sqref="M41:M45">
    <cfRule type="cellIs" dxfId="1497" priority="63" stopIfTrue="1" operator="lessThan">
      <formula>0</formula>
    </cfRule>
  </conditionalFormatting>
  <conditionalFormatting sqref="M46">
    <cfRule type="containsText" dxfId="1496" priority="196" operator="containsText" text="Falso">
      <formula>NOT(ISERROR(SEARCH("Falso",M46)))</formula>
    </cfRule>
  </conditionalFormatting>
  <conditionalFormatting sqref="M47:M51">
    <cfRule type="cellIs" dxfId="1495" priority="62" stopIfTrue="1" operator="lessThan">
      <formula>0</formula>
    </cfRule>
  </conditionalFormatting>
  <conditionalFormatting sqref="M52 M58 M64 M70 M76 M82 M100 M112 M118 M124 M130 M136 M142 M148">
    <cfRule type="containsText" dxfId="1494" priority="191" operator="containsText" text="Falso">
      <formula>NOT(ISERROR(SEARCH("Falso",M52)))</formula>
    </cfRule>
  </conditionalFormatting>
  <conditionalFormatting sqref="M53:M57">
    <cfRule type="cellIs" dxfId="1493" priority="61" stopIfTrue="1" operator="lessThan">
      <formula>0</formula>
    </cfRule>
  </conditionalFormatting>
  <conditionalFormatting sqref="M59:M63">
    <cfRule type="cellIs" dxfId="1492" priority="60" stopIfTrue="1" operator="lessThan">
      <formula>0</formula>
    </cfRule>
  </conditionalFormatting>
  <conditionalFormatting sqref="M65:M69">
    <cfRule type="cellIs" dxfId="1491" priority="59" stopIfTrue="1" operator="lessThan">
      <formula>0</formula>
    </cfRule>
  </conditionalFormatting>
  <conditionalFormatting sqref="M71:M75">
    <cfRule type="cellIs" dxfId="1490" priority="58" stopIfTrue="1" operator="lessThan">
      <formula>0</formula>
    </cfRule>
  </conditionalFormatting>
  <conditionalFormatting sqref="M77:M81">
    <cfRule type="cellIs" dxfId="1489" priority="57" stopIfTrue="1" operator="lessThan">
      <formula>0</formula>
    </cfRule>
  </conditionalFormatting>
  <conditionalFormatting sqref="M83:M87">
    <cfRule type="cellIs" dxfId="1488" priority="56" stopIfTrue="1" operator="lessThan">
      <formula>0</formula>
    </cfRule>
  </conditionalFormatting>
  <conditionalFormatting sqref="M88 M94">
    <cfRule type="containsText" dxfId="1487" priority="186" operator="containsText" text="Falso">
      <formula>NOT(ISERROR(SEARCH("Falso",M88)))</formula>
    </cfRule>
  </conditionalFormatting>
  <conditionalFormatting sqref="M89:M93">
    <cfRule type="cellIs" dxfId="1486" priority="55" stopIfTrue="1" operator="lessThan">
      <formula>0</formula>
    </cfRule>
  </conditionalFormatting>
  <conditionalFormatting sqref="M95:M99">
    <cfRule type="cellIs" dxfId="1485" priority="54" stopIfTrue="1" operator="lessThan">
      <formula>0</formula>
    </cfRule>
  </conditionalFormatting>
  <conditionalFormatting sqref="M101:M105">
    <cfRule type="cellIs" dxfId="1484" priority="53" stopIfTrue="1" operator="lessThan">
      <formula>0</formula>
    </cfRule>
  </conditionalFormatting>
  <conditionalFormatting sqref="M106">
    <cfRule type="containsText" dxfId="1483" priority="181" operator="containsText" text="Falso">
      <formula>NOT(ISERROR(SEARCH("Falso",M106)))</formula>
    </cfRule>
  </conditionalFormatting>
  <conditionalFormatting sqref="M107:M111">
    <cfRule type="cellIs" dxfId="1482" priority="52" stopIfTrue="1" operator="lessThan">
      <formula>0</formula>
    </cfRule>
  </conditionalFormatting>
  <conditionalFormatting sqref="M113:M117">
    <cfRule type="cellIs" dxfId="1481" priority="51" stopIfTrue="1" operator="lessThan">
      <formula>0</formula>
    </cfRule>
  </conditionalFormatting>
  <conditionalFormatting sqref="M119:M123">
    <cfRule type="cellIs" dxfId="1480" priority="50" stopIfTrue="1" operator="lessThan">
      <formula>0</formula>
    </cfRule>
  </conditionalFormatting>
  <conditionalFormatting sqref="M125:M129">
    <cfRule type="cellIs" dxfId="1479" priority="49" stopIfTrue="1" operator="lessThan">
      <formula>0</formula>
    </cfRule>
  </conditionalFormatting>
  <conditionalFormatting sqref="M131:M135">
    <cfRule type="cellIs" dxfId="1478" priority="48" stopIfTrue="1" operator="lessThan">
      <formula>0</formula>
    </cfRule>
  </conditionalFormatting>
  <conditionalFormatting sqref="M137:M141">
    <cfRule type="cellIs" dxfId="1477" priority="47" stopIfTrue="1" operator="lessThan">
      <formula>0</formula>
    </cfRule>
  </conditionalFormatting>
  <conditionalFormatting sqref="M143:M147">
    <cfRule type="cellIs" dxfId="1476" priority="46" stopIfTrue="1" operator="lessThan">
      <formula>0</formula>
    </cfRule>
  </conditionalFormatting>
  <conditionalFormatting sqref="M149:M153">
    <cfRule type="cellIs" dxfId="1475" priority="45" stopIfTrue="1" operator="lessThan">
      <formula>0</formula>
    </cfRule>
  </conditionalFormatting>
  <conditionalFormatting sqref="M154">
    <cfRule type="containsText" dxfId="1474" priority="71" operator="containsText" text="Falso">
      <formula>NOT(ISERROR(SEARCH("Falso",M154)))</formula>
    </cfRule>
  </conditionalFormatting>
  <conditionalFormatting sqref="M155:M159">
    <cfRule type="cellIs" dxfId="1473" priority="44" stopIfTrue="1" operator="lessThan">
      <formula>0</formula>
    </cfRule>
  </conditionalFormatting>
  <conditionalFormatting sqref="M160">
    <cfRule type="containsText" dxfId="1472" priority="72" operator="containsText" text="Falso">
      <formula>NOT(ISERROR(SEARCH("Falso",M160)))</formula>
    </cfRule>
  </conditionalFormatting>
  <conditionalFormatting sqref="M161:M165">
    <cfRule type="cellIs" dxfId="1471" priority="43" stopIfTrue="1" operator="lessThan">
      <formula>0</formula>
    </cfRule>
  </conditionalFormatting>
  <conditionalFormatting sqref="M166">
    <cfRule type="containsText" dxfId="1470" priority="168" operator="containsText" text="Falso">
      <formula>NOT(ISERROR(SEARCH("Falso",M166)))</formula>
    </cfRule>
  </conditionalFormatting>
  <conditionalFormatting sqref="M167:M171">
    <cfRule type="cellIs" dxfId="1469" priority="42" stopIfTrue="1" operator="lessThan">
      <formula>0</formula>
    </cfRule>
  </conditionalFormatting>
  <conditionalFormatting sqref="M172">
    <cfRule type="containsText" dxfId="1468" priority="163" operator="containsText" text="Falso">
      <formula>NOT(ISERROR(SEARCH("Falso",M172)))</formula>
    </cfRule>
  </conditionalFormatting>
  <conditionalFormatting sqref="M173:M177">
    <cfRule type="cellIs" dxfId="1467" priority="41" stopIfTrue="1" operator="lessThan">
      <formula>0</formula>
    </cfRule>
  </conditionalFormatting>
  <conditionalFormatting sqref="M178">
    <cfRule type="containsText" dxfId="1466" priority="158" operator="containsText" text="Falso">
      <formula>NOT(ISERROR(SEARCH("Falso",M178)))</formula>
    </cfRule>
  </conditionalFormatting>
  <conditionalFormatting sqref="M179:M183">
    <cfRule type="cellIs" dxfId="1465" priority="40" stopIfTrue="1" operator="lessThan">
      <formula>0</formula>
    </cfRule>
  </conditionalFormatting>
  <conditionalFormatting sqref="M184">
    <cfRule type="containsText" dxfId="1464" priority="153" operator="containsText" text="Falso">
      <formula>NOT(ISERROR(SEARCH("Falso",M184)))</formula>
    </cfRule>
  </conditionalFormatting>
  <conditionalFormatting sqref="M185:M189">
    <cfRule type="cellIs" dxfId="1463" priority="39" stopIfTrue="1" operator="lessThan">
      <formula>0</formula>
    </cfRule>
  </conditionalFormatting>
  <conditionalFormatting sqref="M190 M196">
    <cfRule type="containsText" dxfId="1462" priority="148" operator="containsText" text="Falso">
      <formula>NOT(ISERROR(SEARCH("Falso",M190)))</formula>
    </cfRule>
  </conditionalFormatting>
  <conditionalFormatting sqref="M191:M195">
    <cfRule type="cellIs" dxfId="1461" priority="38" stopIfTrue="1" operator="lessThan">
      <formula>0</formula>
    </cfRule>
  </conditionalFormatting>
  <conditionalFormatting sqref="M197:M201">
    <cfRule type="cellIs" dxfId="1460" priority="37" stopIfTrue="1" operator="lessThan">
      <formula>0</formula>
    </cfRule>
  </conditionalFormatting>
  <conditionalFormatting sqref="M202 M208 M214 M220">
    <cfRule type="containsText" dxfId="1459" priority="143" operator="containsText" text="Falso">
      <formula>NOT(ISERROR(SEARCH("Falso",M202)))</formula>
    </cfRule>
  </conditionalFormatting>
  <conditionalFormatting sqref="M203:M207">
    <cfRule type="cellIs" dxfId="1458" priority="36" stopIfTrue="1" operator="lessThan">
      <formula>0</formula>
    </cfRule>
  </conditionalFormatting>
  <conditionalFormatting sqref="M209:M213">
    <cfRule type="cellIs" dxfId="1457" priority="35" stopIfTrue="1" operator="lessThan">
      <formula>0</formula>
    </cfRule>
  </conditionalFormatting>
  <conditionalFormatting sqref="M215:M219">
    <cfRule type="cellIs" dxfId="1456" priority="34" stopIfTrue="1" operator="lessThan">
      <formula>0</formula>
    </cfRule>
  </conditionalFormatting>
  <conditionalFormatting sqref="M222:M226">
    <cfRule type="cellIs" dxfId="1455" priority="33" stopIfTrue="1" operator="lessThan">
      <formula>0</formula>
    </cfRule>
  </conditionalFormatting>
  <conditionalFormatting sqref="M227">
    <cfRule type="containsText" dxfId="1454" priority="142" operator="containsText" text="Falso">
      <formula>NOT(ISERROR(SEARCH("Falso",M227)))</formula>
    </cfRule>
  </conditionalFormatting>
  <conditionalFormatting sqref="M228:M232">
    <cfRule type="cellIs" dxfId="1453" priority="32" stopIfTrue="1" operator="lessThan">
      <formula>0</formula>
    </cfRule>
  </conditionalFormatting>
  <conditionalFormatting sqref="M233 M239 M245">
    <cfRule type="containsText" dxfId="1452" priority="137" operator="containsText" text="Falso">
      <formula>NOT(ISERROR(SEARCH("Falso",M233)))</formula>
    </cfRule>
  </conditionalFormatting>
  <conditionalFormatting sqref="M234:M238">
    <cfRule type="cellIs" dxfId="1451" priority="31" stopIfTrue="1" operator="lessThan">
      <formula>0</formula>
    </cfRule>
  </conditionalFormatting>
  <conditionalFormatting sqref="M240:M244">
    <cfRule type="cellIs" dxfId="1450" priority="30" stopIfTrue="1" operator="lessThan">
      <formula>0</formula>
    </cfRule>
  </conditionalFormatting>
  <conditionalFormatting sqref="M246:M250">
    <cfRule type="cellIs" dxfId="1449" priority="29" stopIfTrue="1" operator="lessThan">
      <formula>0</formula>
    </cfRule>
  </conditionalFormatting>
  <conditionalFormatting sqref="M251">
    <cfRule type="containsText" dxfId="1448" priority="132" operator="containsText" text="Falso">
      <formula>NOT(ISERROR(SEARCH("Falso",M251)))</formula>
    </cfRule>
  </conditionalFormatting>
  <conditionalFormatting sqref="M252:M256">
    <cfRule type="cellIs" dxfId="1447" priority="28" stopIfTrue="1" operator="lessThan">
      <formula>0</formula>
    </cfRule>
  </conditionalFormatting>
  <conditionalFormatting sqref="M257">
    <cfRule type="containsText" dxfId="1446" priority="127" operator="containsText" text="Falso">
      <formula>NOT(ISERROR(SEARCH("Falso",M257)))</formula>
    </cfRule>
  </conditionalFormatting>
  <conditionalFormatting sqref="M258:M262">
    <cfRule type="cellIs" dxfId="1445" priority="27" stopIfTrue="1" operator="lessThan">
      <formula>0</formula>
    </cfRule>
  </conditionalFormatting>
  <conditionalFormatting sqref="M263 M269">
    <cfRule type="containsText" dxfId="1444" priority="122" operator="containsText" text="Falso">
      <formula>NOT(ISERROR(SEARCH("Falso",M263)))</formula>
    </cfRule>
  </conditionalFormatting>
  <conditionalFormatting sqref="M264:M268">
    <cfRule type="cellIs" dxfId="1443" priority="26" stopIfTrue="1" operator="lessThan">
      <formula>0</formula>
    </cfRule>
  </conditionalFormatting>
  <conditionalFormatting sqref="M270:M274">
    <cfRule type="cellIs" dxfId="1442" priority="25" stopIfTrue="1" operator="lessThan">
      <formula>0</formula>
    </cfRule>
  </conditionalFormatting>
  <conditionalFormatting sqref="M275 M281 M287 M293">
    <cfRule type="containsText" dxfId="1441" priority="117" operator="containsText" text="Falso">
      <formula>NOT(ISERROR(SEARCH("Falso",M275)))</formula>
    </cfRule>
  </conditionalFormatting>
  <conditionalFormatting sqref="M276:M280">
    <cfRule type="cellIs" dxfId="1440" priority="24" stopIfTrue="1" operator="lessThan">
      <formula>0</formula>
    </cfRule>
  </conditionalFormatting>
  <conditionalFormatting sqref="M282:M286">
    <cfRule type="cellIs" dxfId="1439" priority="23" stopIfTrue="1" operator="lessThan">
      <formula>0</formula>
    </cfRule>
  </conditionalFormatting>
  <conditionalFormatting sqref="M288:M292">
    <cfRule type="cellIs" dxfId="1438" priority="22" stopIfTrue="1" operator="lessThan">
      <formula>0</formula>
    </cfRule>
  </conditionalFormatting>
  <conditionalFormatting sqref="M295:M300">
    <cfRule type="cellIs" dxfId="1437" priority="16" stopIfTrue="1" operator="lessThan">
      <formula>0</formula>
    </cfRule>
  </conditionalFormatting>
  <conditionalFormatting sqref="M301">
    <cfRule type="containsText" dxfId="1436" priority="15" operator="containsText" text="Falso">
      <formula>NOT(ISERROR(SEARCH("Falso",M301)))</formula>
    </cfRule>
  </conditionalFormatting>
  <conditionalFormatting sqref="M302:M307">
    <cfRule type="cellIs" dxfId="1435" priority="10" stopIfTrue="1" operator="lessThan">
      <formula>0</formula>
    </cfRule>
  </conditionalFormatting>
  <conditionalFormatting sqref="M308 M315">
    <cfRule type="containsText" dxfId="1434" priority="14" operator="containsText" text="Falso">
      <formula>NOT(ISERROR(SEARCH("Falso",M308)))</formula>
    </cfRule>
  </conditionalFormatting>
  <conditionalFormatting sqref="M309:M314">
    <cfRule type="cellIs" dxfId="1433" priority="9" stopIfTrue="1" operator="lessThan">
      <formula>0</formula>
    </cfRule>
  </conditionalFormatting>
  <conditionalFormatting sqref="M316:M321">
    <cfRule type="cellIs" dxfId="1432" priority="8" stopIfTrue="1" operator="lessThan">
      <formula>0</formula>
    </cfRule>
  </conditionalFormatting>
  <conditionalFormatting sqref="M322 M329 M336">
    <cfRule type="containsText" dxfId="1431" priority="13" operator="containsText" text="Falso">
      <formula>NOT(ISERROR(SEARCH("Falso",M322)))</formula>
    </cfRule>
  </conditionalFormatting>
  <conditionalFormatting sqref="M323:M328">
    <cfRule type="cellIs" dxfId="1430" priority="7" stopIfTrue="1" operator="lessThan">
      <formula>0</formula>
    </cfRule>
  </conditionalFormatting>
  <conditionalFormatting sqref="M330:M335">
    <cfRule type="cellIs" dxfId="1429" priority="6" stopIfTrue="1" operator="lessThan">
      <formula>0</formula>
    </cfRule>
  </conditionalFormatting>
  <conditionalFormatting sqref="M337:M342">
    <cfRule type="cellIs" dxfId="1428" priority="5" stopIfTrue="1" operator="lessThan">
      <formula>0</formula>
    </cfRule>
  </conditionalFormatting>
  <conditionalFormatting sqref="M343 M350">
    <cfRule type="containsText" dxfId="1427" priority="12" operator="containsText" text="Falso">
      <formula>NOT(ISERROR(SEARCH("Falso",M343)))</formula>
    </cfRule>
  </conditionalFormatting>
  <conditionalFormatting sqref="M344:M349">
    <cfRule type="cellIs" dxfId="1426" priority="4" stopIfTrue="1" operator="lessThan">
      <formula>0</formula>
    </cfRule>
  </conditionalFormatting>
  <conditionalFormatting sqref="M351:M356">
    <cfRule type="cellIs" dxfId="1425" priority="3" stopIfTrue="1" operator="lessThan">
      <formula>0</formula>
    </cfRule>
  </conditionalFormatting>
  <conditionalFormatting sqref="M357">
    <cfRule type="containsText" dxfId="1424" priority="11" operator="containsText" text="Falso">
      <formula>NOT(ISERROR(SEARCH("Falso",M357)))</formula>
    </cfRule>
  </conditionalFormatting>
  <conditionalFormatting sqref="M358:M363">
    <cfRule type="cellIs" dxfId="1423" priority="2" stopIfTrue="1" operator="lessThan">
      <formula>0</formula>
    </cfRule>
  </conditionalFormatting>
  <conditionalFormatting sqref="M364">
    <cfRule type="containsText" dxfId="1422" priority="81" operator="containsText" text="Falso">
      <formula>NOT(ISERROR(SEARCH("Falso",M364)))</formula>
    </cfRule>
  </conditionalFormatting>
  <conditionalFormatting sqref="M365:M371">
    <cfRule type="cellIs" dxfId="1421" priority="231" stopIfTrue="1" operator="lessThan">
      <formula>0</formula>
    </cfRule>
  </conditionalFormatting>
  <conditionalFormatting sqref="M377:M381">
    <cfRule type="cellIs" dxfId="1420" priority="1" stopIfTrue="1" operator="lessThan">
      <formula>0</formula>
    </cfRule>
  </conditionalFormatting>
  <conditionalFormatting sqref="R5:R9">
    <cfRule type="containsText" dxfId="1419" priority="230" operator="containsText" text="ROJO">
      <formula>NOT(ISERROR(SEARCH("ROJO",R5)))</formula>
    </cfRule>
    <cfRule type="containsText" dxfId="1418" priority="227" operator="containsText" text="VENCIDO">
      <formula>NOT(ISERROR(SEARCH("VENCIDO",R5)))</formula>
    </cfRule>
    <cfRule type="containsText" dxfId="1417" priority="228" operator="containsText" text="VERDE">
      <formula>NOT(ISERROR(SEARCH("VERDE",R5)))</formula>
    </cfRule>
    <cfRule type="containsText" dxfId="1416" priority="229" stopIfTrue="1" operator="containsText" text="AMARILLO">
      <formula>NOT(ISERROR(SEARCH("AMARILLO",R5)))</formula>
    </cfRule>
  </conditionalFormatting>
  <conditionalFormatting sqref="R11:R15">
    <cfRule type="containsText" dxfId="1415" priority="223" stopIfTrue="1" operator="containsText" text="AMARILLO">
      <formula>NOT(ISERROR(SEARCH("AMARILLO",R11)))</formula>
    </cfRule>
    <cfRule type="containsText" dxfId="1414" priority="222" operator="containsText" text="VERDE">
      <formula>NOT(ISERROR(SEARCH("VERDE",R11)))</formula>
    </cfRule>
    <cfRule type="containsText" dxfId="1413" priority="221" operator="containsText" text="VENCIDO">
      <formula>NOT(ISERROR(SEARCH("VENCIDO",R11)))</formula>
    </cfRule>
    <cfRule type="containsText" dxfId="1412" priority="224" operator="containsText" text="ROJO">
      <formula>NOT(ISERROR(SEARCH("ROJO",R11)))</formula>
    </cfRule>
  </conditionalFormatting>
  <conditionalFormatting sqref="R17:R21">
    <cfRule type="containsText" dxfId="1411" priority="219" stopIfTrue="1" operator="containsText" text="AMARILLO">
      <formula>NOT(ISERROR(SEARCH("AMARILLO",R17)))</formula>
    </cfRule>
    <cfRule type="containsText" dxfId="1410" priority="220" operator="containsText" text="ROJO">
      <formula>NOT(ISERROR(SEARCH("ROJO",R17)))</formula>
    </cfRule>
    <cfRule type="containsText" dxfId="1409" priority="217" operator="containsText" text="VENCIDO">
      <formula>NOT(ISERROR(SEARCH("VENCIDO",R17)))</formula>
    </cfRule>
    <cfRule type="containsText" dxfId="1408" priority="218" operator="containsText" text="VERDE">
      <formula>NOT(ISERROR(SEARCH("VERDE",R17)))</formula>
    </cfRule>
  </conditionalFormatting>
  <conditionalFormatting sqref="R23:R27">
    <cfRule type="containsText" dxfId="1407" priority="213" stopIfTrue="1" operator="containsText" text="AMARILLO">
      <formula>NOT(ISERROR(SEARCH("AMARILLO",R23)))</formula>
    </cfRule>
    <cfRule type="containsText" dxfId="1406" priority="214" operator="containsText" text="ROJO">
      <formula>NOT(ISERROR(SEARCH("ROJO",R23)))</formula>
    </cfRule>
    <cfRule type="containsText" dxfId="1405" priority="211" operator="containsText" text="VENCIDO">
      <formula>NOT(ISERROR(SEARCH("VENCIDO",R23)))</formula>
    </cfRule>
    <cfRule type="containsText" dxfId="1404" priority="212" operator="containsText" text="VERDE">
      <formula>NOT(ISERROR(SEARCH("VERDE",R23)))</formula>
    </cfRule>
  </conditionalFormatting>
  <conditionalFormatting sqref="R29:R33">
    <cfRule type="containsText" dxfId="1403" priority="209" stopIfTrue="1" operator="containsText" text="AMARILLO">
      <formula>NOT(ISERROR(SEARCH("AMARILLO",R29)))</formula>
    </cfRule>
    <cfRule type="containsText" dxfId="1402" priority="210" operator="containsText" text="ROJO">
      <formula>NOT(ISERROR(SEARCH("ROJO",R29)))</formula>
    </cfRule>
    <cfRule type="containsText" dxfId="1401" priority="207" operator="containsText" text="VENCIDO">
      <formula>NOT(ISERROR(SEARCH("VENCIDO",R29)))</formula>
    </cfRule>
    <cfRule type="containsText" dxfId="1400" priority="208" operator="containsText" text="VERDE">
      <formula>NOT(ISERROR(SEARCH("VERDE",R29)))</formula>
    </cfRule>
  </conditionalFormatting>
  <conditionalFormatting sqref="R35:R39">
    <cfRule type="containsText" dxfId="1399" priority="204" operator="containsText" text="ROJO">
      <formula>NOT(ISERROR(SEARCH("ROJO",R35)))</formula>
    </cfRule>
    <cfRule type="containsText" dxfId="1398" priority="201" operator="containsText" text="VENCIDO">
      <formula>NOT(ISERROR(SEARCH("VENCIDO",R35)))</formula>
    </cfRule>
    <cfRule type="containsText" dxfId="1397" priority="202" operator="containsText" text="VERDE">
      <formula>NOT(ISERROR(SEARCH("VERDE",R35)))</formula>
    </cfRule>
    <cfRule type="containsText" dxfId="1396" priority="203" stopIfTrue="1" operator="containsText" text="AMARILLO">
      <formula>NOT(ISERROR(SEARCH("AMARILLO",R35)))</formula>
    </cfRule>
  </conditionalFormatting>
  <conditionalFormatting sqref="R41:R45">
    <cfRule type="containsText" dxfId="1395" priority="200" operator="containsText" text="ROJO">
      <formula>NOT(ISERROR(SEARCH("ROJO",R41)))</formula>
    </cfRule>
    <cfRule type="containsText" dxfId="1394" priority="199" stopIfTrue="1" operator="containsText" text="AMARILLO">
      <formula>NOT(ISERROR(SEARCH("AMARILLO",R41)))</formula>
    </cfRule>
    <cfRule type="containsText" dxfId="1393" priority="198" operator="containsText" text="VERDE">
      <formula>NOT(ISERROR(SEARCH("VERDE",R41)))</formula>
    </cfRule>
    <cfRule type="containsText" dxfId="1392" priority="197" operator="containsText" text="VENCIDO">
      <formula>NOT(ISERROR(SEARCH("VENCIDO",R41)))</formula>
    </cfRule>
  </conditionalFormatting>
  <conditionalFormatting sqref="R47:R51 R53:R57 R59:R63 R65:R69 R71:R75 R77:R81 R95:R99 R107:R111 R113:R117 R119:R123 R125:R129 R131:R135 R137:R141 R143:R147">
    <cfRule type="containsText" dxfId="1391" priority="195" operator="containsText" text="ROJO">
      <formula>NOT(ISERROR(SEARCH("ROJO",R47)))</formula>
    </cfRule>
    <cfRule type="containsText" dxfId="1390" priority="194" stopIfTrue="1" operator="containsText" text="AMARILLO">
      <formula>NOT(ISERROR(SEARCH("AMARILLO",R47)))</formula>
    </cfRule>
    <cfRule type="containsText" dxfId="1389" priority="193" operator="containsText" text="VERDE">
      <formula>NOT(ISERROR(SEARCH("VERDE",R47)))</formula>
    </cfRule>
    <cfRule type="containsText" dxfId="1388" priority="192" operator="containsText" text="VENCIDO">
      <formula>NOT(ISERROR(SEARCH("VENCIDO",R47)))</formula>
    </cfRule>
  </conditionalFormatting>
  <conditionalFormatting sqref="R83:R87 R89:R93">
    <cfRule type="containsText" dxfId="1387" priority="189" stopIfTrue="1" operator="containsText" text="AMARILLO">
      <formula>NOT(ISERROR(SEARCH("AMARILLO",R83)))</formula>
    </cfRule>
    <cfRule type="containsText" dxfId="1386" priority="190" operator="containsText" text="ROJO">
      <formula>NOT(ISERROR(SEARCH("ROJO",R83)))</formula>
    </cfRule>
    <cfRule type="containsText" dxfId="1385" priority="187" operator="containsText" text="VENCIDO">
      <formula>NOT(ISERROR(SEARCH("VENCIDO",R83)))</formula>
    </cfRule>
    <cfRule type="containsText" dxfId="1384" priority="188" operator="containsText" text="VERDE">
      <formula>NOT(ISERROR(SEARCH("VERDE",R83)))</formula>
    </cfRule>
  </conditionalFormatting>
  <conditionalFormatting sqref="R101:R105">
    <cfRule type="containsText" dxfId="1383" priority="184" stopIfTrue="1" operator="containsText" text="AMARILLO">
      <formula>NOT(ISERROR(SEARCH("AMARILLO",R101)))</formula>
    </cfRule>
    <cfRule type="containsText" dxfId="1382" priority="185" operator="containsText" text="ROJO">
      <formula>NOT(ISERROR(SEARCH("ROJO",R101)))</formula>
    </cfRule>
    <cfRule type="containsText" dxfId="1381" priority="182" operator="containsText" text="VENCIDO">
      <formula>NOT(ISERROR(SEARCH("VENCIDO",R101)))</formula>
    </cfRule>
    <cfRule type="containsText" dxfId="1380" priority="183" operator="containsText" text="VERDE">
      <formula>NOT(ISERROR(SEARCH("VERDE",R101)))</formula>
    </cfRule>
  </conditionalFormatting>
  <conditionalFormatting sqref="R149:R153">
    <cfRule type="containsText" dxfId="1379" priority="178" operator="containsText" text="VERDE">
      <formula>NOT(ISERROR(SEARCH("VERDE",R149)))</formula>
    </cfRule>
    <cfRule type="containsText" dxfId="1378" priority="177" operator="containsText" text="VENCIDO">
      <formula>NOT(ISERROR(SEARCH("VENCIDO",R149)))</formula>
    </cfRule>
    <cfRule type="containsText" dxfId="1377" priority="179" stopIfTrue="1" operator="containsText" text="AMARILLO">
      <formula>NOT(ISERROR(SEARCH("AMARILLO",R149)))</formula>
    </cfRule>
    <cfRule type="containsText" dxfId="1376" priority="180" operator="containsText" text="ROJO">
      <formula>NOT(ISERROR(SEARCH("ROJO",R149)))</formula>
    </cfRule>
  </conditionalFormatting>
  <conditionalFormatting sqref="R155:R159">
    <cfRule type="containsText" dxfId="1375" priority="176" operator="containsText" text="ROJO">
      <formula>NOT(ISERROR(SEARCH("ROJO",R155)))</formula>
    </cfRule>
    <cfRule type="containsText" dxfId="1374" priority="174" operator="containsText" text="VERDE">
      <formula>NOT(ISERROR(SEARCH("VERDE",R155)))</formula>
    </cfRule>
    <cfRule type="containsText" dxfId="1373" priority="175" stopIfTrue="1" operator="containsText" text="AMARILLO">
      <formula>NOT(ISERROR(SEARCH("AMARILLO",R155)))</formula>
    </cfRule>
    <cfRule type="containsText" dxfId="1372" priority="173" operator="containsText" text="VENCIDO">
      <formula>NOT(ISERROR(SEARCH("VENCIDO",R155)))</formula>
    </cfRule>
  </conditionalFormatting>
  <conditionalFormatting sqref="R161:R165">
    <cfRule type="containsText" dxfId="1371" priority="170" operator="containsText" text="VERDE">
      <formula>NOT(ISERROR(SEARCH("VERDE",R161)))</formula>
    </cfRule>
    <cfRule type="containsText" dxfId="1370" priority="169" operator="containsText" text="VENCIDO">
      <formula>NOT(ISERROR(SEARCH("VENCIDO",R161)))</formula>
    </cfRule>
    <cfRule type="containsText" dxfId="1369" priority="171" stopIfTrue="1" operator="containsText" text="AMARILLO">
      <formula>NOT(ISERROR(SEARCH("AMARILLO",R161)))</formula>
    </cfRule>
    <cfRule type="containsText" dxfId="1368" priority="172" operator="containsText" text="ROJO">
      <formula>NOT(ISERROR(SEARCH("ROJO",R161)))</formula>
    </cfRule>
  </conditionalFormatting>
  <conditionalFormatting sqref="R167:R171">
    <cfRule type="containsText" dxfId="1367" priority="164" operator="containsText" text="VENCIDO">
      <formula>NOT(ISERROR(SEARCH("VENCIDO",R167)))</formula>
    </cfRule>
    <cfRule type="containsText" dxfId="1366" priority="166" stopIfTrue="1" operator="containsText" text="AMARILLO">
      <formula>NOT(ISERROR(SEARCH("AMARILLO",R167)))</formula>
    </cfRule>
    <cfRule type="containsText" dxfId="1365" priority="167" operator="containsText" text="ROJO">
      <formula>NOT(ISERROR(SEARCH("ROJO",R167)))</formula>
    </cfRule>
    <cfRule type="containsText" dxfId="1364" priority="165" operator="containsText" text="VERDE">
      <formula>NOT(ISERROR(SEARCH("VERDE",R167)))</formula>
    </cfRule>
  </conditionalFormatting>
  <conditionalFormatting sqref="R173:R177">
    <cfRule type="containsText" dxfId="1363" priority="160" operator="containsText" text="VERDE">
      <formula>NOT(ISERROR(SEARCH("VERDE",R173)))</formula>
    </cfRule>
    <cfRule type="containsText" dxfId="1362" priority="161" stopIfTrue="1" operator="containsText" text="AMARILLO">
      <formula>NOT(ISERROR(SEARCH("AMARILLO",R173)))</formula>
    </cfRule>
    <cfRule type="containsText" dxfId="1361" priority="162" operator="containsText" text="ROJO">
      <formula>NOT(ISERROR(SEARCH("ROJO",R173)))</formula>
    </cfRule>
    <cfRule type="containsText" dxfId="1360" priority="159" operator="containsText" text="VENCIDO">
      <formula>NOT(ISERROR(SEARCH("VENCIDO",R173)))</formula>
    </cfRule>
  </conditionalFormatting>
  <conditionalFormatting sqref="R179:R183">
    <cfRule type="containsText" dxfId="1359" priority="157" operator="containsText" text="ROJO">
      <formula>NOT(ISERROR(SEARCH("ROJO",R179)))</formula>
    </cfRule>
    <cfRule type="containsText" dxfId="1358" priority="156" stopIfTrue="1" operator="containsText" text="AMARILLO">
      <formula>NOT(ISERROR(SEARCH("AMARILLO",R179)))</formula>
    </cfRule>
    <cfRule type="containsText" dxfId="1357" priority="154" operator="containsText" text="VENCIDO">
      <formula>NOT(ISERROR(SEARCH("VENCIDO",R179)))</formula>
    </cfRule>
    <cfRule type="containsText" dxfId="1356" priority="155" operator="containsText" text="VERDE">
      <formula>NOT(ISERROR(SEARCH("VERDE",R179)))</formula>
    </cfRule>
  </conditionalFormatting>
  <conditionalFormatting sqref="R185:R189 R191:R195">
    <cfRule type="containsText" dxfId="1355" priority="151" stopIfTrue="1" operator="containsText" text="AMARILLO">
      <formula>NOT(ISERROR(SEARCH("AMARILLO",R185)))</formula>
    </cfRule>
    <cfRule type="containsText" dxfId="1354" priority="150" operator="containsText" text="VERDE">
      <formula>NOT(ISERROR(SEARCH("VERDE",R185)))</formula>
    </cfRule>
    <cfRule type="containsText" dxfId="1353" priority="149" operator="containsText" text="VENCIDO">
      <formula>NOT(ISERROR(SEARCH("VENCIDO",R185)))</formula>
    </cfRule>
    <cfRule type="containsText" dxfId="1352" priority="152" operator="containsText" text="ROJO">
      <formula>NOT(ISERROR(SEARCH("ROJO",R185)))</formula>
    </cfRule>
  </conditionalFormatting>
  <conditionalFormatting sqref="R197:R201 R203:R207 R209:R213 R215:R219">
    <cfRule type="containsText" dxfId="1351" priority="146" stopIfTrue="1" operator="containsText" text="AMARILLO">
      <formula>NOT(ISERROR(SEARCH("AMARILLO",R197)))</formula>
    </cfRule>
    <cfRule type="containsText" dxfId="1350" priority="147" operator="containsText" text="ROJO">
      <formula>NOT(ISERROR(SEARCH("ROJO",R197)))</formula>
    </cfRule>
    <cfRule type="containsText" dxfId="1349" priority="144" operator="containsText" text="VENCIDO">
      <formula>NOT(ISERROR(SEARCH("VENCIDO",R197)))</formula>
    </cfRule>
    <cfRule type="containsText" dxfId="1348" priority="145" operator="containsText" text="VERDE">
      <formula>NOT(ISERROR(SEARCH("VERDE",R197)))</formula>
    </cfRule>
  </conditionalFormatting>
  <conditionalFormatting sqref="R222:R226">
    <cfRule type="containsText" dxfId="1347" priority="141" operator="containsText" text="ROJO">
      <formula>NOT(ISERROR(SEARCH("ROJO",R222)))</formula>
    </cfRule>
    <cfRule type="containsText" dxfId="1346" priority="140" stopIfTrue="1" operator="containsText" text="AMARILLO">
      <formula>NOT(ISERROR(SEARCH("AMARILLO",R222)))</formula>
    </cfRule>
    <cfRule type="containsText" dxfId="1345" priority="139" operator="containsText" text="VERDE">
      <formula>NOT(ISERROR(SEARCH("VERDE",R222)))</formula>
    </cfRule>
    <cfRule type="containsText" dxfId="1344" priority="138" operator="containsText" text="VENCIDO">
      <formula>NOT(ISERROR(SEARCH("VENCIDO",R222)))</formula>
    </cfRule>
  </conditionalFormatting>
  <conditionalFormatting sqref="R228:R232 R234:R238 R240:R244">
    <cfRule type="containsText" dxfId="1343" priority="133" operator="containsText" text="VENCIDO">
      <formula>NOT(ISERROR(SEARCH("VENCIDO",R228)))</formula>
    </cfRule>
    <cfRule type="containsText" dxfId="1342" priority="134" operator="containsText" text="VERDE">
      <formula>NOT(ISERROR(SEARCH("VERDE",R228)))</formula>
    </cfRule>
    <cfRule type="containsText" dxfId="1341" priority="135" stopIfTrue="1" operator="containsText" text="AMARILLO">
      <formula>NOT(ISERROR(SEARCH("AMARILLO",R228)))</formula>
    </cfRule>
    <cfRule type="containsText" dxfId="1340" priority="136" operator="containsText" text="ROJO">
      <formula>NOT(ISERROR(SEARCH("ROJO",R228)))</formula>
    </cfRule>
  </conditionalFormatting>
  <conditionalFormatting sqref="R246:R250">
    <cfRule type="containsText" dxfId="1339" priority="128" operator="containsText" text="VENCIDO">
      <formula>NOT(ISERROR(SEARCH("VENCIDO",R246)))</formula>
    </cfRule>
    <cfRule type="containsText" dxfId="1338" priority="129" operator="containsText" text="VERDE">
      <formula>NOT(ISERROR(SEARCH("VERDE",R246)))</formula>
    </cfRule>
    <cfRule type="containsText" dxfId="1337" priority="130" stopIfTrue="1" operator="containsText" text="AMARILLO">
      <formula>NOT(ISERROR(SEARCH("AMARILLO",R246)))</formula>
    </cfRule>
    <cfRule type="containsText" dxfId="1336" priority="131" operator="containsText" text="ROJO">
      <formula>NOT(ISERROR(SEARCH("ROJO",R246)))</formula>
    </cfRule>
  </conditionalFormatting>
  <conditionalFormatting sqref="R252:R256">
    <cfRule type="containsText" dxfId="1335" priority="123" operator="containsText" text="VENCIDO">
      <formula>NOT(ISERROR(SEARCH("VENCIDO",R252)))</formula>
    </cfRule>
    <cfRule type="containsText" dxfId="1334" priority="124" operator="containsText" text="VERDE">
      <formula>NOT(ISERROR(SEARCH("VERDE",R252)))</formula>
    </cfRule>
    <cfRule type="containsText" dxfId="1333" priority="125" stopIfTrue="1" operator="containsText" text="AMARILLO">
      <formula>NOT(ISERROR(SEARCH("AMARILLO",R252)))</formula>
    </cfRule>
    <cfRule type="containsText" dxfId="1332" priority="126" operator="containsText" text="ROJO">
      <formula>NOT(ISERROR(SEARCH("ROJO",R252)))</formula>
    </cfRule>
  </conditionalFormatting>
  <conditionalFormatting sqref="R258:R262 R264:R268">
    <cfRule type="containsText" dxfId="1331" priority="121" operator="containsText" text="ROJO">
      <formula>NOT(ISERROR(SEARCH("ROJO",R258)))</formula>
    </cfRule>
    <cfRule type="containsText" dxfId="1330" priority="120" stopIfTrue="1" operator="containsText" text="AMARILLO">
      <formula>NOT(ISERROR(SEARCH("AMARILLO",R258)))</formula>
    </cfRule>
    <cfRule type="containsText" dxfId="1329" priority="118" operator="containsText" text="VENCIDO">
      <formula>NOT(ISERROR(SEARCH("VENCIDO",R258)))</formula>
    </cfRule>
    <cfRule type="containsText" dxfId="1328" priority="119" operator="containsText" text="VERDE">
      <formula>NOT(ISERROR(SEARCH("VERDE",R258)))</formula>
    </cfRule>
  </conditionalFormatting>
  <conditionalFormatting sqref="R270:R274 R276:R280 R282:R286 R288:R292">
    <cfRule type="containsText" dxfId="1327" priority="113" operator="containsText" text="VENCIDO">
      <formula>NOT(ISERROR(SEARCH("VENCIDO",R270)))</formula>
    </cfRule>
    <cfRule type="containsText" dxfId="1326" priority="114" operator="containsText" text="VERDE">
      <formula>NOT(ISERROR(SEARCH("VERDE",R270)))</formula>
    </cfRule>
    <cfRule type="containsText" dxfId="1325" priority="115" stopIfTrue="1" operator="containsText" text="AMARILLO">
      <formula>NOT(ISERROR(SEARCH("AMARILLO",R270)))</formula>
    </cfRule>
    <cfRule type="containsText" dxfId="1324" priority="116" operator="containsText" text="ROJO">
      <formula>NOT(ISERROR(SEARCH("ROJO",R270)))</formula>
    </cfRule>
  </conditionalFormatting>
  <conditionalFormatting sqref="R295:R300">
    <cfRule type="containsText" dxfId="1323" priority="108" operator="containsText" text="VERDE">
      <formula>NOT(ISERROR(SEARCH("VERDE",R295)))</formula>
    </cfRule>
    <cfRule type="containsText" dxfId="1322" priority="109" stopIfTrue="1" operator="containsText" text="AMARILLO">
      <formula>NOT(ISERROR(SEARCH("AMARILLO",R295)))</formula>
    </cfRule>
    <cfRule type="containsText" dxfId="1321" priority="110" operator="containsText" text="ROJO">
      <formula>NOT(ISERROR(SEARCH("ROJO",R295)))</formula>
    </cfRule>
    <cfRule type="containsText" dxfId="1320" priority="107" operator="containsText" text="VENCIDO">
      <formula>NOT(ISERROR(SEARCH("VENCIDO",R295)))</formula>
    </cfRule>
  </conditionalFormatting>
  <conditionalFormatting sqref="R302:R307 R309:R314">
    <cfRule type="containsText" dxfId="1319" priority="103" stopIfTrue="1" operator="containsText" text="AMARILLO">
      <formula>NOT(ISERROR(SEARCH("AMARILLO",R302)))</formula>
    </cfRule>
    <cfRule type="containsText" dxfId="1318" priority="102" operator="containsText" text="VERDE">
      <formula>NOT(ISERROR(SEARCH("VERDE",R302)))</formula>
    </cfRule>
    <cfRule type="containsText" dxfId="1317" priority="101" operator="containsText" text="VENCIDO">
      <formula>NOT(ISERROR(SEARCH("VENCIDO",R302)))</formula>
    </cfRule>
    <cfRule type="containsText" dxfId="1316" priority="104" operator="containsText" text="ROJO">
      <formula>NOT(ISERROR(SEARCH("ROJO",R302)))</formula>
    </cfRule>
  </conditionalFormatting>
  <conditionalFormatting sqref="R316:R321 R323:R328 R330:R335">
    <cfRule type="containsText" dxfId="1315" priority="98" operator="containsText" text="ROJO">
      <formula>NOT(ISERROR(SEARCH("ROJO",R316)))</formula>
    </cfRule>
    <cfRule type="containsText" dxfId="1314" priority="97" stopIfTrue="1" operator="containsText" text="AMARILLO">
      <formula>NOT(ISERROR(SEARCH("AMARILLO",R316)))</formula>
    </cfRule>
    <cfRule type="containsText" dxfId="1313" priority="96" operator="containsText" text="VERDE">
      <formula>NOT(ISERROR(SEARCH("VERDE",R316)))</formula>
    </cfRule>
    <cfRule type="containsText" dxfId="1312" priority="95" operator="containsText" text="VENCIDO">
      <formula>NOT(ISERROR(SEARCH("VENCIDO",R316)))</formula>
    </cfRule>
  </conditionalFormatting>
  <conditionalFormatting sqref="R337:R342 R344:R349">
    <cfRule type="containsText" dxfId="1311" priority="91" stopIfTrue="1" operator="containsText" text="AMARILLO">
      <formula>NOT(ISERROR(SEARCH("AMARILLO",R337)))</formula>
    </cfRule>
    <cfRule type="containsText" dxfId="1310" priority="90" operator="containsText" text="VERDE">
      <formula>NOT(ISERROR(SEARCH("VERDE",R337)))</formula>
    </cfRule>
    <cfRule type="containsText" dxfId="1309" priority="89" operator="containsText" text="VENCIDO">
      <formula>NOT(ISERROR(SEARCH("VENCIDO",R337)))</formula>
    </cfRule>
    <cfRule type="containsText" dxfId="1308" priority="92" operator="containsText" text="ROJO">
      <formula>NOT(ISERROR(SEARCH("ROJO",R337)))</formula>
    </cfRule>
  </conditionalFormatting>
  <conditionalFormatting sqref="R351:R356">
    <cfRule type="containsText" dxfId="1307" priority="86" operator="containsText" text="ROJO">
      <formula>NOT(ISERROR(SEARCH("ROJO",R351)))</formula>
    </cfRule>
    <cfRule type="containsText" dxfId="1306" priority="85" stopIfTrue="1" operator="containsText" text="AMARILLO">
      <formula>NOT(ISERROR(SEARCH("AMARILLO",R351)))</formula>
    </cfRule>
    <cfRule type="containsText" dxfId="1305" priority="84" operator="containsText" text="VERDE">
      <formula>NOT(ISERROR(SEARCH("VERDE",R351)))</formula>
    </cfRule>
    <cfRule type="containsText" dxfId="1304" priority="83" operator="containsText" text="VENCIDO">
      <formula>NOT(ISERROR(SEARCH("VENCIDO",R351)))</formula>
    </cfRule>
  </conditionalFormatting>
  <conditionalFormatting sqref="R358:R363">
    <cfRule type="containsText" dxfId="1303" priority="79" stopIfTrue="1" operator="containsText" text="AMARILLO">
      <formula>NOT(ISERROR(SEARCH("AMARILLO",R358)))</formula>
    </cfRule>
    <cfRule type="containsText" dxfId="1302" priority="78" operator="containsText" text="VERDE">
      <formula>NOT(ISERROR(SEARCH("VERDE",R358)))</formula>
    </cfRule>
    <cfRule type="containsText" dxfId="1301" priority="77" operator="containsText" text="VENCIDO">
      <formula>NOT(ISERROR(SEARCH("VENCIDO",R358)))</formula>
    </cfRule>
    <cfRule type="containsText" dxfId="1300" priority="80" operator="containsText" text="ROJO">
      <formula>NOT(ISERROR(SEARCH("ROJO",R358)))</formula>
    </cfRule>
  </conditionalFormatting>
  <conditionalFormatting sqref="R365:R371">
    <cfRule type="containsText" dxfId="1299" priority="76" operator="containsText" text="ROJO">
      <formula>NOT(ISERROR(SEARCH("ROJO",R365)))</formula>
    </cfRule>
    <cfRule type="containsText" dxfId="1298" priority="75" stopIfTrue="1" operator="containsText" text="AMARILLO">
      <formula>NOT(ISERROR(SEARCH("AMARILLO",R365)))</formula>
    </cfRule>
    <cfRule type="containsText" dxfId="1297" priority="73" operator="containsText" text="VENCIDO">
      <formula>NOT(ISERROR(SEARCH("VENCIDO",R365)))</formula>
    </cfRule>
    <cfRule type="containsText" dxfId="1296" priority="74" operator="containsText" text="VERDE">
      <formula>NOT(ISERROR(SEARCH("VERDE",R365)))</formula>
    </cfRule>
  </conditionalFormatting>
  <dataValidations count="1">
    <dataValidation type="list" allowBlank="1" showInputMessage="1" showErrorMessage="1" sqref="T222:T226 T228:T232 T234:T238 T240:T244 T246:T250 T252:T256 T258:T262 T264:T268 T270:T274 T276:T280 T282:T286 T288:T292 T295:T300 T302:T307 T309:T314 T316:T321 T323:T328 T330:T335 T337:T342 T344:T349 T351:T356 T358:T363 T365:T371 T377:T381" xr:uid="{00000000-0002-0000-0600-000000000000}">
      <formula1>"VENCIDO,NO VENCIDO"</formula1>
    </dataValidation>
  </dataValidations>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Q381"/>
  <sheetViews>
    <sheetView topLeftCell="A334" zoomScale="70" zoomScaleNormal="70" workbookViewId="0">
      <selection activeCell="G378" sqref="G378"/>
    </sheetView>
  </sheetViews>
  <sheetFormatPr baseColWidth="10" defaultColWidth="10.875" defaultRowHeight="13.5"/>
  <cols>
    <col min="1" max="12" width="10.875" style="1"/>
    <col min="13" max="13" width="16.25" style="1" customWidth="1"/>
    <col min="14" max="16384" width="10.875" style="1"/>
  </cols>
  <sheetData>
    <row r="1" spans="1:43" ht="14.65" customHeight="1">
      <c r="A1" s="110" t="s">
        <v>48</v>
      </c>
      <c r="B1" s="195" t="s">
        <v>77</v>
      </c>
      <c r="C1" s="196"/>
      <c r="D1" s="114" t="s">
        <v>78</v>
      </c>
      <c r="E1" s="110" t="s">
        <v>79</v>
      </c>
      <c r="F1" s="104" t="s">
        <v>80</v>
      </c>
      <c r="G1" s="105"/>
      <c r="H1" s="2" t="s">
        <v>81</v>
      </c>
      <c r="I1" s="3" t="s">
        <v>82</v>
      </c>
      <c r="J1" s="141" t="s">
        <v>83</v>
      </c>
      <c r="K1" s="110" t="s">
        <v>84</v>
      </c>
      <c r="L1" s="114" t="s">
        <v>85</v>
      </c>
      <c r="M1" s="113" t="s">
        <v>86</v>
      </c>
      <c r="N1" s="113" t="s">
        <v>87</v>
      </c>
      <c r="O1" s="113" t="s">
        <v>88</v>
      </c>
      <c r="P1" s="156" t="s">
        <v>89</v>
      </c>
      <c r="Q1" s="113" t="s">
        <v>90</v>
      </c>
      <c r="R1" s="159" t="s">
        <v>91</v>
      </c>
      <c r="S1" s="159" t="s">
        <v>92</v>
      </c>
      <c r="T1" s="162" t="s">
        <v>93</v>
      </c>
      <c r="U1" s="162" t="s">
        <v>89</v>
      </c>
      <c r="V1" s="162" t="s">
        <v>94</v>
      </c>
      <c r="W1" s="162" t="s">
        <v>95</v>
      </c>
      <c r="X1" s="162" t="s">
        <v>96</v>
      </c>
      <c r="Y1" s="110" t="s">
        <v>97</v>
      </c>
      <c r="Z1" s="110" t="s">
        <v>98</v>
      </c>
      <c r="AA1" s="4"/>
      <c r="AB1" s="5" t="s">
        <v>99</v>
      </c>
      <c r="AC1" s="6"/>
      <c r="AD1" s="6"/>
      <c r="AE1" s="6"/>
      <c r="AF1" s="6"/>
      <c r="AG1" s="6"/>
      <c r="AH1" s="6"/>
      <c r="AI1" s="6"/>
      <c r="AJ1" s="6"/>
      <c r="AK1" s="6"/>
      <c r="AL1" s="6"/>
      <c r="AM1" s="6"/>
      <c r="AN1" s="6"/>
      <c r="AO1" s="180" t="s">
        <v>100</v>
      </c>
      <c r="AP1" s="7"/>
      <c r="AQ1" s="8"/>
    </row>
    <row r="2" spans="1:43" ht="16.5">
      <c r="A2" s="111"/>
      <c r="B2" s="197"/>
      <c r="C2" s="198"/>
      <c r="D2" s="115"/>
      <c r="E2" s="111"/>
      <c r="F2" s="114" t="s">
        <v>101</v>
      </c>
      <c r="G2" s="114" t="s">
        <v>102</v>
      </c>
      <c r="H2" s="135" t="s">
        <v>103</v>
      </c>
      <c r="I2" s="138" t="s">
        <v>104</v>
      </c>
      <c r="J2" s="142"/>
      <c r="K2" s="111"/>
      <c r="L2" s="115"/>
      <c r="M2" s="113"/>
      <c r="N2" s="113"/>
      <c r="O2" s="113"/>
      <c r="P2" s="157"/>
      <c r="Q2" s="113"/>
      <c r="R2" s="160"/>
      <c r="S2" s="160"/>
      <c r="T2" s="162"/>
      <c r="U2" s="162"/>
      <c r="V2" s="162"/>
      <c r="W2" s="162"/>
      <c r="X2" s="162"/>
      <c r="Y2" s="111"/>
      <c r="Z2" s="111"/>
      <c r="AA2" s="4"/>
      <c r="AB2" s="91">
        <v>1</v>
      </c>
      <c r="AC2" s="91"/>
      <c r="AD2" s="91"/>
      <c r="AE2" s="10">
        <v>2</v>
      </c>
      <c r="AF2" s="11">
        <v>3</v>
      </c>
      <c r="AG2" s="9">
        <v>4</v>
      </c>
      <c r="AH2" s="11">
        <v>5</v>
      </c>
      <c r="AI2" s="9">
        <v>6</v>
      </c>
      <c r="AJ2" s="11">
        <v>7</v>
      </c>
      <c r="AK2" s="9">
        <v>8</v>
      </c>
      <c r="AL2" s="9">
        <v>9</v>
      </c>
      <c r="AM2" s="9">
        <v>10</v>
      </c>
      <c r="AN2" s="11">
        <v>11</v>
      </c>
      <c r="AO2" s="181"/>
      <c r="AP2" s="12"/>
      <c r="AQ2" s="8"/>
    </row>
    <row r="3" spans="1:43" ht="16.5">
      <c r="A3" s="111"/>
      <c r="B3" s="197"/>
      <c r="C3" s="198"/>
      <c r="D3" s="115"/>
      <c r="E3" s="111"/>
      <c r="F3" s="115"/>
      <c r="G3" s="115"/>
      <c r="H3" s="136"/>
      <c r="I3" s="139"/>
      <c r="J3" s="142"/>
      <c r="K3" s="111"/>
      <c r="L3" s="115"/>
      <c r="M3" s="113"/>
      <c r="N3" s="113"/>
      <c r="O3" s="113"/>
      <c r="P3" s="157"/>
      <c r="Q3" s="113"/>
      <c r="R3" s="160"/>
      <c r="S3" s="160"/>
      <c r="T3" s="162"/>
      <c r="U3" s="162"/>
      <c r="V3" s="162"/>
      <c r="W3" s="162"/>
      <c r="X3" s="162"/>
      <c r="Y3" s="111"/>
      <c r="Z3" s="111"/>
      <c r="AA3" s="4"/>
      <c r="AB3" s="91" t="s">
        <v>49</v>
      </c>
      <c r="AC3" s="91"/>
      <c r="AD3" s="91"/>
      <c r="AE3" s="175" t="s">
        <v>8</v>
      </c>
      <c r="AF3" s="179" t="s">
        <v>12</v>
      </c>
      <c r="AG3" s="91" t="s">
        <v>14</v>
      </c>
      <c r="AH3" s="179" t="s">
        <v>17</v>
      </c>
      <c r="AI3" s="91" t="s">
        <v>25</v>
      </c>
      <c r="AJ3" s="179" t="s">
        <v>105</v>
      </c>
      <c r="AK3" s="91" t="s">
        <v>35</v>
      </c>
      <c r="AL3" s="91" t="s">
        <v>37</v>
      </c>
      <c r="AM3" s="91" t="s">
        <v>40</v>
      </c>
      <c r="AN3" s="179" t="s">
        <v>43</v>
      </c>
      <c r="AO3" s="181"/>
      <c r="AP3" s="13"/>
      <c r="AQ3" s="8"/>
    </row>
    <row r="4" spans="1:43" ht="25.5">
      <c r="A4" s="112"/>
      <c r="B4" s="199"/>
      <c r="C4" s="200"/>
      <c r="D4" s="116"/>
      <c r="E4" s="112"/>
      <c r="F4" s="116"/>
      <c r="G4" s="116"/>
      <c r="H4" s="137"/>
      <c r="I4" s="140"/>
      <c r="J4" s="143"/>
      <c r="K4" s="112"/>
      <c r="L4" s="116"/>
      <c r="M4" s="113"/>
      <c r="N4" s="113"/>
      <c r="O4" s="113"/>
      <c r="P4" s="158"/>
      <c r="Q4" s="113"/>
      <c r="R4" s="161"/>
      <c r="S4" s="161"/>
      <c r="T4" s="162"/>
      <c r="U4" s="162"/>
      <c r="V4" s="162"/>
      <c r="W4" s="162"/>
      <c r="X4" s="162"/>
      <c r="Y4" s="112"/>
      <c r="Z4" s="112"/>
      <c r="AA4" s="4"/>
      <c r="AB4" s="9" t="s">
        <v>106</v>
      </c>
      <c r="AC4" s="9" t="s">
        <v>107</v>
      </c>
      <c r="AD4" s="9" t="s">
        <v>108</v>
      </c>
      <c r="AE4" s="176"/>
      <c r="AF4" s="179"/>
      <c r="AG4" s="91"/>
      <c r="AH4" s="179"/>
      <c r="AI4" s="91"/>
      <c r="AJ4" s="179"/>
      <c r="AK4" s="91"/>
      <c r="AL4" s="91"/>
      <c r="AM4" s="91"/>
      <c r="AN4" s="179"/>
      <c r="AO4" s="182"/>
      <c r="AP4" s="13"/>
      <c r="AQ4" s="8"/>
    </row>
    <row r="5" spans="1:43" ht="16.5">
      <c r="A5" s="100">
        <v>1</v>
      </c>
      <c r="B5" s="187" t="s">
        <v>109</v>
      </c>
      <c r="C5" s="188"/>
      <c r="D5" s="117">
        <f>+Junio!M5</f>
        <v>10</v>
      </c>
      <c r="E5" s="126"/>
      <c r="F5" s="132"/>
      <c r="G5" s="132"/>
      <c r="H5" s="132"/>
      <c r="I5" s="132"/>
      <c r="J5" s="144">
        <f>+F5+G5</f>
        <v>0</v>
      </c>
      <c r="K5" s="147">
        <f>+AO5</f>
        <v>0</v>
      </c>
      <c r="L5" s="150">
        <f>+J5+K5</f>
        <v>0</v>
      </c>
      <c r="M5" s="153">
        <f>+(D5+E5)-(L5)+H5-I5</f>
        <v>10</v>
      </c>
      <c r="N5" s="14">
        <v>10</v>
      </c>
      <c r="O5" s="15" t="s">
        <v>251</v>
      </c>
      <c r="P5" s="15" t="s">
        <v>111</v>
      </c>
      <c r="Q5" s="16">
        <v>46387</v>
      </c>
      <c r="R5" s="17" t="str">
        <f ca="1">IF(Q5=0," ",IFERROR(IF(DATEDIF(TODAY(),Q5,"M")&lt;=5,"ROJO",IF(DATEDIF(TODAY(),Q5,"M")&gt;=12,"VERDE",IF(AND(DATEDIF(TODAY(),Q5,"M")&gt;=6,DATEDIF(TODAY(),Q5,"M")&lt;=11),"AMARILLO"))),S5))</f>
        <v>ROJO</v>
      </c>
      <c r="S5" s="17" t="str">
        <f>IF(Q5=0," ",IF(Q5&lt;=$N$4,"VENCIDO","NO VENCIDO"))</f>
        <v>NO VENCIDO</v>
      </c>
      <c r="T5" s="18"/>
      <c r="U5" s="19"/>
      <c r="V5" s="19"/>
      <c r="W5" s="20"/>
      <c r="X5" s="20"/>
      <c r="Y5" s="163">
        <f>+AT5</f>
        <v>0</v>
      </c>
      <c r="Z5" s="21"/>
      <c r="AA5" s="4"/>
      <c r="AB5" s="166"/>
      <c r="AC5" s="166"/>
      <c r="AD5" s="170">
        <f>+AB5+AC5</f>
        <v>0</v>
      </c>
      <c r="AE5" s="167"/>
      <c r="AF5" s="167"/>
      <c r="AG5" s="167"/>
      <c r="AH5" s="167"/>
      <c r="AI5" s="167"/>
      <c r="AJ5" s="167"/>
      <c r="AK5" s="167"/>
      <c r="AL5" s="167"/>
      <c r="AM5" s="167"/>
      <c r="AN5" s="167"/>
      <c r="AO5" s="183">
        <f>SUM(AD5:AN9)</f>
        <v>0</v>
      </c>
      <c r="AP5" s="24"/>
      <c r="AQ5" s="8"/>
    </row>
    <row r="6" spans="1:43" ht="16.5">
      <c r="A6" s="101"/>
      <c r="B6" s="189"/>
      <c r="C6" s="190"/>
      <c r="D6" s="118"/>
      <c r="E6" s="127"/>
      <c r="F6" s="133"/>
      <c r="G6" s="133"/>
      <c r="H6" s="133"/>
      <c r="I6" s="133"/>
      <c r="J6" s="145"/>
      <c r="K6" s="148"/>
      <c r="L6" s="151"/>
      <c r="M6" s="154"/>
      <c r="N6" s="14"/>
      <c r="O6" s="15"/>
      <c r="P6" s="15"/>
      <c r="Q6" s="16"/>
      <c r="R6" s="17" t="str">
        <f ca="1">IF(Q6=0," ",IFERROR(IF(DATEDIF(TODAY(),Q6,"M")&lt;=5,"ROJO",IF(DATEDIF(TODAY(),Q6,"M")&gt;=12,"VERDE",IF(AND(DATEDIF(TODAY(),Q6,"M")&gt;=6,DATEDIF(TODAY(),Q6,"M")&lt;=11),"AMARILLO"))),S6))</f>
        <v xml:space="preserve"> </v>
      </c>
      <c r="S6" s="25" t="str">
        <f>IF(Q6=0," ",IF(Q6&lt;=$N$4,"VENCIDO","NO VENCIDO"))</f>
        <v xml:space="preserve"> </v>
      </c>
      <c r="T6" s="18"/>
      <c r="U6" s="19"/>
      <c r="V6" s="19"/>
      <c r="W6" s="20"/>
      <c r="X6" s="20"/>
      <c r="Y6" s="164"/>
      <c r="Z6" s="21"/>
      <c r="AA6" s="4"/>
      <c r="AB6" s="166"/>
      <c r="AC6" s="166"/>
      <c r="AD6" s="170"/>
      <c r="AE6" s="168"/>
      <c r="AF6" s="168"/>
      <c r="AG6" s="168"/>
      <c r="AH6" s="168"/>
      <c r="AI6" s="168"/>
      <c r="AJ6" s="168"/>
      <c r="AK6" s="168"/>
      <c r="AL6" s="168"/>
      <c r="AM6" s="168"/>
      <c r="AN6" s="168"/>
      <c r="AO6" s="184"/>
      <c r="AP6" s="24"/>
      <c r="AQ6" s="8"/>
    </row>
    <row r="7" spans="1:43" ht="16.5">
      <c r="A7" s="101"/>
      <c r="B7" s="189"/>
      <c r="C7" s="190"/>
      <c r="D7" s="118"/>
      <c r="E7" s="127"/>
      <c r="F7" s="133"/>
      <c r="G7" s="133"/>
      <c r="H7" s="133"/>
      <c r="I7" s="133"/>
      <c r="J7" s="145"/>
      <c r="K7" s="148"/>
      <c r="L7" s="151"/>
      <c r="M7" s="154"/>
      <c r="N7" s="14"/>
      <c r="O7" s="15"/>
      <c r="P7" s="15"/>
      <c r="Q7" s="16"/>
      <c r="R7" s="17" t="str">
        <f ca="1">IF(Q7=0," ",IFERROR(IF(DATEDIF(TODAY(),Q7,"M")&lt;=5,"ROJO",IF(DATEDIF(TODAY(),Q7,"M")&gt;=12,"VERDE",IF(AND(DATEDIF(TODAY(),Q7,"M")&gt;=6,DATEDIF(TODAY(),Q7,"M")&lt;=11),"AMARILLO"))),S7))</f>
        <v xml:space="preserve"> </v>
      </c>
      <c r="S7" s="25" t="str">
        <f>IF(Q7=0," ",IF(Q7&lt;=$N$4,"VENCIDO","NO VENCIDO"))</f>
        <v xml:space="preserve"> </v>
      </c>
      <c r="T7" s="18"/>
      <c r="U7" s="19"/>
      <c r="V7" s="19"/>
      <c r="W7" s="20"/>
      <c r="X7" s="20"/>
      <c r="Y7" s="164"/>
      <c r="Z7" s="21"/>
      <c r="AA7" s="4"/>
      <c r="AB7" s="166"/>
      <c r="AC7" s="166"/>
      <c r="AD7" s="170"/>
      <c r="AE7" s="168"/>
      <c r="AF7" s="168"/>
      <c r="AG7" s="168"/>
      <c r="AH7" s="168"/>
      <c r="AI7" s="168"/>
      <c r="AJ7" s="168"/>
      <c r="AK7" s="168"/>
      <c r="AL7" s="168"/>
      <c r="AM7" s="168"/>
      <c r="AN7" s="168"/>
      <c r="AO7" s="184"/>
      <c r="AP7" s="24"/>
      <c r="AQ7" s="8"/>
    </row>
    <row r="8" spans="1:43" ht="16.5">
      <c r="A8" s="101"/>
      <c r="B8" s="189"/>
      <c r="C8" s="190"/>
      <c r="D8" s="118"/>
      <c r="E8" s="127"/>
      <c r="F8" s="133"/>
      <c r="G8" s="133"/>
      <c r="H8" s="133"/>
      <c r="I8" s="133"/>
      <c r="J8" s="145"/>
      <c r="K8" s="148"/>
      <c r="L8" s="151"/>
      <c r="M8" s="154"/>
      <c r="N8" s="14"/>
      <c r="O8" s="15"/>
      <c r="P8" s="15"/>
      <c r="Q8" s="16"/>
      <c r="R8" s="17" t="str">
        <f ca="1">IF(Q8=0," ",IFERROR(IF(DATEDIF(TODAY(),Q8,"M")&lt;=5,"ROJO",IF(DATEDIF(TODAY(),Q8,"M")&gt;=12,"VERDE",IF(AND(DATEDIF(TODAY(),Q8,"M")&gt;=6,DATEDIF(TODAY(),Q8,"M")&lt;=11),"AMARILLO"))),S8))</f>
        <v xml:space="preserve"> </v>
      </c>
      <c r="S8" s="25" t="str">
        <f>IF(Q8=0," ",IF(Q8&lt;=$N$4,"VENCIDO","NO VENCIDO"))</f>
        <v xml:space="preserve"> </v>
      </c>
      <c r="T8" s="18"/>
      <c r="U8" s="19"/>
      <c r="V8" s="19"/>
      <c r="W8" s="20"/>
      <c r="X8" s="20"/>
      <c r="Y8" s="164"/>
      <c r="Z8" s="21"/>
      <c r="AA8" s="4"/>
      <c r="AB8" s="166"/>
      <c r="AC8" s="166"/>
      <c r="AD8" s="170"/>
      <c r="AE8" s="168"/>
      <c r="AF8" s="168"/>
      <c r="AG8" s="168"/>
      <c r="AH8" s="168"/>
      <c r="AI8" s="168"/>
      <c r="AJ8" s="168"/>
      <c r="AK8" s="168"/>
      <c r="AL8" s="168"/>
      <c r="AM8" s="168"/>
      <c r="AN8" s="168"/>
      <c r="AO8" s="184"/>
      <c r="AP8" s="24"/>
      <c r="AQ8" s="8"/>
    </row>
    <row r="9" spans="1:43" ht="16.5">
      <c r="A9" s="101"/>
      <c r="B9" s="189"/>
      <c r="C9" s="190"/>
      <c r="D9" s="118"/>
      <c r="E9" s="127"/>
      <c r="F9" s="133"/>
      <c r="G9" s="133"/>
      <c r="H9" s="133"/>
      <c r="I9" s="133"/>
      <c r="J9" s="145"/>
      <c r="K9" s="148"/>
      <c r="L9" s="151"/>
      <c r="M9" s="155"/>
      <c r="N9" s="14"/>
      <c r="O9" s="15"/>
      <c r="P9" s="15"/>
      <c r="Q9" s="16"/>
      <c r="R9" s="17" t="str">
        <f ca="1">IF(Q9=0," ",IFERROR(IF(DATEDIF(TODAY(),Q9,"M")&lt;=5,"ROJO",IF(DATEDIF(TODAY(),Q9,"M")&gt;=12,"VERDE",IF(AND(DATEDIF(TODAY(),Q9,"M")&gt;=6,DATEDIF(TODAY(),Q9,"M")&lt;=11),"AMARILLO"))),S9))</f>
        <v xml:space="preserve"> </v>
      </c>
      <c r="S9" s="25" t="str">
        <f>IF(Q9=0," ",IF(Q9&lt;=$N$4,"VENCIDO","NO VENCIDO"))</f>
        <v xml:space="preserve"> </v>
      </c>
      <c r="T9" s="18"/>
      <c r="U9" s="19"/>
      <c r="V9" s="19"/>
      <c r="W9" s="20"/>
      <c r="X9" s="20"/>
      <c r="Y9" s="164"/>
      <c r="Z9" s="21"/>
      <c r="AA9" s="4"/>
      <c r="AB9" s="166"/>
      <c r="AC9" s="166"/>
      <c r="AD9" s="170"/>
      <c r="AE9" s="169"/>
      <c r="AF9" s="169"/>
      <c r="AG9" s="169"/>
      <c r="AH9" s="169"/>
      <c r="AI9" s="169"/>
      <c r="AJ9" s="169"/>
      <c r="AK9" s="169"/>
      <c r="AL9" s="169"/>
      <c r="AM9" s="169"/>
      <c r="AN9" s="169"/>
      <c r="AO9" s="185"/>
      <c r="AP9" s="24"/>
      <c r="AQ9" s="8"/>
    </row>
    <row r="10" spans="1:43" ht="16.5">
      <c r="A10" s="102"/>
      <c r="B10" s="191"/>
      <c r="C10" s="192"/>
      <c r="D10" s="119"/>
      <c r="E10" s="128"/>
      <c r="F10" s="134"/>
      <c r="G10" s="134"/>
      <c r="H10" s="134"/>
      <c r="I10" s="134"/>
      <c r="J10" s="146"/>
      <c r="K10" s="149"/>
      <c r="L10" s="152"/>
      <c r="M10" s="28" t="b">
        <f>M5=N10</f>
        <v>1</v>
      </c>
      <c r="N10" s="29">
        <f>SUM(N5:N9)</f>
        <v>10</v>
      </c>
      <c r="O10" s="30" t="s">
        <v>112</v>
      </c>
      <c r="P10" s="31"/>
      <c r="Q10" s="32"/>
      <c r="R10" s="32"/>
      <c r="S10" s="32"/>
      <c r="T10" s="33">
        <f>SUM(T5:T9)</f>
        <v>0</v>
      </c>
      <c r="U10" s="34"/>
      <c r="V10" s="34"/>
      <c r="W10" s="34"/>
      <c r="X10" s="35"/>
      <c r="Y10" s="165"/>
      <c r="Z10" s="36"/>
      <c r="AA10" s="4"/>
      <c r="AB10" s="37"/>
      <c r="AC10" s="38"/>
      <c r="AD10" s="38"/>
      <c r="AE10" s="38"/>
      <c r="AF10" s="38"/>
      <c r="AG10" s="38"/>
      <c r="AH10" s="38"/>
      <c r="AI10" s="38"/>
      <c r="AJ10" s="38"/>
      <c r="AK10" s="38"/>
      <c r="AL10" s="38"/>
      <c r="AM10" s="38"/>
      <c r="AN10" s="38"/>
      <c r="AO10" s="39"/>
      <c r="AP10" s="24"/>
      <c r="AQ10" s="8"/>
    </row>
    <row r="11" spans="1:43" ht="14.65" customHeight="1">
      <c r="A11" s="100">
        <f>A5+1</f>
        <v>2</v>
      </c>
      <c r="B11" s="187" t="s">
        <v>113</v>
      </c>
      <c r="C11" s="188"/>
      <c r="D11" s="117">
        <f>+Junio!M11</f>
        <v>9</v>
      </c>
      <c r="E11" s="126"/>
      <c r="F11" s="132"/>
      <c r="G11" s="132"/>
      <c r="H11" s="132"/>
      <c r="I11" s="132"/>
      <c r="J11" s="144">
        <f>+F11+G11</f>
        <v>0</v>
      </c>
      <c r="K11" s="147">
        <f>+AO11</f>
        <v>0</v>
      </c>
      <c r="L11" s="150">
        <f>+J11+K11</f>
        <v>0</v>
      </c>
      <c r="M11" s="153">
        <f>+(D11+E11)-(L11)+H11-I11</f>
        <v>9</v>
      </c>
      <c r="N11" s="14">
        <v>9</v>
      </c>
      <c r="O11" s="15" t="s">
        <v>232</v>
      </c>
      <c r="P11" s="15" t="s">
        <v>115</v>
      </c>
      <c r="Q11" s="16">
        <v>46721</v>
      </c>
      <c r="R11" s="17" t="str">
        <f ca="1">IF(Q11=0," ",IFERROR(IF(DATEDIF(TODAY(),Q11,"M")&lt;=5,"ROJO",IF(DATEDIF(TODAY(),Q11,"M")&gt;=12,"VERDE",IF(AND(DATEDIF(TODAY(),Q11,"M")&gt;=6,DATEDIF(TODAY(),Q11,"M")&lt;=11),"AMARILLO"))),S11))</f>
        <v>VERDE</v>
      </c>
      <c r="S11" s="17" t="str">
        <f>IF(Q11=0," ",IF(Q11&lt;=$N$4,"VENCIDO","NO VENCIDO"))</f>
        <v>NO VENCIDO</v>
      </c>
      <c r="T11" s="18"/>
      <c r="U11" s="19"/>
      <c r="V11" s="19"/>
      <c r="W11" s="20"/>
      <c r="X11" s="20"/>
      <c r="Y11" s="163">
        <f>+AT11</f>
        <v>0</v>
      </c>
      <c r="Z11" s="21"/>
      <c r="AA11" s="4"/>
      <c r="AB11" s="166"/>
      <c r="AC11" s="166"/>
      <c r="AD11" s="170">
        <f>+AB11+AC11</f>
        <v>0</v>
      </c>
      <c r="AE11" s="167"/>
      <c r="AF11" s="166"/>
      <c r="AG11" s="166"/>
      <c r="AH11" s="166"/>
      <c r="AI11" s="166"/>
      <c r="AJ11" s="166"/>
      <c r="AK11" s="166"/>
      <c r="AL11" s="166"/>
      <c r="AM11" s="166"/>
      <c r="AN11" s="166"/>
      <c r="AO11" s="183">
        <f>SUM(AD11:AN15)</f>
        <v>0</v>
      </c>
      <c r="AP11" s="24"/>
      <c r="AQ11" s="8"/>
    </row>
    <row r="12" spans="1:43" ht="14.65" customHeight="1">
      <c r="A12" s="101"/>
      <c r="B12" s="189"/>
      <c r="C12" s="190"/>
      <c r="D12" s="118"/>
      <c r="E12" s="127"/>
      <c r="F12" s="133"/>
      <c r="G12" s="133"/>
      <c r="H12" s="133"/>
      <c r="I12" s="133"/>
      <c r="J12" s="145"/>
      <c r="K12" s="148"/>
      <c r="L12" s="151"/>
      <c r="M12" s="154"/>
      <c r="N12" s="14"/>
      <c r="O12" s="15"/>
      <c r="P12" s="15"/>
      <c r="Q12" s="16"/>
      <c r="R12" s="17" t="str">
        <f ca="1">IF(Q12=0," ",IFERROR(IF(DATEDIF(TODAY(),Q12,"M")&lt;=5,"ROJO",IF(DATEDIF(TODAY(),Q12,"M")&gt;=12,"VERDE",IF(AND(DATEDIF(TODAY(),Q12,"M")&gt;=6,DATEDIF(TODAY(),Q12,"M")&lt;=11),"AMARILLO"))),S12))</f>
        <v xml:space="preserve"> </v>
      </c>
      <c r="S12" s="25" t="str">
        <f>IF(Q12=0," ",IF(Q12&lt;=$N$4,"VENCIDO","NO VENCIDO"))</f>
        <v xml:space="preserve"> </v>
      </c>
      <c r="T12" s="18"/>
      <c r="U12" s="19"/>
      <c r="V12" s="19"/>
      <c r="W12" s="20"/>
      <c r="X12" s="20"/>
      <c r="Y12" s="164"/>
      <c r="Z12" s="21"/>
      <c r="AA12" s="4"/>
      <c r="AB12" s="166"/>
      <c r="AC12" s="166"/>
      <c r="AD12" s="170"/>
      <c r="AE12" s="168"/>
      <c r="AF12" s="166"/>
      <c r="AG12" s="166"/>
      <c r="AH12" s="166"/>
      <c r="AI12" s="166"/>
      <c r="AJ12" s="166"/>
      <c r="AK12" s="166"/>
      <c r="AL12" s="166"/>
      <c r="AM12" s="166"/>
      <c r="AN12" s="166"/>
      <c r="AO12" s="184"/>
      <c r="AP12" s="24"/>
      <c r="AQ12" s="8"/>
    </row>
    <row r="13" spans="1:43" ht="14.65" customHeight="1">
      <c r="A13" s="101"/>
      <c r="B13" s="189"/>
      <c r="C13" s="190"/>
      <c r="D13" s="118"/>
      <c r="E13" s="127"/>
      <c r="F13" s="133"/>
      <c r="G13" s="133"/>
      <c r="H13" s="133"/>
      <c r="I13" s="133"/>
      <c r="J13" s="145"/>
      <c r="K13" s="148"/>
      <c r="L13" s="151"/>
      <c r="M13" s="154"/>
      <c r="N13" s="14"/>
      <c r="O13" s="15"/>
      <c r="P13" s="15"/>
      <c r="Q13" s="16"/>
      <c r="R13" s="17" t="str">
        <f ca="1">IF(Q13=0," ",IFERROR(IF(DATEDIF(TODAY(),Q13,"M")&lt;=5,"ROJO",IF(DATEDIF(TODAY(),Q13,"M")&gt;=12,"VERDE",IF(AND(DATEDIF(TODAY(),Q13,"M")&gt;=6,DATEDIF(TODAY(),Q13,"M")&lt;=11),"AMARILLO"))),S13))</f>
        <v xml:space="preserve"> </v>
      </c>
      <c r="S13" s="25" t="str">
        <f>IF(Q13=0," ",IF(Q13&lt;=$N$4,"VENCIDO","NO VENCIDO"))</f>
        <v xml:space="preserve"> </v>
      </c>
      <c r="T13" s="18"/>
      <c r="U13" s="19"/>
      <c r="V13" s="19"/>
      <c r="W13" s="20"/>
      <c r="X13" s="20"/>
      <c r="Y13" s="164"/>
      <c r="Z13" s="21"/>
      <c r="AA13" s="4"/>
      <c r="AB13" s="166"/>
      <c r="AC13" s="166"/>
      <c r="AD13" s="170"/>
      <c r="AE13" s="168"/>
      <c r="AF13" s="166"/>
      <c r="AG13" s="166"/>
      <c r="AH13" s="166"/>
      <c r="AI13" s="166"/>
      <c r="AJ13" s="166"/>
      <c r="AK13" s="166"/>
      <c r="AL13" s="166"/>
      <c r="AM13" s="166"/>
      <c r="AN13" s="166"/>
      <c r="AO13" s="184"/>
      <c r="AP13" s="24"/>
      <c r="AQ13" s="8"/>
    </row>
    <row r="14" spans="1:43" ht="14.65" customHeight="1">
      <c r="A14" s="101"/>
      <c r="B14" s="189"/>
      <c r="C14" s="190"/>
      <c r="D14" s="118"/>
      <c r="E14" s="127"/>
      <c r="F14" s="133"/>
      <c r="G14" s="133"/>
      <c r="H14" s="133"/>
      <c r="I14" s="133"/>
      <c r="J14" s="145"/>
      <c r="K14" s="148"/>
      <c r="L14" s="151"/>
      <c r="M14" s="154"/>
      <c r="N14" s="14"/>
      <c r="O14" s="15"/>
      <c r="P14" s="15"/>
      <c r="Q14" s="16"/>
      <c r="R14" s="17" t="str">
        <f ca="1">IF(Q14=0," ",IFERROR(IF(DATEDIF(TODAY(),Q14,"M")&lt;=5,"ROJO",IF(DATEDIF(TODAY(),Q14,"M")&gt;=12,"VERDE",IF(AND(DATEDIF(TODAY(),Q14,"M")&gt;=6,DATEDIF(TODAY(),Q14,"M")&lt;=11),"AMARILLO"))),S14))</f>
        <v xml:space="preserve"> </v>
      </c>
      <c r="S14" s="25" t="str">
        <f>IF(Q14=0," ",IF(Q14&lt;=$N$4,"VENCIDO","NO VENCIDO"))</f>
        <v xml:space="preserve"> </v>
      </c>
      <c r="T14" s="18"/>
      <c r="U14" s="19"/>
      <c r="V14" s="19"/>
      <c r="W14" s="20"/>
      <c r="X14" s="20"/>
      <c r="Y14" s="164"/>
      <c r="Z14" s="21"/>
      <c r="AA14" s="4"/>
      <c r="AB14" s="166"/>
      <c r="AC14" s="166"/>
      <c r="AD14" s="170"/>
      <c r="AE14" s="168"/>
      <c r="AF14" s="166"/>
      <c r="AG14" s="166"/>
      <c r="AH14" s="166"/>
      <c r="AI14" s="166"/>
      <c r="AJ14" s="166"/>
      <c r="AK14" s="166"/>
      <c r="AL14" s="166"/>
      <c r="AM14" s="166"/>
      <c r="AN14" s="166"/>
      <c r="AO14" s="184"/>
      <c r="AP14" s="24"/>
      <c r="AQ14" s="8"/>
    </row>
    <row r="15" spans="1:43" ht="14.65" customHeight="1">
      <c r="A15" s="101"/>
      <c r="B15" s="189"/>
      <c r="C15" s="190"/>
      <c r="D15" s="118"/>
      <c r="E15" s="127"/>
      <c r="F15" s="133"/>
      <c r="G15" s="133"/>
      <c r="H15" s="133"/>
      <c r="I15" s="133"/>
      <c r="J15" s="145"/>
      <c r="K15" s="148"/>
      <c r="L15" s="151"/>
      <c r="M15" s="155"/>
      <c r="N15" s="14"/>
      <c r="O15" s="15"/>
      <c r="P15" s="15"/>
      <c r="Q15" s="16"/>
      <c r="R15" s="17" t="str">
        <f ca="1">IF(Q15=0," ",IFERROR(IF(DATEDIF(TODAY(),Q15,"M")&lt;=5,"ROJO",IF(DATEDIF(TODAY(),Q15,"M")&gt;=12,"VERDE",IF(AND(DATEDIF(TODAY(),Q15,"M")&gt;=6,DATEDIF(TODAY(),Q15,"M")&lt;=11),"AMARILLO"))),S15))</f>
        <v xml:space="preserve"> </v>
      </c>
      <c r="S15" s="25" t="str">
        <f>IF(Q15=0," ",IF(Q15&lt;=$N$4,"VENCIDO","NO VENCIDO"))</f>
        <v xml:space="preserve"> </v>
      </c>
      <c r="T15" s="18"/>
      <c r="U15" s="19"/>
      <c r="V15" s="19"/>
      <c r="W15" s="20"/>
      <c r="X15" s="20"/>
      <c r="Y15" s="164"/>
      <c r="Z15" s="21"/>
      <c r="AA15" s="4"/>
      <c r="AB15" s="166"/>
      <c r="AC15" s="166"/>
      <c r="AD15" s="170"/>
      <c r="AE15" s="169"/>
      <c r="AF15" s="166"/>
      <c r="AG15" s="166"/>
      <c r="AH15" s="166"/>
      <c r="AI15" s="166"/>
      <c r="AJ15" s="166"/>
      <c r="AK15" s="166"/>
      <c r="AL15" s="166"/>
      <c r="AM15" s="166"/>
      <c r="AN15" s="166"/>
      <c r="AO15" s="185"/>
      <c r="AP15" s="24"/>
      <c r="AQ15" s="8"/>
    </row>
    <row r="16" spans="1:43" ht="16.5">
      <c r="A16" s="102"/>
      <c r="B16" s="191"/>
      <c r="C16" s="192"/>
      <c r="D16" s="119"/>
      <c r="E16" s="128"/>
      <c r="F16" s="134"/>
      <c r="G16" s="134"/>
      <c r="H16" s="134"/>
      <c r="I16" s="134"/>
      <c r="J16" s="146"/>
      <c r="K16" s="149"/>
      <c r="L16" s="152"/>
      <c r="M16" s="28" t="b">
        <f>M11=N16</f>
        <v>1</v>
      </c>
      <c r="N16" s="29">
        <f>SUM(N11:N15)</f>
        <v>9</v>
      </c>
      <c r="O16" s="30" t="s">
        <v>112</v>
      </c>
      <c r="P16" s="31"/>
      <c r="Q16" s="32"/>
      <c r="R16" s="32"/>
      <c r="S16" s="32"/>
      <c r="T16" s="33">
        <f>SUM(T11:T15)</f>
        <v>0</v>
      </c>
      <c r="U16" s="34"/>
      <c r="V16" s="34"/>
      <c r="W16" s="34"/>
      <c r="X16" s="35"/>
      <c r="Y16" s="165"/>
      <c r="Z16" s="36"/>
      <c r="AA16" s="4"/>
      <c r="AB16" s="37"/>
      <c r="AC16" s="38"/>
      <c r="AD16" s="38"/>
      <c r="AE16" s="38"/>
      <c r="AF16" s="38"/>
      <c r="AG16" s="38"/>
      <c r="AH16" s="38"/>
      <c r="AI16" s="38"/>
      <c r="AJ16" s="38"/>
      <c r="AK16" s="38"/>
      <c r="AL16" s="38"/>
      <c r="AM16" s="38"/>
      <c r="AN16" s="38"/>
      <c r="AO16" s="39"/>
      <c r="AP16" s="24"/>
      <c r="AQ16" s="8"/>
    </row>
    <row r="17" spans="1:43" ht="14.65" customHeight="1">
      <c r="A17" s="100">
        <f>A11+1</f>
        <v>3</v>
      </c>
      <c r="B17" s="187" t="s">
        <v>116</v>
      </c>
      <c r="C17" s="188"/>
      <c r="D17" s="117">
        <f>+Junio!M17</f>
        <v>6</v>
      </c>
      <c r="E17" s="126">
        <v>10</v>
      </c>
      <c r="F17" s="132">
        <v>1</v>
      </c>
      <c r="G17" s="132"/>
      <c r="H17" s="132"/>
      <c r="I17" s="132"/>
      <c r="J17" s="144">
        <f>+F17+G17</f>
        <v>1</v>
      </c>
      <c r="K17" s="147">
        <f>+AO17</f>
        <v>0</v>
      </c>
      <c r="L17" s="150">
        <f>+J17+K17</f>
        <v>1</v>
      </c>
      <c r="M17" s="153">
        <f>+(D17+E17)-(L17)+H17-I17</f>
        <v>15</v>
      </c>
      <c r="N17" s="14">
        <v>15</v>
      </c>
      <c r="O17" s="15" t="s">
        <v>276</v>
      </c>
      <c r="P17" s="15" t="s">
        <v>111</v>
      </c>
      <c r="Q17" s="16">
        <v>46752</v>
      </c>
      <c r="R17" s="17" t="str">
        <f ca="1">IF(Q17=0," ",IFERROR(IF(DATEDIF(TODAY(),Q17,"M")&lt;=5,"ROJO",IF(DATEDIF(TODAY(),Q17,"M")&gt;=12,"VERDE",IF(AND(DATEDIF(TODAY(),Q17,"M")&gt;=6,DATEDIF(TODAY(),Q17,"M")&lt;=11),"AMARILLO"))),S17))</f>
        <v>VERDE</v>
      </c>
      <c r="S17" s="17" t="str">
        <f>IF(Q17=0," ",IF(Q17&lt;=$N$4,"VENCIDO","NO VENCIDO"))</f>
        <v>NO VENCIDO</v>
      </c>
      <c r="T17" s="18"/>
      <c r="U17" s="19"/>
      <c r="V17" s="19"/>
      <c r="W17" s="20"/>
      <c r="X17" s="20"/>
      <c r="Y17" s="163">
        <f>+AT17</f>
        <v>0</v>
      </c>
      <c r="Z17" s="21"/>
      <c r="AA17" s="4"/>
      <c r="AB17" s="166"/>
      <c r="AC17" s="166"/>
      <c r="AD17" s="170">
        <f>+AB17+AC17</f>
        <v>0</v>
      </c>
      <c r="AE17" s="166"/>
      <c r="AF17" s="166"/>
      <c r="AG17" s="166"/>
      <c r="AH17" s="166"/>
      <c r="AI17" s="166"/>
      <c r="AJ17" s="166"/>
      <c r="AK17" s="166"/>
      <c r="AL17" s="166"/>
      <c r="AM17" s="166"/>
      <c r="AN17" s="166"/>
      <c r="AO17" s="183">
        <f>SUM(AD17:AN21)</f>
        <v>0</v>
      </c>
      <c r="AP17" s="24"/>
      <c r="AQ17" s="8"/>
    </row>
    <row r="18" spans="1:43" ht="14.65" customHeight="1">
      <c r="A18" s="101"/>
      <c r="B18" s="189"/>
      <c r="C18" s="190"/>
      <c r="D18" s="118"/>
      <c r="E18" s="127"/>
      <c r="F18" s="133"/>
      <c r="G18" s="133"/>
      <c r="H18" s="133"/>
      <c r="I18" s="133"/>
      <c r="J18" s="145"/>
      <c r="K18" s="148"/>
      <c r="L18" s="151"/>
      <c r="M18" s="154"/>
      <c r="N18" s="14"/>
      <c r="O18" s="15"/>
      <c r="P18" s="15"/>
      <c r="Q18" s="16"/>
      <c r="R18" s="17" t="str">
        <f ca="1">IF(Q18=0," ",IFERROR(IF(DATEDIF(TODAY(),Q18,"M")&lt;=5,"ROJO",IF(DATEDIF(TODAY(),Q18,"M")&gt;=12,"VERDE",IF(AND(DATEDIF(TODAY(),Q18,"M")&gt;=6,DATEDIF(TODAY(),Q18,"M")&lt;=11),"AMARILLO"))),S18))</f>
        <v xml:space="preserve"> </v>
      </c>
      <c r="S18" s="25" t="str">
        <f>IF(Q18=0," ",IF(Q18&lt;=$N$4,"VENCIDO","NO VENCIDO"))</f>
        <v xml:space="preserve"> </v>
      </c>
      <c r="T18" s="18"/>
      <c r="U18" s="19"/>
      <c r="V18" s="19"/>
      <c r="W18" s="20"/>
      <c r="X18" s="20"/>
      <c r="Y18" s="164"/>
      <c r="Z18" s="21"/>
      <c r="AA18" s="4"/>
      <c r="AB18" s="166"/>
      <c r="AC18" s="166"/>
      <c r="AD18" s="170"/>
      <c r="AE18" s="166"/>
      <c r="AF18" s="166"/>
      <c r="AG18" s="166"/>
      <c r="AH18" s="166"/>
      <c r="AI18" s="166"/>
      <c r="AJ18" s="166"/>
      <c r="AK18" s="166"/>
      <c r="AL18" s="166"/>
      <c r="AM18" s="166"/>
      <c r="AN18" s="166"/>
      <c r="AO18" s="184"/>
      <c r="AP18" s="24"/>
      <c r="AQ18" s="8"/>
    </row>
    <row r="19" spans="1:43" ht="14.65" customHeight="1">
      <c r="A19" s="101"/>
      <c r="B19" s="189"/>
      <c r="C19" s="190"/>
      <c r="D19" s="118"/>
      <c r="E19" s="127"/>
      <c r="F19" s="133"/>
      <c r="G19" s="133"/>
      <c r="H19" s="133"/>
      <c r="I19" s="133"/>
      <c r="J19" s="145"/>
      <c r="K19" s="148"/>
      <c r="L19" s="151"/>
      <c r="M19" s="154"/>
      <c r="N19" s="14"/>
      <c r="O19" s="15"/>
      <c r="P19" s="15"/>
      <c r="Q19" s="16"/>
      <c r="R19" s="17" t="str">
        <f ca="1">IF(Q19=0," ",IFERROR(IF(DATEDIF(TODAY(),Q19,"M")&lt;=5,"ROJO",IF(DATEDIF(TODAY(),Q19,"M")&gt;=12,"VERDE",IF(AND(DATEDIF(TODAY(),Q19,"M")&gt;=6,DATEDIF(TODAY(),Q19,"M")&lt;=11),"AMARILLO"))),S19))</f>
        <v xml:space="preserve"> </v>
      </c>
      <c r="S19" s="25" t="str">
        <f>IF(Q19=0," ",IF(Q19&lt;=$N$4,"VENCIDO","NO VENCIDO"))</f>
        <v xml:space="preserve"> </v>
      </c>
      <c r="T19" s="18"/>
      <c r="U19" s="19"/>
      <c r="V19" s="19"/>
      <c r="W19" s="20"/>
      <c r="X19" s="20"/>
      <c r="Y19" s="164"/>
      <c r="Z19" s="21"/>
      <c r="AA19" s="4"/>
      <c r="AB19" s="166"/>
      <c r="AC19" s="166"/>
      <c r="AD19" s="170"/>
      <c r="AE19" s="166"/>
      <c r="AF19" s="166"/>
      <c r="AG19" s="166"/>
      <c r="AH19" s="166"/>
      <c r="AI19" s="166"/>
      <c r="AJ19" s="166"/>
      <c r="AK19" s="166"/>
      <c r="AL19" s="166"/>
      <c r="AM19" s="166"/>
      <c r="AN19" s="166"/>
      <c r="AO19" s="184"/>
      <c r="AP19" s="24"/>
      <c r="AQ19" s="8"/>
    </row>
    <row r="20" spans="1:43" ht="14.65" customHeight="1">
      <c r="A20" s="101"/>
      <c r="B20" s="189"/>
      <c r="C20" s="190"/>
      <c r="D20" s="118"/>
      <c r="E20" s="127"/>
      <c r="F20" s="133"/>
      <c r="G20" s="133"/>
      <c r="H20" s="133"/>
      <c r="I20" s="133"/>
      <c r="J20" s="145"/>
      <c r="K20" s="148"/>
      <c r="L20" s="151"/>
      <c r="M20" s="154"/>
      <c r="N20" s="14"/>
      <c r="O20" s="15"/>
      <c r="P20" s="15"/>
      <c r="Q20" s="16"/>
      <c r="R20" s="17" t="str">
        <f ca="1">IF(Q20=0," ",IFERROR(IF(DATEDIF(TODAY(),Q20,"M")&lt;=5,"ROJO",IF(DATEDIF(TODAY(),Q20,"M")&gt;=12,"VERDE",IF(AND(DATEDIF(TODAY(),Q20,"M")&gt;=6,DATEDIF(TODAY(),Q20,"M")&lt;=11),"AMARILLO"))),S20))</f>
        <v xml:space="preserve"> </v>
      </c>
      <c r="S20" s="25" t="str">
        <f>IF(Q20=0," ",IF(Q20&lt;=$N$4,"VENCIDO","NO VENCIDO"))</f>
        <v xml:space="preserve"> </v>
      </c>
      <c r="T20" s="18"/>
      <c r="U20" s="19"/>
      <c r="V20" s="19"/>
      <c r="W20" s="20"/>
      <c r="X20" s="20"/>
      <c r="Y20" s="164"/>
      <c r="Z20" s="21"/>
      <c r="AA20" s="4"/>
      <c r="AB20" s="166"/>
      <c r="AC20" s="166"/>
      <c r="AD20" s="170"/>
      <c r="AE20" s="166"/>
      <c r="AF20" s="166"/>
      <c r="AG20" s="166"/>
      <c r="AH20" s="166"/>
      <c r="AI20" s="166"/>
      <c r="AJ20" s="166"/>
      <c r="AK20" s="166"/>
      <c r="AL20" s="166"/>
      <c r="AM20" s="166"/>
      <c r="AN20" s="166"/>
      <c r="AO20" s="184"/>
      <c r="AP20" s="24"/>
      <c r="AQ20" s="8"/>
    </row>
    <row r="21" spans="1:43" ht="14.65" customHeight="1">
      <c r="A21" s="101"/>
      <c r="B21" s="189"/>
      <c r="C21" s="190"/>
      <c r="D21" s="118"/>
      <c r="E21" s="127"/>
      <c r="F21" s="133"/>
      <c r="G21" s="133"/>
      <c r="H21" s="133"/>
      <c r="I21" s="133"/>
      <c r="J21" s="145"/>
      <c r="K21" s="148"/>
      <c r="L21" s="151"/>
      <c r="M21" s="155"/>
      <c r="N21" s="14"/>
      <c r="O21" s="15"/>
      <c r="P21" s="15"/>
      <c r="Q21" s="16"/>
      <c r="R21" s="17" t="str">
        <f ca="1">IF(Q21=0," ",IFERROR(IF(DATEDIF(TODAY(),Q21,"M")&lt;=5,"ROJO",IF(DATEDIF(TODAY(),Q21,"M")&gt;=12,"VERDE",IF(AND(DATEDIF(TODAY(),Q21,"M")&gt;=6,DATEDIF(TODAY(),Q21,"M")&lt;=11),"AMARILLO"))),S21))</f>
        <v xml:space="preserve"> </v>
      </c>
      <c r="S21" s="25" t="str">
        <f>IF(Q21=0," ",IF(Q21&lt;=$N$4,"VENCIDO","NO VENCIDO"))</f>
        <v xml:space="preserve"> </v>
      </c>
      <c r="T21" s="18"/>
      <c r="U21" s="19"/>
      <c r="V21" s="19"/>
      <c r="W21" s="20"/>
      <c r="X21" s="20"/>
      <c r="Y21" s="164"/>
      <c r="Z21" s="21"/>
      <c r="AA21" s="4"/>
      <c r="AB21" s="166"/>
      <c r="AC21" s="166"/>
      <c r="AD21" s="170"/>
      <c r="AE21" s="166"/>
      <c r="AF21" s="166"/>
      <c r="AG21" s="166"/>
      <c r="AH21" s="166"/>
      <c r="AI21" s="166"/>
      <c r="AJ21" s="166"/>
      <c r="AK21" s="166"/>
      <c r="AL21" s="166"/>
      <c r="AM21" s="166"/>
      <c r="AN21" s="166"/>
      <c r="AO21" s="185"/>
      <c r="AP21" s="24"/>
      <c r="AQ21" s="8"/>
    </row>
    <row r="22" spans="1:43" ht="16.5">
      <c r="A22" s="102"/>
      <c r="B22" s="191"/>
      <c r="C22" s="192"/>
      <c r="D22" s="119"/>
      <c r="E22" s="128"/>
      <c r="F22" s="134"/>
      <c r="G22" s="134"/>
      <c r="H22" s="134"/>
      <c r="I22" s="134"/>
      <c r="J22" s="146"/>
      <c r="K22" s="149"/>
      <c r="L22" s="152"/>
      <c r="M22" s="28" t="b">
        <f>M17=N22</f>
        <v>1</v>
      </c>
      <c r="N22" s="29">
        <f>SUM(N17:N21)</f>
        <v>15</v>
      </c>
      <c r="O22" s="30" t="s">
        <v>112</v>
      </c>
      <c r="P22" s="31"/>
      <c r="Q22" s="32"/>
      <c r="R22" s="32"/>
      <c r="S22" s="32"/>
      <c r="T22" s="33">
        <f>SUM(T17:T21)</f>
        <v>0</v>
      </c>
      <c r="U22" s="34"/>
      <c r="V22" s="34"/>
      <c r="W22" s="34"/>
      <c r="X22" s="35"/>
      <c r="Y22" s="165"/>
      <c r="Z22" s="36"/>
      <c r="AA22" s="4"/>
      <c r="AB22" s="37"/>
      <c r="AC22" s="38"/>
      <c r="AD22" s="38"/>
      <c r="AE22" s="38"/>
      <c r="AF22" s="38"/>
      <c r="AG22" s="38"/>
      <c r="AH22" s="38"/>
      <c r="AI22" s="38"/>
      <c r="AJ22" s="38"/>
      <c r="AK22" s="38"/>
      <c r="AL22" s="38"/>
      <c r="AM22" s="38"/>
      <c r="AN22" s="38"/>
      <c r="AO22" s="39"/>
      <c r="AP22" s="24"/>
      <c r="AQ22" s="8"/>
    </row>
    <row r="23" spans="1:43" ht="14.65" customHeight="1">
      <c r="A23" s="100">
        <f>A17+1</f>
        <v>4</v>
      </c>
      <c r="B23" s="187" t="s">
        <v>118</v>
      </c>
      <c r="C23" s="188"/>
      <c r="D23" s="117">
        <f>+Junio!M23</f>
        <v>20</v>
      </c>
      <c r="E23" s="126">
        <v>30</v>
      </c>
      <c r="F23" s="132">
        <v>18</v>
      </c>
      <c r="G23" s="132"/>
      <c r="H23" s="132"/>
      <c r="I23" s="132"/>
      <c r="J23" s="144">
        <f>+F23+G23</f>
        <v>18</v>
      </c>
      <c r="K23" s="147">
        <f>+AO23</f>
        <v>0</v>
      </c>
      <c r="L23" s="150">
        <f>+J23+K23</f>
        <v>18</v>
      </c>
      <c r="M23" s="153">
        <f>+(D23+E23)-(L23)+H23-I23</f>
        <v>32</v>
      </c>
      <c r="N23" s="14">
        <v>2</v>
      </c>
      <c r="O23" s="15" t="s">
        <v>277</v>
      </c>
      <c r="P23" s="15" t="s">
        <v>120</v>
      </c>
      <c r="Q23" s="16">
        <v>46808</v>
      </c>
      <c r="R23" s="17" t="str">
        <f ca="1">IF(Q23=0," ",IFERROR(IF(DATEDIF(TODAY(),Q23,"M")&lt;=5,"ROJO",IF(DATEDIF(TODAY(),Q23,"M")&gt;=12,"VERDE",IF(AND(DATEDIF(TODAY(),Q23,"M")&gt;=6,DATEDIF(TODAY(),Q23,"M")&lt;=11),"AMARILLO"))),S23))</f>
        <v>VERDE</v>
      </c>
      <c r="S23" s="17" t="str">
        <f>IF(Q23=0," ",IF(Q23&lt;=$N$4,"VENCIDO","NO VENCIDO"))</f>
        <v>NO VENCIDO</v>
      </c>
      <c r="T23" s="18"/>
      <c r="U23" s="19"/>
      <c r="V23" s="19"/>
      <c r="W23" s="20"/>
      <c r="X23" s="20"/>
      <c r="Y23" s="163">
        <f>+AT23</f>
        <v>0</v>
      </c>
      <c r="Z23" s="21"/>
      <c r="AA23" s="4"/>
      <c r="AB23" s="166"/>
      <c r="AC23" s="166"/>
      <c r="AD23" s="170">
        <f>+AB23+AC23</f>
        <v>0</v>
      </c>
      <c r="AE23" s="166"/>
      <c r="AF23" s="166"/>
      <c r="AG23" s="166"/>
      <c r="AH23" s="166"/>
      <c r="AI23" s="166"/>
      <c r="AJ23" s="166"/>
      <c r="AK23" s="166"/>
      <c r="AL23" s="166"/>
      <c r="AM23" s="166"/>
      <c r="AN23" s="166"/>
      <c r="AO23" s="183">
        <f>SUM(AD23:AN27)</f>
        <v>0</v>
      </c>
      <c r="AP23" s="24"/>
      <c r="AQ23" s="8"/>
    </row>
    <row r="24" spans="1:43" ht="14.65" customHeight="1">
      <c r="A24" s="101"/>
      <c r="B24" s="189"/>
      <c r="C24" s="190"/>
      <c r="D24" s="118"/>
      <c r="E24" s="127"/>
      <c r="F24" s="133"/>
      <c r="G24" s="133"/>
      <c r="H24" s="133"/>
      <c r="I24" s="133"/>
      <c r="J24" s="145"/>
      <c r="K24" s="148"/>
      <c r="L24" s="151"/>
      <c r="M24" s="154"/>
      <c r="N24" s="14">
        <v>30</v>
      </c>
      <c r="O24" s="15" t="s">
        <v>252</v>
      </c>
      <c r="P24" s="15" t="s">
        <v>120</v>
      </c>
      <c r="Q24" s="16">
        <v>46808</v>
      </c>
      <c r="R24" s="17" t="str">
        <f ca="1">IF(Q24=0," ",IFERROR(IF(DATEDIF(TODAY(),Q24,"M")&lt;=5,"ROJO",IF(DATEDIF(TODAY(),Q24,"M")&gt;=12,"VERDE",IF(AND(DATEDIF(TODAY(),Q24,"M")&gt;=6,DATEDIF(TODAY(),Q24,"M")&lt;=11),"AMARILLO"))),S24))</f>
        <v>VERDE</v>
      </c>
      <c r="S24" s="25" t="str">
        <f>IF(Q24=0," ",IF(Q24&lt;=$N$4,"VENCIDO","NO VENCIDO"))</f>
        <v>NO VENCIDO</v>
      </c>
      <c r="T24" s="18"/>
      <c r="U24" s="19"/>
      <c r="V24" s="19"/>
      <c r="W24" s="20"/>
      <c r="X24" s="20"/>
      <c r="Y24" s="164"/>
      <c r="Z24" s="21"/>
      <c r="AA24" s="4"/>
      <c r="AB24" s="166"/>
      <c r="AC24" s="166"/>
      <c r="AD24" s="170"/>
      <c r="AE24" s="166"/>
      <c r="AF24" s="166"/>
      <c r="AG24" s="166"/>
      <c r="AH24" s="166"/>
      <c r="AI24" s="166"/>
      <c r="AJ24" s="166"/>
      <c r="AK24" s="166"/>
      <c r="AL24" s="166"/>
      <c r="AM24" s="166"/>
      <c r="AN24" s="166"/>
      <c r="AO24" s="184"/>
      <c r="AP24" s="24"/>
      <c r="AQ24" s="8"/>
    </row>
    <row r="25" spans="1:43" ht="14.65" customHeight="1">
      <c r="A25" s="101"/>
      <c r="B25" s="189"/>
      <c r="C25" s="190"/>
      <c r="D25" s="118"/>
      <c r="E25" s="127"/>
      <c r="F25" s="133"/>
      <c r="G25" s="133"/>
      <c r="H25" s="133"/>
      <c r="I25" s="133"/>
      <c r="J25" s="145"/>
      <c r="K25" s="148"/>
      <c r="L25" s="151"/>
      <c r="M25" s="154"/>
      <c r="N25" s="14"/>
      <c r="O25" s="15"/>
      <c r="P25" s="15"/>
      <c r="Q25" s="16"/>
      <c r="R25" s="17" t="str">
        <f ca="1">IF(Q25=0," ",IFERROR(IF(DATEDIF(TODAY(),Q25,"M")&lt;=5,"ROJO",IF(DATEDIF(TODAY(),Q25,"M")&gt;=12,"VERDE",IF(AND(DATEDIF(TODAY(),Q25,"M")&gt;=6,DATEDIF(TODAY(),Q25,"M")&lt;=11),"AMARILLO"))),S25))</f>
        <v xml:space="preserve"> </v>
      </c>
      <c r="S25" s="25" t="str">
        <f>IF(Q25=0," ",IF(Q25&lt;=$N$4,"VENCIDO","NO VENCIDO"))</f>
        <v xml:space="preserve"> </v>
      </c>
      <c r="T25" s="18"/>
      <c r="U25" s="19"/>
      <c r="V25" s="19"/>
      <c r="W25" s="20"/>
      <c r="X25" s="20"/>
      <c r="Y25" s="164"/>
      <c r="Z25" s="21"/>
      <c r="AA25" s="4"/>
      <c r="AB25" s="166"/>
      <c r="AC25" s="166"/>
      <c r="AD25" s="170"/>
      <c r="AE25" s="166"/>
      <c r="AF25" s="166"/>
      <c r="AG25" s="166"/>
      <c r="AH25" s="166"/>
      <c r="AI25" s="166"/>
      <c r="AJ25" s="166"/>
      <c r="AK25" s="166"/>
      <c r="AL25" s="166"/>
      <c r="AM25" s="166"/>
      <c r="AN25" s="166"/>
      <c r="AO25" s="184"/>
      <c r="AP25" s="24"/>
      <c r="AQ25" s="8"/>
    </row>
    <row r="26" spans="1:43" ht="14.65" customHeight="1">
      <c r="A26" s="101"/>
      <c r="B26" s="189"/>
      <c r="C26" s="190"/>
      <c r="D26" s="118"/>
      <c r="E26" s="127"/>
      <c r="F26" s="133"/>
      <c r="G26" s="133"/>
      <c r="H26" s="133"/>
      <c r="I26" s="133"/>
      <c r="J26" s="145"/>
      <c r="K26" s="148"/>
      <c r="L26" s="151"/>
      <c r="M26" s="154"/>
      <c r="N26" s="14"/>
      <c r="O26" s="15"/>
      <c r="P26" s="15"/>
      <c r="Q26" s="16"/>
      <c r="R26" s="17" t="str">
        <f ca="1">IF(Q26=0," ",IFERROR(IF(DATEDIF(TODAY(),Q26,"M")&lt;=5,"ROJO",IF(DATEDIF(TODAY(),Q26,"M")&gt;=12,"VERDE",IF(AND(DATEDIF(TODAY(),Q26,"M")&gt;=6,DATEDIF(TODAY(),Q26,"M")&lt;=11),"AMARILLO"))),S26))</f>
        <v xml:space="preserve"> </v>
      </c>
      <c r="S26" s="25" t="str">
        <f>IF(Q26=0," ",IF(Q26&lt;=$N$4,"VENCIDO","NO VENCIDO"))</f>
        <v xml:space="preserve"> </v>
      </c>
      <c r="T26" s="18"/>
      <c r="U26" s="19"/>
      <c r="V26" s="19"/>
      <c r="W26" s="20"/>
      <c r="X26" s="20"/>
      <c r="Y26" s="164"/>
      <c r="Z26" s="21"/>
      <c r="AA26" s="4"/>
      <c r="AB26" s="166"/>
      <c r="AC26" s="166"/>
      <c r="AD26" s="170"/>
      <c r="AE26" s="166"/>
      <c r="AF26" s="166"/>
      <c r="AG26" s="166"/>
      <c r="AH26" s="166"/>
      <c r="AI26" s="166"/>
      <c r="AJ26" s="166"/>
      <c r="AK26" s="166"/>
      <c r="AL26" s="166"/>
      <c r="AM26" s="166"/>
      <c r="AN26" s="166"/>
      <c r="AO26" s="184"/>
      <c r="AP26" s="24"/>
      <c r="AQ26" s="8"/>
    </row>
    <row r="27" spans="1:43" ht="14.65" customHeight="1">
      <c r="A27" s="101"/>
      <c r="B27" s="189"/>
      <c r="C27" s="190"/>
      <c r="D27" s="118"/>
      <c r="E27" s="127"/>
      <c r="F27" s="133"/>
      <c r="G27" s="133"/>
      <c r="H27" s="133"/>
      <c r="I27" s="133"/>
      <c r="J27" s="145"/>
      <c r="K27" s="148"/>
      <c r="L27" s="151"/>
      <c r="M27" s="155"/>
      <c r="N27" s="14"/>
      <c r="O27" s="15"/>
      <c r="P27" s="15"/>
      <c r="Q27" s="16"/>
      <c r="R27" s="17" t="str">
        <f ca="1">IF(Q27=0," ",IFERROR(IF(DATEDIF(TODAY(),Q27,"M")&lt;=5,"ROJO",IF(DATEDIF(TODAY(),Q27,"M")&gt;=12,"VERDE",IF(AND(DATEDIF(TODAY(),Q27,"M")&gt;=6,DATEDIF(TODAY(),Q27,"M")&lt;=11),"AMARILLO"))),S27))</f>
        <v xml:space="preserve"> </v>
      </c>
      <c r="S27" s="25" t="str">
        <f>IF(Q27=0," ",IF(Q27&lt;=$N$4,"VENCIDO","NO VENCIDO"))</f>
        <v xml:space="preserve"> </v>
      </c>
      <c r="T27" s="18"/>
      <c r="U27" s="19"/>
      <c r="V27" s="19"/>
      <c r="W27" s="20"/>
      <c r="X27" s="20"/>
      <c r="Y27" s="164"/>
      <c r="Z27" s="21"/>
      <c r="AA27" s="4"/>
      <c r="AB27" s="166"/>
      <c r="AC27" s="166"/>
      <c r="AD27" s="170"/>
      <c r="AE27" s="166"/>
      <c r="AF27" s="166"/>
      <c r="AG27" s="166"/>
      <c r="AH27" s="166"/>
      <c r="AI27" s="166"/>
      <c r="AJ27" s="166"/>
      <c r="AK27" s="166"/>
      <c r="AL27" s="166"/>
      <c r="AM27" s="166"/>
      <c r="AN27" s="166"/>
      <c r="AO27" s="185"/>
      <c r="AP27" s="24"/>
      <c r="AQ27" s="8"/>
    </row>
    <row r="28" spans="1:43" ht="16.5">
      <c r="A28" s="102"/>
      <c r="B28" s="191"/>
      <c r="C28" s="192"/>
      <c r="D28" s="119"/>
      <c r="E28" s="128"/>
      <c r="F28" s="134"/>
      <c r="G28" s="134"/>
      <c r="H28" s="134"/>
      <c r="I28" s="134"/>
      <c r="J28" s="146"/>
      <c r="K28" s="149"/>
      <c r="L28" s="152"/>
      <c r="M28" s="28" t="b">
        <f>M23=N28</f>
        <v>1</v>
      </c>
      <c r="N28" s="29">
        <f>SUM(N23:N27)</f>
        <v>32</v>
      </c>
      <c r="O28" s="30" t="s">
        <v>112</v>
      </c>
      <c r="P28" s="31"/>
      <c r="Q28" s="32"/>
      <c r="R28" s="32"/>
      <c r="S28" s="32"/>
      <c r="T28" s="33">
        <f>SUM(T23:T27)</f>
        <v>0</v>
      </c>
      <c r="U28" s="34"/>
      <c r="V28" s="34"/>
      <c r="W28" s="34"/>
      <c r="X28" s="35"/>
      <c r="Y28" s="165"/>
      <c r="Z28" s="36"/>
      <c r="AA28" s="4"/>
      <c r="AB28" s="37"/>
      <c r="AC28" s="38"/>
      <c r="AD28" s="38"/>
      <c r="AE28" s="38"/>
      <c r="AF28" s="38"/>
      <c r="AG28" s="38"/>
      <c r="AH28" s="38"/>
      <c r="AI28" s="38"/>
      <c r="AJ28" s="38"/>
      <c r="AK28" s="38"/>
      <c r="AL28" s="38"/>
      <c r="AM28" s="38"/>
      <c r="AN28" s="38"/>
      <c r="AO28" s="39"/>
      <c r="AP28" s="24"/>
      <c r="AQ28" s="8"/>
    </row>
    <row r="29" spans="1:43" ht="14.65" customHeight="1">
      <c r="A29" s="100">
        <f>A23+1</f>
        <v>5</v>
      </c>
      <c r="B29" s="193" t="s">
        <v>121</v>
      </c>
      <c r="C29" s="193"/>
      <c r="D29" s="117">
        <f>+Junio!M29</f>
        <v>34</v>
      </c>
      <c r="E29" s="126"/>
      <c r="F29" s="132">
        <v>15</v>
      </c>
      <c r="G29" s="132"/>
      <c r="H29" s="132"/>
      <c r="I29" s="132"/>
      <c r="J29" s="144">
        <f>+F29+G29</f>
        <v>15</v>
      </c>
      <c r="K29" s="147">
        <f>+AO29</f>
        <v>0</v>
      </c>
      <c r="L29" s="150">
        <f>+J29+K29</f>
        <v>15</v>
      </c>
      <c r="M29" s="153">
        <f>+(D29+E29)-(L29)+H29-I29</f>
        <v>19</v>
      </c>
      <c r="N29" s="14">
        <v>19</v>
      </c>
      <c r="O29" s="15" t="s">
        <v>246</v>
      </c>
      <c r="P29" s="15" t="s">
        <v>111</v>
      </c>
      <c r="Q29" s="16">
        <v>46418</v>
      </c>
      <c r="R29" s="17" t="str">
        <f ca="1">IF(Q29=0," ",IFERROR(IF(DATEDIF(TODAY(),Q29,"M")&lt;=5,"ROJO",IF(DATEDIF(TODAY(),Q29,"M")&gt;=12,"VERDE",IF(AND(DATEDIF(TODAY(),Q29,"M")&gt;=6,DATEDIF(TODAY(),Q29,"M")&lt;=11),"AMARILLO"))),S29))</f>
        <v>ROJO</v>
      </c>
      <c r="S29" s="17" t="str">
        <f>IF(Q29=0," ",IF(Q29&lt;=$N$4,"VENCIDO","NO VENCIDO"))</f>
        <v>NO VENCIDO</v>
      </c>
      <c r="T29" s="18"/>
      <c r="U29" s="19"/>
      <c r="V29" s="19"/>
      <c r="W29" s="20"/>
      <c r="X29" s="20"/>
      <c r="Y29" s="163">
        <f>+AT29</f>
        <v>0</v>
      </c>
      <c r="Z29" s="21"/>
      <c r="AA29" s="4"/>
      <c r="AB29" s="166"/>
      <c r="AC29" s="166"/>
      <c r="AD29" s="170">
        <f>+AB29+AC29</f>
        <v>0</v>
      </c>
      <c r="AE29" s="166"/>
      <c r="AF29" s="166"/>
      <c r="AG29" s="166"/>
      <c r="AH29" s="166"/>
      <c r="AI29" s="166"/>
      <c r="AJ29" s="166"/>
      <c r="AK29" s="166"/>
      <c r="AL29" s="166"/>
      <c r="AM29" s="166"/>
      <c r="AN29" s="166"/>
      <c r="AO29" s="183">
        <f>SUM(AD29:AN33)</f>
        <v>0</v>
      </c>
      <c r="AP29" s="24"/>
      <c r="AQ29" s="8"/>
    </row>
    <row r="30" spans="1:43" ht="14.65" customHeight="1">
      <c r="A30" s="101"/>
      <c r="B30" s="193"/>
      <c r="C30" s="193"/>
      <c r="D30" s="118"/>
      <c r="E30" s="127"/>
      <c r="F30" s="133"/>
      <c r="G30" s="133"/>
      <c r="H30" s="133"/>
      <c r="I30" s="133"/>
      <c r="J30" s="145"/>
      <c r="K30" s="148"/>
      <c r="L30" s="151"/>
      <c r="M30" s="154"/>
      <c r="N30" s="14"/>
      <c r="O30" s="15"/>
      <c r="P30" s="15"/>
      <c r="Q30" s="16"/>
      <c r="R30" s="17" t="str">
        <f ca="1">IF(Q30=0," ",IFERROR(IF(DATEDIF(TODAY(),Q30,"M")&lt;=5,"ROJO",IF(DATEDIF(TODAY(),Q30,"M")&gt;=12,"VERDE",IF(AND(DATEDIF(TODAY(),Q30,"M")&gt;=6,DATEDIF(TODAY(),Q30,"M")&lt;=11),"AMARILLO"))),S30))</f>
        <v xml:space="preserve"> </v>
      </c>
      <c r="S30" s="25" t="str">
        <f>IF(Q30=0," ",IF(Q30&lt;=$N$4,"VENCIDO","NO VENCIDO"))</f>
        <v xml:space="preserve"> </v>
      </c>
      <c r="T30" s="18"/>
      <c r="U30" s="19"/>
      <c r="V30" s="19"/>
      <c r="W30" s="20"/>
      <c r="X30" s="20"/>
      <c r="Y30" s="164"/>
      <c r="Z30" s="21"/>
      <c r="AA30" s="4"/>
      <c r="AB30" s="166"/>
      <c r="AC30" s="166"/>
      <c r="AD30" s="170"/>
      <c r="AE30" s="166"/>
      <c r="AF30" s="166"/>
      <c r="AG30" s="166"/>
      <c r="AH30" s="166"/>
      <c r="AI30" s="166"/>
      <c r="AJ30" s="166"/>
      <c r="AK30" s="166"/>
      <c r="AL30" s="166"/>
      <c r="AM30" s="166"/>
      <c r="AN30" s="166"/>
      <c r="AO30" s="184"/>
      <c r="AP30" s="24"/>
      <c r="AQ30" s="8"/>
    </row>
    <row r="31" spans="1:43" ht="14.65" customHeight="1">
      <c r="A31" s="101"/>
      <c r="B31" s="193"/>
      <c r="C31" s="193"/>
      <c r="D31" s="118"/>
      <c r="E31" s="127"/>
      <c r="F31" s="133"/>
      <c r="G31" s="133"/>
      <c r="H31" s="133"/>
      <c r="I31" s="133"/>
      <c r="J31" s="145"/>
      <c r="K31" s="148"/>
      <c r="L31" s="151"/>
      <c r="M31" s="154"/>
      <c r="N31" s="14"/>
      <c r="O31" s="15"/>
      <c r="P31" s="15"/>
      <c r="Q31" s="16"/>
      <c r="R31" s="17" t="str">
        <f ca="1">IF(Q31=0," ",IFERROR(IF(DATEDIF(TODAY(),Q31,"M")&lt;=5,"ROJO",IF(DATEDIF(TODAY(),Q31,"M")&gt;=12,"VERDE",IF(AND(DATEDIF(TODAY(),Q31,"M")&gt;=6,DATEDIF(TODAY(),Q31,"M")&lt;=11),"AMARILLO"))),S31))</f>
        <v xml:space="preserve"> </v>
      </c>
      <c r="S31" s="25" t="str">
        <f>IF(Q31=0," ",IF(Q31&lt;=$N$4,"VENCIDO","NO VENCIDO"))</f>
        <v xml:space="preserve"> </v>
      </c>
      <c r="T31" s="18"/>
      <c r="U31" s="19"/>
      <c r="V31" s="19"/>
      <c r="W31" s="20"/>
      <c r="X31" s="20"/>
      <c r="Y31" s="164"/>
      <c r="Z31" s="21"/>
      <c r="AA31" s="4"/>
      <c r="AB31" s="166"/>
      <c r="AC31" s="166"/>
      <c r="AD31" s="170"/>
      <c r="AE31" s="166"/>
      <c r="AF31" s="166"/>
      <c r="AG31" s="166"/>
      <c r="AH31" s="166"/>
      <c r="AI31" s="166"/>
      <c r="AJ31" s="166"/>
      <c r="AK31" s="166"/>
      <c r="AL31" s="166"/>
      <c r="AM31" s="166"/>
      <c r="AN31" s="166"/>
      <c r="AO31" s="184"/>
      <c r="AP31" s="24"/>
      <c r="AQ31" s="8"/>
    </row>
    <row r="32" spans="1:43" ht="14.65" customHeight="1">
      <c r="A32" s="101"/>
      <c r="B32" s="193"/>
      <c r="C32" s="193"/>
      <c r="D32" s="118"/>
      <c r="E32" s="127"/>
      <c r="F32" s="133"/>
      <c r="G32" s="133"/>
      <c r="H32" s="133"/>
      <c r="I32" s="133"/>
      <c r="J32" s="145"/>
      <c r="K32" s="148"/>
      <c r="L32" s="151"/>
      <c r="M32" s="154"/>
      <c r="N32" s="14"/>
      <c r="O32" s="15"/>
      <c r="P32" s="15"/>
      <c r="Q32" s="16"/>
      <c r="R32" s="17" t="str">
        <f ca="1">IF(Q32=0," ",IFERROR(IF(DATEDIF(TODAY(),Q32,"M")&lt;=5,"ROJO",IF(DATEDIF(TODAY(),Q32,"M")&gt;=12,"VERDE",IF(AND(DATEDIF(TODAY(),Q32,"M")&gt;=6,DATEDIF(TODAY(),Q32,"M")&lt;=11),"AMARILLO"))),S32))</f>
        <v xml:space="preserve"> </v>
      </c>
      <c r="S32" s="25" t="str">
        <f>IF(Q32=0," ",IF(Q32&lt;=$N$4,"VENCIDO","NO VENCIDO"))</f>
        <v xml:space="preserve"> </v>
      </c>
      <c r="T32" s="18"/>
      <c r="U32" s="19"/>
      <c r="V32" s="19"/>
      <c r="W32" s="20"/>
      <c r="X32" s="20"/>
      <c r="Y32" s="164"/>
      <c r="Z32" s="21"/>
      <c r="AA32" s="4"/>
      <c r="AB32" s="166"/>
      <c r="AC32" s="166"/>
      <c r="AD32" s="170"/>
      <c r="AE32" s="166"/>
      <c r="AF32" s="166"/>
      <c r="AG32" s="166"/>
      <c r="AH32" s="166"/>
      <c r="AI32" s="166"/>
      <c r="AJ32" s="166"/>
      <c r="AK32" s="166"/>
      <c r="AL32" s="166"/>
      <c r="AM32" s="166"/>
      <c r="AN32" s="166"/>
      <c r="AO32" s="184"/>
      <c r="AP32" s="24"/>
      <c r="AQ32" s="8"/>
    </row>
    <row r="33" spans="1:43" ht="14.65" customHeight="1">
      <c r="A33" s="101"/>
      <c r="B33" s="193"/>
      <c r="C33" s="193"/>
      <c r="D33" s="118"/>
      <c r="E33" s="127"/>
      <c r="F33" s="133"/>
      <c r="G33" s="133"/>
      <c r="H33" s="133"/>
      <c r="I33" s="133"/>
      <c r="J33" s="145"/>
      <c r="K33" s="148"/>
      <c r="L33" s="151"/>
      <c r="M33" s="155"/>
      <c r="N33" s="14"/>
      <c r="O33" s="15"/>
      <c r="P33" s="15"/>
      <c r="Q33" s="16"/>
      <c r="R33" s="17" t="str">
        <f ca="1">IF(Q33=0," ",IFERROR(IF(DATEDIF(TODAY(),Q33,"M")&lt;=5,"ROJO",IF(DATEDIF(TODAY(),Q33,"M")&gt;=12,"VERDE",IF(AND(DATEDIF(TODAY(),Q33,"M")&gt;=6,DATEDIF(TODAY(),Q33,"M")&lt;=11),"AMARILLO"))),S33))</f>
        <v xml:space="preserve"> </v>
      </c>
      <c r="S33" s="25" t="str">
        <f>IF(Q33=0," ",IF(Q33&lt;=$N$4,"VENCIDO","NO VENCIDO"))</f>
        <v xml:space="preserve"> </v>
      </c>
      <c r="T33" s="18"/>
      <c r="U33" s="19"/>
      <c r="V33" s="19"/>
      <c r="W33" s="20"/>
      <c r="X33" s="20"/>
      <c r="Y33" s="164"/>
      <c r="Z33" s="21"/>
      <c r="AA33" s="4"/>
      <c r="AB33" s="166"/>
      <c r="AC33" s="166"/>
      <c r="AD33" s="170"/>
      <c r="AE33" s="166"/>
      <c r="AF33" s="166"/>
      <c r="AG33" s="166"/>
      <c r="AH33" s="166"/>
      <c r="AI33" s="166"/>
      <c r="AJ33" s="166"/>
      <c r="AK33" s="166"/>
      <c r="AL33" s="166"/>
      <c r="AM33" s="166"/>
      <c r="AN33" s="166"/>
      <c r="AO33" s="185"/>
      <c r="AP33" s="24"/>
      <c r="AQ33" s="8"/>
    </row>
    <row r="34" spans="1:43" ht="16.5">
      <c r="A34" s="102"/>
      <c r="B34" s="193"/>
      <c r="C34" s="193"/>
      <c r="D34" s="119"/>
      <c r="E34" s="128"/>
      <c r="F34" s="134"/>
      <c r="G34" s="134"/>
      <c r="H34" s="134"/>
      <c r="I34" s="134"/>
      <c r="J34" s="146"/>
      <c r="K34" s="149"/>
      <c r="L34" s="152"/>
      <c r="M34" s="28" t="b">
        <f>M29=N34</f>
        <v>1</v>
      </c>
      <c r="N34" s="29">
        <f>SUM(N29:N33)</f>
        <v>19</v>
      </c>
      <c r="O34" s="30" t="s">
        <v>112</v>
      </c>
      <c r="P34" s="31"/>
      <c r="Q34" s="32"/>
      <c r="R34" s="32"/>
      <c r="S34" s="32"/>
      <c r="T34" s="33">
        <f>SUM(T29:T33)</f>
        <v>0</v>
      </c>
      <c r="U34" s="34"/>
      <c r="V34" s="34"/>
      <c r="W34" s="34"/>
      <c r="X34" s="35"/>
      <c r="Y34" s="165"/>
      <c r="Z34" s="36"/>
      <c r="AA34" s="4"/>
      <c r="AB34" s="37"/>
      <c r="AC34" s="38"/>
      <c r="AD34" s="38"/>
      <c r="AE34" s="38"/>
      <c r="AF34" s="38"/>
      <c r="AG34" s="38"/>
      <c r="AH34" s="38"/>
      <c r="AI34" s="38"/>
      <c r="AJ34" s="38"/>
      <c r="AK34" s="38"/>
      <c r="AL34" s="38"/>
      <c r="AM34" s="38"/>
      <c r="AN34" s="38"/>
      <c r="AO34" s="39"/>
      <c r="AP34" s="24"/>
      <c r="AQ34" s="8"/>
    </row>
    <row r="35" spans="1:43" ht="14.65" customHeight="1">
      <c r="A35" s="100">
        <f>A29+1</f>
        <v>6</v>
      </c>
      <c r="B35" s="193" t="s">
        <v>123</v>
      </c>
      <c r="C35" s="193"/>
      <c r="D35" s="117">
        <f>+Junio!M35</f>
        <v>3</v>
      </c>
      <c r="E35" s="126"/>
      <c r="F35" s="132"/>
      <c r="G35" s="132"/>
      <c r="H35" s="132"/>
      <c r="I35" s="132"/>
      <c r="J35" s="144">
        <f>+F35+G35</f>
        <v>0</v>
      </c>
      <c r="K35" s="147">
        <f>+AO35</f>
        <v>0</v>
      </c>
      <c r="L35" s="150">
        <f>+J35+K35</f>
        <v>0</v>
      </c>
      <c r="M35" s="153">
        <f>+(D35+E35)-(L35)+H35-I35</f>
        <v>3</v>
      </c>
      <c r="N35" s="14">
        <v>3</v>
      </c>
      <c r="O35" s="15" t="s">
        <v>124</v>
      </c>
      <c r="P35" s="15" t="s">
        <v>125</v>
      </c>
      <c r="Q35" s="16">
        <v>46325</v>
      </c>
      <c r="R35" s="17" t="str">
        <f ca="1">IF(Q35=0," ",IFERROR(IF(DATEDIF(TODAY(),Q35,"M")&lt;=5,"ROJO",IF(DATEDIF(TODAY(),Q35,"M")&gt;=12,"VERDE",IF(AND(DATEDIF(TODAY(),Q35,"M")&gt;=6,DATEDIF(TODAY(),Q35,"M")&lt;=11),"AMARILLO"))),S35))</f>
        <v>ROJO</v>
      </c>
      <c r="S35" s="17" t="str">
        <f>IF(Q35=0," ",IF(Q35&lt;=$N$4,"VENCIDO","NO VENCIDO"))</f>
        <v>NO VENCIDO</v>
      </c>
      <c r="T35" s="18"/>
      <c r="U35" s="19"/>
      <c r="V35" s="19"/>
      <c r="W35" s="20"/>
      <c r="X35" s="20"/>
      <c r="Y35" s="163">
        <f>+AT35</f>
        <v>0</v>
      </c>
      <c r="Z35" s="21"/>
      <c r="AA35" s="4"/>
      <c r="AB35" s="166"/>
      <c r="AC35" s="166"/>
      <c r="AD35" s="170">
        <f>+AB35+AC35</f>
        <v>0</v>
      </c>
      <c r="AE35" s="166"/>
      <c r="AF35" s="166"/>
      <c r="AG35" s="166"/>
      <c r="AH35" s="166"/>
      <c r="AI35" s="166"/>
      <c r="AJ35" s="166"/>
      <c r="AK35" s="166"/>
      <c r="AL35" s="166"/>
      <c r="AM35" s="166"/>
      <c r="AN35" s="166"/>
      <c r="AO35" s="183">
        <f>SUM(AD35:AN39)</f>
        <v>0</v>
      </c>
      <c r="AP35" s="24"/>
      <c r="AQ35" s="8"/>
    </row>
    <row r="36" spans="1:43" ht="14.65" customHeight="1">
      <c r="A36" s="101"/>
      <c r="B36" s="193"/>
      <c r="C36" s="193"/>
      <c r="D36" s="118"/>
      <c r="E36" s="127"/>
      <c r="F36" s="133"/>
      <c r="G36" s="133"/>
      <c r="H36" s="133"/>
      <c r="I36" s="133"/>
      <c r="J36" s="145"/>
      <c r="K36" s="148"/>
      <c r="L36" s="151"/>
      <c r="M36" s="154"/>
      <c r="N36" s="14"/>
      <c r="O36" s="15"/>
      <c r="P36" s="15"/>
      <c r="Q36" s="16"/>
      <c r="R36" s="17" t="str">
        <f ca="1">IF(Q36=0," ",IFERROR(IF(DATEDIF(TODAY(),Q36,"M")&lt;=5,"ROJO",IF(DATEDIF(TODAY(),Q36,"M")&gt;=12,"VERDE",IF(AND(DATEDIF(TODAY(),Q36,"M")&gt;=6,DATEDIF(TODAY(),Q36,"M")&lt;=11),"AMARILLO"))),S36))</f>
        <v xml:space="preserve"> </v>
      </c>
      <c r="S36" s="25" t="str">
        <f>IF(Q36=0," ",IF(Q36&lt;=$N$4,"VENCIDO","NO VENCIDO"))</f>
        <v xml:space="preserve"> </v>
      </c>
      <c r="T36" s="18"/>
      <c r="U36" s="19"/>
      <c r="V36" s="19"/>
      <c r="W36" s="20"/>
      <c r="X36" s="20"/>
      <c r="Y36" s="164"/>
      <c r="Z36" s="21"/>
      <c r="AA36" s="4"/>
      <c r="AB36" s="166"/>
      <c r="AC36" s="166"/>
      <c r="AD36" s="170"/>
      <c r="AE36" s="166"/>
      <c r="AF36" s="166"/>
      <c r="AG36" s="166"/>
      <c r="AH36" s="166"/>
      <c r="AI36" s="166"/>
      <c r="AJ36" s="166"/>
      <c r="AK36" s="166"/>
      <c r="AL36" s="166"/>
      <c r="AM36" s="166"/>
      <c r="AN36" s="166"/>
      <c r="AO36" s="184"/>
      <c r="AP36" s="24"/>
      <c r="AQ36" s="8"/>
    </row>
    <row r="37" spans="1:43" ht="14.65" customHeight="1">
      <c r="A37" s="101"/>
      <c r="B37" s="193"/>
      <c r="C37" s="193"/>
      <c r="D37" s="118"/>
      <c r="E37" s="127"/>
      <c r="F37" s="133"/>
      <c r="G37" s="133"/>
      <c r="H37" s="133"/>
      <c r="I37" s="133"/>
      <c r="J37" s="145"/>
      <c r="K37" s="148"/>
      <c r="L37" s="151"/>
      <c r="M37" s="154"/>
      <c r="N37" s="14"/>
      <c r="O37" s="15"/>
      <c r="P37" s="15"/>
      <c r="Q37" s="16"/>
      <c r="R37" s="17" t="str">
        <f ca="1">IF(Q37=0," ",IFERROR(IF(DATEDIF(TODAY(),Q37,"M")&lt;=5,"ROJO",IF(DATEDIF(TODAY(),Q37,"M")&gt;=12,"VERDE",IF(AND(DATEDIF(TODAY(),Q37,"M")&gt;=6,DATEDIF(TODAY(),Q37,"M")&lt;=11),"AMARILLO"))),S37))</f>
        <v xml:space="preserve"> </v>
      </c>
      <c r="S37" s="25" t="str">
        <f>IF(Q37=0," ",IF(Q37&lt;=$N$4,"VENCIDO","NO VENCIDO"))</f>
        <v xml:space="preserve"> </v>
      </c>
      <c r="T37" s="18"/>
      <c r="U37" s="19"/>
      <c r="V37" s="19"/>
      <c r="W37" s="20"/>
      <c r="X37" s="20"/>
      <c r="Y37" s="164"/>
      <c r="Z37" s="21"/>
      <c r="AA37" s="4"/>
      <c r="AB37" s="166"/>
      <c r="AC37" s="166"/>
      <c r="AD37" s="170"/>
      <c r="AE37" s="166"/>
      <c r="AF37" s="166"/>
      <c r="AG37" s="166"/>
      <c r="AH37" s="166"/>
      <c r="AI37" s="166"/>
      <c r="AJ37" s="166"/>
      <c r="AK37" s="166"/>
      <c r="AL37" s="166"/>
      <c r="AM37" s="166"/>
      <c r="AN37" s="166"/>
      <c r="AO37" s="184"/>
      <c r="AP37" s="24"/>
      <c r="AQ37" s="8"/>
    </row>
    <row r="38" spans="1:43" ht="14.65" customHeight="1">
      <c r="A38" s="101"/>
      <c r="B38" s="193"/>
      <c r="C38" s="193"/>
      <c r="D38" s="118"/>
      <c r="E38" s="127"/>
      <c r="F38" s="133"/>
      <c r="G38" s="133"/>
      <c r="H38" s="133"/>
      <c r="I38" s="133"/>
      <c r="J38" s="145"/>
      <c r="K38" s="148"/>
      <c r="L38" s="151"/>
      <c r="M38" s="154"/>
      <c r="N38" s="14"/>
      <c r="O38" s="15"/>
      <c r="P38" s="15"/>
      <c r="Q38" s="16"/>
      <c r="R38" s="17" t="str">
        <f ca="1">IF(Q38=0," ",IFERROR(IF(DATEDIF(TODAY(),Q38,"M")&lt;=5,"ROJO",IF(DATEDIF(TODAY(),Q38,"M")&gt;=12,"VERDE",IF(AND(DATEDIF(TODAY(),Q38,"M")&gt;=6,DATEDIF(TODAY(),Q38,"M")&lt;=11),"AMARILLO"))),S38))</f>
        <v xml:space="preserve"> </v>
      </c>
      <c r="S38" s="25" t="str">
        <f>IF(Q38=0," ",IF(Q38&lt;=$N$4,"VENCIDO","NO VENCIDO"))</f>
        <v xml:space="preserve"> </v>
      </c>
      <c r="T38" s="18"/>
      <c r="U38" s="19"/>
      <c r="V38" s="19"/>
      <c r="W38" s="20"/>
      <c r="X38" s="20"/>
      <c r="Y38" s="164"/>
      <c r="Z38" s="21"/>
      <c r="AA38" s="4"/>
      <c r="AB38" s="166"/>
      <c r="AC38" s="166"/>
      <c r="AD38" s="170"/>
      <c r="AE38" s="166"/>
      <c r="AF38" s="166"/>
      <c r="AG38" s="166"/>
      <c r="AH38" s="166"/>
      <c r="AI38" s="166"/>
      <c r="AJ38" s="166"/>
      <c r="AK38" s="166"/>
      <c r="AL38" s="166"/>
      <c r="AM38" s="166"/>
      <c r="AN38" s="166"/>
      <c r="AO38" s="184"/>
      <c r="AP38" s="24"/>
      <c r="AQ38" s="8"/>
    </row>
    <row r="39" spans="1:43" ht="14.65" customHeight="1">
      <c r="A39" s="101"/>
      <c r="B39" s="193"/>
      <c r="C39" s="193"/>
      <c r="D39" s="118"/>
      <c r="E39" s="127"/>
      <c r="F39" s="133"/>
      <c r="G39" s="133"/>
      <c r="H39" s="133"/>
      <c r="I39" s="133"/>
      <c r="J39" s="145"/>
      <c r="K39" s="148"/>
      <c r="L39" s="151"/>
      <c r="M39" s="155"/>
      <c r="N39" s="14"/>
      <c r="O39" s="15"/>
      <c r="P39" s="15"/>
      <c r="Q39" s="16"/>
      <c r="R39" s="17" t="str">
        <f ca="1">IF(Q39=0," ",IFERROR(IF(DATEDIF(TODAY(),Q39,"M")&lt;=5,"ROJO",IF(DATEDIF(TODAY(),Q39,"M")&gt;=12,"VERDE",IF(AND(DATEDIF(TODAY(),Q39,"M")&gt;=6,DATEDIF(TODAY(),Q39,"M")&lt;=11),"AMARILLO"))),S39))</f>
        <v xml:space="preserve"> </v>
      </c>
      <c r="S39" s="25" t="str">
        <f>IF(Q39=0," ",IF(Q39&lt;=$N$4,"VENCIDO","NO VENCIDO"))</f>
        <v xml:space="preserve"> </v>
      </c>
      <c r="T39" s="18"/>
      <c r="U39" s="19"/>
      <c r="V39" s="19"/>
      <c r="W39" s="20"/>
      <c r="X39" s="20"/>
      <c r="Y39" s="164"/>
      <c r="Z39" s="21"/>
      <c r="AA39" s="4"/>
      <c r="AB39" s="166"/>
      <c r="AC39" s="166"/>
      <c r="AD39" s="170"/>
      <c r="AE39" s="166"/>
      <c r="AF39" s="166"/>
      <c r="AG39" s="166"/>
      <c r="AH39" s="166"/>
      <c r="AI39" s="166"/>
      <c r="AJ39" s="166"/>
      <c r="AK39" s="166"/>
      <c r="AL39" s="166"/>
      <c r="AM39" s="166"/>
      <c r="AN39" s="166"/>
      <c r="AO39" s="185"/>
      <c r="AP39" s="24"/>
      <c r="AQ39" s="8"/>
    </row>
    <row r="40" spans="1:43" ht="16.5">
      <c r="A40" s="102"/>
      <c r="B40" s="193"/>
      <c r="C40" s="193"/>
      <c r="D40" s="119"/>
      <c r="E40" s="128"/>
      <c r="F40" s="134"/>
      <c r="G40" s="134"/>
      <c r="H40" s="134"/>
      <c r="I40" s="134"/>
      <c r="J40" s="146"/>
      <c r="K40" s="149"/>
      <c r="L40" s="152"/>
      <c r="M40" s="28" t="b">
        <f>M35=N40</f>
        <v>1</v>
      </c>
      <c r="N40" s="29">
        <f>SUM(N35:N39)</f>
        <v>3</v>
      </c>
      <c r="O40" s="30" t="s">
        <v>112</v>
      </c>
      <c r="P40" s="31"/>
      <c r="Q40" s="32"/>
      <c r="R40" s="32"/>
      <c r="S40" s="32"/>
      <c r="T40" s="33">
        <f>SUM(T35:T39)</f>
        <v>0</v>
      </c>
      <c r="U40" s="34"/>
      <c r="V40" s="34"/>
      <c r="W40" s="34"/>
      <c r="X40" s="35"/>
      <c r="Y40" s="165"/>
      <c r="Z40" s="36"/>
      <c r="AA40" s="4"/>
      <c r="AB40" s="37"/>
      <c r="AC40" s="38"/>
      <c r="AD40" s="38"/>
      <c r="AE40" s="38"/>
      <c r="AF40" s="38"/>
      <c r="AG40" s="38"/>
      <c r="AH40" s="38"/>
      <c r="AI40" s="38"/>
      <c r="AJ40" s="38"/>
      <c r="AK40" s="38"/>
      <c r="AL40" s="38"/>
      <c r="AM40" s="38"/>
      <c r="AN40" s="38"/>
      <c r="AO40" s="39"/>
      <c r="AP40" s="24"/>
      <c r="AQ40" s="8"/>
    </row>
    <row r="41" spans="1:43" ht="14.65" customHeight="1">
      <c r="A41" s="100">
        <f>A35+1</f>
        <v>7</v>
      </c>
      <c r="B41" s="193" t="s">
        <v>126</v>
      </c>
      <c r="C41" s="193"/>
      <c r="D41" s="117">
        <f>+Junio!M41</f>
        <v>0</v>
      </c>
      <c r="E41" s="126"/>
      <c r="F41" s="132"/>
      <c r="G41" s="132"/>
      <c r="H41" s="132"/>
      <c r="I41" s="132"/>
      <c r="J41" s="144">
        <f>+F41+G41</f>
        <v>0</v>
      </c>
      <c r="K41" s="147">
        <f>+AO41</f>
        <v>0</v>
      </c>
      <c r="L41" s="150">
        <f>+J41+K41</f>
        <v>0</v>
      </c>
      <c r="M41" s="153">
        <f>+(D41+E41)-(L41)+H41-I41</f>
        <v>0</v>
      </c>
      <c r="N41" s="14"/>
      <c r="O41" s="15"/>
      <c r="P41" s="15"/>
      <c r="Q41" s="16"/>
      <c r="R41" s="40"/>
      <c r="S41" s="40"/>
      <c r="T41" s="18"/>
      <c r="U41" s="19"/>
      <c r="V41" s="19"/>
      <c r="W41" s="20"/>
      <c r="X41" s="20"/>
      <c r="Y41" s="163">
        <f>+AT41</f>
        <v>0</v>
      </c>
      <c r="Z41" s="21"/>
      <c r="AA41" s="4"/>
      <c r="AB41" s="166"/>
      <c r="AC41" s="166"/>
      <c r="AD41" s="170">
        <f>+AB41+AC41</f>
        <v>0</v>
      </c>
      <c r="AE41" s="166"/>
      <c r="AF41" s="166"/>
      <c r="AG41" s="166"/>
      <c r="AH41" s="166"/>
      <c r="AI41" s="166"/>
      <c r="AJ41" s="166"/>
      <c r="AK41" s="166"/>
      <c r="AL41" s="166"/>
      <c r="AM41" s="166"/>
      <c r="AN41" s="166"/>
      <c r="AO41" s="183">
        <f>SUM(AD41:AN45)</f>
        <v>0</v>
      </c>
      <c r="AP41" s="24"/>
      <c r="AQ41" s="8"/>
    </row>
    <row r="42" spans="1:43" ht="14.65" customHeight="1">
      <c r="A42" s="101"/>
      <c r="B42" s="193"/>
      <c r="C42" s="193"/>
      <c r="D42" s="118"/>
      <c r="E42" s="127"/>
      <c r="F42" s="133"/>
      <c r="G42" s="133"/>
      <c r="H42" s="133"/>
      <c r="I42" s="133"/>
      <c r="J42" s="145"/>
      <c r="K42" s="148"/>
      <c r="L42" s="151"/>
      <c r="M42" s="154"/>
      <c r="N42" s="14"/>
      <c r="O42" s="15"/>
      <c r="P42" s="15"/>
      <c r="Q42" s="16"/>
      <c r="R42" s="40"/>
      <c r="S42" s="41"/>
      <c r="T42" s="18"/>
      <c r="U42" s="19"/>
      <c r="V42" s="19"/>
      <c r="W42" s="20"/>
      <c r="X42" s="20"/>
      <c r="Y42" s="164"/>
      <c r="Z42" s="21"/>
      <c r="AA42" s="4"/>
      <c r="AB42" s="166"/>
      <c r="AC42" s="166"/>
      <c r="AD42" s="170"/>
      <c r="AE42" s="166"/>
      <c r="AF42" s="166"/>
      <c r="AG42" s="166"/>
      <c r="AH42" s="166"/>
      <c r="AI42" s="166"/>
      <c r="AJ42" s="166"/>
      <c r="AK42" s="166"/>
      <c r="AL42" s="166"/>
      <c r="AM42" s="166"/>
      <c r="AN42" s="166"/>
      <c r="AO42" s="184"/>
      <c r="AP42" s="24"/>
      <c r="AQ42" s="8"/>
    </row>
    <row r="43" spans="1:43" ht="14.65" customHeight="1">
      <c r="A43" s="101"/>
      <c r="B43" s="193"/>
      <c r="C43" s="193"/>
      <c r="D43" s="118"/>
      <c r="E43" s="127"/>
      <c r="F43" s="133"/>
      <c r="G43" s="133"/>
      <c r="H43" s="133"/>
      <c r="I43" s="133"/>
      <c r="J43" s="145"/>
      <c r="K43" s="148"/>
      <c r="L43" s="151"/>
      <c r="M43" s="154"/>
      <c r="N43" s="14"/>
      <c r="O43" s="15"/>
      <c r="P43" s="15"/>
      <c r="Q43" s="16"/>
      <c r="R43" s="40"/>
      <c r="S43" s="41"/>
      <c r="T43" s="18"/>
      <c r="U43" s="19"/>
      <c r="V43" s="19"/>
      <c r="W43" s="20"/>
      <c r="X43" s="20"/>
      <c r="Y43" s="164"/>
      <c r="Z43" s="21"/>
      <c r="AA43" s="4"/>
      <c r="AB43" s="166"/>
      <c r="AC43" s="166"/>
      <c r="AD43" s="170"/>
      <c r="AE43" s="166"/>
      <c r="AF43" s="166"/>
      <c r="AG43" s="166"/>
      <c r="AH43" s="166"/>
      <c r="AI43" s="166"/>
      <c r="AJ43" s="166"/>
      <c r="AK43" s="166"/>
      <c r="AL43" s="166"/>
      <c r="AM43" s="166"/>
      <c r="AN43" s="166"/>
      <c r="AO43" s="184"/>
      <c r="AP43" s="24"/>
      <c r="AQ43" s="8"/>
    </row>
    <row r="44" spans="1:43" ht="14.65" customHeight="1">
      <c r="A44" s="101"/>
      <c r="B44" s="193"/>
      <c r="C44" s="193"/>
      <c r="D44" s="118"/>
      <c r="E44" s="127"/>
      <c r="F44" s="133"/>
      <c r="G44" s="133"/>
      <c r="H44" s="133"/>
      <c r="I44" s="133"/>
      <c r="J44" s="145"/>
      <c r="K44" s="148"/>
      <c r="L44" s="151"/>
      <c r="M44" s="154"/>
      <c r="N44" s="14"/>
      <c r="O44" s="15"/>
      <c r="P44" s="15"/>
      <c r="Q44" s="16"/>
      <c r="R44" s="40"/>
      <c r="S44" s="41"/>
      <c r="T44" s="18"/>
      <c r="U44" s="19"/>
      <c r="V44" s="19"/>
      <c r="W44" s="20"/>
      <c r="X44" s="20"/>
      <c r="Y44" s="164"/>
      <c r="Z44" s="21"/>
      <c r="AA44" s="4"/>
      <c r="AB44" s="166"/>
      <c r="AC44" s="166"/>
      <c r="AD44" s="170"/>
      <c r="AE44" s="166"/>
      <c r="AF44" s="166"/>
      <c r="AG44" s="166"/>
      <c r="AH44" s="166"/>
      <c r="AI44" s="166"/>
      <c r="AJ44" s="166"/>
      <c r="AK44" s="166"/>
      <c r="AL44" s="166"/>
      <c r="AM44" s="166"/>
      <c r="AN44" s="166"/>
      <c r="AO44" s="184"/>
      <c r="AP44" s="24"/>
      <c r="AQ44" s="8"/>
    </row>
    <row r="45" spans="1:43" ht="14.65" customHeight="1">
      <c r="A45" s="101"/>
      <c r="B45" s="193"/>
      <c r="C45" s="193"/>
      <c r="D45" s="118"/>
      <c r="E45" s="127"/>
      <c r="F45" s="133"/>
      <c r="G45" s="133"/>
      <c r="H45" s="133"/>
      <c r="I45" s="133"/>
      <c r="J45" s="145"/>
      <c r="K45" s="148"/>
      <c r="L45" s="151"/>
      <c r="M45" s="155"/>
      <c r="N45" s="14"/>
      <c r="O45" s="15"/>
      <c r="P45" s="15"/>
      <c r="Q45" s="16"/>
      <c r="R45" s="40"/>
      <c r="S45" s="41"/>
      <c r="T45" s="18"/>
      <c r="U45" s="19"/>
      <c r="V45" s="19"/>
      <c r="W45" s="20"/>
      <c r="X45" s="20"/>
      <c r="Y45" s="164"/>
      <c r="Z45" s="21"/>
      <c r="AA45" s="4"/>
      <c r="AB45" s="166"/>
      <c r="AC45" s="166"/>
      <c r="AD45" s="170"/>
      <c r="AE45" s="166"/>
      <c r="AF45" s="166"/>
      <c r="AG45" s="166"/>
      <c r="AH45" s="166"/>
      <c r="AI45" s="166"/>
      <c r="AJ45" s="166"/>
      <c r="AK45" s="166"/>
      <c r="AL45" s="166"/>
      <c r="AM45" s="166"/>
      <c r="AN45" s="166"/>
      <c r="AO45" s="185"/>
      <c r="AP45" s="24"/>
      <c r="AQ45" s="8"/>
    </row>
    <row r="46" spans="1:43" ht="16.5">
      <c r="A46" s="102"/>
      <c r="B46" s="193"/>
      <c r="C46" s="193"/>
      <c r="D46" s="119"/>
      <c r="E46" s="128"/>
      <c r="F46" s="134"/>
      <c r="G46" s="134"/>
      <c r="H46" s="134"/>
      <c r="I46" s="134"/>
      <c r="J46" s="146"/>
      <c r="K46" s="149"/>
      <c r="L46" s="152"/>
      <c r="M46" s="28" t="b">
        <f>M41=N46</f>
        <v>1</v>
      </c>
      <c r="N46" s="29">
        <f>SUM(N41:N45)</f>
        <v>0</v>
      </c>
      <c r="O46" s="30" t="s">
        <v>112</v>
      </c>
      <c r="P46" s="31"/>
      <c r="Q46" s="32"/>
      <c r="R46" s="32"/>
      <c r="S46" s="32"/>
      <c r="T46" s="33">
        <f>SUM(T41:T45)</f>
        <v>0</v>
      </c>
      <c r="U46" s="34"/>
      <c r="V46" s="34"/>
      <c r="W46" s="34"/>
      <c r="X46" s="35"/>
      <c r="Y46" s="165"/>
      <c r="Z46" s="36"/>
      <c r="AA46" s="4"/>
      <c r="AB46" s="37"/>
      <c r="AC46" s="38"/>
      <c r="AD46" s="38"/>
      <c r="AE46" s="38"/>
      <c r="AF46" s="38"/>
      <c r="AG46" s="38"/>
      <c r="AH46" s="38"/>
      <c r="AI46" s="38"/>
      <c r="AJ46" s="38"/>
      <c r="AK46" s="38"/>
      <c r="AL46" s="38"/>
      <c r="AM46" s="38"/>
      <c r="AN46" s="38"/>
      <c r="AO46" s="39"/>
      <c r="AP46" s="24"/>
      <c r="AQ46" s="8"/>
    </row>
    <row r="47" spans="1:43" ht="14.65" customHeight="1">
      <c r="A47" s="100">
        <f>A41+1</f>
        <v>8</v>
      </c>
      <c r="B47" s="187" t="s">
        <v>127</v>
      </c>
      <c r="C47" s="188"/>
      <c r="D47" s="117">
        <f>+Junio!M47</f>
        <v>20</v>
      </c>
      <c r="E47" s="126"/>
      <c r="F47" s="132">
        <v>3</v>
      </c>
      <c r="G47" s="132"/>
      <c r="H47" s="132"/>
      <c r="I47" s="132"/>
      <c r="J47" s="144">
        <f>+F47+G47</f>
        <v>3</v>
      </c>
      <c r="K47" s="147">
        <f>+AO47</f>
        <v>0</v>
      </c>
      <c r="L47" s="150">
        <f>+J47+K47</f>
        <v>3</v>
      </c>
      <c r="M47" s="153">
        <f>+(D47+E47)-(L47)+H47-I47</f>
        <v>17</v>
      </c>
      <c r="N47" s="14">
        <v>17</v>
      </c>
      <c r="O47" s="15" t="s">
        <v>254</v>
      </c>
      <c r="P47" s="15" t="s">
        <v>115</v>
      </c>
      <c r="Q47" s="16">
        <v>46446</v>
      </c>
      <c r="R47" s="17" t="str">
        <f ca="1">IF(Q47=0," ",IFERROR(IF(DATEDIF(TODAY(),Q47,"M")&lt;=5,"ROJO",IF(DATEDIF(TODAY(),Q47,"M")&gt;=12,"VERDE",IF(AND(DATEDIF(TODAY(),Q47,"M")&gt;=6,DATEDIF(TODAY(),Q47,"M")&lt;=11),"AMARILLO"))),S47))</f>
        <v>ROJO</v>
      </c>
      <c r="S47" s="17" t="str">
        <f>IF(Q47=0," ",IF(Q47&lt;=$N$4,"VENCIDO","NO VENCIDO"))</f>
        <v>NO VENCIDO</v>
      </c>
      <c r="T47" s="18"/>
      <c r="U47" s="19"/>
      <c r="V47" s="19"/>
      <c r="W47" s="20"/>
      <c r="X47" s="20"/>
      <c r="Y47" s="163">
        <f>+AT47</f>
        <v>0</v>
      </c>
      <c r="Z47" s="21"/>
      <c r="AA47" s="4"/>
      <c r="AB47" s="166"/>
      <c r="AC47" s="166"/>
      <c r="AD47" s="170">
        <f>+AB47+AC47</f>
        <v>0</v>
      </c>
      <c r="AE47" s="166"/>
      <c r="AF47" s="166"/>
      <c r="AG47" s="166"/>
      <c r="AH47" s="166"/>
      <c r="AI47" s="166"/>
      <c r="AJ47" s="166"/>
      <c r="AK47" s="166"/>
      <c r="AL47" s="166"/>
      <c r="AM47" s="166"/>
      <c r="AN47" s="166"/>
      <c r="AO47" s="183">
        <f>SUM(AD47:AN51)</f>
        <v>0</v>
      </c>
      <c r="AP47" s="24"/>
      <c r="AQ47" s="8"/>
    </row>
    <row r="48" spans="1:43" ht="14.65" customHeight="1">
      <c r="A48" s="101"/>
      <c r="B48" s="189"/>
      <c r="C48" s="190"/>
      <c r="D48" s="118"/>
      <c r="E48" s="127"/>
      <c r="F48" s="133"/>
      <c r="G48" s="133"/>
      <c r="H48" s="133"/>
      <c r="I48" s="133"/>
      <c r="J48" s="145"/>
      <c r="K48" s="148"/>
      <c r="L48" s="151"/>
      <c r="M48" s="154"/>
      <c r="N48" s="14"/>
      <c r="O48" s="15"/>
      <c r="P48" s="15"/>
      <c r="Q48" s="16"/>
      <c r="R48" s="17" t="str">
        <f ca="1">IF(Q48=0," ",IFERROR(IF(DATEDIF(TODAY(),Q48,"M")&lt;=5,"ROJO",IF(DATEDIF(TODAY(),Q48,"M")&gt;=12,"VERDE",IF(AND(DATEDIF(TODAY(),Q48,"M")&gt;=6,DATEDIF(TODAY(),Q48,"M")&lt;=11),"AMARILLO"))),S48))</f>
        <v xml:space="preserve"> </v>
      </c>
      <c r="S48" s="25" t="str">
        <f>IF(Q48=0," ",IF(Q48&lt;=$N$4,"VENCIDO","NO VENCIDO"))</f>
        <v xml:space="preserve"> </v>
      </c>
      <c r="T48" s="18"/>
      <c r="U48" s="19"/>
      <c r="V48" s="19"/>
      <c r="W48" s="20"/>
      <c r="X48" s="20"/>
      <c r="Y48" s="164"/>
      <c r="Z48" s="21"/>
      <c r="AA48" s="4"/>
      <c r="AB48" s="166"/>
      <c r="AC48" s="166"/>
      <c r="AD48" s="170"/>
      <c r="AE48" s="166"/>
      <c r="AF48" s="166"/>
      <c r="AG48" s="166"/>
      <c r="AH48" s="166"/>
      <c r="AI48" s="166"/>
      <c r="AJ48" s="166"/>
      <c r="AK48" s="166"/>
      <c r="AL48" s="166"/>
      <c r="AM48" s="166"/>
      <c r="AN48" s="166"/>
      <c r="AO48" s="184"/>
      <c r="AP48" s="24"/>
      <c r="AQ48" s="8"/>
    </row>
    <row r="49" spans="1:43" ht="14.65" customHeight="1">
      <c r="A49" s="101"/>
      <c r="B49" s="189"/>
      <c r="C49" s="190"/>
      <c r="D49" s="118"/>
      <c r="E49" s="127"/>
      <c r="F49" s="133"/>
      <c r="G49" s="133"/>
      <c r="H49" s="133"/>
      <c r="I49" s="133"/>
      <c r="J49" s="145"/>
      <c r="K49" s="148"/>
      <c r="L49" s="151"/>
      <c r="M49" s="154"/>
      <c r="N49" s="14"/>
      <c r="O49" s="15"/>
      <c r="P49" s="15"/>
      <c r="Q49" s="16"/>
      <c r="R49" s="17" t="str">
        <f ca="1">IF(Q49=0," ",IFERROR(IF(DATEDIF(TODAY(),Q49,"M")&lt;=5,"ROJO",IF(DATEDIF(TODAY(),Q49,"M")&gt;=12,"VERDE",IF(AND(DATEDIF(TODAY(),Q49,"M")&gt;=6,DATEDIF(TODAY(),Q49,"M")&lt;=11),"AMARILLO"))),S49))</f>
        <v xml:space="preserve"> </v>
      </c>
      <c r="S49" s="25" t="str">
        <f>IF(Q49=0," ",IF(Q49&lt;=$N$4,"VENCIDO","NO VENCIDO"))</f>
        <v xml:space="preserve"> </v>
      </c>
      <c r="T49" s="18"/>
      <c r="U49" s="19"/>
      <c r="V49" s="19"/>
      <c r="W49" s="20"/>
      <c r="X49" s="20"/>
      <c r="Y49" s="164"/>
      <c r="Z49" s="21"/>
      <c r="AA49" s="4"/>
      <c r="AB49" s="166"/>
      <c r="AC49" s="166"/>
      <c r="AD49" s="170"/>
      <c r="AE49" s="166"/>
      <c r="AF49" s="166"/>
      <c r="AG49" s="166"/>
      <c r="AH49" s="166"/>
      <c r="AI49" s="166"/>
      <c r="AJ49" s="166"/>
      <c r="AK49" s="166"/>
      <c r="AL49" s="166"/>
      <c r="AM49" s="166"/>
      <c r="AN49" s="166"/>
      <c r="AO49" s="184"/>
      <c r="AP49" s="24"/>
      <c r="AQ49" s="8"/>
    </row>
    <row r="50" spans="1:43" ht="14.65" customHeight="1">
      <c r="A50" s="101"/>
      <c r="B50" s="189"/>
      <c r="C50" s="190"/>
      <c r="D50" s="118"/>
      <c r="E50" s="127"/>
      <c r="F50" s="133"/>
      <c r="G50" s="133"/>
      <c r="H50" s="133"/>
      <c r="I50" s="133"/>
      <c r="J50" s="145"/>
      <c r="K50" s="148"/>
      <c r="L50" s="151"/>
      <c r="M50" s="154"/>
      <c r="N50" s="14"/>
      <c r="O50" s="15"/>
      <c r="P50" s="15"/>
      <c r="Q50" s="16"/>
      <c r="R50" s="17" t="str">
        <f ca="1">IF(Q50=0," ",IFERROR(IF(DATEDIF(TODAY(),Q50,"M")&lt;=5,"ROJO",IF(DATEDIF(TODAY(),Q50,"M")&gt;=12,"VERDE",IF(AND(DATEDIF(TODAY(),Q50,"M")&gt;=6,DATEDIF(TODAY(),Q50,"M")&lt;=11),"AMARILLO"))),S50))</f>
        <v xml:space="preserve"> </v>
      </c>
      <c r="S50" s="25" t="str">
        <f>IF(Q50=0," ",IF(Q50&lt;=$N$4,"VENCIDO","NO VENCIDO"))</f>
        <v xml:space="preserve"> </v>
      </c>
      <c r="T50" s="18"/>
      <c r="U50" s="19"/>
      <c r="V50" s="19"/>
      <c r="W50" s="20"/>
      <c r="X50" s="20"/>
      <c r="Y50" s="164"/>
      <c r="Z50" s="21"/>
      <c r="AA50" s="4"/>
      <c r="AB50" s="166"/>
      <c r="AC50" s="166"/>
      <c r="AD50" s="170"/>
      <c r="AE50" s="166"/>
      <c r="AF50" s="166"/>
      <c r="AG50" s="166"/>
      <c r="AH50" s="166"/>
      <c r="AI50" s="166"/>
      <c r="AJ50" s="166"/>
      <c r="AK50" s="166"/>
      <c r="AL50" s="166"/>
      <c r="AM50" s="166"/>
      <c r="AN50" s="166"/>
      <c r="AO50" s="184"/>
      <c r="AP50" s="24"/>
      <c r="AQ50" s="8"/>
    </row>
    <row r="51" spans="1:43" ht="14.65" customHeight="1">
      <c r="A51" s="101"/>
      <c r="B51" s="189"/>
      <c r="C51" s="190"/>
      <c r="D51" s="118"/>
      <c r="E51" s="127"/>
      <c r="F51" s="133"/>
      <c r="G51" s="133"/>
      <c r="H51" s="133"/>
      <c r="I51" s="133"/>
      <c r="J51" s="145"/>
      <c r="K51" s="148"/>
      <c r="L51" s="151"/>
      <c r="M51" s="155"/>
      <c r="N51" s="14"/>
      <c r="O51" s="15"/>
      <c r="P51" s="15"/>
      <c r="Q51" s="16"/>
      <c r="R51" s="17" t="str">
        <f ca="1">IF(Q51=0," ",IFERROR(IF(DATEDIF(TODAY(),Q51,"M")&lt;=5,"ROJO",IF(DATEDIF(TODAY(),Q51,"M")&gt;=12,"VERDE",IF(AND(DATEDIF(TODAY(),Q51,"M")&gt;=6,DATEDIF(TODAY(),Q51,"M")&lt;=11),"AMARILLO"))),S51))</f>
        <v xml:space="preserve"> </v>
      </c>
      <c r="S51" s="25" t="str">
        <f>IF(Q51=0," ",IF(Q51&lt;=$N$4,"VENCIDO","NO VENCIDO"))</f>
        <v xml:space="preserve"> </v>
      </c>
      <c r="T51" s="18"/>
      <c r="U51" s="19"/>
      <c r="V51" s="19"/>
      <c r="W51" s="20"/>
      <c r="X51" s="20"/>
      <c r="Y51" s="164"/>
      <c r="Z51" s="21"/>
      <c r="AA51" s="4"/>
      <c r="AB51" s="166"/>
      <c r="AC51" s="166"/>
      <c r="AD51" s="170"/>
      <c r="AE51" s="166"/>
      <c r="AF51" s="166"/>
      <c r="AG51" s="166"/>
      <c r="AH51" s="166"/>
      <c r="AI51" s="166"/>
      <c r="AJ51" s="166"/>
      <c r="AK51" s="166"/>
      <c r="AL51" s="166"/>
      <c r="AM51" s="166"/>
      <c r="AN51" s="166"/>
      <c r="AO51" s="185"/>
      <c r="AP51" s="24"/>
      <c r="AQ51" s="8"/>
    </row>
    <row r="52" spans="1:43" ht="16.5">
      <c r="A52" s="102"/>
      <c r="B52" s="191"/>
      <c r="C52" s="192"/>
      <c r="D52" s="119"/>
      <c r="E52" s="128"/>
      <c r="F52" s="134"/>
      <c r="G52" s="134"/>
      <c r="H52" s="134"/>
      <c r="I52" s="134"/>
      <c r="J52" s="146"/>
      <c r="K52" s="149"/>
      <c r="L52" s="152"/>
      <c r="M52" s="28" t="b">
        <f>M47=N52</f>
        <v>1</v>
      </c>
      <c r="N52" s="29">
        <f>SUM(N47:N51)</f>
        <v>17</v>
      </c>
      <c r="O52" s="30" t="s">
        <v>112</v>
      </c>
      <c r="P52" s="31"/>
      <c r="Q52" s="32"/>
      <c r="R52" s="32"/>
      <c r="S52" s="32"/>
      <c r="T52" s="33">
        <f>SUM(T47:T51)</f>
        <v>0</v>
      </c>
      <c r="U52" s="34"/>
      <c r="V52" s="34"/>
      <c r="W52" s="34"/>
      <c r="X52" s="35"/>
      <c r="Y52" s="165"/>
      <c r="Z52" s="36"/>
      <c r="AA52" s="4"/>
      <c r="AB52" s="37"/>
      <c r="AC52" s="37"/>
      <c r="AD52" s="38"/>
      <c r="AE52" s="37"/>
      <c r="AF52" s="37"/>
      <c r="AG52" s="37"/>
      <c r="AH52" s="37"/>
      <c r="AI52" s="37"/>
      <c r="AJ52" s="37"/>
      <c r="AK52" s="37"/>
      <c r="AL52" s="37"/>
      <c r="AM52" s="37"/>
      <c r="AN52" s="37"/>
      <c r="AO52" s="39"/>
      <c r="AP52" s="24"/>
      <c r="AQ52" s="8"/>
    </row>
    <row r="53" spans="1:43" ht="14.65" customHeight="1">
      <c r="A53" s="100">
        <f>A47+1</f>
        <v>9</v>
      </c>
      <c r="B53" s="187" t="s">
        <v>128</v>
      </c>
      <c r="C53" s="188"/>
      <c r="D53" s="117">
        <f>+Junio!M53</f>
        <v>10</v>
      </c>
      <c r="E53" s="126"/>
      <c r="F53" s="132"/>
      <c r="G53" s="132"/>
      <c r="H53" s="132"/>
      <c r="I53" s="132"/>
      <c r="J53" s="144">
        <f>+F53+G53</f>
        <v>0</v>
      </c>
      <c r="K53" s="147">
        <f>+AO53</f>
        <v>0</v>
      </c>
      <c r="L53" s="150">
        <f>+J53+K53</f>
        <v>0</v>
      </c>
      <c r="M53" s="153">
        <f>+(D53+E53)-(L53)+H53-I53</f>
        <v>10</v>
      </c>
      <c r="N53" s="14">
        <v>10</v>
      </c>
      <c r="O53" s="15" t="s">
        <v>129</v>
      </c>
      <c r="P53" s="15" t="s">
        <v>130</v>
      </c>
      <c r="Q53" s="16">
        <v>46356</v>
      </c>
      <c r="R53" s="17" t="str">
        <f ca="1">IF(Q53=0," ",IFERROR(IF(DATEDIF(TODAY(),Q53,"M")&lt;=5,"ROJO",IF(DATEDIF(TODAY(),Q53,"M")&gt;=12,"VERDE",IF(AND(DATEDIF(TODAY(),Q53,"M")&gt;=6,DATEDIF(TODAY(),Q53,"M")&lt;=11),"AMARILLO"))),S53))</f>
        <v>ROJO</v>
      </c>
      <c r="S53" s="17" t="str">
        <f>IF(Q53=0," ",IF(Q53&lt;=$N$4,"VENCIDO","NO VENCIDO"))</f>
        <v>NO VENCIDO</v>
      </c>
      <c r="T53" s="18"/>
      <c r="U53" s="19"/>
      <c r="V53" s="19"/>
      <c r="W53" s="20"/>
      <c r="X53" s="20"/>
      <c r="Y53" s="163">
        <f>+AT53</f>
        <v>0</v>
      </c>
      <c r="Z53" s="21"/>
      <c r="AA53" s="4"/>
      <c r="AB53" s="166"/>
      <c r="AC53" s="166"/>
      <c r="AD53" s="170">
        <f>+AB53+AC53</f>
        <v>0</v>
      </c>
      <c r="AE53" s="166"/>
      <c r="AF53" s="166"/>
      <c r="AG53" s="166"/>
      <c r="AH53" s="166"/>
      <c r="AI53" s="166"/>
      <c r="AJ53" s="166"/>
      <c r="AK53" s="166"/>
      <c r="AL53" s="166"/>
      <c r="AM53" s="166"/>
      <c r="AN53" s="166"/>
      <c r="AO53" s="183">
        <f>SUM(AD53:AN57)</f>
        <v>0</v>
      </c>
      <c r="AP53" s="24"/>
      <c r="AQ53" s="8"/>
    </row>
    <row r="54" spans="1:43" ht="14.65" customHeight="1">
      <c r="A54" s="101"/>
      <c r="B54" s="189"/>
      <c r="C54" s="190"/>
      <c r="D54" s="118"/>
      <c r="E54" s="127"/>
      <c r="F54" s="133"/>
      <c r="G54" s="133"/>
      <c r="H54" s="133"/>
      <c r="I54" s="133"/>
      <c r="J54" s="145"/>
      <c r="K54" s="148"/>
      <c r="L54" s="151"/>
      <c r="M54" s="154"/>
      <c r="N54" s="14"/>
      <c r="O54" s="15"/>
      <c r="P54" s="15"/>
      <c r="Q54" s="16"/>
      <c r="R54" s="17" t="str">
        <f ca="1">IF(Q54=0," ",IFERROR(IF(DATEDIF(TODAY(),Q54,"M")&lt;=5,"ROJO",IF(DATEDIF(TODAY(),Q54,"M")&gt;=12,"VERDE",IF(AND(DATEDIF(TODAY(),Q54,"M")&gt;=6,DATEDIF(TODAY(),Q54,"M")&lt;=11),"AMARILLO"))),S54))</f>
        <v xml:space="preserve"> </v>
      </c>
      <c r="S54" s="25" t="str">
        <f>IF(Q54=0," ",IF(Q54&lt;=$N$4,"VENCIDO","NO VENCIDO"))</f>
        <v xml:space="preserve"> </v>
      </c>
      <c r="T54" s="18"/>
      <c r="U54" s="19"/>
      <c r="V54" s="19"/>
      <c r="W54" s="20"/>
      <c r="X54" s="20"/>
      <c r="Y54" s="164"/>
      <c r="Z54" s="21"/>
      <c r="AA54" s="4"/>
      <c r="AB54" s="166"/>
      <c r="AC54" s="166"/>
      <c r="AD54" s="170"/>
      <c r="AE54" s="166"/>
      <c r="AF54" s="166"/>
      <c r="AG54" s="166"/>
      <c r="AH54" s="166"/>
      <c r="AI54" s="166"/>
      <c r="AJ54" s="166"/>
      <c r="AK54" s="166"/>
      <c r="AL54" s="166"/>
      <c r="AM54" s="166"/>
      <c r="AN54" s="166"/>
      <c r="AO54" s="184"/>
      <c r="AP54" s="24"/>
      <c r="AQ54" s="8"/>
    </row>
    <row r="55" spans="1:43" ht="14.65" customHeight="1">
      <c r="A55" s="101"/>
      <c r="B55" s="189"/>
      <c r="C55" s="190"/>
      <c r="D55" s="118"/>
      <c r="E55" s="127"/>
      <c r="F55" s="133"/>
      <c r="G55" s="133"/>
      <c r="H55" s="133"/>
      <c r="I55" s="133"/>
      <c r="J55" s="145"/>
      <c r="K55" s="148"/>
      <c r="L55" s="151"/>
      <c r="M55" s="154"/>
      <c r="N55" s="14"/>
      <c r="O55" s="15"/>
      <c r="P55" s="15"/>
      <c r="Q55" s="16"/>
      <c r="R55" s="17" t="str">
        <f ca="1">IF(Q55=0," ",IFERROR(IF(DATEDIF(TODAY(),Q55,"M")&lt;=5,"ROJO",IF(DATEDIF(TODAY(),Q55,"M")&gt;=12,"VERDE",IF(AND(DATEDIF(TODAY(),Q55,"M")&gt;=6,DATEDIF(TODAY(),Q55,"M")&lt;=11),"AMARILLO"))),S55))</f>
        <v xml:space="preserve"> </v>
      </c>
      <c r="S55" s="25" t="str">
        <f>IF(Q55=0," ",IF(Q55&lt;=$N$4,"VENCIDO","NO VENCIDO"))</f>
        <v xml:space="preserve"> </v>
      </c>
      <c r="T55" s="18"/>
      <c r="U55" s="19"/>
      <c r="V55" s="19"/>
      <c r="W55" s="20"/>
      <c r="X55" s="20"/>
      <c r="Y55" s="164"/>
      <c r="Z55" s="21"/>
      <c r="AA55" s="4"/>
      <c r="AB55" s="166"/>
      <c r="AC55" s="166"/>
      <c r="AD55" s="170"/>
      <c r="AE55" s="166"/>
      <c r="AF55" s="166"/>
      <c r="AG55" s="166"/>
      <c r="AH55" s="166"/>
      <c r="AI55" s="166"/>
      <c r="AJ55" s="166"/>
      <c r="AK55" s="166"/>
      <c r="AL55" s="166"/>
      <c r="AM55" s="166"/>
      <c r="AN55" s="166"/>
      <c r="AO55" s="184"/>
      <c r="AP55" s="24"/>
      <c r="AQ55" s="8"/>
    </row>
    <row r="56" spans="1:43" ht="14.65" customHeight="1">
      <c r="A56" s="101"/>
      <c r="B56" s="189"/>
      <c r="C56" s="190"/>
      <c r="D56" s="118"/>
      <c r="E56" s="127"/>
      <c r="F56" s="133"/>
      <c r="G56" s="133"/>
      <c r="H56" s="133"/>
      <c r="I56" s="133"/>
      <c r="J56" s="145"/>
      <c r="K56" s="148"/>
      <c r="L56" s="151"/>
      <c r="M56" s="154"/>
      <c r="N56" s="14"/>
      <c r="O56" s="15"/>
      <c r="P56" s="15"/>
      <c r="Q56" s="16"/>
      <c r="R56" s="17" t="str">
        <f ca="1">IF(Q56=0," ",IFERROR(IF(DATEDIF(TODAY(),Q56,"M")&lt;=5,"ROJO",IF(DATEDIF(TODAY(),Q56,"M")&gt;=12,"VERDE",IF(AND(DATEDIF(TODAY(),Q56,"M")&gt;=6,DATEDIF(TODAY(),Q56,"M")&lt;=11),"AMARILLO"))),S56))</f>
        <v xml:space="preserve"> </v>
      </c>
      <c r="S56" s="25" t="str">
        <f>IF(Q56=0," ",IF(Q56&lt;=$N$4,"VENCIDO","NO VENCIDO"))</f>
        <v xml:space="preserve"> </v>
      </c>
      <c r="T56" s="18"/>
      <c r="U56" s="19"/>
      <c r="V56" s="19"/>
      <c r="W56" s="20"/>
      <c r="X56" s="20"/>
      <c r="Y56" s="164"/>
      <c r="Z56" s="21"/>
      <c r="AA56" s="4"/>
      <c r="AB56" s="166"/>
      <c r="AC56" s="166"/>
      <c r="AD56" s="170"/>
      <c r="AE56" s="166"/>
      <c r="AF56" s="166"/>
      <c r="AG56" s="166"/>
      <c r="AH56" s="166"/>
      <c r="AI56" s="166"/>
      <c r="AJ56" s="166"/>
      <c r="AK56" s="166"/>
      <c r="AL56" s="166"/>
      <c r="AM56" s="166"/>
      <c r="AN56" s="166"/>
      <c r="AO56" s="184"/>
      <c r="AP56" s="24"/>
      <c r="AQ56" s="8"/>
    </row>
    <row r="57" spans="1:43" ht="14.65" customHeight="1">
      <c r="A57" s="101"/>
      <c r="B57" s="189"/>
      <c r="C57" s="190"/>
      <c r="D57" s="118"/>
      <c r="E57" s="127"/>
      <c r="F57" s="133"/>
      <c r="G57" s="133"/>
      <c r="H57" s="133"/>
      <c r="I57" s="133"/>
      <c r="J57" s="145"/>
      <c r="K57" s="148"/>
      <c r="L57" s="151"/>
      <c r="M57" s="155"/>
      <c r="N57" s="14"/>
      <c r="O57" s="15"/>
      <c r="P57" s="15"/>
      <c r="Q57" s="16"/>
      <c r="R57" s="17" t="str">
        <f ca="1">IF(Q57=0," ",IFERROR(IF(DATEDIF(TODAY(),Q57,"M")&lt;=5,"ROJO",IF(DATEDIF(TODAY(),Q57,"M")&gt;=12,"VERDE",IF(AND(DATEDIF(TODAY(),Q57,"M")&gt;=6,DATEDIF(TODAY(),Q57,"M")&lt;=11),"AMARILLO"))),S57))</f>
        <v xml:space="preserve"> </v>
      </c>
      <c r="S57" s="25" t="str">
        <f>IF(Q57=0," ",IF(Q57&lt;=$N$4,"VENCIDO","NO VENCIDO"))</f>
        <v xml:space="preserve"> </v>
      </c>
      <c r="T57" s="18"/>
      <c r="U57" s="19"/>
      <c r="V57" s="19"/>
      <c r="W57" s="20"/>
      <c r="X57" s="20"/>
      <c r="Y57" s="164"/>
      <c r="Z57" s="21"/>
      <c r="AA57" s="4"/>
      <c r="AB57" s="166"/>
      <c r="AC57" s="166"/>
      <c r="AD57" s="170"/>
      <c r="AE57" s="166"/>
      <c r="AF57" s="166"/>
      <c r="AG57" s="166"/>
      <c r="AH57" s="166"/>
      <c r="AI57" s="166"/>
      <c r="AJ57" s="166"/>
      <c r="AK57" s="166"/>
      <c r="AL57" s="166"/>
      <c r="AM57" s="166"/>
      <c r="AN57" s="166"/>
      <c r="AO57" s="185"/>
      <c r="AP57" s="24"/>
      <c r="AQ57" s="8"/>
    </row>
    <row r="58" spans="1:43" ht="16.5">
      <c r="A58" s="102"/>
      <c r="B58" s="191"/>
      <c r="C58" s="192"/>
      <c r="D58" s="119"/>
      <c r="E58" s="128"/>
      <c r="F58" s="134"/>
      <c r="G58" s="134"/>
      <c r="H58" s="134"/>
      <c r="I58" s="134"/>
      <c r="J58" s="146"/>
      <c r="K58" s="149"/>
      <c r="L58" s="152"/>
      <c r="M58" s="28" t="b">
        <f>M53=N58</f>
        <v>1</v>
      </c>
      <c r="N58" s="29">
        <f>SUM(N53:N57)</f>
        <v>10</v>
      </c>
      <c r="O58" s="30" t="s">
        <v>112</v>
      </c>
      <c r="P58" s="31"/>
      <c r="Q58" s="32"/>
      <c r="R58" s="32"/>
      <c r="S58" s="32"/>
      <c r="T58" s="33">
        <f>SUM(T53:T57)</f>
        <v>0</v>
      </c>
      <c r="U58" s="34"/>
      <c r="V58" s="34"/>
      <c r="W58" s="34"/>
      <c r="X58" s="35"/>
      <c r="Y58" s="165"/>
      <c r="Z58" s="36"/>
      <c r="AA58" s="4"/>
      <c r="AB58" s="37"/>
      <c r="AC58" s="37"/>
      <c r="AD58" s="38"/>
      <c r="AE58" s="37"/>
      <c r="AF58" s="37"/>
      <c r="AG58" s="37"/>
      <c r="AH58" s="37"/>
      <c r="AI58" s="37"/>
      <c r="AJ58" s="37"/>
      <c r="AK58" s="37"/>
      <c r="AL58" s="37"/>
      <c r="AM58" s="37"/>
      <c r="AN58" s="37"/>
      <c r="AO58" s="39"/>
      <c r="AP58" s="24"/>
      <c r="AQ58" s="8"/>
    </row>
    <row r="59" spans="1:43" ht="14.65" customHeight="1">
      <c r="A59" s="100">
        <f>A53+1</f>
        <v>10</v>
      </c>
      <c r="B59" s="187" t="s">
        <v>131</v>
      </c>
      <c r="C59" s="188"/>
      <c r="D59" s="117">
        <f>+Junio!M59</f>
        <v>26</v>
      </c>
      <c r="E59" s="126"/>
      <c r="F59" s="132">
        <v>8</v>
      </c>
      <c r="G59" s="132"/>
      <c r="H59" s="132"/>
      <c r="I59" s="132"/>
      <c r="J59" s="144">
        <f>+F59+G59</f>
        <v>8</v>
      </c>
      <c r="K59" s="147">
        <f>+AO59</f>
        <v>0</v>
      </c>
      <c r="L59" s="150">
        <f>+J59+K59</f>
        <v>8</v>
      </c>
      <c r="M59" s="153">
        <f>+(D59+E59)-(L59)+H59-I59</f>
        <v>18</v>
      </c>
      <c r="N59" s="14">
        <v>8</v>
      </c>
      <c r="O59" s="15" t="s">
        <v>255</v>
      </c>
      <c r="P59" s="15" t="s">
        <v>133</v>
      </c>
      <c r="Q59" s="16">
        <v>46660</v>
      </c>
      <c r="R59" s="17" t="str">
        <f ca="1">IF(Q59=0," ",IFERROR(IF(DATEDIF(TODAY(),Q59,"M")&lt;=5,"ROJO",IF(DATEDIF(TODAY(),Q59,"M")&gt;=12,"VERDE",IF(AND(DATEDIF(TODAY(),Q59,"M")&gt;=6,DATEDIF(TODAY(),Q59,"M")&lt;=11),"AMARILLO"))),S59))</f>
        <v>AMARILLO</v>
      </c>
      <c r="S59" s="17" t="str">
        <f>IF(Q59=0," ",IF(Q59&lt;=$N$4,"VENCIDO","NO VENCIDO"))</f>
        <v>NO VENCIDO</v>
      </c>
      <c r="T59" s="18"/>
      <c r="U59" s="19"/>
      <c r="V59" s="19"/>
      <c r="W59" s="20"/>
      <c r="X59" s="20"/>
      <c r="Y59" s="163">
        <f>+AT59</f>
        <v>0</v>
      </c>
      <c r="Z59" s="21"/>
      <c r="AA59" s="4"/>
      <c r="AB59" s="166"/>
      <c r="AC59" s="166"/>
      <c r="AD59" s="170">
        <f>+AB59+AC59</f>
        <v>0</v>
      </c>
      <c r="AE59" s="166"/>
      <c r="AF59" s="166"/>
      <c r="AG59" s="166"/>
      <c r="AH59" s="166"/>
      <c r="AI59" s="166"/>
      <c r="AJ59" s="166"/>
      <c r="AK59" s="166"/>
      <c r="AL59" s="166"/>
      <c r="AM59" s="166"/>
      <c r="AN59" s="166"/>
      <c r="AO59" s="183">
        <f>SUM(AD59:AN63)</f>
        <v>0</v>
      </c>
      <c r="AP59" s="24"/>
      <c r="AQ59" s="8"/>
    </row>
    <row r="60" spans="1:43" ht="14.65" customHeight="1">
      <c r="A60" s="101"/>
      <c r="B60" s="189"/>
      <c r="C60" s="190"/>
      <c r="D60" s="118"/>
      <c r="E60" s="127"/>
      <c r="F60" s="133"/>
      <c r="G60" s="133"/>
      <c r="H60" s="133"/>
      <c r="I60" s="133"/>
      <c r="J60" s="145"/>
      <c r="K60" s="148"/>
      <c r="L60" s="151"/>
      <c r="M60" s="154"/>
      <c r="N60" s="14">
        <v>10</v>
      </c>
      <c r="O60" s="15" t="s">
        <v>278</v>
      </c>
      <c r="P60" s="15" t="s">
        <v>133</v>
      </c>
      <c r="Q60" s="16">
        <v>46783</v>
      </c>
      <c r="R60" s="17" t="str">
        <f ca="1">IF(Q60=0," ",IFERROR(IF(DATEDIF(TODAY(),Q60,"M")&lt;=5,"ROJO",IF(DATEDIF(TODAY(),Q60,"M")&gt;=12,"VERDE",IF(AND(DATEDIF(TODAY(),Q60,"M")&gt;=6,DATEDIF(TODAY(),Q60,"M")&lt;=11),"AMARILLO"))),S60))</f>
        <v>VERDE</v>
      </c>
      <c r="S60" s="25" t="str">
        <f>IF(Q60=0," ",IF(Q60&lt;=$N$4,"VENCIDO","NO VENCIDO"))</f>
        <v>NO VENCIDO</v>
      </c>
      <c r="T60" s="18"/>
      <c r="U60" s="19"/>
      <c r="V60" s="19"/>
      <c r="W60" s="20"/>
      <c r="X60" s="20"/>
      <c r="Y60" s="164"/>
      <c r="Z60" s="21"/>
      <c r="AA60" s="4"/>
      <c r="AB60" s="166"/>
      <c r="AC60" s="166"/>
      <c r="AD60" s="170"/>
      <c r="AE60" s="166"/>
      <c r="AF60" s="166"/>
      <c r="AG60" s="166"/>
      <c r="AH60" s="166"/>
      <c r="AI60" s="166"/>
      <c r="AJ60" s="166"/>
      <c r="AK60" s="166"/>
      <c r="AL60" s="166"/>
      <c r="AM60" s="166"/>
      <c r="AN60" s="166"/>
      <c r="AO60" s="184"/>
      <c r="AP60" s="24"/>
      <c r="AQ60" s="8"/>
    </row>
    <row r="61" spans="1:43" ht="14.65" customHeight="1">
      <c r="A61" s="101"/>
      <c r="B61" s="189"/>
      <c r="C61" s="190"/>
      <c r="D61" s="118"/>
      <c r="E61" s="127"/>
      <c r="F61" s="133"/>
      <c r="G61" s="133"/>
      <c r="H61" s="133"/>
      <c r="I61" s="133"/>
      <c r="J61" s="145"/>
      <c r="K61" s="148"/>
      <c r="L61" s="151"/>
      <c r="M61" s="154"/>
      <c r="N61" s="14"/>
      <c r="O61" s="15"/>
      <c r="P61" s="15"/>
      <c r="Q61" s="16"/>
      <c r="R61" s="17" t="str">
        <f ca="1">IF(Q61=0," ",IFERROR(IF(DATEDIF(TODAY(),Q61,"M")&lt;=5,"ROJO",IF(DATEDIF(TODAY(),Q61,"M")&gt;=12,"VERDE",IF(AND(DATEDIF(TODAY(),Q61,"M")&gt;=6,DATEDIF(TODAY(),Q61,"M")&lt;=11),"AMARILLO"))),S61))</f>
        <v xml:space="preserve"> </v>
      </c>
      <c r="S61" s="25" t="str">
        <f>IF(Q61=0," ",IF(Q61&lt;=$N$4,"VENCIDO","NO VENCIDO"))</f>
        <v xml:space="preserve"> </v>
      </c>
      <c r="T61" s="18"/>
      <c r="U61" s="19"/>
      <c r="V61" s="19"/>
      <c r="W61" s="20"/>
      <c r="X61" s="20"/>
      <c r="Y61" s="164"/>
      <c r="Z61" s="21"/>
      <c r="AA61" s="4"/>
      <c r="AB61" s="166"/>
      <c r="AC61" s="166"/>
      <c r="AD61" s="170"/>
      <c r="AE61" s="166"/>
      <c r="AF61" s="166"/>
      <c r="AG61" s="166"/>
      <c r="AH61" s="166"/>
      <c r="AI61" s="166"/>
      <c r="AJ61" s="166"/>
      <c r="AK61" s="166"/>
      <c r="AL61" s="166"/>
      <c r="AM61" s="166"/>
      <c r="AN61" s="166"/>
      <c r="AO61" s="184"/>
      <c r="AP61" s="24"/>
      <c r="AQ61" s="8"/>
    </row>
    <row r="62" spans="1:43" ht="14.65" customHeight="1">
      <c r="A62" s="101"/>
      <c r="B62" s="189"/>
      <c r="C62" s="190"/>
      <c r="D62" s="118"/>
      <c r="E62" s="127"/>
      <c r="F62" s="133"/>
      <c r="G62" s="133"/>
      <c r="H62" s="133"/>
      <c r="I62" s="133"/>
      <c r="J62" s="145"/>
      <c r="K62" s="148"/>
      <c r="L62" s="151"/>
      <c r="M62" s="154"/>
      <c r="N62" s="14"/>
      <c r="O62" s="15"/>
      <c r="P62" s="15"/>
      <c r="Q62" s="16"/>
      <c r="R62" s="17" t="str">
        <f ca="1">IF(Q62=0," ",IFERROR(IF(DATEDIF(TODAY(),Q62,"M")&lt;=5,"ROJO",IF(DATEDIF(TODAY(),Q62,"M")&gt;=12,"VERDE",IF(AND(DATEDIF(TODAY(),Q62,"M")&gt;=6,DATEDIF(TODAY(),Q62,"M")&lt;=11),"AMARILLO"))),S62))</f>
        <v xml:space="preserve"> </v>
      </c>
      <c r="S62" s="25" t="str">
        <f>IF(Q62=0," ",IF(Q62&lt;=$N$4,"VENCIDO","NO VENCIDO"))</f>
        <v xml:space="preserve"> </v>
      </c>
      <c r="T62" s="18"/>
      <c r="U62" s="19"/>
      <c r="V62" s="19"/>
      <c r="W62" s="20"/>
      <c r="X62" s="20"/>
      <c r="Y62" s="164"/>
      <c r="Z62" s="21"/>
      <c r="AA62" s="4"/>
      <c r="AB62" s="166"/>
      <c r="AC62" s="166"/>
      <c r="AD62" s="170"/>
      <c r="AE62" s="166"/>
      <c r="AF62" s="166"/>
      <c r="AG62" s="166"/>
      <c r="AH62" s="166"/>
      <c r="AI62" s="166"/>
      <c r="AJ62" s="166"/>
      <c r="AK62" s="166"/>
      <c r="AL62" s="166"/>
      <c r="AM62" s="166"/>
      <c r="AN62" s="166"/>
      <c r="AO62" s="184"/>
      <c r="AP62" s="24"/>
      <c r="AQ62" s="8"/>
    </row>
    <row r="63" spans="1:43" ht="14.65" customHeight="1">
      <c r="A63" s="101"/>
      <c r="B63" s="189"/>
      <c r="C63" s="190"/>
      <c r="D63" s="118"/>
      <c r="E63" s="127"/>
      <c r="F63" s="133"/>
      <c r="G63" s="133"/>
      <c r="H63" s="133"/>
      <c r="I63" s="133"/>
      <c r="J63" s="145"/>
      <c r="K63" s="148"/>
      <c r="L63" s="151"/>
      <c r="M63" s="155"/>
      <c r="N63" s="14"/>
      <c r="O63" s="15"/>
      <c r="P63" s="15"/>
      <c r="Q63" s="16"/>
      <c r="R63" s="17" t="str">
        <f ca="1">IF(Q63=0," ",IFERROR(IF(DATEDIF(TODAY(),Q63,"M")&lt;=5,"ROJO",IF(DATEDIF(TODAY(),Q63,"M")&gt;=12,"VERDE",IF(AND(DATEDIF(TODAY(),Q63,"M")&gt;=6,DATEDIF(TODAY(),Q63,"M")&lt;=11),"AMARILLO"))),S63))</f>
        <v xml:space="preserve"> </v>
      </c>
      <c r="S63" s="25" t="str">
        <f>IF(Q63=0," ",IF(Q63&lt;=$N$4,"VENCIDO","NO VENCIDO"))</f>
        <v xml:space="preserve"> </v>
      </c>
      <c r="T63" s="18"/>
      <c r="U63" s="19"/>
      <c r="V63" s="19"/>
      <c r="W63" s="20"/>
      <c r="X63" s="20"/>
      <c r="Y63" s="164"/>
      <c r="Z63" s="21"/>
      <c r="AA63" s="4"/>
      <c r="AB63" s="166"/>
      <c r="AC63" s="166"/>
      <c r="AD63" s="170"/>
      <c r="AE63" s="166"/>
      <c r="AF63" s="166"/>
      <c r="AG63" s="166"/>
      <c r="AH63" s="166"/>
      <c r="AI63" s="166"/>
      <c r="AJ63" s="166"/>
      <c r="AK63" s="166"/>
      <c r="AL63" s="166"/>
      <c r="AM63" s="166"/>
      <c r="AN63" s="166"/>
      <c r="AO63" s="185"/>
      <c r="AP63" s="24"/>
      <c r="AQ63" s="8"/>
    </row>
    <row r="64" spans="1:43" ht="16.5">
      <c r="A64" s="102"/>
      <c r="B64" s="191"/>
      <c r="C64" s="192"/>
      <c r="D64" s="119"/>
      <c r="E64" s="128"/>
      <c r="F64" s="134"/>
      <c r="G64" s="134"/>
      <c r="H64" s="134"/>
      <c r="I64" s="134"/>
      <c r="J64" s="146"/>
      <c r="K64" s="149"/>
      <c r="L64" s="152"/>
      <c r="M64" s="28" t="b">
        <f>M59=N64</f>
        <v>1</v>
      </c>
      <c r="N64" s="29">
        <f>SUM(N59:N63)</f>
        <v>18</v>
      </c>
      <c r="O64" s="30" t="s">
        <v>112</v>
      </c>
      <c r="P64" s="31"/>
      <c r="Q64" s="32"/>
      <c r="R64" s="32"/>
      <c r="S64" s="32"/>
      <c r="T64" s="33">
        <f>SUM(T59:T63)</f>
        <v>0</v>
      </c>
      <c r="U64" s="34"/>
      <c r="V64" s="34"/>
      <c r="W64" s="34"/>
      <c r="X64" s="35"/>
      <c r="Y64" s="165"/>
      <c r="Z64" s="36"/>
      <c r="AA64" s="4"/>
      <c r="AB64" s="37"/>
      <c r="AC64" s="37"/>
      <c r="AD64" s="38"/>
      <c r="AE64" s="37"/>
      <c r="AF64" s="37"/>
      <c r="AG64" s="37"/>
      <c r="AH64" s="37"/>
      <c r="AI64" s="37"/>
      <c r="AJ64" s="37"/>
      <c r="AK64" s="37"/>
      <c r="AL64" s="37"/>
      <c r="AM64" s="37"/>
      <c r="AN64" s="37"/>
      <c r="AO64" s="39"/>
      <c r="AP64" s="24"/>
      <c r="AQ64" s="8"/>
    </row>
    <row r="65" spans="1:43" ht="14.65" customHeight="1">
      <c r="A65" s="100">
        <f>A59+1</f>
        <v>11</v>
      </c>
      <c r="B65" s="187" t="s">
        <v>134</v>
      </c>
      <c r="C65" s="188"/>
      <c r="D65" s="117">
        <f>+Junio!M65</f>
        <v>22</v>
      </c>
      <c r="E65" s="126">
        <v>10</v>
      </c>
      <c r="F65" s="132">
        <v>15</v>
      </c>
      <c r="G65" s="132"/>
      <c r="H65" s="132"/>
      <c r="I65" s="132"/>
      <c r="J65" s="144">
        <f>+F65+G65</f>
        <v>15</v>
      </c>
      <c r="K65" s="147">
        <f>+AO65</f>
        <v>0</v>
      </c>
      <c r="L65" s="150">
        <f>+J65+K65</f>
        <v>15</v>
      </c>
      <c r="M65" s="153">
        <f>+(D65+E65)-(L65)+H65-I65</f>
        <v>17</v>
      </c>
      <c r="N65" s="14">
        <v>17</v>
      </c>
      <c r="O65" s="15" t="s">
        <v>270</v>
      </c>
      <c r="P65" s="15" t="s">
        <v>136</v>
      </c>
      <c r="Q65" s="16">
        <v>46538</v>
      </c>
      <c r="R65" s="17" t="str">
        <f ca="1">IF(Q65=0," ",IFERROR(IF(DATEDIF(TODAY(),Q65,"M")&lt;=5,"ROJO",IF(DATEDIF(TODAY(),Q65,"M")&gt;=12,"VERDE",IF(AND(DATEDIF(TODAY(),Q65,"M")&gt;=6,DATEDIF(TODAY(),Q65,"M")&lt;=11),"AMARILLO"))),S65))</f>
        <v>AMARILLO</v>
      </c>
      <c r="S65" s="17" t="str">
        <f>IF(Q65=0," ",IF(Q65&lt;=$N$4,"VENCIDO","NO VENCIDO"))</f>
        <v>NO VENCIDO</v>
      </c>
      <c r="T65" s="18"/>
      <c r="U65" s="19"/>
      <c r="V65" s="19"/>
      <c r="W65" s="20"/>
      <c r="X65" s="20"/>
      <c r="Y65" s="163">
        <f>+AT65</f>
        <v>0</v>
      </c>
      <c r="Z65" s="21"/>
      <c r="AA65" s="4"/>
      <c r="AB65" s="166"/>
      <c r="AC65" s="166"/>
      <c r="AD65" s="170">
        <f>+AB65+AC65</f>
        <v>0</v>
      </c>
      <c r="AE65" s="166"/>
      <c r="AF65" s="166"/>
      <c r="AG65" s="166"/>
      <c r="AH65" s="166"/>
      <c r="AI65" s="166"/>
      <c r="AJ65" s="166"/>
      <c r="AK65" s="166"/>
      <c r="AL65" s="166"/>
      <c r="AM65" s="166"/>
      <c r="AN65" s="166"/>
      <c r="AO65" s="183">
        <f>SUM(AD65:AN69)</f>
        <v>0</v>
      </c>
      <c r="AP65" s="24"/>
      <c r="AQ65" s="8"/>
    </row>
    <row r="66" spans="1:43" ht="14.65" customHeight="1">
      <c r="A66" s="101"/>
      <c r="B66" s="189"/>
      <c r="C66" s="190"/>
      <c r="D66" s="118"/>
      <c r="E66" s="127"/>
      <c r="F66" s="133"/>
      <c r="G66" s="133"/>
      <c r="H66" s="133"/>
      <c r="I66" s="133"/>
      <c r="J66" s="145"/>
      <c r="K66" s="148"/>
      <c r="L66" s="151"/>
      <c r="M66" s="154"/>
      <c r="N66" s="14"/>
      <c r="O66" s="15"/>
      <c r="P66" s="15"/>
      <c r="Q66" s="16"/>
      <c r="R66" s="17" t="str">
        <f ca="1">IF(Q66=0," ",IFERROR(IF(DATEDIF(TODAY(),Q66,"M")&lt;=5,"ROJO",IF(DATEDIF(TODAY(),Q66,"M")&gt;=12,"VERDE",IF(AND(DATEDIF(TODAY(),Q66,"M")&gt;=6,DATEDIF(TODAY(),Q66,"M")&lt;=11),"AMARILLO"))),S66))</f>
        <v xml:space="preserve"> </v>
      </c>
      <c r="S66" s="25" t="str">
        <f>IF(Q66=0," ",IF(Q66&lt;=$N$4,"VENCIDO","NO VENCIDO"))</f>
        <v xml:space="preserve"> </v>
      </c>
      <c r="T66" s="18"/>
      <c r="U66" s="19"/>
      <c r="V66" s="19"/>
      <c r="W66" s="20"/>
      <c r="X66" s="20"/>
      <c r="Y66" s="164"/>
      <c r="Z66" s="21"/>
      <c r="AA66" s="4"/>
      <c r="AB66" s="166"/>
      <c r="AC66" s="166"/>
      <c r="AD66" s="170"/>
      <c r="AE66" s="166"/>
      <c r="AF66" s="166"/>
      <c r="AG66" s="166"/>
      <c r="AH66" s="166"/>
      <c r="AI66" s="166"/>
      <c r="AJ66" s="166"/>
      <c r="AK66" s="166"/>
      <c r="AL66" s="166"/>
      <c r="AM66" s="166"/>
      <c r="AN66" s="166"/>
      <c r="AO66" s="184"/>
      <c r="AP66" s="24"/>
      <c r="AQ66" s="8"/>
    </row>
    <row r="67" spans="1:43" ht="14.65" customHeight="1">
      <c r="A67" s="101"/>
      <c r="B67" s="189"/>
      <c r="C67" s="190"/>
      <c r="D67" s="118"/>
      <c r="E67" s="127"/>
      <c r="F67" s="133"/>
      <c r="G67" s="133"/>
      <c r="H67" s="133"/>
      <c r="I67" s="133"/>
      <c r="J67" s="145"/>
      <c r="K67" s="148"/>
      <c r="L67" s="151"/>
      <c r="M67" s="154"/>
      <c r="N67" s="14"/>
      <c r="O67" s="15"/>
      <c r="P67" s="15"/>
      <c r="Q67" s="16"/>
      <c r="R67" s="17" t="str">
        <f ca="1">IF(Q67=0," ",IFERROR(IF(DATEDIF(TODAY(),Q67,"M")&lt;=5,"ROJO",IF(DATEDIF(TODAY(),Q67,"M")&gt;=12,"VERDE",IF(AND(DATEDIF(TODAY(),Q67,"M")&gt;=6,DATEDIF(TODAY(),Q67,"M")&lt;=11),"AMARILLO"))),S67))</f>
        <v xml:space="preserve"> </v>
      </c>
      <c r="S67" s="25" t="str">
        <f>IF(Q67=0," ",IF(Q67&lt;=$N$4,"VENCIDO","NO VENCIDO"))</f>
        <v xml:space="preserve"> </v>
      </c>
      <c r="T67" s="18"/>
      <c r="U67" s="19"/>
      <c r="V67" s="19"/>
      <c r="W67" s="20"/>
      <c r="X67" s="20"/>
      <c r="Y67" s="164"/>
      <c r="Z67" s="21"/>
      <c r="AA67" s="4"/>
      <c r="AB67" s="166"/>
      <c r="AC67" s="166"/>
      <c r="AD67" s="170"/>
      <c r="AE67" s="166"/>
      <c r="AF67" s="166"/>
      <c r="AG67" s="166"/>
      <c r="AH67" s="166"/>
      <c r="AI67" s="166"/>
      <c r="AJ67" s="166"/>
      <c r="AK67" s="166"/>
      <c r="AL67" s="166"/>
      <c r="AM67" s="166"/>
      <c r="AN67" s="166"/>
      <c r="AO67" s="184"/>
      <c r="AP67" s="24"/>
      <c r="AQ67" s="8"/>
    </row>
    <row r="68" spans="1:43" ht="14.65" customHeight="1">
      <c r="A68" s="101"/>
      <c r="B68" s="189"/>
      <c r="C68" s="190"/>
      <c r="D68" s="118"/>
      <c r="E68" s="127"/>
      <c r="F68" s="133"/>
      <c r="G68" s="133"/>
      <c r="H68" s="133"/>
      <c r="I68" s="133"/>
      <c r="J68" s="145"/>
      <c r="K68" s="148"/>
      <c r="L68" s="151"/>
      <c r="M68" s="154"/>
      <c r="N68" s="14"/>
      <c r="O68" s="15"/>
      <c r="P68" s="15"/>
      <c r="Q68" s="16"/>
      <c r="R68" s="17" t="str">
        <f ca="1">IF(Q68=0," ",IFERROR(IF(DATEDIF(TODAY(),Q68,"M")&lt;=5,"ROJO",IF(DATEDIF(TODAY(),Q68,"M")&gt;=12,"VERDE",IF(AND(DATEDIF(TODAY(),Q68,"M")&gt;=6,DATEDIF(TODAY(),Q68,"M")&lt;=11),"AMARILLO"))),S68))</f>
        <v xml:space="preserve"> </v>
      </c>
      <c r="S68" s="25" t="str">
        <f>IF(Q68=0," ",IF(Q68&lt;=$N$4,"VENCIDO","NO VENCIDO"))</f>
        <v xml:space="preserve"> </v>
      </c>
      <c r="T68" s="18"/>
      <c r="U68" s="19"/>
      <c r="V68" s="19"/>
      <c r="W68" s="20"/>
      <c r="X68" s="20"/>
      <c r="Y68" s="164"/>
      <c r="Z68" s="21"/>
      <c r="AA68" s="4"/>
      <c r="AB68" s="166"/>
      <c r="AC68" s="166"/>
      <c r="AD68" s="170"/>
      <c r="AE68" s="166"/>
      <c r="AF68" s="166"/>
      <c r="AG68" s="166"/>
      <c r="AH68" s="166"/>
      <c r="AI68" s="166"/>
      <c r="AJ68" s="166"/>
      <c r="AK68" s="166"/>
      <c r="AL68" s="166"/>
      <c r="AM68" s="166"/>
      <c r="AN68" s="166"/>
      <c r="AO68" s="184"/>
      <c r="AP68" s="24"/>
      <c r="AQ68" s="8"/>
    </row>
    <row r="69" spans="1:43" ht="14.65" customHeight="1">
      <c r="A69" s="101"/>
      <c r="B69" s="189"/>
      <c r="C69" s="190"/>
      <c r="D69" s="118"/>
      <c r="E69" s="127"/>
      <c r="F69" s="133"/>
      <c r="G69" s="133"/>
      <c r="H69" s="133"/>
      <c r="I69" s="133"/>
      <c r="J69" s="145"/>
      <c r="K69" s="148"/>
      <c r="L69" s="151"/>
      <c r="M69" s="155"/>
      <c r="N69" s="14"/>
      <c r="O69" s="15"/>
      <c r="P69" s="15"/>
      <c r="Q69" s="16"/>
      <c r="R69" s="17" t="str">
        <f ca="1">IF(Q69=0," ",IFERROR(IF(DATEDIF(TODAY(),Q69,"M")&lt;=5,"ROJO",IF(DATEDIF(TODAY(),Q69,"M")&gt;=12,"VERDE",IF(AND(DATEDIF(TODAY(),Q69,"M")&gt;=6,DATEDIF(TODAY(),Q69,"M")&lt;=11),"AMARILLO"))),S69))</f>
        <v xml:space="preserve"> </v>
      </c>
      <c r="S69" s="25" t="str">
        <f>IF(Q69=0," ",IF(Q69&lt;=$N$4,"VENCIDO","NO VENCIDO"))</f>
        <v xml:space="preserve"> </v>
      </c>
      <c r="T69" s="18"/>
      <c r="U69" s="19"/>
      <c r="V69" s="19"/>
      <c r="W69" s="20"/>
      <c r="X69" s="20"/>
      <c r="Y69" s="164"/>
      <c r="Z69" s="21"/>
      <c r="AA69" s="4"/>
      <c r="AB69" s="166"/>
      <c r="AC69" s="166"/>
      <c r="AD69" s="170"/>
      <c r="AE69" s="166"/>
      <c r="AF69" s="166"/>
      <c r="AG69" s="166"/>
      <c r="AH69" s="166"/>
      <c r="AI69" s="166"/>
      <c r="AJ69" s="166"/>
      <c r="AK69" s="166"/>
      <c r="AL69" s="166"/>
      <c r="AM69" s="166"/>
      <c r="AN69" s="166"/>
      <c r="AO69" s="185"/>
      <c r="AP69" s="24"/>
      <c r="AQ69" s="8"/>
    </row>
    <row r="70" spans="1:43" ht="16.5">
      <c r="A70" s="102"/>
      <c r="B70" s="191"/>
      <c r="C70" s="192"/>
      <c r="D70" s="119"/>
      <c r="E70" s="128"/>
      <c r="F70" s="134"/>
      <c r="G70" s="134"/>
      <c r="H70" s="134"/>
      <c r="I70" s="134"/>
      <c r="J70" s="146"/>
      <c r="K70" s="149"/>
      <c r="L70" s="152"/>
      <c r="M70" s="28" t="b">
        <f>M65=N70</f>
        <v>1</v>
      </c>
      <c r="N70" s="29">
        <f>SUM(N65:N69)</f>
        <v>17</v>
      </c>
      <c r="O70" s="30" t="s">
        <v>112</v>
      </c>
      <c r="P70" s="31"/>
      <c r="Q70" s="32"/>
      <c r="R70" s="32"/>
      <c r="S70" s="32"/>
      <c r="T70" s="33">
        <f>SUM(T65:T69)</f>
        <v>0</v>
      </c>
      <c r="U70" s="34"/>
      <c r="V70" s="34"/>
      <c r="W70" s="34"/>
      <c r="X70" s="35"/>
      <c r="Y70" s="165"/>
      <c r="Z70" s="36"/>
      <c r="AA70" s="4"/>
      <c r="AB70" s="37"/>
      <c r="AC70" s="37"/>
      <c r="AD70" s="38"/>
      <c r="AE70" s="37"/>
      <c r="AF70" s="37"/>
      <c r="AG70" s="37"/>
      <c r="AH70" s="37"/>
      <c r="AI70" s="37"/>
      <c r="AJ70" s="37"/>
      <c r="AK70" s="37"/>
      <c r="AL70" s="37"/>
      <c r="AM70" s="37"/>
      <c r="AN70" s="37"/>
      <c r="AO70" s="39"/>
      <c r="AP70" s="24"/>
      <c r="AQ70" s="8"/>
    </row>
    <row r="71" spans="1:43" ht="14.65" customHeight="1">
      <c r="A71" s="100">
        <f>A65+1</f>
        <v>12</v>
      </c>
      <c r="B71" s="193" t="s">
        <v>137</v>
      </c>
      <c r="C71" s="193"/>
      <c r="D71" s="117">
        <f>+Junio!M71</f>
        <v>0</v>
      </c>
      <c r="E71" s="126"/>
      <c r="F71" s="132"/>
      <c r="G71" s="132"/>
      <c r="H71" s="132"/>
      <c r="I71" s="132"/>
      <c r="J71" s="144">
        <f>+F71+G71</f>
        <v>0</v>
      </c>
      <c r="K71" s="147">
        <f>+AO71</f>
        <v>0</v>
      </c>
      <c r="L71" s="150">
        <f>+J71+K71</f>
        <v>0</v>
      </c>
      <c r="M71" s="153">
        <f>+(D71+E71)-(L71)+H71-I71</f>
        <v>0</v>
      </c>
      <c r="N71" s="14"/>
      <c r="O71" s="15"/>
      <c r="P71" s="15"/>
      <c r="Q71" s="16"/>
      <c r="R71" s="17" t="str">
        <f ca="1">IF(Q71=0," ",IFERROR(IF(DATEDIF(TODAY(),Q71,"M")&lt;=5,"ROJO",IF(DATEDIF(TODAY(),Q71,"M")&gt;=12,"VERDE",IF(AND(DATEDIF(TODAY(),Q71,"M")&gt;=6,DATEDIF(TODAY(),Q71,"M")&lt;=11),"AMARILLO"))),S71))</f>
        <v xml:space="preserve"> </v>
      </c>
      <c r="S71" s="17" t="str">
        <f>IF(Q71=0," ",IF(Q71&lt;=$N$4,"VENCIDO","NO VENCIDO"))</f>
        <v xml:space="preserve"> </v>
      </c>
      <c r="T71" s="18"/>
      <c r="U71" s="19"/>
      <c r="V71" s="19"/>
      <c r="W71" s="20"/>
      <c r="X71" s="20"/>
      <c r="Y71" s="163">
        <f>+AT71</f>
        <v>0</v>
      </c>
      <c r="Z71" s="21"/>
      <c r="AA71" s="4"/>
      <c r="AB71" s="166"/>
      <c r="AC71" s="166"/>
      <c r="AD71" s="170">
        <f>+AB71+AC71</f>
        <v>0</v>
      </c>
      <c r="AE71" s="166"/>
      <c r="AF71" s="166"/>
      <c r="AG71" s="166"/>
      <c r="AH71" s="166"/>
      <c r="AI71" s="166"/>
      <c r="AJ71" s="166"/>
      <c r="AK71" s="166"/>
      <c r="AL71" s="166"/>
      <c r="AM71" s="166"/>
      <c r="AN71" s="166"/>
      <c r="AO71" s="183">
        <f>SUM(AD71:AN75)</f>
        <v>0</v>
      </c>
      <c r="AP71" s="24"/>
      <c r="AQ71" s="8"/>
    </row>
    <row r="72" spans="1:43" ht="14.65" customHeight="1">
      <c r="A72" s="101"/>
      <c r="B72" s="193"/>
      <c r="C72" s="193"/>
      <c r="D72" s="118"/>
      <c r="E72" s="127"/>
      <c r="F72" s="133"/>
      <c r="G72" s="133"/>
      <c r="H72" s="133"/>
      <c r="I72" s="133"/>
      <c r="J72" s="145"/>
      <c r="K72" s="148"/>
      <c r="L72" s="151"/>
      <c r="M72" s="154"/>
      <c r="N72" s="14"/>
      <c r="O72" s="15"/>
      <c r="P72" s="15"/>
      <c r="Q72" s="16"/>
      <c r="R72" s="17" t="str">
        <f ca="1">IF(Q72=0," ",IFERROR(IF(DATEDIF(TODAY(),Q72,"M")&lt;=5,"ROJO",IF(DATEDIF(TODAY(),Q72,"M")&gt;=12,"VERDE",IF(AND(DATEDIF(TODAY(),Q72,"M")&gt;=6,DATEDIF(TODAY(),Q72,"M")&lt;=11),"AMARILLO"))),S72))</f>
        <v xml:space="preserve"> </v>
      </c>
      <c r="S72" s="25" t="str">
        <f>IF(Q72=0," ",IF(Q72&lt;=$N$4,"VENCIDO","NO VENCIDO"))</f>
        <v xml:space="preserve"> </v>
      </c>
      <c r="T72" s="18"/>
      <c r="U72" s="19"/>
      <c r="V72" s="19"/>
      <c r="W72" s="20"/>
      <c r="X72" s="20"/>
      <c r="Y72" s="164"/>
      <c r="Z72" s="21"/>
      <c r="AA72" s="4"/>
      <c r="AB72" s="166"/>
      <c r="AC72" s="166"/>
      <c r="AD72" s="170"/>
      <c r="AE72" s="166"/>
      <c r="AF72" s="166"/>
      <c r="AG72" s="166"/>
      <c r="AH72" s="166"/>
      <c r="AI72" s="166"/>
      <c r="AJ72" s="166"/>
      <c r="AK72" s="166"/>
      <c r="AL72" s="166"/>
      <c r="AM72" s="166"/>
      <c r="AN72" s="166"/>
      <c r="AO72" s="184"/>
      <c r="AP72" s="24"/>
      <c r="AQ72" s="8"/>
    </row>
    <row r="73" spans="1:43" ht="14.65" customHeight="1">
      <c r="A73" s="101"/>
      <c r="B73" s="193"/>
      <c r="C73" s="193"/>
      <c r="D73" s="118"/>
      <c r="E73" s="127"/>
      <c r="F73" s="133"/>
      <c r="G73" s="133"/>
      <c r="H73" s="133"/>
      <c r="I73" s="133"/>
      <c r="J73" s="145"/>
      <c r="K73" s="148"/>
      <c r="L73" s="151"/>
      <c r="M73" s="154"/>
      <c r="N73" s="14"/>
      <c r="O73" s="15"/>
      <c r="P73" s="15"/>
      <c r="Q73" s="16"/>
      <c r="R73" s="17" t="str">
        <f ca="1">IF(Q73=0," ",IFERROR(IF(DATEDIF(TODAY(),Q73,"M")&lt;=5,"ROJO",IF(DATEDIF(TODAY(),Q73,"M")&gt;=12,"VERDE",IF(AND(DATEDIF(TODAY(),Q73,"M")&gt;=6,DATEDIF(TODAY(),Q73,"M")&lt;=11),"AMARILLO"))),S73))</f>
        <v xml:space="preserve"> </v>
      </c>
      <c r="S73" s="25" t="str">
        <f>IF(Q73=0," ",IF(Q73&lt;=$N$4,"VENCIDO","NO VENCIDO"))</f>
        <v xml:space="preserve"> </v>
      </c>
      <c r="T73" s="18"/>
      <c r="U73" s="19"/>
      <c r="V73" s="19"/>
      <c r="W73" s="20"/>
      <c r="X73" s="20"/>
      <c r="Y73" s="164"/>
      <c r="Z73" s="21"/>
      <c r="AA73" s="4"/>
      <c r="AB73" s="166"/>
      <c r="AC73" s="166"/>
      <c r="AD73" s="170"/>
      <c r="AE73" s="166"/>
      <c r="AF73" s="166"/>
      <c r="AG73" s="166"/>
      <c r="AH73" s="166"/>
      <c r="AI73" s="166"/>
      <c r="AJ73" s="166"/>
      <c r="AK73" s="166"/>
      <c r="AL73" s="166"/>
      <c r="AM73" s="166"/>
      <c r="AN73" s="166"/>
      <c r="AO73" s="184"/>
      <c r="AP73" s="24"/>
      <c r="AQ73" s="8"/>
    </row>
    <row r="74" spans="1:43" ht="14.65" customHeight="1">
      <c r="A74" s="101"/>
      <c r="B74" s="193"/>
      <c r="C74" s="193"/>
      <c r="D74" s="118"/>
      <c r="E74" s="127"/>
      <c r="F74" s="133"/>
      <c r="G74" s="133"/>
      <c r="H74" s="133"/>
      <c r="I74" s="133"/>
      <c r="J74" s="145"/>
      <c r="K74" s="148"/>
      <c r="L74" s="151"/>
      <c r="M74" s="154"/>
      <c r="N74" s="14"/>
      <c r="O74" s="15"/>
      <c r="P74" s="15"/>
      <c r="Q74" s="16"/>
      <c r="R74" s="17" t="str">
        <f ca="1">IF(Q74=0," ",IFERROR(IF(DATEDIF(TODAY(),Q74,"M")&lt;=5,"ROJO",IF(DATEDIF(TODAY(),Q74,"M")&gt;=12,"VERDE",IF(AND(DATEDIF(TODAY(),Q74,"M")&gt;=6,DATEDIF(TODAY(),Q74,"M")&lt;=11),"AMARILLO"))),S74))</f>
        <v xml:space="preserve"> </v>
      </c>
      <c r="S74" s="25" t="str">
        <f>IF(Q74=0," ",IF(Q74&lt;=$N$4,"VENCIDO","NO VENCIDO"))</f>
        <v xml:space="preserve"> </v>
      </c>
      <c r="T74" s="18"/>
      <c r="U74" s="19"/>
      <c r="V74" s="19"/>
      <c r="W74" s="20"/>
      <c r="X74" s="20"/>
      <c r="Y74" s="164"/>
      <c r="Z74" s="21"/>
      <c r="AA74" s="4"/>
      <c r="AB74" s="166"/>
      <c r="AC74" s="166"/>
      <c r="AD74" s="170"/>
      <c r="AE74" s="166"/>
      <c r="AF74" s="166"/>
      <c r="AG74" s="166"/>
      <c r="AH74" s="166"/>
      <c r="AI74" s="166"/>
      <c r="AJ74" s="166"/>
      <c r="AK74" s="166"/>
      <c r="AL74" s="166"/>
      <c r="AM74" s="166"/>
      <c r="AN74" s="166"/>
      <c r="AO74" s="184"/>
      <c r="AP74" s="24"/>
      <c r="AQ74" s="8"/>
    </row>
    <row r="75" spans="1:43" ht="14.65" customHeight="1">
      <c r="A75" s="101"/>
      <c r="B75" s="193"/>
      <c r="C75" s="193"/>
      <c r="D75" s="118"/>
      <c r="E75" s="127"/>
      <c r="F75" s="133"/>
      <c r="G75" s="133"/>
      <c r="H75" s="133"/>
      <c r="I75" s="133"/>
      <c r="J75" s="145"/>
      <c r="K75" s="148"/>
      <c r="L75" s="151"/>
      <c r="M75" s="155"/>
      <c r="N75" s="14"/>
      <c r="O75" s="15"/>
      <c r="P75" s="15"/>
      <c r="Q75" s="16"/>
      <c r="R75" s="17" t="str">
        <f ca="1">IF(Q75=0," ",IFERROR(IF(DATEDIF(TODAY(),Q75,"M")&lt;=5,"ROJO",IF(DATEDIF(TODAY(),Q75,"M")&gt;=12,"VERDE",IF(AND(DATEDIF(TODAY(),Q75,"M")&gt;=6,DATEDIF(TODAY(),Q75,"M")&lt;=11),"AMARILLO"))),S75))</f>
        <v xml:space="preserve"> </v>
      </c>
      <c r="S75" s="25" t="str">
        <f>IF(Q75=0," ",IF(Q75&lt;=$N$4,"VENCIDO","NO VENCIDO"))</f>
        <v xml:space="preserve"> </v>
      </c>
      <c r="T75" s="18"/>
      <c r="U75" s="19"/>
      <c r="V75" s="19"/>
      <c r="W75" s="20"/>
      <c r="X75" s="20"/>
      <c r="Y75" s="164"/>
      <c r="Z75" s="21"/>
      <c r="AA75" s="4"/>
      <c r="AB75" s="166"/>
      <c r="AC75" s="166"/>
      <c r="AD75" s="170"/>
      <c r="AE75" s="166"/>
      <c r="AF75" s="166"/>
      <c r="AG75" s="166"/>
      <c r="AH75" s="166"/>
      <c r="AI75" s="166"/>
      <c r="AJ75" s="166"/>
      <c r="AK75" s="166"/>
      <c r="AL75" s="166"/>
      <c r="AM75" s="166"/>
      <c r="AN75" s="166"/>
      <c r="AO75" s="185"/>
      <c r="AP75" s="24"/>
      <c r="AQ75" s="8"/>
    </row>
    <row r="76" spans="1:43" ht="16.5">
      <c r="A76" s="102"/>
      <c r="B76" s="193"/>
      <c r="C76" s="193"/>
      <c r="D76" s="119"/>
      <c r="E76" s="128"/>
      <c r="F76" s="134"/>
      <c r="G76" s="134"/>
      <c r="H76" s="134"/>
      <c r="I76" s="134"/>
      <c r="J76" s="146"/>
      <c r="K76" s="149"/>
      <c r="L76" s="152"/>
      <c r="M76" s="28" t="b">
        <f>M71=N76</f>
        <v>1</v>
      </c>
      <c r="N76" s="29">
        <f>SUM(N71:N75)</f>
        <v>0</v>
      </c>
      <c r="O76" s="30" t="s">
        <v>112</v>
      </c>
      <c r="P76" s="31"/>
      <c r="Q76" s="32"/>
      <c r="R76" s="32"/>
      <c r="S76" s="32"/>
      <c r="T76" s="33">
        <f>SUM(T71:T75)</f>
        <v>0</v>
      </c>
      <c r="U76" s="34"/>
      <c r="V76" s="34"/>
      <c r="W76" s="34"/>
      <c r="X76" s="35"/>
      <c r="Y76" s="165"/>
      <c r="Z76" s="36"/>
      <c r="AA76" s="4"/>
      <c r="AB76" s="37"/>
      <c r="AC76" s="38"/>
      <c r="AD76" s="38"/>
      <c r="AE76" s="38"/>
      <c r="AF76" s="38"/>
      <c r="AG76" s="38"/>
      <c r="AH76" s="38"/>
      <c r="AI76" s="38"/>
      <c r="AJ76" s="38"/>
      <c r="AK76" s="38"/>
      <c r="AL76" s="38"/>
      <c r="AM76" s="38"/>
      <c r="AN76" s="38"/>
      <c r="AO76" s="39"/>
      <c r="AP76" s="24"/>
      <c r="AQ76" s="8"/>
    </row>
    <row r="77" spans="1:43" ht="14.65" customHeight="1">
      <c r="A77" s="100">
        <f>A71+1</f>
        <v>13</v>
      </c>
      <c r="B77" s="193" t="s">
        <v>138</v>
      </c>
      <c r="C77" s="193"/>
      <c r="D77" s="117">
        <f>+Junio!M77</f>
        <v>23</v>
      </c>
      <c r="E77" s="126"/>
      <c r="F77" s="132">
        <v>9</v>
      </c>
      <c r="G77" s="132"/>
      <c r="H77" s="132"/>
      <c r="I77" s="132"/>
      <c r="J77" s="144">
        <f>+F77+G77</f>
        <v>9</v>
      </c>
      <c r="K77" s="147">
        <f>+AO77</f>
        <v>0</v>
      </c>
      <c r="L77" s="150">
        <f>+J77+K77</f>
        <v>9</v>
      </c>
      <c r="M77" s="153">
        <f>+(D77+E77)-(L77)+H77-I77</f>
        <v>14</v>
      </c>
      <c r="N77" s="14">
        <v>14</v>
      </c>
      <c r="O77" s="15" t="s">
        <v>256</v>
      </c>
      <c r="P77" s="15" t="s">
        <v>115</v>
      </c>
      <c r="Q77" s="16">
        <v>46507</v>
      </c>
      <c r="R77" s="17" t="str">
        <f ca="1">IF(Q77=0," ",IFERROR(IF(DATEDIF(TODAY(),Q77,"M")&lt;=5,"ROJO",IF(DATEDIF(TODAY(),Q77,"M")&gt;=12,"VERDE",IF(AND(DATEDIF(TODAY(),Q77,"M")&gt;=6,DATEDIF(TODAY(),Q77,"M")&lt;=11),"AMARILLO"))),S77))</f>
        <v>AMARILLO</v>
      </c>
      <c r="S77" s="17" t="str">
        <f>IF(Q77=0," ",IF(Q77&lt;=$N$4,"VENCIDO","NO VENCIDO"))</f>
        <v>NO VENCIDO</v>
      </c>
      <c r="T77" s="18"/>
      <c r="U77" s="19"/>
      <c r="V77" s="19"/>
      <c r="W77" s="20"/>
      <c r="X77" s="20"/>
      <c r="Y77" s="163">
        <f>+AT77</f>
        <v>0</v>
      </c>
      <c r="Z77" s="21"/>
      <c r="AA77" s="4"/>
      <c r="AB77" s="166"/>
      <c r="AC77" s="166"/>
      <c r="AD77" s="170">
        <f>+AB77+AC77</f>
        <v>0</v>
      </c>
      <c r="AE77" s="166"/>
      <c r="AF77" s="166"/>
      <c r="AG77" s="166"/>
      <c r="AH77" s="166"/>
      <c r="AI77" s="166"/>
      <c r="AJ77" s="166"/>
      <c r="AK77" s="166"/>
      <c r="AL77" s="166"/>
      <c r="AM77" s="166"/>
      <c r="AN77" s="166"/>
      <c r="AO77" s="183">
        <f>SUM(AD77:AN81)</f>
        <v>0</v>
      </c>
      <c r="AP77" s="24"/>
      <c r="AQ77" s="8"/>
    </row>
    <row r="78" spans="1:43" ht="14.65" customHeight="1">
      <c r="A78" s="101"/>
      <c r="B78" s="193"/>
      <c r="C78" s="193"/>
      <c r="D78" s="118"/>
      <c r="E78" s="127"/>
      <c r="F78" s="133"/>
      <c r="G78" s="133"/>
      <c r="H78" s="133"/>
      <c r="I78" s="133"/>
      <c r="J78" s="145"/>
      <c r="K78" s="148"/>
      <c r="L78" s="151"/>
      <c r="M78" s="154"/>
      <c r="N78" s="14"/>
      <c r="O78" s="15"/>
      <c r="P78" s="15"/>
      <c r="Q78" s="16"/>
      <c r="R78" s="17" t="str">
        <f ca="1">IF(Q78=0," ",IFERROR(IF(DATEDIF(TODAY(),Q78,"M")&lt;=5,"ROJO",IF(DATEDIF(TODAY(),Q78,"M")&gt;=12,"VERDE",IF(AND(DATEDIF(TODAY(),Q78,"M")&gt;=6,DATEDIF(TODAY(),Q78,"M")&lt;=11),"AMARILLO"))),S78))</f>
        <v xml:space="preserve"> </v>
      </c>
      <c r="S78" s="25" t="str">
        <f>IF(Q78=0," ",IF(Q78&lt;=$N$4,"VENCIDO","NO VENCIDO"))</f>
        <v xml:space="preserve"> </v>
      </c>
      <c r="T78" s="18"/>
      <c r="U78" s="19"/>
      <c r="V78" s="19"/>
      <c r="W78" s="20"/>
      <c r="X78" s="20"/>
      <c r="Y78" s="164"/>
      <c r="Z78" s="21"/>
      <c r="AA78" s="4"/>
      <c r="AB78" s="166"/>
      <c r="AC78" s="166"/>
      <c r="AD78" s="170"/>
      <c r="AE78" s="166"/>
      <c r="AF78" s="166"/>
      <c r="AG78" s="166"/>
      <c r="AH78" s="166"/>
      <c r="AI78" s="166"/>
      <c r="AJ78" s="166"/>
      <c r="AK78" s="166"/>
      <c r="AL78" s="166"/>
      <c r="AM78" s="166"/>
      <c r="AN78" s="166"/>
      <c r="AO78" s="184"/>
      <c r="AP78" s="24"/>
      <c r="AQ78" s="8"/>
    </row>
    <row r="79" spans="1:43" ht="14.65" customHeight="1">
      <c r="A79" s="101"/>
      <c r="B79" s="193"/>
      <c r="C79" s="193"/>
      <c r="D79" s="118"/>
      <c r="E79" s="127"/>
      <c r="F79" s="133"/>
      <c r="G79" s="133"/>
      <c r="H79" s="133"/>
      <c r="I79" s="133"/>
      <c r="J79" s="145"/>
      <c r="K79" s="148"/>
      <c r="L79" s="151"/>
      <c r="M79" s="154"/>
      <c r="N79" s="14"/>
      <c r="O79" s="15"/>
      <c r="P79" s="15"/>
      <c r="Q79" s="16"/>
      <c r="R79" s="17" t="str">
        <f ca="1">IF(Q79=0," ",IFERROR(IF(DATEDIF(TODAY(),Q79,"M")&lt;=5,"ROJO",IF(DATEDIF(TODAY(),Q79,"M")&gt;=12,"VERDE",IF(AND(DATEDIF(TODAY(),Q79,"M")&gt;=6,DATEDIF(TODAY(),Q79,"M")&lt;=11),"AMARILLO"))),S79))</f>
        <v xml:space="preserve"> </v>
      </c>
      <c r="S79" s="25" t="str">
        <f>IF(Q79=0," ",IF(Q79&lt;=$N$4,"VENCIDO","NO VENCIDO"))</f>
        <v xml:space="preserve"> </v>
      </c>
      <c r="T79" s="18"/>
      <c r="U79" s="19"/>
      <c r="V79" s="19"/>
      <c r="W79" s="20"/>
      <c r="X79" s="20"/>
      <c r="Y79" s="164"/>
      <c r="Z79" s="21"/>
      <c r="AA79" s="4"/>
      <c r="AB79" s="166"/>
      <c r="AC79" s="166"/>
      <c r="AD79" s="170"/>
      <c r="AE79" s="166"/>
      <c r="AF79" s="166"/>
      <c r="AG79" s="166"/>
      <c r="AH79" s="166"/>
      <c r="AI79" s="166"/>
      <c r="AJ79" s="166"/>
      <c r="AK79" s="166"/>
      <c r="AL79" s="166"/>
      <c r="AM79" s="166"/>
      <c r="AN79" s="166"/>
      <c r="AO79" s="184"/>
      <c r="AP79" s="24"/>
      <c r="AQ79" s="8"/>
    </row>
    <row r="80" spans="1:43" ht="14.65" customHeight="1">
      <c r="A80" s="101"/>
      <c r="B80" s="193"/>
      <c r="C80" s="193"/>
      <c r="D80" s="118"/>
      <c r="E80" s="127"/>
      <c r="F80" s="133"/>
      <c r="G80" s="133"/>
      <c r="H80" s="133"/>
      <c r="I80" s="133"/>
      <c r="J80" s="145"/>
      <c r="K80" s="148"/>
      <c r="L80" s="151"/>
      <c r="M80" s="154"/>
      <c r="N80" s="14"/>
      <c r="O80" s="15"/>
      <c r="P80" s="15"/>
      <c r="Q80" s="16"/>
      <c r="R80" s="17" t="str">
        <f ca="1">IF(Q80=0," ",IFERROR(IF(DATEDIF(TODAY(),Q80,"M")&lt;=5,"ROJO",IF(DATEDIF(TODAY(),Q80,"M")&gt;=12,"VERDE",IF(AND(DATEDIF(TODAY(),Q80,"M")&gt;=6,DATEDIF(TODAY(),Q80,"M")&lt;=11),"AMARILLO"))),S80))</f>
        <v xml:space="preserve"> </v>
      </c>
      <c r="S80" s="25" t="str">
        <f>IF(Q80=0," ",IF(Q80&lt;=$N$4,"VENCIDO","NO VENCIDO"))</f>
        <v xml:space="preserve"> </v>
      </c>
      <c r="T80" s="18"/>
      <c r="U80" s="19"/>
      <c r="V80" s="19"/>
      <c r="W80" s="20"/>
      <c r="X80" s="20"/>
      <c r="Y80" s="164"/>
      <c r="Z80" s="21"/>
      <c r="AA80" s="4"/>
      <c r="AB80" s="166"/>
      <c r="AC80" s="166"/>
      <c r="AD80" s="170"/>
      <c r="AE80" s="166"/>
      <c r="AF80" s="166"/>
      <c r="AG80" s="166"/>
      <c r="AH80" s="166"/>
      <c r="AI80" s="166"/>
      <c r="AJ80" s="166"/>
      <c r="AK80" s="166"/>
      <c r="AL80" s="166"/>
      <c r="AM80" s="166"/>
      <c r="AN80" s="166"/>
      <c r="AO80" s="184"/>
      <c r="AP80" s="24"/>
      <c r="AQ80" s="8"/>
    </row>
    <row r="81" spans="1:43" ht="14.65" customHeight="1">
      <c r="A81" s="101"/>
      <c r="B81" s="193"/>
      <c r="C81" s="193"/>
      <c r="D81" s="118"/>
      <c r="E81" s="127"/>
      <c r="F81" s="133"/>
      <c r="G81" s="133"/>
      <c r="H81" s="133"/>
      <c r="I81" s="133"/>
      <c r="J81" s="145"/>
      <c r="K81" s="148"/>
      <c r="L81" s="151"/>
      <c r="M81" s="155"/>
      <c r="N81" s="14"/>
      <c r="O81" s="15"/>
      <c r="P81" s="15"/>
      <c r="Q81" s="16"/>
      <c r="R81" s="17" t="str">
        <f ca="1">IF(Q81=0," ",IFERROR(IF(DATEDIF(TODAY(),Q81,"M")&lt;=5,"ROJO",IF(DATEDIF(TODAY(),Q81,"M")&gt;=12,"VERDE",IF(AND(DATEDIF(TODAY(),Q81,"M")&gt;=6,DATEDIF(TODAY(),Q81,"M")&lt;=11),"AMARILLO"))),S81))</f>
        <v xml:space="preserve"> </v>
      </c>
      <c r="S81" s="25" t="str">
        <f>IF(Q81=0," ",IF(Q81&lt;=$N$4,"VENCIDO","NO VENCIDO"))</f>
        <v xml:space="preserve"> </v>
      </c>
      <c r="T81" s="18"/>
      <c r="U81" s="19"/>
      <c r="V81" s="19"/>
      <c r="W81" s="20"/>
      <c r="X81" s="20"/>
      <c r="Y81" s="164"/>
      <c r="Z81" s="21"/>
      <c r="AA81" s="4"/>
      <c r="AB81" s="166"/>
      <c r="AC81" s="166"/>
      <c r="AD81" s="170"/>
      <c r="AE81" s="166"/>
      <c r="AF81" s="166"/>
      <c r="AG81" s="166"/>
      <c r="AH81" s="166"/>
      <c r="AI81" s="166"/>
      <c r="AJ81" s="166"/>
      <c r="AK81" s="166"/>
      <c r="AL81" s="166"/>
      <c r="AM81" s="166"/>
      <c r="AN81" s="166"/>
      <c r="AO81" s="185"/>
      <c r="AP81" s="24"/>
      <c r="AQ81" s="8"/>
    </row>
    <row r="82" spans="1:43" ht="16.5">
      <c r="A82" s="102"/>
      <c r="B82" s="193"/>
      <c r="C82" s="193"/>
      <c r="D82" s="119"/>
      <c r="E82" s="128"/>
      <c r="F82" s="134"/>
      <c r="G82" s="134"/>
      <c r="H82" s="134"/>
      <c r="I82" s="134"/>
      <c r="J82" s="146"/>
      <c r="K82" s="149"/>
      <c r="L82" s="152"/>
      <c r="M82" s="28" t="b">
        <f>M77=N82</f>
        <v>1</v>
      </c>
      <c r="N82" s="29">
        <f>SUM(N77:N81)</f>
        <v>14</v>
      </c>
      <c r="O82" s="30" t="s">
        <v>112</v>
      </c>
      <c r="P82" s="31"/>
      <c r="Q82" s="32"/>
      <c r="R82" s="32"/>
      <c r="S82" s="32"/>
      <c r="T82" s="33">
        <f>SUM(T77:T81)</f>
        <v>0</v>
      </c>
      <c r="U82" s="34"/>
      <c r="V82" s="34"/>
      <c r="W82" s="34"/>
      <c r="X82" s="35"/>
      <c r="Y82" s="165"/>
      <c r="Z82" s="36"/>
      <c r="AA82" s="4"/>
      <c r="AB82" s="37"/>
      <c r="AC82" s="37"/>
      <c r="AD82" s="38"/>
      <c r="AE82" s="37"/>
      <c r="AF82" s="37"/>
      <c r="AG82" s="37"/>
      <c r="AH82" s="37"/>
      <c r="AI82" s="37"/>
      <c r="AJ82" s="37"/>
      <c r="AK82" s="37"/>
      <c r="AL82" s="37"/>
      <c r="AM82" s="37"/>
      <c r="AN82" s="37"/>
      <c r="AO82" s="39"/>
      <c r="AP82" s="24"/>
      <c r="AQ82" s="8"/>
    </row>
    <row r="83" spans="1:43" ht="14.65" customHeight="1">
      <c r="A83" s="100">
        <f>A77+1</f>
        <v>14</v>
      </c>
      <c r="B83" s="193" t="s">
        <v>140</v>
      </c>
      <c r="C83" s="193"/>
      <c r="D83" s="117">
        <f>+Junio!M83</f>
        <v>0</v>
      </c>
      <c r="E83" s="126"/>
      <c r="F83" s="132"/>
      <c r="G83" s="132"/>
      <c r="H83" s="132"/>
      <c r="I83" s="132"/>
      <c r="J83" s="144">
        <f>+F83+G83</f>
        <v>0</v>
      </c>
      <c r="K83" s="147">
        <f>+AO83</f>
        <v>0</v>
      </c>
      <c r="L83" s="150">
        <f>+J83+K83</f>
        <v>0</v>
      </c>
      <c r="M83" s="153">
        <f>+(D83+E83)-(L83)+H83-I83</f>
        <v>0</v>
      </c>
      <c r="N83" s="14"/>
      <c r="O83" s="15"/>
      <c r="P83" s="15"/>
      <c r="Q83" s="16"/>
      <c r="R83" s="17" t="str">
        <f ca="1">IF(Q83=0," ",IFERROR(IF(DATEDIF(TODAY(),Q83,"M")&lt;=5,"ROJO",IF(DATEDIF(TODAY(),Q83,"M")&gt;=12,"VERDE",IF(AND(DATEDIF(TODAY(),Q83,"M")&gt;=6,DATEDIF(TODAY(),Q83,"M")&lt;=11),"AMARILLO"))),S83))</f>
        <v xml:space="preserve"> </v>
      </c>
      <c r="S83" s="17" t="str">
        <f>IF(Q83=0," ",IF(Q83&lt;=$N$4,"VENCIDO","NO VENCIDO"))</f>
        <v xml:space="preserve"> </v>
      </c>
      <c r="T83" s="18"/>
      <c r="U83" s="19"/>
      <c r="V83" s="19"/>
      <c r="W83" s="20"/>
      <c r="X83" s="20"/>
      <c r="Y83" s="163">
        <f>+AT83</f>
        <v>0</v>
      </c>
      <c r="Z83" s="21"/>
      <c r="AA83" s="4"/>
      <c r="AB83" s="166"/>
      <c r="AC83" s="166"/>
      <c r="AD83" s="170">
        <f>+AB83+AC83</f>
        <v>0</v>
      </c>
      <c r="AE83" s="166"/>
      <c r="AF83" s="166"/>
      <c r="AG83" s="166"/>
      <c r="AH83" s="166"/>
      <c r="AI83" s="166"/>
      <c r="AJ83" s="166"/>
      <c r="AK83" s="166"/>
      <c r="AL83" s="166"/>
      <c r="AM83" s="166"/>
      <c r="AN83" s="166"/>
      <c r="AO83" s="183">
        <f>SUM(AD83:AN87)</f>
        <v>0</v>
      </c>
      <c r="AP83" s="24"/>
      <c r="AQ83" s="8"/>
    </row>
    <row r="84" spans="1:43" ht="14.65" customHeight="1">
      <c r="A84" s="101"/>
      <c r="B84" s="193"/>
      <c r="C84" s="193"/>
      <c r="D84" s="118"/>
      <c r="E84" s="127"/>
      <c r="F84" s="133"/>
      <c r="G84" s="133"/>
      <c r="H84" s="133"/>
      <c r="I84" s="133"/>
      <c r="J84" s="145"/>
      <c r="K84" s="148"/>
      <c r="L84" s="151"/>
      <c r="M84" s="154"/>
      <c r="N84" s="14"/>
      <c r="O84" s="15"/>
      <c r="P84" s="15"/>
      <c r="Q84" s="16"/>
      <c r="R84" s="17" t="str">
        <f ca="1">IF(Q84=0," ",IFERROR(IF(DATEDIF(TODAY(),Q84,"M")&lt;=5,"ROJO",IF(DATEDIF(TODAY(),Q84,"M")&gt;=12,"VERDE",IF(AND(DATEDIF(TODAY(),Q84,"M")&gt;=6,DATEDIF(TODAY(),Q84,"M")&lt;=11),"AMARILLO"))),S84))</f>
        <v xml:space="preserve"> </v>
      </c>
      <c r="S84" s="25" t="str">
        <f>IF(Q84=0," ",IF(Q84&lt;=$N$4,"VENCIDO","NO VENCIDO"))</f>
        <v xml:space="preserve"> </v>
      </c>
      <c r="T84" s="18"/>
      <c r="U84" s="19"/>
      <c r="V84" s="19"/>
      <c r="W84" s="20"/>
      <c r="X84" s="20"/>
      <c r="Y84" s="164"/>
      <c r="Z84" s="21"/>
      <c r="AA84" s="4"/>
      <c r="AB84" s="166"/>
      <c r="AC84" s="166"/>
      <c r="AD84" s="170"/>
      <c r="AE84" s="166"/>
      <c r="AF84" s="166"/>
      <c r="AG84" s="166"/>
      <c r="AH84" s="166"/>
      <c r="AI84" s="166"/>
      <c r="AJ84" s="166"/>
      <c r="AK84" s="166"/>
      <c r="AL84" s="166"/>
      <c r="AM84" s="166"/>
      <c r="AN84" s="166"/>
      <c r="AO84" s="184"/>
      <c r="AP84" s="24"/>
      <c r="AQ84" s="8"/>
    </row>
    <row r="85" spans="1:43" ht="14.65" customHeight="1">
      <c r="A85" s="101"/>
      <c r="B85" s="193"/>
      <c r="C85" s="193"/>
      <c r="D85" s="118"/>
      <c r="E85" s="127"/>
      <c r="F85" s="133"/>
      <c r="G85" s="133"/>
      <c r="H85" s="133"/>
      <c r="I85" s="133"/>
      <c r="J85" s="145"/>
      <c r="K85" s="148"/>
      <c r="L85" s="151"/>
      <c r="M85" s="154"/>
      <c r="N85" s="14"/>
      <c r="O85" s="15"/>
      <c r="P85" s="15"/>
      <c r="Q85" s="16"/>
      <c r="R85" s="17" t="str">
        <f ca="1">IF(Q85=0," ",IFERROR(IF(DATEDIF(TODAY(),Q85,"M")&lt;=5,"ROJO",IF(DATEDIF(TODAY(),Q85,"M")&gt;=12,"VERDE",IF(AND(DATEDIF(TODAY(),Q85,"M")&gt;=6,DATEDIF(TODAY(),Q85,"M")&lt;=11),"AMARILLO"))),S85))</f>
        <v xml:space="preserve"> </v>
      </c>
      <c r="S85" s="25" t="str">
        <f>IF(Q85=0," ",IF(Q85&lt;=$N$4,"VENCIDO","NO VENCIDO"))</f>
        <v xml:space="preserve"> </v>
      </c>
      <c r="T85" s="18"/>
      <c r="U85" s="19"/>
      <c r="V85" s="19"/>
      <c r="W85" s="20"/>
      <c r="X85" s="20"/>
      <c r="Y85" s="164"/>
      <c r="Z85" s="21"/>
      <c r="AA85" s="4"/>
      <c r="AB85" s="166"/>
      <c r="AC85" s="166"/>
      <c r="AD85" s="170"/>
      <c r="AE85" s="166"/>
      <c r="AF85" s="166"/>
      <c r="AG85" s="166"/>
      <c r="AH85" s="166"/>
      <c r="AI85" s="166"/>
      <c r="AJ85" s="166"/>
      <c r="AK85" s="166"/>
      <c r="AL85" s="166"/>
      <c r="AM85" s="166"/>
      <c r="AN85" s="166"/>
      <c r="AO85" s="184"/>
      <c r="AP85" s="24"/>
      <c r="AQ85" s="8"/>
    </row>
    <row r="86" spans="1:43" ht="14.65" customHeight="1">
      <c r="A86" s="101"/>
      <c r="B86" s="193"/>
      <c r="C86" s="193"/>
      <c r="D86" s="118"/>
      <c r="E86" s="127"/>
      <c r="F86" s="133"/>
      <c r="G86" s="133"/>
      <c r="H86" s="133"/>
      <c r="I86" s="133"/>
      <c r="J86" s="145"/>
      <c r="K86" s="148"/>
      <c r="L86" s="151"/>
      <c r="M86" s="154"/>
      <c r="N86" s="14"/>
      <c r="O86" s="15"/>
      <c r="P86" s="15"/>
      <c r="Q86" s="16"/>
      <c r="R86" s="17" t="str">
        <f ca="1">IF(Q86=0," ",IFERROR(IF(DATEDIF(TODAY(),Q86,"M")&lt;=5,"ROJO",IF(DATEDIF(TODAY(),Q86,"M")&gt;=12,"VERDE",IF(AND(DATEDIF(TODAY(),Q86,"M")&gt;=6,DATEDIF(TODAY(),Q86,"M")&lt;=11),"AMARILLO"))),S86))</f>
        <v xml:space="preserve"> </v>
      </c>
      <c r="S86" s="25" t="str">
        <f>IF(Q86=0," ",IF(Q86&lt;=$N$4,"VENCIDO","NO VENCIDO"))</f>
        <v xml:space="preserve"> </v>
      </c>
      <c r="T86" s="18"/>
      <c r="U86" s="19"/>
      <c r="V86" s="19"/>
      <c r="W86" s="20"/>
      <c r="X86" s="20"/>
      <c r="Y86" s="164"/>
      <c r="Z86" s="21"/>
      <c r="AA86" s="4"/>
      <c r="AB86" s="166"/>
      <c r="AC86" s="166"/>
      <c r="AD86" s="170"/>
      <c r="AE86" s="166"/>
      <c r="AF86" s="166"/>
      <c r="AG86" s="166"/>
      <c r="AH86" s="166"/>
      <c r="AI86" s="166"/>
      <c r="AJ86" s="166"/>
      <c r="AK86" s="166"/>
      <c r="AL86" s="166"/>
      <c r="AM86" s="166"/>
      <c r="AN86" s="166"/>
      <c r="AO86" s="184"/>
      <c r="AP86" s="24"/>
      <c r="AQ86" s="8"/>
    </row>
    <row r="87" spans="1:43" ht="14.65" customHeight="1">
      <c r="A87" s="101"/>
      <c r="B87" s="193"/>
      <c r="C87" s="193"/>
      <c r="D87" s="118"/>
      <c r="E87" s="127"/>
      <c r="F87" s="133"/>
      <c r="G87" s="133"/>
      <c r="H87" s="133"/>
      <c r="I87" s="133"/>
      <c r="J87" s="145"/>
      <c r="K87" s="148"/>
      <c r="L87" s="151"/>
      <c r="M87" s="155"/>
      <c r="N87" s="14"/>
      <c r="O87" s="15"/>
      <c r="P87" s="15"/>
      <c r="Q87" s="16"/>
      <c r="R87" s="17" t="str">
        <f ca="1">IF(Q87=0," ",IFERROR(IF(DATEDIF(TODAY(),Q87,"M")&lt;=5,"ROJO",IF(DATEDIF(TODAY(),Q87,"M")&gt;=12,"VERDE",IF(AND(DATEDIF(TODAY(),Q87,"M")&gt;=6,DATEDIF(TODAY(),Q87,"M")&lt;=11),"AMARILLO"))),S87))</f>
        <v xml:space="preserve"> </v>
      </c>
      <c r="S87" s="25" t="str">
        <f>IF(Q87=0," ",IF(Q87&lt;=$N$4,"VENCIDO","NO VENCIDO"))</f>
        <v xml:space="preserve"> </v>
      </c>
      <c r="T87" s="18"/>
      <c r="U87" s="19"/>
      <c r="V87" s="19"/>
      <c r="W87" s="20"/>
      <c r="X87" s="20"/>
      <c r="Y87" s="164"/>
      <c r="Z87" s="21"/>
      <c r="AA87" s="4"/>
      <c r="AB87" s="166"/>
      <c r="AC87" s="166"/>
      <c r="AD87" s="170"/>
      <c r="AE87" s="166"/>
      <c r="AF87" s="166"/>
      <c r="AG87" s="166"/>
      <c r="AH87" s="166"/>
      <c r="AI87" s="166"/>
      <c r="AJ87" s="166"/>
      <c r="AK87" s="166"/>
      <c r="AL87" s="166"/>
      <c r="AM87" s="166"/>
      <c r="AN87" s="166"/>
      <c r="AO87" s="185"/>
      <c r="AP87" s="24"/>
      <c r="AQ87" s="8"/>
    </row>
    <row r="88" spans="1:43" ht="16.5">
      <c r="A88" s="102"/>
      <c r="B88" s="193"/>
      <c r="C88" s="193"/>
      <c r="D88" s="119"/>
      <c r="E88" s="128"/>
      <c r="F88" s="134"/>
      <c r="G88" s="134"/>
      <c r="H88" s="134"/>
      <c r="I88" s="134"/>
      <c r="J88" s="146"/>
      <c r="K88" s="149"/>
      <c r="L88" s="152"/>
      <c r="M88" s="28" t="b">
        <f>M83=N88</f>
        <v>1</v>
      </c>
      <c r="N88" s="29">
        <f>SUM(N83:N87)</f>
        <v>0</v>
      </c>
      <c r="O88" s="30" t="s">
        <v>112</v>
      </c>
      <c r="P88" s="31"/>
      <c r="Q88" s="32"/>
      <c r="R88" s="32"/>
      <c r="S88" s="32"/>
      <c r="T88" s="33">
        <f>SUM(T83:T87)</f>
        <v>0</v>
      </c>
      <c r="U88" s="34"/>
      <c r="V88" s="34"/>
      <c r="W88" s="34"/>
      <c r="X88" s="35"/>
      <c r="Y88" s="165"/>
      <c r="Z88" s="36"/>
      <c r="AA88" s="4"/>
      <c r="AB88" s="37"/>
      <c r="AC88" s="37"/>
      <c r="AD88" s="38"/>
      <c r="AE88" s="37"/>
      <c r="AF88" s="37"/>
      <c r="AG88" s="37"/>
      <c r="AH88" s="37"/>
      <c r="AI88" s="37"/>
      <c r="AJ88" s="37"/>
      <c r="AK88" s="37"/>
      <c r="AL88" s="37"/>
      <c r="AM88" s="37"/>
      <c r="AN88" s="37"/>
      <c r="AO88" s="39"/>
      <c r="AP88" s="24"/>
      <c r="AQ88" s="8"/>
    </row>
    <row r="89" spans="1:43" ht="14.65" customHeight="1">
      <c r="A89" s="100">
        <f>A83+1</f>
        <v>15</v>
      </c>
      <c r="B89" s="193" t="s">
        <v>141</v>
      </c>
      <c r="C89" s="193"/>
      <c r="D89" s="117">
        <f>+Junio!M89</f>
        <v>0</v>
      </c>
      <c r="E89" s="126"/>
      <c r="F89" s="132"/>
      <c r="G89" s="132"/>
      <c r="H89" s="132"/>
      <c r="I89" s="132"/>
      <c r="J89" s="144">
        <f>+F89+G89</f>
        <v>0</v>
      </c>
      <c r="K89" s="147">
        <f>+AO89</f>
        <v>0</v>
      </c>
      <c r="L89" s="150">
        <f>+J89+K89</f>
        <v>0</v>
      </c>
      <c r="M89" s="153">
        <f>+(D89+E89)-(L89)+H89-I89</f>
        <v>0</v>
      </c>
      <c r="N89" s="14"/>
      <c r="O89" s="15"/>
      <c r="P89" s="15"/>
      <c r="Q89" s="16"/>
      <c r="R89" s="17" t="str">
        <f ca="1">IF(Q89=0," ",IFERROR(IF(DATEDIF(TODAY(),Q89,"M")&lt;=5,"ROJO",IF(DATEDIF(TODAY(),Q89,"M")&gt;=12,"VERDE",IF(AND(DATEDIF(TODAY(),Q89,"M")&gt;=6,DATEDIF(TODAY(),Q89,"M")&lt;=11),"AMARILLO"))),S89))</f>
        <v xml:space="preserve"> </v>
      </c>
      <c r="S89" s="17" t="str">
        <f>IF(Q89=0," ",IF(Q89&lt;=$N$4,"VENCIDO","NO VENCIDO"))</f>
        <v xml:space="preserve"> </v>
      </c>
      <c r="T89" s="18"/>
      <c r="U89" s="19"/>
      <c r="V89" s="19"/>
      <c r="W89" s="20"/>
      <c r="X89" s="20"/>
      <c r="Y89" s="163">
        <f>+AT89</f>
        <v>0</v>
      </c>
      <c r="Z89" s="21"/>
      <c r="AA89" s="4"/>
      <c r="AB89" s="166"/>
      <c r="AC89" s="166"/>
      <c r="AD89" s="170">
        <f>+AB89+AC89</f>
        <v>0</v>
      </c>
      <c r="AE89" s="166"/>
      <c r="AF89" s="166"/>
      <c r="AG89" s="166"/>
      <c r="AH89" s="166"/>
      <c r="AI89" s="166"/>
      <c r="AJ89" s="166"/>
      <c r="AK89" s="166"/>
      <c r="AL89" s="166"/>
      <c r="AM89" s="166"/>
      <c r="AN89" s="166"/>
      <c r="AO89" s="183">
        <f>SUM(AD89:AN93)</f>
        <v>0</v>
      </c>
      <c r="AP89" s="24"/>
      <c r="AQ89" s="8"/>
    </row>
    <row r="90" spans="1:43" ht="14.65" customHeight="1">
      <c r="A90" s="101"/>
      <c r="B90" s="193"/>
      <c r="C90" s="193"/>
      <c r="D90" s="118"/>
      <c r="E90" s="127"/>
      <c r="F90" s="133"/>
      <c r="G90" s="133"/>
      <c r="H90" s="133"/>
      <c r="I90" s="133"/>
      <c r="J90" s="145"/>
      <c r="K90" s="148"/>
      <c r="L90" s="151"/>
      <c r="M90" s="154"/>
      <c r="N90" s="14"/>
      <c r="O90" s="15"/>
      <c r="P90" s="15"/>
      <c r="Q90" s="16"/>
      <c r="R90" s="17" t="str">
        <f ca="1">IF(Q90=0," ",IFERROR(IF(DATEDIF(TODAY(),Q90,"M")&lt;=5,"ROJO",IF(DATEDIF(TODAY(),Q90,"M")&gt;=12,"VERDE",IF(AND(DATEDIF(TODAY(),Q90,"M")&gt;=6,DATEDIF(TODAY(),Q90,"M")&lt;=11),"AMARILLO"))),S90))</f>
        <v xml:space="preserve"> </v>
      </c>
      <c r="S90" s="25" t="str">
        <f>IF(Q90=0," ",IF(Q90&lt;=$N$4,"VENCIDO","NO VENCIDO"))</f>
        <v xml:space="preserve"> </v>
      </c>
      <c r="T90" s="18"/>
      <c r="U90" s="19"/>
      <c r="V90" s="19"/>
      <c r="W90" s="20"/>
      <c r="X90" s="20"/>
      <c r="Y90" s="164"/>
      <c r="Z90" s="21"/>
      <c r="AA90" s="4"/>
      <c r="AB90" s="166"/>
      <c r="AC90" s="166"/>
      <c r="AD90" s="170"/>
      <c r="AE90" s="166"/>
      <c r="AF90" s="166"/>
      <c r="AG90" s="166"/>
      <c r="AH90" s="166"/>
      <c r="AI90" s="166"/>
      <c r="AJ90" s="166"/>
      <c r="AK90" s="166"/>
      <c r="AL90" s="166"/>
      <c r="AM90" s="166"/>
      <c r="AN90" s="166"/>
      <c r="AO90" s="184"/>
      <c r="AP90" s="24"/>
      <c r="AQ90" s="8"/>
    </row>
    <row r="91" spans="1:43" ht="14.65" customHeight="1">
      <c r="A91" s="101"/>
      <c r="B91" s="193"/>
      <c r="C91" s="193"/>
      <c r="D91" s="118"/>
      <c r="E91" s="127"/>
      <c r="F91" s="133"/>
      <c r="G91" s="133"/>
      <c r="H91" s="133"/>
      <c r="I91" s="133"/>
      <c r="J91" s="145"/>
      <c r="K91" s="148"/>
      <c r="L91" s="151"/>
      <c r="M91" s="154"/>
      <c r="N91" s="14"/>
      <c r="O91" s="15"/>
      <c r="P91" s="15"/>
      <c r="Q91" s="16"/>
      <c r="R91" s="17" t="str">
        <f ca="1">IF(Q91=0," ",IFERROR(IF(DATEDIF(TODAY(),Q91,"M")&lt;=5,"ROJO",IF(DATEDIF(TODAY(),Q91,"M")&gt;=12,"VERDE",IF(AND(DATEDIF(TODAY(),Q91,"M")&gt;=6,DATEDIF(TODAY(),Q91,"M")&lt;=11),"AMARILLO"))),S91))</f>
        <v xml:space="preserve"> </v>
      </c>
      <c r="S91" s="25" t="str">
        <f>IF(Q91=0," ",IF(Q91&lt;=$N$4,"VENCIDO","NO VENCIDO"))</f>
        <v xml:space="preserve"> </v>
      </c>
      <c r="T91" s="18"/>
      <c r="U91" s="19"/>
      <c r="V91" s="19"/>
      <c r="W91" s="20"/>
      <c r="X91" s="20"/>
      <c r="Y91" s="164"/>
      <c r="Z91" s="21"/>
      <c r="AA91" s="4"/>
      <c r="AB91" s="166"/>
      <c r="AC91" s="166"/>
      <c r="AD91" s="170"/>
      <c r="AE91" s="166"/>
      <c r="AF91" s="166"/>
      <c r="AG91" s="166"/>
      <c r="AH91" s="166"/>
      <c r="AI91" s="166"/>
      <c r="AJ91" s="166"/>
      <c r="AK91" s="166"/>
      <c r="AL91" s="166"/>
      <c r="AM91" s="166"/>
      <c r="AN91" s="166"/>
      <c r="AO91" s="184"/>
      <c r="AP91" s="24"/>
      <c r="AQ91" s="8"/>
    </row>
    <row r="92" spans="1:43" ht="14.65" customHeight="1">
      <c r="A92" s="101"/>
      <c r="B92" s="193"/>
      <c r="C92" s="193"/>
      <c r="D92" s="118"/>
      <c r="E92" s="127"/>
      <c r="F92" s="133"/>
      <c r="G92" s="133"/>
      <c r="H92" s="133"/>
      <c r="I92" s="133"/>
      <c r="J92" s="145"/>
      <c r="K92" s="148"/>
      <c r="L92" s="151"/>
      <c r="M92" s="154"/>
      <c r="N92" s="14"/>
      <c r="O92" s="15"/>
      <c r="P92" s="15"/>
      <c r="Q92" s="16"/>
      <c r="R92" s="17" t="str">
        <f ca="1">IF(Q92=0," ",IFERROR(IF(DATEDIF(TODAY(),Q92,"M")&lt;=5,"ROJO",IF(DATEDIF(TODAY(),Q92,"M")&gt;=12,"VERDE",IF(AND(DATEDIF(TODAY(),Q92,"M")&gt;=6,DATEDIF(TODAY(),Q92,"M")&lt;=11),"AMARILLO"))),S92))</f>
        <v xml:space="preserve"> </v>
      </c>
      <c r="S92" s="25" t="str">
        <f>IF(Q92=0," ",IF(Q92&lt;=$N$4,"VENCIDO","NO VENCIDO"))</f>
        <v xml:space="preserve"> </v>
      </c>
      <c r="T92" s="18"/>
      <c r="U92" s="19"/>
      <c r="V92" s="19"/>
      <c r="W92" s="20"/>
      <c r="X92" s="20"/>
      <c r="Y92" s="164"/>
      <c r="Z92" s="21"/>
      <c r="AA92" s="4"/>
      <c r="AB92" s="166"/>
      <c r="AC92" s="166"/>
      <c r="AD92" s="170"/>
      <c r="AE92" s="166"/>
      <c r="AF92" s="166"/>
      <c r="AG92" s="166"/>
      <c r="AH92" s="166"/>
      <c r="AI92" s="166"/>
      <c r="AJ92" s="166"/>
      <c r="AK92" s="166"/>
      <c r="AL92" s="166"/>
      <c r="AM92" s="166"/>
      <c r="AN92" s="166"/>
      <c r="AO92" s="184"/>
      <c r="AP92" s="24"/>
      <c r="AQ92" s="8"/>
    </row>
    <row r="93" spans="1:43" ht="14.65" customHeight="1">
      <c r="A93" s="101"/>
      <c r="B93" s="193"/>
      <c r="C93" s="193"/>
      <c r="D93" s="118"/>
      <c r="E93" s="127"/>
      <c r="F93" s="133"/>
      <c r="G93" s="133"/>
      <c r="H93" s="133"/>
      <c r="I93" s="133"/>
      <c r="J93" s="145"/>
      <c r="K93" s="148"/>
      <c r="L93" s="151"/>
      <c r="M93" s="155"/>
      <c r="N93" s="14"/>
      <c r="O93" s="15"/>
      <c r="P93" s="15"/>
      <c r="Q93" s="16"/>
      <c r="R93" s="17" t="str">
        <f ca="1">IF(Q93=0," ",IFERROR(IF(DATEDIF(TODAY(),Q93,"M")&lt;=5,"ROJO",IF(DATEDIF(TODAY(),Q93,"M")&gt;=12,"VERDE",IF(AND(DATEDIF(TODAY(),Q93,"M")&gt;=6,DATEDIF(TODAY(),Q93,"M")&lt;=11),"AMARILLO"))),S93))</f>
        <v xml:space="preserve"> </v>
      </c>
      <c r="S93" s="25" t="str">
        <f>IF(Q93=0," ",IF(Q93&lt;=$N$4,"VENCIDO","NO VENCIDO"))</f>
        <v xml:space="preserve"> </v>
      </c>
      <c r="T93" s="18"/>
      <c r="U93" s="19"/>
      <c r="V93" s="19"/>
      <c r="W93" s="20"/>
      <c r="X93" s="20"/>
      <c r="Y93" s="164"/>
      <c r="Z93" s="21"/>
      <c r="AA93" s="4"/>
      <c r="AB93" s="166"/>
      <c r="AC93" s="166"/>
      <c r="AD93" s="170"/>
      <c r="AE93" s="166"/>
      <c r="AF93" s="166"/>
      <c r="AG93" s="166"/>
      <c r="AH93" s="166"/>
      <c r="AI93" s="166"/>
      <c r="AJ93" s="166"/>
      <c r="AK93" s="166"/>
      <c r="AL93" s="166"/>
      <c r="AM93" s="166"/>
      <c r="AN93" s="166"/>
      <c r="AO93" s="185"/>
      <c r="AP93" s="24"/>
      <c r="AQ93" s="8"/>
    </row>
    <row r="94" spans="1:43" ht="16.5">
      <c r="A94" s="102"/>
      <c r="B94" s="193"/>
      <c r="C94" s="193"/>
      <c r="D94" s="119"/>
      <c r="E94" s="128"/>
      <c r="F94" s="134"/>
      <c r="G94" s="134"/>
      <c r="H94" s="134"/>
      <c r="I94" s="134"/>
      <c r="J94" s="146"/>
      <c r="K94" s="149"/>
      <c r="L94" s="152"/>
      <c r="M94" s="28" t="b">
        <f>M89=N94</f>
        <v>1</v>
      </c>
      <c r="N94" s="29">
        <f>SUM(N89:N93)</f>
        <v>0</v>
      </c>
      <c r="O94" s="30" t="s">
        <v>112</v>
      </c>
      <c r="P94" s="31"/>
      <c r="Q94" s="32"/>
      <c r="R94" s="32"/>
      <c r="S94" s="32"/>
      <c r="T94" s="33">
        <f>SUM(T89:T93)</f>
        <v>0</v>
      </c>
      <c r="U94" s="34"/>
      <c r="V94" s="34"/>
      <c r="W94" s="34"/>
      <c r="X94" s="35"/>
      <c r="Y94" s="165"/>
      <c r="Z94" s="36"/>
      <c r="AA94" s="4"/>
      <c r="AB94" s="37"/>
      <c r="AC94" s="37"/>
      <c r="AD94" s="38"/>
      <c r="AE94" s="37"/>
      <c r="AF94" s="37"/>
      <c r="AG94" s="37"/>
      <c r="AH94" s="37"/>
      <c r="AI94" s="37"/>
      <c r="AJ94" s="37"/>
      <c r="AK94" s="37"/>
      <c r="AL94" s="37"/>
      <c r="AM94" s="37"/>
      <c r="AN94" s="37"/>
      <c r="AO94" s="39"/>
      <c r="AP94" s="24"/>
      <c r="AQ94" s="8"/>
    </row>
    <row r="95" spans="1:43" ht="14.65" customHeight="1">
      <c r="A95" s="100">
        <f>A89+1</f>
        <v>16</v>
      </c>
      <c r="B95" s="187" t="s">
        <v>142</v>
      </c>
      <c r="C95" s="188"/>
      <c r="D95" s="117">
        <f>+Junio!M95</f>
        <v>13</v>
      </c>
      <c r="E95" s="126">
        <v>10</v>
      </c>
      <c r="F95" s="132">
        <v>8</v>
      </c>
      <c r="G95" s="132"/>
      <c r="H95" s="132"/>
      <c r="I95" s="132"/>
      <c r="J95" s="144">
        <f>+F95+G95</f>
        <v>8</v>
      </c>
      <c r="K95" s="147">
        <f>+AO95</f>
        <v>0</v>
      </c>
      <c r="L95" s="150">
        <f>+J95+K95</f>
        <v>8</v>
      </c>
      <c r="M95" s="153">
        <f>+(D95+E95)-(L95)+H95-I95</f>
        <v>15</v>
      </c>
      <c r="N95" s="14">
        <v>5</v>
      </c>
      <c r="O95" s="15" t="s">
        <v>143</v>
      </c>
      <c r="P95" s="15" t="s">
        <v>111</v>
      </c>
      <c r="Q95" s="16">
        <v>46356</v>
      </c>
      <c r="R95" s="17" t="str">
        <f ca="1">IF(Q95=0," ",IFERROR(IF(DATEDIF(TODAY(),Q95,"M")&lt;=5,"ROJO",IF(DATEDIF(TODAY(),Q95,"M")&gt;=12,"VERDE",IF(AND(DATEDIF(TODAY(),Q95,"M")&gt;=6,DATEDIF(TODAY(),Q95,"M")&lt;=11),"AMARILLO"))),S95))</f>
        <v>ROJO</v>
      </c>
      <c r="S95" s="17" t="str">
        <f>IF(Q95=0," ",IF(Q95&lt;=$N$4,"VENCIDO","NO VENCIDO"))</f>
        <v>NO VENCIDO</v>
      </c>
      <c r="T95" s="18"/>
      <c r="U95" s="19"/>
      <c r="V95" s="19"/>
      <c r="W95" s="20"/>
      <c r="X95" s="20"/>
      <c r="Y95" s="163">
        <f>+AT95</f>
        <v>0</v>
      </c>
      <c r="Z95" s="21"/>
      <c r="AA95" s="4"/>
      <c r="AB95" s="166"/>
      <c r="AC95" s="166"/>
      <c r="AD95" s="170">
        <f>+AB95+AC95</f>
        <v>0</v>
      </c>
      <c r="AE95" s="166"/>
      <c r="AF95" s="166"/>
      <c r="AG95" s="166"/>
      <c r="AH95" s="166"/>
      <c r="AI95" s="166"/>
      <c r="AJ95" s="166"/>
      <c r="AK95" s="166"/>
      <c r="AL95" s="166"/>
      <c r="AM95" s="166"/>
      <c r="AN95" s="166"/>
      <c r="AO95" s="183">
        <f>SUM(AD95:AN99)</f>
        <v>0</v>
      </c>
      <c r="AP95" s="24"/>
      <c r="AQ95" s="8"/>
    </row>
    <row r="96" spans="1:43" ht="14.65" customHeight="1">
      <c r="A96" s="101"/>
      <c r="B96" s="189"/>
      <c r="C96" s="190"/>
      <c r="D96" s="118"/>
      <c r="E96" s="127"/>
      <c r="F96" s="133"/>
      <c r="G96" s="133"/>
      <c r="H96" s="133"/>
      <c r="I96" s="133"/>
      <c r="J96" s="145"/>
      <c r="K96" s="148"/>
      <c r="L96" s="151"/>
      <c r="M96" s="154"/>
      <c r="N96" s="14">
        <v>10</v>
      </c>
      <c r="O96" s="15" t="s">
        <v>287</v>
      </c>
      <c r="P96" s="15" t="s">
        <v>111</v>
      </c>
      <c r="Q96" s="16">
        <v>46965</v>
      </c>
      <c r="R96" s="17" t="str">
        <f ca="1">IF(Q96=0," ",IFERROR(IF(DATEDIF(TODAY(),Q96,"M")&lt;=5,"ROJO",IF(DATEDIF(TODAY(),Q96,"M")&gt;=12,"VERDE",IF(AND(DATEDIF(TODAY(),Q96,"M")&gt;=6,DATEDIF(TODAY(),Q96,"M")&lt;=11),"AMARILLO"))),S96))</f>
        <v>VERDE</v>
      </c>
      <c r="S96" s="25" t="str">
        <f>IF(Q96=0," ",IF(Q96&lt;=$N$4,"VENCIDO","NO VENCIDO"))</f>
        <v>NO VENCIDO</v>
      </c>
      <c r="T96" s="18"/>
      <c r="U96" s="19"/>
      <c r="V96" s="19"/>
      <c r="W96" s="20"/>
      <c r="X96" s="20"/>
      <c r="Y96" s="164"/>
      <c r="Z96" s="21"/>
      <c r="AA96" s="4"/>
      <c r="AB96" s="166"/>
      <c r="AC96" s="166"/>
      <c r="AD96" s="170"/>
      <c r="AE96" s="166"/>
      <c r="AF96" s="166"/>
      <c r="AG96" s="166"/>
      <c r="AH96" s="166"/>
      <c r="AI96" s="166"/>
      <c r="AJ96" s="166"/>
      <c r="AK96" s="166"/>
      <c r="AL96" s="166"/>
      <c r="AM96" s="166"/>
      <c r="AN96" s="166"/>
      <c r="AO96" s="184"/>
      <c r="AP96" s="24"/>
      <c r="AQ96" s="8"/>
    </row>
    <row r="97" spans="1:43" ht="14.65" customHeight="1">
      <c r="A97" s="101"/>
      <c r="B97" s="189"/>
      <c r="C97" s="190"/>
      <c r="D97" s="118"/>
      <c r="E97" s="127"/>
      <c r="F97" s="133"/>
      <c r="G97" s="133"/>
      <c r="H97" s="133"/>
      <c r="I97" s="133"/>
      <c r="J97" s="145"/>
      <c r="K97" s="148"/>
      <c r="L97" s="151"/>
      <c r="M97" s="154"/>
      <c r="N97" s="14"/>
      <c r="O97" s="15"/>
      <c r="P97" s="15"/>
      <c r="Q97" s="16"/>
      <c r="R97" s="17" t="str">
        <f ca="1">IF(Q97=0," ",IFERROR(IF(DATEDIF(TODAY(),Q97,"M")&lt;=5,"ROJO",IF(DATEDIF(TODAY(),Q97,"M")&gt;=12,"VERDE",IF(AND(DATEDIF(TODAY(),Q97,"M")&gt;=6,DATEDIF(TODAY(),Q97,"M")&lt;=11),"AMARILLO"))),S97))</f>
        <v xml:space="preserve"> </v>
      </c>
      <c r="S97" s="25" t="str">
        <f>IF(Q97=0," ",IF(Q97&lt;=$N$4,"VENCIDO","NO VENCIDO"))</f>
        <v xml:space="preserve"> </v>
      </c>
      <c r="T97" s="18"/>
      <c r="U97" s="19"/>
      <c r="V97" s="19"/>
      <c r="W97" s="20"/>
      <c r="X97" s="20"/>
      <c r="Y97" s="164"/>
      <c r="Z97" s="21"/>
      <c r="AA97" s="4"/>
      <c r="AB97" s="166"/>
      <c r="AC97" s="166"/>
      <c r="AD97" s="170"/>
      <c r="AE97" s="166"/>
      <c r="AF97" s="166"/>
      <c r="AG97" s="166"/>
      <c r="AH97" s="166"/>
      <c r="AI97" s="166"/>
      <c r="AJ97" s="166"/>
      <c r="AK97" s="166"/>
      <c r="AL97" s="166"/>
      <c r="AM97" s="166"/>
      <c r="AN97" s="166"/>
      <c r="AO97" s="184"/>
      <c r="AP97" s="24"/>
      <c r="AQ97" s="8"/>
    </row>
    <row r="98" spans="1:43" ht="14.65" customHeight="1">
      <c r="A98" s="101"/>
      <c r="B98" s="189"/>
      <c r="C98" s="190"/>
      <c r="D98" s="118"/>
      <c r="E98" s="127"/>
      <c r="F98" s="133"/>
      <c r="G98" s="133"/>
      <c r="H98" s="133"/>
      <c r="I98" s="133"/>
      <c r="J98" s="145"/>
      <c r="K98" s="148"/>
      <c r="L98" s="151"/>
      <c r="M98" s="154"/>
      <c r="N98" s="14"/>
      <c r="O98" s="15"/>
      <c r="P98" s="15"/>
      <c r="Q98" s="16"/>
      <c r="R98" s="17" t="str">
        <f ca="1">IF(Q98=0," ",IFERROR(IF(DATEDIF(TODAY(),Q98,"M")&lt;=5,"ROJO",IF(DATEDIF(TODAY(),Q98,"M")&gt;=12,"VERDE",IF(AND(DATEDIF(TODAY(),Q98,"M")&gt;=6,DATEDIF(TODAY(),Q98,"M")&lt;=11),"AMARILLO"))),S98))</f>
        <v xml:space="preserve"> </v>
      </c>
      <c r="S98" s="25" t="str">
        <f>IF(Q98=0," ",IF(Q98&lt;=$N$4,"VENCIDO","NO VENCIDO"))</f>
        <v xml:space="preserve"> </v>
      </c>
      <c r="T98" s="18"/>
      <c r="U98" s="19"/>
      <c r="V98" s="19"/>
      <c r="W98" s="20"/>
      <c r="X98" s="20"/>
      <c r="Y98" s="164"/>
      <c r="Z98" s="21"/>
      <c r="AA98" s="4"/>
      <c r="AB98" s="166"/>
      <c r="AC98" s="166"/>
      <c r="AD98" s="170"/>
      <c r="AE98" s="166"/>
      <c r="AF98" s="166"/>
      <c r="AG98" s="166"/>
      <c r="AH98" s="166"/>
      <c r="AI98" s="166"/>
      <c r="AJ98" s="166"/>
      <c r="AK98" s="166"/>
      <c r="AL98" s="166"/>
      <c r="AM98" s="166"/>
      <c r="AN98" s="166"/>
      <c r="AO98" s="184"/>
      <c r="AP98" s="24"/>
      <c r="AQ98" s="8"/>
    </row>
    <row r="99" spans="1:43" ht="14.65" customHeight="1">
      <c r="A99" s="101"/>
      <c r="B99" s="189"/>
      <c r="C99" s="190"/>
      <c r="D99" s="118"/>
      <c r="E99" s="127"/>
      <c r="F99" s="133"/>
      <c r="G99" s="133"/>
      <c r="H99" s="133"/>
      <c r="I99" s="133"/>
      <c r="J99" s="145"/>
      <c r="K99" s="148"/>
      <c r="L99" s="151"/>
      <c r="M99" s="155"/>
      <c r="N99" s="14"/>
      <c r="O99" s="15"/>
      <c r="P99" s="15"/>
      <c r="Q99" s="16"/>
      <c r="R99" s="17" t="str">
        <f ca="1">IF(Q99=0," ",IFERROR(IF(DATEDIF(TODAY(),Q99,"M")&lt;=5,"ROJO",IF(DATEDIF(TODAY(),Q99,"M")&gt;=12,"VERDE",IF(AND(DATEDIF(TODAY(),Q99,"M")&gt;=6,DATEDIF(TODAY(),Q99,"M")&lt;=11),"AMARILLO"))),S99))</f>
        <v xml:space="preserve"> </v>
      </c>
      <c r="S99" s="25" t="str">
        <f>IF(Q99=0," ",IF(Q99&lt;=$N$4,"VENCIDO","NO VENCIDO"))</f>
        <v xml:space="preserve"> </v>
      </c>
      <c r="T99" s="18"/>
      <c r="U99" s="19"/>
      <c r="V99" s="19"/>
      <c r="W99" s="20"/>
      <c r="X99" s="20"/>
      <c r="Y99" s="164"/>
      <c r="Z99" s="21"/>
      <c r="AA99" s="4"/>
      <c r="AB99" s="166"/>
      <c r="AC99" s="166"/>
      <c r="AD99" s="170"/>
      <c r="AE99" s="166"/>
      <c r="AF99" s="166"/>
      <c r="AG99" s="166"/>
      <c r="AH99" s="166"/>
      <c r="AI99" s="166"/>
      <c r="AJ99" s="166"/>
      <c r="AK99" s="166"/>
      <c r="AL99" s="166"/>
      <c r="AM99" s="166"/>
      <c r="AN99" s="166"/>
      <c r="AO99" s="185"/>
      <c r="AP99" s="24"/>
      <c r="AQ99" s="8"/>
    </row>
    <row r="100" spans="1:43" ht="16.5">
      <c r="A100" s="102"/>
      <c r="B100" s="191"/>
      <c r="C100" s="192"/>
      <c r="D100" s="119"/>
      <c r="E100" s="128"/>
      <c r="F100" s="134"/>
      <c r="G100" s="134"/>
      <c r="H100" s="134"/>
      <c r="I100" s="134"/>
      <c r="J100" s="146"/>
      <c r="K100" s="149"/>
      <c r="L100" s="152"/>
      <c r="M100" s="28" t="b">
        <f>M95=N100</f>
        <v>1</v>
      </c>
      <c r="N100" s="29">
        <f>SUM(N95:N99)</f>
        <v>15</v>
      </c>
      <c r="O100" s="30" t="s">
        <v>112</v>
      </c>
      <c r="P100" s="31"/>
      <c r="Q100" s="32"/>
      <c r="R100" s="32"/>
      <c r="S100" s="32"/>
      <c r="T100" s="33">
        <f>SUM(T95:T99)</f>
        <v>0</v>
      </c>
      <c r="U100" s="34"/>
      <c r="V100" s="34"/>
      <c r="W100" s="34"/>
      <c r="X100" s="35"/>
      <c r="Y100" s="165"/>
      <c r="Z100" s="36"/>
      <c r="AA100" s="4"/>
      <c r="AB100" s="37"/>
      <c r="AC100" s="37"/>
      <c r="AD100" s="38"/>
      <c r="AE100" s="37"/>
      <c r="AF100" s="37"/>
      <c r="AG100" s="37"/>
      <c r="AH100" s="37"/>
      <c r="AI100" s="37"/>
      <c r="AJ100" s="37"/>
      <c r="AK100" s="37"/>
      <c r="AL100" s="37"/>
      <c r="AM100" s="37"/>
      <c r="AN100" s="37"/>
      <c r="AO100" s="39"/>
      <c r="AP100" s="24"/>
      <c r="AQ100" s="8"/>
    </row>
    <row r="101" spans="1:43" ht="14.65" customHeight="1">
      <c r="A101" s="100">
        <f>A95+1</f>
        <v>17</v>
      </c>
      <c r="B101" s="193" t="s">
        <v>144</v>
      </c>
      <c r="C101" s="193"/>
      <c r="D101" s="117">
        <f>+Junio!M101</f>
        <v>0</v>
      </c>
      <c r="E101" s="126"/>
      <c r="F101" s="132"/>
      <c r="G101" s="132"/>
      <c r="H101" s="132"/>
      <c r="I101" s="132"/>
      <c r="J101" s="144">
        <f>+F101+G101</f>
        <v>0</v>
      </c>
      <c r="K101" s="147">
        <f>+AO101</f>
        <v>0</v>
      </c>
      <c r="L101" s="150">
        <f>+J101+K101</f>
        <v>0</v>
      </c>
      <c r="M101" s="153">
        <f>+(D101+E101)-(L101)+H101-I101</f>
        <v>0</v>
      </c>
      <c r="N101" s="14"/>
      <c r="O101" s="15"/>
      <c r="P101" s="15"/>
      <c r="Q101" s="16"/>
      <c r="R101" s="17" t="str">
        <f ca="1">IF(Q101=0," ",IFERROR(IF(DATEDIF(TODAY(),Q101,"M")&lt;=5,"ROJO",IF(DATEDIF(TODAY(),Q101,"M")&gt;=12,"VERDE",IF(AND(DATEDIF(TODAY(),Q101,"M")&gt;=6,DATEDIF(TODAY(),Q101,"M")&lt;=11),"AMARILLO"))),S101))</f>
        <v xml:space="preserve"> </v>
      </c>
      <c r="S101" s="17" t="str">
        <f>IF(Q101=0," ",IF(Q101&lt;=$N$4,"VENCIDO","NO VENCIDO"))</f>
        <v xml:space="preserve"> </v>
      </c>
      <c r="T101" s="18"/>
      <c r="U101" s="19"/>
      <c r="V101" s="19"/>
      <c r="W101" s="20"/>
      <c r="X101" s="20"/>
      <c r="Y101" s="163">
        <f>+AT101</f>
        <v>0</v>
      </c>
      <c r="Z101" s="21"/>
      <c r="AA101" s="4"/>
      <c r="AB101" s="166"/>
      <c r="AC101" s="166"/>
      <c r="AD101" s="170">
        <f>+AB101+AC101</f>
        <v>0</v>
      </c>
      <c r="AE101" s="166"/>
      <c r="AF101" s="166"/>
      <c r="AG101" s="166"/>
      <c r="AH101" s="166"/>
      <c r="AI101" s="166"/>
      <c r="AJ101" s="166"/>
      <c r="AK101" s="166"/>
      <c r="AL101" s="166"/>
      <c r="AM101" s="166"/>
      <c r="AN101" s="166"/>
      <c r="AO101" s="183">
        <f>SUM(AD101:AN105)</f>
        <v>0</v>
      </c>
      <c r="AP101" s="24"/>
      <c r="AQ101" s="8"/>
    </row>
    <row r="102" spans="1:43" ht="14.65" customHeight="1">
      <c r="A102" s="101"/>
      <c r="B102" s="193"/>
      <c r="C102" s="193"/>
      <c r="D102" s="118"/>
      <c r="E102" s="127"/>
      <c r="F102" s="133"/>
      <c r="G102" s="133"/>
      <c r="H102" s="133"/>
      <c r="I102" s="133"/>
      <c r="J102" s="145"/>
      <c r="K102" s="148"/>
      <c r="L102" s="151"/>
      <c r="M102" s="154"/>
      <c r="N102" s="14"/>
      <c r="O102" s="15"/>
      <c r="P102" s="15"/>
      <c r="Q102" s="16"/>
      <c r="R102" s="17" t="str">
        <f ca="1">IF(Q102=0," ",IFERROR(IF(DATEDIF(TODAY(),Q102,"M")&lt;=5,"ROJO",IF(DATEDIF(TODAY(),Q102,"M")&gt;=12,"VERDE",IF(AND(DATEDIF(TODAY(),Q102,"M")&gt;=6,DATEDIF(TODAY(),Q102,"M")&lt;=11),"AMARILLO"))),S102))</f>
        <v xml:space="preserve"> </v>
      </c>
      <c r="S102" s="25" t="str">
        <f>IF(Q102=0," ",IF(Q102&lt;=$N$4,"VENCIDO","NO VENCIDO"))</f>
        <v xml:space="preserve"> </v>
      </c>
      <c r="T102" s="18"/>
      <c r="U102" s="19"/>
      <c r="V102" s="19"/>
      <c r="W102" s="20"/>
      <c r="X102" s="20"/>
      <c r="Y102" s="164"/>
      <c r="Z102" s="21"/>
      <c r="AA102" s="4"/>
      <c r="AB102" s="166"/>
      <c r="AC102" s="166"/>
      <c r="AD102" s="170"/>
      <c r="AE102" s="166"/>
      <c r="AF102" s="166"/>
      <c r="AG102" s="166"/>
      <c r="AH102" s="166"/>
      <c r="AI102" s="166"/>
      <c r="AJ102" s="166"/>
      <c r="AK102" s="166"/>
      <c r="AL102" s="166"/>
      <c r="AM102" s="166"/>
      <c r="AN102" s="166"/>
      <c r="AO102" s="184"/>
      <c r="AP102" s="24"/>
      <c r="AQ102" s="8"/>
    </row>
    <row r="103" spans="1:43" ht="14.65" customHeight="1">
      <c r="A103" s="101"/>
      <c r="B103" s="193"/>
      <c r="C103" s="193"/>
      <c r="D103" s="118"/>
      <c r="E103" s="127"/>
      <c r="F103" s="133"/>
      <c r="G103" s="133"/>
      <c r="H103" s="133"/>
      <c r="I103" s="133"/>
      <c r="J103" s="145"/>
      <c r="K103" s="148"/>
      <c r="L103" s="151"/>
      <c r="M103" s="154"/>
      <c r="N103" s="14"/>
      <c r="O103" s="15"/>
      <c r="P103" s="15"/>
      <c r="Q103" s="16"/>
      <c r="R103" s="17" t="str">
        <f ca="1">IF(Q103=0," ",IFERROR(IF(DATEDIF(TODAY(),Q103,"M")&lt;=5,"ROJO",IF(DATEDIF(TODAY(),Q103,"M")&gt;=12,"VERDE",IF(AND(DATEDIF(TODAY(),Q103,"M")&gt;=6,DATEDIF(TODAY(),Q103,"M")&lt;=11),"AMARILLO"))),S103))</f>
        <v xml:space="preserve"> </v>
      </c>
      <c r="S103" s="25" t="str">
        <f>IF(Q103=0," ",IF(Q103&lt;=$N$4,"VENCIDO","NO VENCIDO"))</f>
        <v xml:space="preserve"> </v>
      </c>
      <c r="T103" s="18"/>
      <c r="U103" s="19"/>
      <c r="V103" s="19"/>
      <c r="W103" s="20"/>
      <c r="X103" s="20"/>
      <c r="Y103" s="164"/>
      <c r="Z103" s="21"/>
      <c r="AA103" s="4"/>
      <c r="AB103" s="166"/>
      <c r="AC103" s="166"/>
      <c r="AD103" s="170"/>
      <c r="AE103" s="166"/>
      <c r="AF103" s="166"/>
      <c r="AG103" s="166"/>
      <c r="AH103" s="166"/>
      <c r="AI103" s="166"/>
      <c r="AJ103" s="166"/>
      <c r="AK103" s="166"/>
      <c r="AL103" s="166"/>
      <c r="AM103" s="166"/>
      <c r="AN103" s="166"/>
      <c r="AO103" s="184"/>
      <c r="AP103" s="24"/>
      <c r="AQ103" s="8"/>
    </row>
    <row r="104" spans="1:43" ht="14.65" customHeight="1">
      <c r="A104" s="101"/>
      <c r="B104" s="193"/>
      <c r="C104" s="193"/>
      <c r="D104" s="118"/>
      <c r="E104" s="127"/>
      <c r="F104" s="133"/>
      <c r="G104" s="133"/>
      <c r="H104" s="133"/>
      <c r="I104" s="133"/>
      <c r="J104" s="145"/>
      <c r="K104" s="148"/>
      <c r="L104" s="151"/>
      <c r="M104" s="154"/>
      <c r="N104" s="14"/>
      <c r="O104" s="15"/>
      <c r="P104" s="15"/>
      <c r="Q104" s="16"/>
      <c r="R104" s="17" t="str">
        <f ca="1">IF(Q104=0," ",IFERROR(IF(DATEDIF(TODAY(),Q104,"M")&lt;=5,"ROJO",IF(DATEDIF(TODAY(),Q104,"M")&gt;=12,"VERDE",IF(AND(DATEDIF(TODAY(),Q104,"M")&gt;=6,DATEDIF(TODAY(),Q104,"M")&lt;=11),"AMARILLO"))),S104))</f>
        <v xml:space="preserve"> </v>
      </c>
      <c r="S104" s="25" t="str">
        <f>IF(Q104=0," ",IF(Q104&lt;=$N$4,"VENCIDO","NO VENCIDO"))</f>
        <v xml:space="preserve"> </v>
      </c>
      <c r="T104" s="18"/>
      <c r="U104" s="19"/>
      <c r="V104" s="19"/>
      <c r="W104" s="20"/>
      <c r="X104" s="20"/>
      <c r="Y104" s="164"/>
      <c r="Z104" s="21"/>
      <c r="AA104" s="4"/>
      <c r="AB104" s="166"/>
      <c r="AC104" s="166"/>
      <c r="AD104" s="170"/>
      <c r="AE104" s="166"/>
      <c r="AF104" s="166"/>
      <c r="AG104" s="166"/>
      <c r="AH104" s="166"/>
      <c r="AI104" s="166"/>
      <c r="AJ104" s="166"/>
      <c r="AK104" s="166"/>
      <c r="AL104" s="166"/>
      <c r="AM104" s="166"/>
      <c r="AN104" s="166"/>
      <c r="AO104" s="184"/>
      <c r="AP104" s="24"/>
      <c r="AQ104" s="8"/>
    </row>
    <row r="105" spans="1:43" ht="14.65" customHeight="1">
      <c r="A105" s="101"/>
      <c r="B105" s="193"/>
      <c r="C105" s="193"/>
      <c r="D105" s="118"/>
      <c r="E105" s="127"/>
      <c r="F105" s="133"/>
      <c r="G105" s="133"/>
      <c r="H105" s="133"/>
      <c r="I105" s="133"/>
      <c r="J105" s="145"/>
      <c r="K105" s="148"/>
      <c r="L105" s="151"/>
      <c r="M105" s="155"/>
      <c r="N105" s="14"/>
      <c r="O105" s="15"/>
      <c r="P105" s="15"/>
      <c r="Q105" s="16"/>
      <c r="R105" s="17" t="str">
        <f ca="1">IF(Q105=0," ",IFERROR(IF(DATEDIF(TODAY(),Q105,"M")&lt;=5,"ROJO",IF(DATEDIF(TODAY(),Q105,"M")&gt;=12,"VERDE",IF(AND(DATEDIF(TODAY(),Q105,"M")&gt;=6,DATEDIF(TODAY(),Q105,"M")&lt;=11),"AMARILLO"))),S105))</f>
        <v xml:space="preserve"> </v>
      </c>
      <c r="S105" s="25" t="str">
        <f>IF(Q105=0," ",IF(Q105&lt;=$N$4,"VENCIDO","NO VENCIDO"))</f>
        <v xml:space="preserve"> </v>
      </c>
      <c r="T105" s="18"/>
      <c r="U105" s="19"/>
      <c r="V105" s="19"/>
      <c r="W105" s="20"/>
      <c r="X105" s="20"/>
      <c r="Y105" s="164"/>
      <c r="Z105" s="21"/>
      <c r="AA105" s="4"/>
      <c r="AB105" s="166"/>
      <c r="AC105" s="166"/>
      <c r="AD105" s="170"/>
      <c r="AE105" s="166"/>
      <c r="AF105" s="166"/>
      <c r="AG105" s="166"/>
      <c r="AH105" s="166"/>
      <c r="AI105" s="166"/>
      <c r="AJ105" s="166"/>
      <c r="AK105" s="166"/>
      <c r="AL105" s="166"/>
      <c r="AM105" s="166"/>
      <c r="AN105" s="166"/>
      <c r="AO105" s="185"/>
      <c r="AP105" s="24"/>
      <c r="AQ105" s="8"/>
    </row>
    <row r="106" spans="1:43" ht="16.5">
      <c r="A106" s="102"/>
      <c r="B106" s="193"/>
      <c r="C106" s="193"/>
      <c r="D106" s="119"/>
      <c r="E106" s="128"/>
      <c r="F106" s="134"/>
      <c r="G106" s="134"/>
      <c r="H106" s="134"/>
      <c r="I106" s="134"/>
      <c r="J106" s="146"/>
      <c r="K106" s="149"/>
      <c r="L106" s="152"/>
      <c r="M106" s="28" t="b">
        <f>M101=N106</f>
        <v>1</v>
      </c>
      <c r="N106" s="29">
        <f>SUM(N101:N105)</f>
        <v>0</v>
      </c>
      <c r="O106" s="30" t="s">
        <v>112</v>
      </c>
      <c r="P106" s="31"/>
      <c r="Q106" s="32"/>
      <c r="R106" s="32"/>
      <c r="S106" s="32"/>
      <c r="T106" s="33">
        <f>SUM(T101:T105)</f>
        <v>0</v>
      </c>
      <c r="U106" s="34"/>
      <c r="V106" s="34"/>
      <c r="W106" s="34"/>
      <c r="X106" s="35"/>
      <c r="Y106" s="165"/>
      <c r="Z106" s="36"/>
      <c r="AA106" s="4"/>
      <c r="AB106" s="37"/>
      <c r="AC106" s="37"/>
      <c r="AD106" s="38"/>
      <c r="AE106" s="37"/>
      <c r="AF106" s="37"/>
      <c r="AG106" s="37"/>
      <c r="AH106" s="37"/>
      <c r="AI106" s="37"/>
      <c r="AJ106" s="37"/>
      <c r="AK106" s="37"/>
      <c r="AL106" s="37"/>
      <c r="AM106" s="37"/>
      <c r="AN106" s="37"/>
      <c r="AO106" s="39"/>
      <c r="AP106" s="24"/>
      <c r="AQ106" s="8"/>
    </row>
    <row r="107" spans="1:43" ht="14.65" customHeight="1">
      <c r="A107" s="100">
        <f>A101+1</f>
        <v>18</v>
      </c>
      <c r="B107" s="193" t="s">
        <v>145</v>
      </c>
      <c r="C107" s="193"/>
      <c r="D107" s="117">
        <f>+Junio!M107</f>
        <v>0</v>
      </c>
      <c r="E107" s="126"/>
      <c r="F107" s="132"/>
      <c r="G107" s="132"/>
      <c r="H107" s="132"/>
      <c r="I107" s="132"/>
      <c r="J107" s="144">
        <f>+F107+G107</f>
        <v>0</v>
      </c>
      <c r="K107" s="147">
        <f>+AO107</f>
        <v>0</v>
      </c>
      <c r="L107" s="150">
        <f>+J107+K107</f>
        <v>0</v>
      </c>
      <c r="M107" s="153">
        <f>+(D107+E107)-(L107)+H107-I107</f>
        <v>0</v>
      </c>
      <c r="N107" s="14"/>
      <c r="O107" s="15"/>
      <c r="P107" s="15"/>
      <c r="Q107" s="16"/>
      <c r="R107" s="17" t="str">
        <f ca="1">IF(Q107=0," ",IFERROR(IF(DATEDIF(TODAY(),Q107,"M")&lt;=5,"ROJO",IF(DATEDIF(TODAY(),Q107,"M")&gt;=12,"VERDE",IF(AND(DATEDIF(TODAY(),Q107,"M")&gt;=6,DATEDIF(TODAY(),Q107,"M")&lt;=11),"AMARILLO"))),S107))</f>
        <v xml:space="preserve"> </v>
      </c>
      <c r="S107" s="17" t="str">
        <f>IF(Q107=0," ",IF(Q107&lt;=$N$4,"VENCIDO","NO VENCIDO"))</f>
        <v xml:space="preserve"> </v>
      </c>
      <c r="T107" s="18"/>
      <c r="U107" s="19"/>
      <c r="V107" s="19"/>
      <c r="W107" s="20"/>
      <c r="X107" s="20"/>
      <c r="Y107" s="163">
        <f>+AT107</f>
        <v>0</v>
      </c>
      <c r="Z107" s="21"/>
      <c r="AA107" s="4"/>
      <c r="AB107" s="166"/>
      <c r="AC107" s="166"/>
      <c r="AD107" s="170">
        <f>+AB107+AC107</f>
        <v>0</v>
      </c>
      <c r="AE107" s="166"/>
      <c r="AF107" s="166"/>
      <c r="AG107" s="166"/>
      <c r="AH107" s="166"/>
      <c r="AI107" s="166"/>
      <c r="AJ107" s="166"/>
      <c r="AK107" s="166"/>
      <c r="AL107" s="166"/>
      <c r="AM107" s="166"/>
      <c r="AN107" s="166"/>
      <c r="AO107" s="183">
        <f>SUM(AD107:AN111)</f>
        <v>0</v>
      </c>
      <c r="AP107" s="24"/>
      <c r="AQ107" s="8"/>
    </row>
    <row r="108" spans="1:43" ht="14.65" customHeight="1">
      <c r="A108" s="101"/>
      <c r="B108" s="193"/>
      <c r="C108" s="193"/>
      <c r="D108" s="118"/>
      <c r="E108" s="127"/>
      <c r="F108" s="133"/>
      <c r="G108" s="133"/>
      <c r="H108" s="133"/>
      <c r="I108" s="133"/>
      <c r="J108" s="145"/>
      <c r="K108" s="148"/>
      <c r="L108" s="151"/>
      <c r="M108" s="154"/>
      <c r="N108" s="14"/>
      <c r="O108" s="15"/>
      <c r="P108" s="15"/>
      <c r="Q108" s="16"/>
      <c r="R108" s="17" t="str">
        <f ca="1">IF(Q108=0," ",IFERROR(IF(DATEDIF(TODAY(),Q108,"M")&lt;=5,"ROJO",IF(DATEDIF(TODAY(),Q108,"M")&gt;=12,"VERDE",IF(AND(DATEDIF(TODAY(),Q108,"M")&gt;=6,DATEDIF(TODAY(),Q108,"M")&lt;=11),"AMARILLO"))),S108))</f>
        <v xml:space="preserve"> </v>
      </c>
      <c r="S108" s="25" t="str">
        <f>IF(Q108=0," ",IF(Q108&lt;=$N$4,"VENCIDO","NO VENCIDO"))</f>
        <v xml:space="preserve"> </v>
      </c>
      <c r="T108" s="18"/>
      <c r="U108" s="19"/>
      <c r="V108" s="19"/>
      <c r="W108" s="20"/>
      <c r="X108" s="20"/>
      <c r="Y108" s="164"/>
      <c r="Z108" s="21"/>
      <c r="AA108" s="4"/>
      <c r="AB108" s="166"/>
      <c r="AC108" s="166"/>
      <c r="AD108" s="170"/>
      <c r="AE108" s="166"/>
      <c r="AF108" s="166"/>
      <c r="AG108" s="166"/>
      <c r="AH108" s="166"/>
      <c r="AI108" s="166"/>
      <c r="AJ108" s="166"/>
      <c r="AK108" s="166"/>
      <c r="AL108" s="166"/>
      <c r="AM108" s="166"/>
      <c r="AN108" s="166"/>
      <c r="AO108" s="184"/>
      <c r="AP108" s="24"/>
      <c r="AQ108" s="8"/>
    </row>
    <row r="109" spans="1:43" ht="14.65" customHeight="1">
      <c r="A109" s="101"/>
      <c r="B109" s="193"/>
      <c r="C109" s="193"/>
      <c r="D109" s="118"/>
      <c r="E109" s="127"/>
      <c r="F109" s="133"/>
      <c r="G109" s="133"/>
      <c r="H109" s="133"/>
      <c r="I109" s="133"/>
      <c r="J109" s="145"/>
      <c r="K109" s="148"/>
      <c r="L109" s="151"/>
      <c r="M109" s="154"/>
      <c r="N109" s="14"/>
      <c r="O109" s="15"/>
      <c r="P109" s="15"/>
      <c r="Q109" s="16"/>
      <c r="R109" s="17" t="str">
        <f ca="1">IF(Q109=0," ",IFERROR(IF(DATEDIF(TODAY(),Q109,"M")&lt;=5,"ROJO",IF(DATEDIF(TODAY(),Q109,"M")&gt;=12,"VERDE",IF(AND(DATEDIF(TODAY(),Q109,"M")&gt;=6,DATEDIF(TODAY(),Q109,"M")&lt;=11),"AMARILLO"))),S109))</f>
        <v xml:space="preserve"> </v>
      </c>
      <c r="S109" s="25" t="str">
        <f>IF(Q109=0," ",IF(Q109&lt;=$N$4,"VENCIDO","NO VENCIDO"))</f>
        <v xml:space="preserve"> </v>
      </c>
      <c r="T109" s="18"/>
      <c r="U109" s="19"/>
      <c r="V109" s="19"/>
      <c r="W109" s="20"/>
      <c r="X109" s="20"/>
      <c r="Y109" s="164"/>
      <c r="Z109" s="21"/>
      <c r="AA109" s="4"/>
      <c r="AB109" s="166"/>
      <c r="AC109" s="166"/>
      <c r="AD109" s="170"/>
      <c r="AE109" s="166"/>
      <c r="AF109" s="166"/>
      <c r="AG109" s="166"/>
      <c r="AH109" s="166"/>
      <c r="AI109" s="166"/>
      <c r="AJ109" s="166"/>
      <c r="AK109" s="166"/>
      <c r="AL109" s="166"/>
      <c r="AM109" s="166"/>
      <c r="AN109" s="166"/>
      <c r="AO109" s="184"/>
      <c r="AP109" s="24"/>
      <c r="AQ109" s="8"/>
    </row>
    <row r="110" spans="1:43" ht="14.65" customHeight="1">
      <c r="A110" s="101"/>
      <c r="B110" s="193"/>
      <c r="C110" s="193"/>
      <c r="D110" s="118"/>
      <c r="E110" s="127"/>
      <c r="F110" s="133"/>
      <c r="G110" s="133"/>
      <c r="H110" s="133"/>
      <c r="I110" s="133"/>
      <c r="J110" s="145"/>
      <c r="K110" s="148"/>
      <c r="L110" s="151"/>
      <c r="M110" s="154"/>
      <c r="N110" s="14"/>
      <c r="O110" s="15"/>
      <c r="P110" s="15"/>
      <c r="Q110" s="16"/>
      <c r="R110" s="17" t="str">
        <f ca="1">IF(Q110=0," ",IFERROR(IF(DATEDIF(TODAY(),Q110,"M")&lt;=5,"ROJO",IF(DATEDIF(TODAY(),Q110,"M")&gt;=12,"VERDE",IF(AND(DATEDIF(TODAY(),Q110,"M")&gt;=6,DATEDIF(TODAY(),Q110,"M")&lt;=11),"AMARILLO"))),S110))</f>
        <v xml:space="preserve"> </v>
      </c>
      <c r="S110" s="25" t="str">
        <f>IF(Q110=0," ",IF(Q110&lt;=$N$4,"VENCIDO","NO VENCIDO"))</f>
        <v xml:space="preserve"> </v>
      </c>
      <c r="T110" s="18"/>
      <c r="U110" s="19"/>
      <c r="V110" s="19"/>
      <c r="W110" s="20"/>
      <c r="X110" s="20"/>
      <c r="Y110" s="164"/>
      <c r="Z110" s="21"/>
      <c r="AA110" s="4"/>
      <c r="AB110" s="166"/>
      <c r="AC110" s="166"/>
      <c r="AD110" s="170"/>
      <c r="AE110" s="166"/>
      <c r="AF110" s="166"/>
      <c r="AG110" s="166"/>
      <c r="AH110" s="166"/>
      <c r="AI110" s="166"/>
      <c r="AJ110" s="166"/>
      <c r="AK110" s="166"/>
      <c r="AL110" s="166"/>
      <c r="AM110" s="166"/>
      <c r="AN110" s="166"/>
      <c r="AO110" s="184"/>
      <c r="AP110" s="24"/>
      <c r="AQ110" s="8"/>
    </row>
    <row r="111" spans="1:43" ht="14.65" customHeight="1">
      <c r="A111" s="101"/>
      <c r="B111" s="193"/>
      <c r="C111" s="193"/>
      <c r="D111" s="118"/>
      <c r="E111" s="127"/>
      <c r="F111" s="133"/>
      <c r="G111" s="133"/>
      <c r="H111" s="133"/>
      <c r="I111" s="133"/>
      <c r="J111" s="145"/>
      <c r="K111" s="148"/>
      <c r="L111" s="151"/>
      <c r="M111" s="155"/>
      <c r="N111" s="14"/>
      <c r="O111" s="15"/>
      <c r="P111" s="15"/>
      <c r="Q111" s="16"/>
      <c r="R111" s="17" t="str">
        <f ca="1">IF(Q111=0," ",IFERROR(IF(DATEDIF(TODAY(),Q111,"M")&lt;=5,"ROJO",IF(DATEDIF(TODAY(),Q111,"M")&gt;=12,"VERDE",IF(AND(DATEDIF(TODAY(),Q111,"M")&gt;=6,DATEDIF(TODAY(),Q111,"M")&lt;=11),"AMARILLO"))),S111))</f>
        <v xml:space="preserve"> </v>
      </c>
      <c r="S111" s="25" t="str">
        <f>IF(Q111=0," ",IF(Q111&lt;=$N$4,"VENCIDO","NO VENCIDO"))</f>
        <v xml:space="preserve"> </v>
      </c>
      <c r="T111" s="18"/>
      <c r="U111" s="19"/>
      <c r="V111" s="19"/>
      <c r="W111" s="20"/>
      <c r="X111" s="20"/>
      <c r="Y111" s="164"/>
      <c r="Z111" s="21"/>
      <c r="AA111" s="4"/>
      <c r="AB111" s="166"/>
      <c r="AC111" s="166"/>
      <c r="AD111" s="170"/>
      <c r="AE111" s="166"/>
      <c r="AF111" s="166"/>
      <c r="AG111" s="166"/>
      <c r="AH111" s="166"/>
      <c r="AI111" s="166"/>
      <c r="AJ111" s="166"/>
      <c r="AK111" s="166"/>
      <c r="AL111" s="166"/>
      <c r="AM111" s="166"/>
      <c r="AN111" s="166"/>
      <c r="AO111" s="185"/>
      <c r="AP111" s="24"/>
      <c r="AQ111" s="8"/>
    </row>
    <row r="112" spans="1:43" ht="16.5">
      <c r="A112" s="102"/>
      <c r="B112" s="193"/>
      <c r="C112" s="193"/>
      <c r="D112" s="119"/>
      <c r="E112" s="128"/>
      <c r="F112" s="134"/>
      <c r="G112" s="134"/>
      <c r="H112" s="134"/>
      <c r="I112" s="134"/>
      <c r="J112" s="146"/>
      <c r="K112" s="149"/>
      <c r="L112" s="152"/>
      <c r="M112" s="28" t="b">
        <f>M107=N112</f>
        <v>1</v>
      </c>
      <c r="N112" s="29">
        <f>SUM(N107:N111)</f>
        <v>0</v>
      </c>
      <c r="O112" s="30" t="s">
        <v>112</v>
      </c>
      <c r="P112" s="31"/>
      <c r="Q112" s="32"/>
      <c r="R112" s="32"/>
      <c r="S112" s="32"/>
      <c r="T112" s="33">
        <f>SUM(T107:T111)</f>
        <v>0</v>
      </c>
      <c r="U112" s="34"/>
      <c r="V112" s="34"/>
      <c r="W112" s="34"/>
      <c r="X112" s="35"/>
      <c r="Y112" s="165"/>
      <c r="Z112" s="36"/>
      <c r="AA112" s="4"/>
      <c r="AB112" s="37"/>
      <c r="AC112" s="37"/>
      <c r="AD112" s="38"/>
      <c r="AE112" s="37"/>
      <c r="AF112" s="37"/>
      <c r="AG112" s="37"/>
      <c r="AH112" s="37"/>
      <c r="AI112" s="37"/>
      <c r="AJ112" s="37"/>
      <c r="AK112" s="37"/>
      <c r="AL112" s="37"/>
      <c r="AM112" s="37"/>
      <c r="AN112" s="37"/>
      <c r="AO112" s="39"/>
      <c r="AP112" s="24"/>
      <c r="AQ112" s="8"/>
    </row>
    <row r="113" spans="1:43" ht="14.65" customHeight="1">
      <c r="A113" s="100">
        <f>A107+1</f>
        <v>19</v>
      </c>
      <c r="B113" s="187" t="s">
        <v>146</v>
      </c>
      <c r="C113" s="188"/>
      <c r="D113" s="117">
        <f>+Junio!M113</f>
        <v>160</v>
      </c>
      <c r="E113" s="126"/>
      <c r="F113" s="132">
        <v>5</v>
      </c>
      <c r="G113" s="132"/>
      <c r="H113" s="132"/>
      <c r="I113" s="132"/>
      <c r="J113" s="144">
        <f>+F113+G113</f>
        <v>5</v>
      </c>
      <c r="K113" s="147">
        <f>+AO113</f>
        <v>25</v>
      </c>
      <c r="L113" s="150">
        <f>+J113+K113</f>
        <v>30</v>
      </c>
      <c r="M113" s="153">
        <f>+(D113+E113)-(L113)+H113-I113</f>
        <v>130</v>
      </c>
      <c r="N113" s="14">
        <v>130</v>
      </c>
      <c r="O113" s="15" t="s">
        <v>147</v>
      </c>
      <c r="P113" s="15" t="s">
        <v>125</v>
      </c>
      <c r="Q113" s="16">
        <v>46507</v>
      </c>
      <c r="R113" s="17" t="str">
        <f ca="1">IF(Q113=0," ",IFERROR(IF(DATEDIF(TODAY(),Q113,"M")&lt;=5,"ROJO",IF(DATEDIF(TODAY(),Q113,"M")&gt;=12,"VERDE",IF(AND(DATEDIF(TODAY(),Q113,"M")&gt;=6,DATEDIF(TODAY(),Q113,"M")&lt;=11),"AMARILLO"))),S113))</f>
        <v>AMARILLO</v>
      </c>
      <c r="S113" s="17" t="str">
        <f>IF(Q113=0," ",IF(Q113&lt;=$N$4,"VENCIDO","NO VENCIDO"))</f>
        <v>NO VENCIDO</v>
      </c>
      <c r="T113" s="18"/>
      <c r="U113" s="19"/>
      <c r="V113" s="19"/>
      <c r="W113" s="20"/>
      <c r="X113" s="20"/>
      <c r="Y113" s="163">
        <f>+AT113</f>
        <v>0</v>
      </c>
      <c r="Z113" s="21"/>
      <c r="AA113" s="4"/>
      <c r="AB113" s="166">
        <v>25</v>
      </c>
      <c r="AC113" s="166"/>
      <c r="AD113" s="170">
        <f>+AB113+AC113</f>
        <v>25</v>
      </c>
      <c r="AE113" s="166"/>
      <c r="AF113" s="166"/>
      <c r="AG113" s="166"/>
      <c r="AH113" s="166"/>
      <c r="AI113" s="166"/>
      <c r="AJ113" s="166"/>
      <c r="AK113" s="166"/>
      <c r="AL113" s="166"/>
      <c r="AM113" s="166"/>
      <c r="AN113" s="166"/>
      <c r="AO113" s="183">
        <f>SUM(AD113:AN117)</f>
        <v>25</v>
      </c>
      <c r="AP113" s="24"/>
      <c r="AQ113" s="8"/>
    </row>
    <row r="114" spans="1:43" ht="14.65" customHeight="1">
      <c r="A114" s="101"/>
      <c r="B114" s="189"/>
      <c r="C114" s="190"/>
      <c r="D114" s="118"/>
      <c r="E114" s="127"/>
      <c r="F114" s="133"/>
      <c r="G114" s="133"/>
      <c r="H114" s="133"/>
      <c r="I114" s="133"/>
      <c r="J114" s="145"/>
      <c r="K114" s="148"/>
      <c r="L114" s="151"/>
      <c r="M114" s="154"/>
      <c r="N114" s="14"/>
      <c r="O114" s="15"/>
      <c r="P114" s="15"/>
      <c r="Q114" s="16"/>
      <c r="R114" s="17" t="str">
        <f ca="1">IF(Q114=0," ",IFERROR(IF(DATEDIF(TODAY(),Q114,"M")&lt;=5,"ROJO",IF(DATEDIF(TODAY(),Q114,"M")&gt;=12,"VERDE",IF(AND(DATEDIF(TODAY(),Q114,"M")&gt;=6,DATEDIF(TODAY(),Q114,"M")&lt;=11),"AMARILLO"))),S114))</f>
        <v xml:space="preserve"> </v>
      </c>
      <c r="S114" s="25" t="str">
        <f>IF(Q114=0," ",IF(Q114&lt;=$N$4,"VENCIDO","NO VENCIDO"))</f>
        <v xml:space="preserve"> </v>
      </c>
      <c r="T114" s="18"/>
      <c r="U114" s="19"/>
      <c r="V114" s="19"/>
      <c r="W114" s="20"/>
      <c r="X114" s="20"/>
      <c r="Y114" s="164"/>
      <c r="Z114" s="21"/>
      <c r="AA114" s="4"/>
      <c r="AB114" s="166"/>
      <c r="AC114" s="166"/>
      <c r="AD114" s="170"/>
      <c r="AE114" s="166"/>
      <c r="AF114" s="166"/>
      <c r="AG114" s="166"/>
      <c r="AH114" s="166"/>
      <c r="AI114" s="166"/>
      <c r="AJ114" s="166"/>
      <c r="AK114" s="166"/>
      <c r="AL114" s="166"/>
      <c r="AM114" s="166"/>
      <c r="AN114" s="166"/>
      <c r="AO114" s="184"/>
      <c r="AP114" s="24"/>
      <c r="AQ114" s="8"/>
    </row>
    <row r="115" spans="1:43" ht="14.65" customHeight="1">
      <c r="A115" s="101"/>
      <c r="B115" s="189"/>
      <c r="C115" s="190"/>
      <c r="D115" s="118"/>
      <c r="E115" s="127"/>
      <c r="F115" s="133"/>
      <c r="G115" s="133"/>
      <c r="H115" s="133"/>
      <c r="I115" s="133"/>
      <c r="J115" s="145"/>
      <c r="K115" s="148"/>
      <c r="L115" s="151"/>
      <c r="M115" s="154"/>
      <c r="N115" s="14"/>
      <c r="O115" s="15"/>
      <c r="P115" s="15"/>
      <c r="Q115" s="16"/>
      <c r="R115" s="17" t="str">
        <f ca="1">IF(Q115=0," ",IFERROR(IF(DATEDIF(TODAY(),Q115,"M")&lt;=5,"ROJO",IF(DATEDIF(TODAY(),Q115,"M")&gt;=12,"VERDE",IF(AND(DATEDIF(TODAY(),Q115,"M")&gt;=6,DATEDIF(TODAY(),Q115,"M")&lt;=11),"AMARILLO"))),S115))</f>
        <v xml:space="preserve"> </v>
      </c>
      <c r="S115" s="25" t="str">
        <f>IF(Q115=0," ",IF(Q115&lt;=$N$4,"VENCIDO","NO VENCIDO"))</f>
        <v xml:space="preserve"> </v>
      </c>
      <c r="T115" s="18"/>
      <c r="U115" s="19"/>
      <c r="V115" s="19"/>
      <c r="W115" s="20"/>
      <c r="X115" s="20"/>
      <c r="Y115" s="164"/>
      <c r="Z115" s="21"/>
      <c r="AA115" s="4"/>
      <c r="AB115" s="166"/>
      <c r="AC115" s="166"/>
      <c r="AD115" s="170"/>
      <c r="AE115" s="166"/>
      <c r="AF115" s="166"/>
      <c r="AG115" s="166"/>
      <c r="AH115" s="166"/>
      <c r="AI115" s="166"/>
      <c r="AJ115" s="166"/>
      <c r="AK115" s="166"/>
      <c r="AL115" s="166"/>
      <c r="AM115" s="166"/>
      <c r="AN115" s="166"/>
      <c r="AO115" s="184"/>
      <c r="AP115" s="24"/>
      <c r="AQ115" s="8"/>
    </row>
    <row r="116" spans="1:43" ht="14.65" customHeight="1">
      <c r="A116" s="101"/>
      <c r="B116" s="189"/>
      <c r="C116" s="190"/>
      <c r="D116" s="118"/>
      <c r="E116" s="127"/>
      <c r="F116" s="133"/>
      <c r="G116" s="133"/>
      <c r="H116" s="133"/>
      <c r="I116" s="133"/>
      <c r="J116" s="145"/>
      <c r="K116" s="148"/>
      <c r="L116" s="151"/>
      <c r="M116" s="154"/>
      <c r="N116" s="14"/>
      <c r="O116" s="15"/>
      <c r="P116" s="15"/>
      <c r="Q116" s="16"/>
      <c r="R116" s="17" t="str">
        <f ca="1">IF(Q116=0," ",IFERROR(IF(DATEDIF(TODAY(),Q116,"M")&lt;=5,"ROJO",IF(DATEDIF(TODAY(),Q116,"M")&gt;=12,"VERDE",IF(AND(DATEDIF(TODAY(),Q116,"M")&gt;=6,DATEDIF(TODAY(),Q116,"M")&lt;=11),"AMARILLO"))),S116))</f>
        <v xml:space="preserve"> </v>
      </c>
      <c r="S116" s="25" t="str">
        <f>IF(Q116=0," ",IF(Q116&lt;=$N$4,"VENCIDO","NO VENCIDO"))</f>
        <v xml:space="preserve"> </v>
      </c>
      <c r="T116" s="18"/>
      <c r="U116" s="19"/>
      <c r="V116" s="19"/>
      <c r="W116" s="20"/>
      <c r="X116" s="20"/>
      <c r="Y116" s="164"/>
      <c r="Z116" s="21"/>
      <c r="AA116" s="4"/>
      <c r="AB116" s="166"/>
      <c r="AC116" s="166"/>
      <c r="AD116" s="170"/>
      <c r="AE116" s="166"/>
      <c r="AF116" s="166"/>
      <c r="AG116" s="166"/>
      <c r="AH116" s="166"/>
      <c r="AI116" s="166"/>
      <c r="AJ116" s="166"/>
      <c r="AK116" s="166"/>
      <c r="AL116" s="166"/>
      <c r="AM116" s="166"/>
      <c r="AN116" s="166"/>
      <c r="AO116" s="184"/>
      <c r="AP116" s="24"/>
      <c r="AQ116" s="8"/>
    </row>
    <row r="117" spans="1:43" ht="14.65" customHeight="1">
      <c r="A117" s="101"/>
      <c r="B117" s="189"/>
      <c r="C117" s="190"/>
      <c r="D117" s="118"/>
      <c r="E117" s="127"/>
      <c r="F117" s="133"/>
      <c r="G117" s="133"/>
      <c r="H117" s="133"/>
      <c r="I117" s="133"/>
      <c r="J117" s="145"/>
      <c r="K117" s="148"/>
      <c r="L117" s="151"/>
      <c r="M117" s="155"/>
      <c r="N117" s="14"/>
      <c r="O117" s="15"/>
      <c r="P117" s="15"/>
      <c r="Q117" s="16"/>
      <c r="R117" s="17" t="str">
        <f ca="1">IF(Q117=0," ",IFERROR(IF(DATEDIF(TODAY(),Q117,"M")&lt;=5,"ROJO",IF(DATEDIF(TODAY(),Q117,"M")&gt;=12,"VERDE",IF(AND(DATEDIF(TODAY(),Q117,"M")&gt;=6,DATEDIF(TODAY(),Q117,"M")&lt;=11),"AMARILLO"))),S117))</f>
        <v xml:space="preserve"> </v>
      </c>
      <c r="S117" s="25" t="str">
        <f>IF(Q117=0," ",IF(Q117&lt;=$N$4,"VENCIDO","NO VENCIDO"))</f>
        <v xml:space="preserve"> </v>
      </c>
      <c r="T117" s="18"/>
      <c r="U117" s="19"/>
      <c r="V117" s="19"/>
      <c r="W117" s="20"/>
      <c r="X117" s="20"/>
      <c r="Y117" s="164"/>
      <c r="Z117" s="21"/>
      <c r="AA117" s="4"/>
      <c r="AB117" s="166"/>
      <c r="AC117" s="166"/>
      <c r="AD117" s="170"/>
      <c r="AE117" s="166"/>
      <c r="AF117" s="166"/>
      <c r="AG117" s="166"/>
      <c r="AH117" s="166"/>
      <c r="AI117" s="166"/>
      <c r="AJ117" s="166"/>
      <c r="AK117" s="166"/>
      <c r="AL117" s="166"/>
      <c r="AM117" s="166"/>
      <c r="AN117" s="166"/>
      <c r="AO117" s="185"/>
      <c r="AP117" s="24"/>
      <c r="AQ117" s="8"/>
    </row>
    <row r="118" spans="1:43" ht="16.5">
      <c r="A118" s="102"/>
      <c r="B118" s="191"/>
      <c r="C118" s="192"/>
      <c r="D118" s="119"/>
      <c r="E118" s="128"/>
      <c r="F118" s="134"/>
      <c r="G118" s="134"/>
      <c r="H118" s="134"/>
      <c r="I118" s="134"/>
      <c r="J118" s="146"/>
      <c r="K118" s="149"/>
      <c r="L118" s="152"/>
      <c r="M118" s="28" t="b">
        <f>M113=N118</f>
        <v>1</v>
      </c>
      <c r="N118" s="29">
        <f>SUM(N113:N117)</f>
        <v>130</v>
      </c>
      <c r="O118" s="30" t="s">
        <v>112</v>
      </c>
      <c r="P118" s="31"/>
      <c r="Q118" s="32"/>
      <c r="R118" s="32"/>
      <c r="S118" s="32"/>
      <c r="T118" s="33">
        <f>SUM(T113:T117)</f>
        <v>0</v>
      </c>
      <c r="U118" s="34"/>
      <c r="V118" s="34"/>
      <c r="W118" s="34"/>
      <c r="X118" s="35"/>
      <c r="Y118" s="165"/>
      <c r="Z118" s="36"/>
      <c r="AA118" s="4"/>
      <c r="AB118" s="37"/>
      <c r="AC118" s="37"/>
      <c r="AD118" s="38"/>
      <c r="AE118" s="37"/>
      <c r="AF118" s="37"/>
      <c r="AG118" s="37"/>
      <c r="AH118" s="37"/>
      <c r="AI118" s="37"/>
      <c r="AJ118" s="37"/>
      <c r="AK118" s="37"/>
      <c r="AL118" s="37"/>
      <c r="AM118" s="37"/>
      <c r="AN118" s="37"/>
      <c r="AO118" s="39"/>
      <c r="AP118" s="24"/>
      <c r="AQ118" s="8"/>
    </row>
    <row r="119" spans="1:43" ht="14.65" customHeight="1">
      <c r="A119" s="100">
        <f>A113+1</f>
        <v>20</v>
      </c>
      <c r="B119" s="187" t="s">
        <v>148</v>
      </c>
      <c r="C119" s="188"/>
      <c r="D119" s="117">
        <f>+Junio!M119</f>
        <v>10</v>
      </c>
      <c r="E119" s="126">
        <v>10</v>
      </c>
      <c r="F119" s="132">
        <v>7</v>
      </c>
      <c r="G119" s="132"/>
      <c r="H119" s="132"/>
      <c r="I119" s="132"/>
      <c r="J119" s="144">
        <f>+F119+G119</f>
        <v>7</v>
      </c>
      <c r="K119" s="147">
        <f>+AO119</f>
        <v>0</v>
      </c>
      <c r="L119" s="150">
        <f>+J119+K119</f>
        <v>7</v>
      </c>
      <c r="M119" s="153">
        <f>+(D119+E119)-(L119)+H119-I119</f>
        <v>13</v>
      </c>
      <c r="N119" s="14">
        <v>3</v>
      </c>
      <c r="O119" s="15" t="s">
        <v>271</v>
      </c>
      <c r="P119" s="15" t="s">
        <v>150</v>
      </c>
      <c r="Q119" s="16">
        <v>46681</v>
      </c>
      <c r="R119" s="17" t="str">
        <f ca="1">IF(Q119=0," ",IFERROR(IF(DATEDIF(TODAY(),Q119,"M")&lt;=5,"ROJO",IF(DATEDIF(TODAY(),Q119,"M")&gt;=12,"VERDE",IF(AND(DATEDIF(TODAY(),Q119,"M")&gt;=6,DATEDIF(TODAY(),Q119,"M")&lt;=11),"AMARILLO"))),S119))</f>
        <v>VERDE</v>
      </c>
      <c r="S119" s="17" t="str">
        <f>IF(Q119=0," ",IF(Q119&lt;=$N$4,"VENCIDO","NO VENCIDO"))</f>
        <v>NO VENCIDO</v>
      </c>
      <c r="T119" s="18"/>
      <c r="U119" s="19"/>
      <c r="V119" s="19"/>
      <c r="W119" s="20"/>
      <c r="X119" s="20"/>
      <c r="Y119" s="163">
        <f>+AT119</f>
        <v>0</v>
      </c>
      <c r="Z119" s="21"/>
      <c r="AA119" s="4"/>
      <c r="AB119" s="166"/>
      <c r="AC119" s="166"/>
      <c r="AD119" s="170">
        <f>+AB119+AC119</f>
        <v>0</v>
      </c>
      <c r="AE119" s="166"/>
      <c r="AF119" s="166"/>
      <c r="AG119" s="166"/>
      <c r="AH119" s="166"/>
      <c r="AI119" s="166"/>
      <c r="AJ119" s="166"/>
      <c r="AK119" s="166"/>
      <c r="AL119" s="166"/>
      <c r="AM119" s="166"/>
      <c r="AN119" s="166"/>
      <c r="AO119" s="183">
        <f>SUM(AD119:AN123)</f>
        <v>0</v>
      </c>
      <c r="AP119" s="24"/>
      <c r="AQ119" s="8"/>
    </row>
    <row r="120" spans="1:43" ht="14.65" customHeight="1">
      <c r="A120" s="101"/>
      <c r="B120" s="189"/>
      <c r="C120" s="190"/>
      <c r="D120" s="118"/>
      <c r="E120" s="127"/>
      <c r="F120" s="133"/>
      <c r="G120" s="133"/>
      <c r="H120" s="133"/>
      <c r="I120" s="133"/>
      <c r="J120" s="145"/>
      <c r="K120" s="148"/>
      <c r="L120" s="151"/>
      <c r="M120" s="154"/>
      <c r="N120" s="14">
        <v>10</v>
      </c>
      <c r="O120" s="15" t="s">
        <v>288</v>
      </c>
      <c r="P120" s="15" t="s">
        <v>150</v>
      </c>
      <c r="Q120" s="16">
        <v>46876</v>
      </c>
      <c r="R120" s="17" t="str">
        <f ca="1">IF(Q120=0," ",IFERROR(IF(DATEDIF(TODAY(),Q120,"M")&lt;=5,"ROJO",IF(DATEDIF(TODAY(),Q120,"M")&gt;=12,"VERDE",IF(AND(DATEDIF(TODAY(),Q120,"M")&gt;=6,DATEDIF(TODAY(),Q120,"M")&lt;=11),"AMARILLO"))),S120))</f>
        <v>VERDE</v>
      </c>
      <c r="S120" s="25" t="str">
        <f>IF(Q120=0," ",IF(Q120&lt;=$N$4,"VENCIDO","NO VENCIDO"))</f>
        <v>NO VENCIDO</v>
      </c>
      <c r="T120" s="18"/>
      <c r="U120" s="19"/>
      <c r="V120" s="19"/>
      <c r="W120" s="20"/>
      <c r="X120" s="20"/>
      <c r="Y120" s="164"/>
      <c r="Z120" s="21"/>
      <c r="AA120" s="4"/>
      <c r="AB120" s="166"/>
      <c r="AC120" s="166"/>
      <c r="AD120" s="170"/>
      <c r="AE120" s="166"/>
      <c r="AF120" s="166"/>
      <c r="AG120" s="166"/>
      <c r="AH120" s="166"/>
      <c r="AI120" s="166"/>
      <c r="AJ120" s="166"/>
      <c r="AK120" s="166"/>
      <c r="AL120" s="166"/>
      <c r="AM120" s="166"/>
      <c r="AN120" s="166"/>
      <c r="AO120" s="184"/>
      <c r="AP120" s="24"/>
      <c r="AQ120" s="8"/>
    </row>
    <row r="121" spans="1:43" ht="14.65" customHeight="1">
      <c r="A121" s="101"/>
      <c r="B121" s="189"/>
      <c r="C121" s="190"/>
      <c r="D121" s="118"/>
      <c r="E121" s="127"/>
      <c r="F121" s="133"/>
      <c r="G121" s="133"/>
      <c r="H121" s="133"/>
      <c r="I121" s="133"/>
      <c r="J121" s="145"/>
      <c r="K121" s="148"/>
      <c r="L121" s="151"/>
      <c r="M121" s="154"/>
      <c r="N121" s="14"/>
      <c r="O121" s="15"/>
      <c r="P121" s="15"/>
      <c r="Q121" s="16"/>
      <c r="R121" s="17" t="str">
        <f ca="1">IF(Q121=0," ",IFERROR(IF(DATEDIF(TODAY(),Q121,"M")&lt;=5,"ROJO",IF(DATEDIF(TODAY(),Q121,"M")&gt;=12,"VERDE",IF(AND(DATEDIF(TODAY(),Q121,"M")&gt;=6,DATEDIF(TODAY(),Q121,"M")&lt;=11),"AMARILLO"))),S121))</f>
        <v xml:space="preserve"> </v>
      </c>
      <c r="S121" s="25" t="str">
        <f>IF(Q121=0," ",IF(Q121&lt;=$N$4,"VENCIDO","NO VENCIDO"))</f>
        <v xml:space="preserve"> </v>
      </c>
      <c r="T121" s="18"/>
      <c r="U121" s="19"/>
      <c r="V121" s="19"/>
      <c r="W121" s="20"/>
      <c r="X121" s="20"/>
      <c r="Y121" s="164"/>
      <c r="Z121" s="21"/>
      <c r="AA121" s="4"/>
      <c r="AB121" s="166"/>
      <c r="AC121" s="166"/>
      <c r="AD121" s="170"/>
      <c r="AE121" s="166"/>
      <c r="AF121" s="166"/>
      <c r="AG121" s="166"/>
      <c r="AH121" s="166"/>
      <c r="AI121" s="166"/>
      <c r="AJ121" s="166"/>
      <c r="AK121" s="166"/>
      <c r="AL121" s="166"/>
      <c r="AM121" s="166"/>
      <c r="AN121" s="166"/>
      <c r="AO121" s="184"/>
      <c r="AP121" s="24"/>
      <c r="AQ121" s="8"/>
    </row>
    <row r="122" spans="1:43" ht="14.65" customHeight="1">
      <c r="A122" s="101"/>
      <c r="B122" s="189"/>
      <c r="C122" s="190"/>
      <c r="D122" s="118"/>
      <c r="E122" s="127"/>
      <c r="F122" s="133"/>
      <c r="G122" s="133"/>
      <c r="H122" s="133"/>
      <c r="I122" s="133"/>
      <c r="J122" s="145"/>
      <c r="K122" s="148"/>
      <c r="L122" s="151"/>
      <c r="M122" s="154"/>
      <c r="N122" s="14"/>
      <c r="O122" s="15"/>
      <c r="P122" s="15"/>
      <c r="Q122" s="16"/>
      <c r="R122" s="17" t="str">
        <f ca="1">IF(Q122=0," ",IFERROR(IF(DATEDIF(TODAY(),Q122,"M")&lt;=5,"ROJO",IF(DATEDIF(TODAY(),Q122,"M")&gt;=12,"VERDE",IF(AND(DATEDIF(TODAY(),Q122,"M")&gt;=6,DATEDIF(TODAY(),Q122,"M")&lt;=11),"AMARILLO"))),S122))</f>
        <v xml:space="preserve"> </v>
      </c>
      <c r="S122" s="25" t="str">
        <f>IF(Q122=0," ",IF(Q122&lt;=$N$4,"VENCIDO","NO VENCIDO"))</f>
        <v xml:space="preserve"> </v>
      </c>
      <c r="T122" s="18"/>
      <c r="U122" s="19"/>
      <c r="V122" s="19"/>
      <c r="W122" s="20"/>
      <c r="X122" s="20"/>
      <c r="Y122" s="164"/>
      <c r="Z122" s="21"/>
      <c r="AA122" s="4"/>
      <c r="AB122" s="166"/>
      <c r="AC122" s="166"/>
      <c r="AD122" s="170"/>
      <c r="AE122" s="166"/>
      <c r="AF122" s="166"/>
      <c r="AG122" s="166"/>
      <c r="AH122" s="166"/>
      <c r="AI122" s="166"/>
      <c r="AJ122" s="166"/>
      <c r="AK122" s="166"/>
      <c r="AL122" s="166"/>
      <c r="AM122" s="166"/>
      <c r="AN122" s="166"/>
      <c r="AO122" s="184"/>
      <c r="AP122" s="24"/>
      <c r="AQ122" s="8"/>
    </row>
    <row r="123" spans="1:43" ht="14.65" customHeight="1">
      <c r="A123" s="101"/>
      <c r="B123" s="189"/>
      <c r="C123" s="190"/>
      <c r="D123" s="118"/>
      <c r="E123" s="127"/>
      <c r="F123" s="133"/>
      <c r="G123" s="133"/>
      <c r="H123" s="133"/>
      <c r="I123" s="133"/>
      <c r="J123" s="145"/>
      <c r="K123" s="148"/>
      <c r="L123" s="151"/>
      <c r="M123" s="155"/>
      <c r="N123" s="14"/>
      <c r="O123" s="15"/>
      <c r="P123" s="15"/>
      <c r="Q123" s="16"/>
      <c r="R123" s="17" t="str">
        <f ca="1">IF(Q123=0," ",IFERROR(IF(DATEDIF(TODAY(),Q123,"M")&lt;=5,"ROJO",IF(DATEDIF(TODAY(),Q123,"M")&gt;=12,"VERDE",IF(AND(DATEDIF(TODAY(),Q123,"M")&gt;=6,DATEDIF(TODAY(),Q123,"M")&lt;=11),"AMARILLO"))),S123))</f>
        <v xml:space="preserve"> </v>
      </c>
      <c r="S123" s="25" t="str">
        <f>IF(Q123=0," ",IF(Q123&lt;=$N$4,"VENCIDO","NO VENCIDO"))</f>
        <v xml:space="preserve"> </v>
      </c>
      <c r="T123" s="18"/>
      <c r="U123" s="19"/>
      <c r="V123" s="19"/>
      <c r="W123" s="20"/>
      <c r="X123" s="20"/>
      <c r="Y123" s="164"/>
      <c r="Z123" s="21"/>
      <c r="AA123" s="4"/>
      <c r="AB123" s="166"/>
      <c r="AC123" s="166"/>
      <c r="AD123" s="170"/>
      <c r="AE123" s="166"/>
      <c r="AF123" s="166"/>
      <c r="AG123" s="166"/>
      <c r="AH123" s="166"/>
      <c r="AI123" s="166"/>
      <c r="AJ123" s="166"/>
      <c r="AK123" s="166"/>
      <c r="AL123" s="166"/>
      <c r="AM123" s="166"/>
      <c r="AN123" s="166"/>
      <c r="AO123" s="185"/>
      <c r="AP123" s="24"/>
      <c r="AQ123" s="8"/>
    </row>
    <row r="124" spans="1:43" ht="16.5">
      <c r="A124" s="102"/>
      <c r="B124" s="191"/>
      <c r="C124" s="192"/>
      <c r="D124" s="119"/>
      <c r="E124" s="128"/>
      <c r="F124" s="134"/>
      <c r="G124" s="134"/>
      <c r="H124" s="134"/>
      <c r="I124" s="134"/>
      <c r="J124" s="146"/>
      <c r="K124" s="149"/>
      <c r="L124" s="152"/>
      <c r="M124" s="28" t="b">
        <f>M119=N124</f>
        <v>1</v>
      </c>
      <c r="N124" s="29">
        <f>SUM(N119:N123)</f>
        <v>13</v>
      </c>
      <c r="O124" s="30" t="s">
        <v>112</v>
      </c>
      <c r="P124" s="31"/>
      <c r="Q124" s="32"/>
      <c r="R124" s="32"/>
      <c r="S124" s="32"/>
      <c r="T124" s="33">
        <f>SUM(T119:T123)</f>
        <v>0</v>
      </c>
      <c r="U124" s="34"/>
      <c r="V124" s="34"/>
      <c r="W124" s="34"/>
      <c r="X124" s="35"/>
      <c r="Y124" s="165"/>
      <c r="Z124" s="36"/>
      <c r="AA124" s="4"/>
      <c r="AB124" s="37"/>
      <c r="AC124" s="38"/>
      <c r="AD124" s="38"/>
      <c r="AE124" s="38"/>
      <c r="AF124" s="38"/>
      <c r="AG124" s="38"/>
      <c r="AH124" s="38"/>
      <c r="AI124" s="38"/>
      <c r="AJ124" s="38"/>
      <c r="AK124" s="38"/>
      <c r="AL124" s="38"/>
      <c r="AM124" s="38"/>
      <c r="AN124" s="38"/>
      <c r="AO124" s="39"/>
      <c r="AP124" s="24"/>
      <c r="AQ124" s="8"/>
    </row>
    <row r="125" spans="1:43" ht="14.65" customHeight="1">
      <c r="A125" s="100">
        <f>A119+1</f>
        <v>21</v>
      </c>
      <c r="B125" s="187" t="s">
        <v>151</v>
      </c>
      <c r="C125" s="188"/>
      <c r="D125" s="117">
        <f>+Junio!M125</f>
        <v>24</v>
      </c>
      <c r="E125" s="126"/>
      <c r="F125" s="132">
        <v>10</v>
      </c>
      <c r="G125" s="132"/>
      <c r="H125" s="132"/>
      <c r="I125" s="132"/>
      <c r="J125" s="144">
        <f>+F125+G125</f>
        <v>10</v>
      </c>
      <c r="K125" s="147">
        <f>+AO125</f>
        <v>0</v>
      </c>
      <c r="L125" s="150">
        <f>+J125+K125</f>
        <v>10</v>
      </c>
      <c r="M125" s="153">
        <f>+(D125+E125)-(L125)+H125-I125</f>
        <v>14</v>
      </c>
      <c r="N125" s="14">
        <v>14</v>
      </c>
      <c r="O125" s="15" t="s">
        <v>272</v>
      </c>
      <c r="P125" s="15" t="s">
        <v>150</v>
      </c>
      <c r="Q125" s="16">
        <v>46554</v>
      </c>
      <c r="R125" s="17" t="str">
        <f ca="1">IF(Q125=0," ",IFERROR(IF(DATEDIF(TODAY(),Q125,"M")&lt;=5,"ROJO",IF(DATEDIF(TODAY(),Q125,"M")&gt;=12,"VERDE",IF(AND(DATEDIF(TODAY(),Q125,"M")&gt;=6,DATEDIF(TODAY(),Q125,"M")&lt;=11),"AMARILLO"))),S125))</f>
        <v>AMARILLO</v>
      </c>
      <c r="S125" s="17" t="str">
        <f>IF(Q125=0," ",IF(Q125&lt;=$N$4,"VENCIDO","NO VENCIDO"))</f>
        <v>NO VENCIDO</v>
      </c>
      <c r="T125" s="18"/>
      <c r="U125" s="19"/>
      <c r="V125" s="19"/>
      <c r="W125" s="20"/>
      <c r="X125" s="20"/>
      <c r="Y125" s="163">
        <f>+AT125</f>
        <v>0</v>
      </c>
      <c r="Z125" s="21"/>
      <c r="AA125" s="4"/>
      <c r="AB125" s="166"/>
      <c r="AC125" s="166"/>
      <c r="AD125" s="170">
        <f>+AB125+AC125</f>
        <v>0</v>
      </c>
      <c r="AE125" s="166"/>
      <c r="AF125" s="166"/>
      <c r="AG125" s="166"/>
      <c r="AH125" s="166"/>
      <c r="AI125" s="166"/>
      <c r="AJ125" s="166"/>
      <c r="AK125" s="166"/>
      <c r="AL125" s="166"/>
      <c r="AM125" s="166"/>
      <c r="AN125" s="166"/>
      <c r="AO125" s="183">
        <f>SUM(AD125:AN129)</f>
        <v>0</v>
      </c>
      <c r="AP125" s="24"/>
      <c r="AQ125" s="8"/>
    </row>
    <row r="126" spans="1:43" ht="14.65" customHeight="1">
      <c r="A126" s="101"/>
      <c r="B126" s="189"/>
      <c r="C126" s="190"/>
      <c r="D126" s="118"/>
      <c r="E126" s="127"/>
      <c r="F126" s="133"/>
      <c r="G126" s="133"/>
      <c r="H126" s="133"/>
      <c r="I126" s="133"/>
      <c r="J126" s="145"/>
      <c r="K126" s="148"/>
      <c r="L126" s="151"/>
      <c r="M126" s="154"/>
      <c r="N126" s="14"/>
      <c r="O126" s="15"/>
      <c r="P126" s="15"/>
      <c r="Q126" s="16"/>
      <c r="R126" s="17" t="str">
        <f ca="1">IF(Q126=0," ",IFERROR(IF(DATEDIF(TODAY(),Q126,"M")&lt;=5,"ROJO",IF(DATEDIF(TODAY(),Q126,"M")&gt;=12,"VERDE",IF(AND(DATEDIF(TODAY(),Q126,"M")&gt;=6,DATEDIF(TODAY(),Q126,"M")&lt;=11),"AMARILLO"))),S126))</f>
        <v xml:space="preserve"> </v>
      </c>
      <c r="S126" s="25" t="str">
        <f>IF(Q126=0," ",IF(Q126&lt;=$N$4,"VENCIDO","NO VENCIDO"))</f>
        <v xml:space="preserve"> </v>
      </c>
      <c r="T126" s="18"/>
      <c r="U126" s="19"/>
      <c r="V126" s="19"/>
      <c r="W126" s="20"/>
      <c r="X126" s="20"/>
      <c r="Y126" s="164"/>
      <c r="Z126" s="21"/>
      <c r="AA126" s="4"/>
      <c r="AB126" s="166"/>
      <c r="AC126" s="166"/>
      <c r="AD126" s="170"/>
      <c r="AE126" s="166"/>
      <c r="AF126" s="166"/>
      <c r="AG126" s="166"/>
      <c r="AH126" s="166"/>
      <c r="AI126" s="166"/>
      <c r="AJ126" s="166"/>
      <c r="AK126" s="166"/>
      <c r="AL126" s="166"/>
      <c r="AM126" s="166"/>
      <c r="AN126" s="166"/>
      <c r="AO126" s="184"/>
      <c r="AP126" s="24"/>
      <c r="AQ126" s="8"/>
    </row>
    <row r="127" spans="1:43" ht="14.65" customHeight="1">
      <c r="A127" s="101"/>
      <c r="B127" s="189"/>
      <c r="C127" s="190"/>
      <c r="D127" s="118"/>
      <c r="E127" s="127"/>
      <c r="F127" s="133"/>
      <c r="G127" s="133"/>
      <c r="H127" s="133"/>
      <c r="I127" s="133"/>
      <c r="J127" s="145"/>
      <c r="K127" s="148"/>
      <c r="L127" s="151"/>
      <c r="M127" s="154"/>
      <c r="N127" s="14"/>
      <c r="O127" s="15"/>
      <c r="P127" s="15"/>
      <c r="Q127" s="16"/>
      <c r="R127" s="17" t="str">
        <f ca="1">IF(Q127=0," ",IFERROR(IF(DATEDIF(TODAY(),Q127,"M")&lt;=5,"ROJO",IF(DATEDIF(TODAY(),Q127,"M")&gt;=12,"VERDE",IF(AND(DATEDIF(TODAY(),Q127,"M")&gt;=6,DATEDIF(TODAY(),Q127,"M")&lt;=11),"AMARILLO"))),S127))</f>
        <v xml:space="preserve"> </v>
      </c>
      <c r="S127" s="25" t="str">
        <f>IF(Q127=0," ",IF(Q127&lt;=$N$4,"VENCIDO","NO VENCIDO"))</f>
        <v xml:space="preserve"> </v>
      </c>
      <c r="T127" s="18"/>
      <c r="U127" s="19"/>
      <c r="V127" s="19"/>
      <c r="W127" s="20"/>
      <c r="X127" s="20"/>
      <c r="Y127" s="164"/>
      <c r="Z127" s="21"/>
      <c r="AA127" s="4"/>
      <c r="AB127" s="166"/>
      <c r="AC127" s="166"/>
      <c r="AD127" s="170"/>
      <c r="AE127" s="166"/>
      <c r="AF127" s="166"/>
      <c r="AG127" s="166"/>
      <c r="AH127" s="166"/>
      <c r="AI127" s="166"/>
      <c r="AJ127" s="166"/>
      <c r="AK127" s="166"/>
      <c r="AL127" s="166"/>
      <c r="AM127" s="166"/>
      <c r="AN127" s="166"/>
      <c r="AO127" s="184"/>
      <c r="AP127" s="24"/>
      <c r="AQ127" s="8"/>
    </row>
    <row r="128" spans="1:43" ht="14.65" customHeight="1">
      <c r="A128" s="101"/>
      <c r="B128" s="189"/>
      <c r="C128" s="190"/>
      <c r="D128" s="118"/>
      <c r="E128" s="127"/>
      <c r="F128" s="133"/>
      <c r="G128" s="133"/>
      <c r="H128" s="133"/>
      <c r="I128" s="133"/>
      <c r="J128" s="145"/>
      <c r="K128" s="148"/>
      <c r="L128" s="151"/>
      <c r="M128" s="154"/>
      <c r="N128" s="14"/>
      <c r="O128" s="15"/>
      <c r="P128" s="15"/>
      <c r="Q128" s="16"/>
      <c r="R128" s="17" t="str">
        <f ca="1">IF(Q128=0," ",IFERROR(IF(DATEDIF(TODAY(),Q128,"M")&lt;=5,"ROJO",IF(DATEDIF(TODAY(),Q128,"M")&gt;=12,"VERDE",IF(AND(DATEDIF(TODAY(),Q128,"M")&gt;=6,DATEDIF(TODAY(),Q128,"M")&lt;=11),"AMARILLO"))),S128))</f>
        <v xml:space="preserve"> </v>
      </c>
      <c r="S128" s="25" t="str">
        <f>IF(Q128=0," ",IF(Q128&lt;=$N$4,"VENCIDO","NO VENCIDO"))</f>
        <v xml:space="preserve"> </v>
      </c>
      <c r="T128" s="18"/>
      <c r="U128" s="19"/>
      <c r="V128" s="19"/>
      <c r="W128" s="20"/>
      <c r="X128" s="20"/>
      <c r="Y128" s="164"/>
      <c r="Z128" s="21"/>
      <c r="AA128" s="4"/>
      <c r="AB128" s="166"/>
      <c r="AC128" s="166"/>
      <c r="AD128" s="170"/>
      <c r="AE128" s="166"/>
      <c r="AF128" s="166"/>
      <c r="AG128" s="166"/>
      <c r="AH128" s="166"/>
      <c r="AI128" s="166"/>
      <c r="AJ128" s="166"/>
      <c r="AK128" s="166"/>
      <c r="AL128" s="166"/>
      <c r="AM128" s="166"/>
      <c r="AN128" s="166"/>
      <c r="AO128" s="184"/>
      <c r="AP128" s="24"/>
      <c r="AQ128" s="8"/>
    </row>
    <row r="129" spans="1:43" ht="14.65" customHeight="1">
      <c r="A129" s="101"/>
      <c r="B129" s="189"/>
      <c r="C129" s="190"/>
      <c r="D129" s="118"/>
      <c r="E129" s="127"/>
      <c r="F129" s="133"/>
      <c r="G129" s="133"/>
      <c r="H129" s="133"/>
      <c r="I129" s="133"/>
      <c r="J129" s="145"/>
      <c r="K129" s="148"/>
      <c r="L129" s="151"/>
      <c r="M129" s="155"/>
      <c r="N129" s="14"/>
      <c r="O129" s="15"/>
      <c r="P129" s="15"/>
      <c r="Q129" s="16"/>
      <c r="R129" s="17" t="str">
        <f ca="1">IF(Q129=0," ",IFERROR(IF(DATEDIF(TODAY(),Q129,"M")&lt;=5,"ROJO",IF(DATEDIF(TODAY(),Q129,"M")&gt;=12,"VERDE",IF(AND(DATEDIF(TODAY(),Q129,"M")&gt;=6,DATEDIF(TODAY(),Q129,"M")&lt;=11),"AMARILLO"))),S129))</f>
        <v xml:space="preserve"> </v>
      </c>
      <c r="S129" s="25" t="str">
        <f>IF(Q129=0," ",IF(Q129&lt;=$N$4,"VENCIDO","NO VENCIDO"))</f>
        <v xml:space="preserve"> </v>
      </c>
      <c r="T129" s="18"/>
      <c r="U129" s="19"/>
      <c r="V129" s="19"/>
      <c r="W129" s="20"/>
      <c r="X129" s="20"/>
      <c r="Y129" s="164"/>
      <c r="Z129" s="21"/>
      <c r="AA129" s="4"/>
      <c r="AB129" s="166"/>
      <c r="AC129" s="166"/>
      <c r="AD129" s="170"/>
      <c r="AE129" s="166"/>
      <c r="AF129" s="166"/>
      <c r="AG129" s="166"/>
      <c r="AH129" s="166"/>
      <c r="AI129" s="166"/>
      <c r="AJ129" s="166"/>
      <c r="AK129" s="166"/>
      <c r="AL129" s="166"/>
      <c r="AM129" s="166"/>
      <c r="AN129" s="166"/>
      <c r="AO129" s="185"/>
      <c r="AP129" s="24"/>
      <c r="AQ129" s="8"/>
    </row>
    <row r="130" spans="1:43" ht="16.5">
      <c r="A130" s="102"/>
      <c r="B130" s="191"/>
      <c r="C130" s="192"/>
      <c r="D130" s="119"/>
      <c r="E130" s="128"/>
      <c r="F130" s="134"/>
      <c r="G130" s="134"/>
      <c r="H130" s="134"/>
      <c r="I130" s="134"/>
      <c r="J130" s="146"/>
      <c r="K130" s="149"/>
      <c r="L130" s="152"/>
      <c r="M130" s="28" t="b">
        <f>M125=N130</f>
        <v>1</v>
      </c>
      <c r="N130" s="29">
        <f>SUM(N125:N129)</f>
        <v>14</v>
      </c>
      <c r="O130" s="30" t="s">
        <v>112</v>
      </c>
      <c r="P130" s="31"/>
      <c r="Q130" s="32"/>
      <c r="R130" s="32"/>
      <c r="S130" s="32"/>
      <c r="T130" s="33">
        <f>SUM(T125:T129)</f>
        <v>0</v>
      </c>
      <c r="U130" s="34"/>
      <c r="V130" s="34"/>
      <c r="W130" s="34"/>
      <c r="X130" s="35"/>
      <c r="Y130" s="165"/>
      <c r="Z130" s="36"/>
      <c r="AA130" s="4"/>
      <c r="AB130" s="37"/>
      <c r="AC130" s="37"/>
      <c r="AD130" s="38"/>
      <c r="AE130" s="37"/>
      <c r="AF130" s="37"/>
      <c r="AG130" s="37"/>
      <c r="AH130" s="37"/>
      <c r="AI130" s="37"/>
      <c r="AJ130" s="37"/>
      <c r="AK130" s="37"/>
      <c r="AL130" s="37"/>
      <c r="AM130" s="37"/>
      <c r="AN130" s="37"/>
      <c r="AO130" s="39"/>
      <c r="AP130" s="24"/>
      <c r="AQ130" s="8"/>
    </row>
    <row r="131" spans="1:43" ht="14.65" customHeight="1">
      <c r="A131" s="100">
        <f>A125+1</f>
        <v>22</v>
      </c>
      <c r="B131" s="193" t="s">
        <v>153</v>
      </c>
      <c r="C131" s="193"/>
      <c r="D131" s="117">
        <f>+Junio!M131</f>
        <v>0</v>
      </c>
      <c r="E131" s="126"/>
      <c r="F131" s="132"/>
      <c r="G131" s="132"/>
      <c r="H131" s="132"/>
      <c r="I131" s="132"/>
      <c r="J131" s="144">
        <f>+F131+G131</f>
        <v>0</v>
      </c>
      <c r="K131" s="147">
        <f>+AO131</f>
        <v>0</v>
      </c>
      <c r="L131" s="150">
        <f>+J131+K131</f>
        <v>0</v>
      </c>
      <c r="M131" s="153">
        <f>+(D131+E131)-(L131)+H131-I131</f>
        <v>0</v>
      </c>
      <c r="N131" s="14"/>
      <c r="O131" s="15"/>
      <c r="P131" s="15"/>
      <c r="Q131" s="16"/>
      <c r="R131" s="17" t="str">
        <f ca="1">IF(Q131=0," ",IFERROR(IF(DATEDIF(TODAY(),Q131,"M")&lt;=5,"ROJO",IF(DATEDIF(TODAY(),Q131,"M")&gt;=12,"VERDE",IF(AND(DATEDIF(TODAY(),Q131,"M")&gt;=6,DATEDIF(TODAY(),Q131,"M")&lt;=11),"AMARILLO"))),S131))</f>
        <v xml:space="preserve"> </v>
      </c>
      <c r="S131" s="17" t="str">
        <f>IF(Q131=0," ",IF(Q131&lt;=$N$4,"VENCIDO","NO VENCIDO"))</f>
        <v xml:space="preserve"> </v>
      </c>
      <c r="T131" s="18"/>
      <c r="U131" s="19"/>
      <c r="V131" s="19"/>
      <c r="W131" s="20"/>
      <c r="X131" s="20"/>
      <c r="Y131" s="163">
        <f>+AT131</f>
        <v>0</v>
      </c>
      <c r="Z131" s="21"/>
      <c r="AA131" s="4"/>
      <c r="AB131" s="166"/>
      <c r="AC131" s="166"/>
      <c r="AD131" s="170">
        <f>+AB131+AC131</f>
        <v>0</v>
      </c>
      <c r="AE131" s="166"/>
      <c r="AF131" s="166"/>
      <c r="AG131" s="166"/>
      <c r="AH131" s="166"/>
      <c r="AI131" s="166"/>
      <c r="AJ131" s="166"/>
      <c r="AK131" s="166"/>
      <c r="AL131" s="166"/>
      <c r="AM131" s="166"/>
      <c r="AN131" s="166"/>
      <c r="AO131" s="183">
        <f>SUM(AD131:AN135)</f>
        <v>0</v>
      </c>
      <c r="AP131" s="24"/>
      <c r="AQ131" s="8"/>
    </row>
    <row r="132" spans="1:43" ht="14.65" customHeight="1">
      <c r="A132" s="101"/>
      <c r="B132" s="193"/>
      <c r="C132" s="193"/>
      <c r="D132" s="118"/>
      <c r="E132" s="127"/>
      <c r="F132" s="133"/>
      <c r="G132" s="133"/>
      <c r="H132" s="133"/>
      <c r="I132" s="133"/>
      <c r="J132" s="145"/>
      <c r="K132" s="148"/>
      <c r="L132" s="151"/>
      <c r="M132" s="154"/>
      <c r="N132" s="14"/>
      <c r="O132" s="15"/>
      <c r="P132" s="15"/>
      <c r="Q132" s="16"/>
      <c r="R132" s="17" t="str">
        <f ca="1">IF(Q132=0," ",IFERROR(IF(DATEDIF(TODAY(),Q132,"M")&lt;=5,"ROJO",IF(DATEDIF(TODAY(),Q132,"M")&gt;=12,"VERDE",IF(AND(DATEDIF(TODAY(),Q132,"M")&gt;=6,DATEDIF(TODAY(),Q132,"M")&lt;=11),"AMARILLO"))),S132))</f>
        <v xml:space="preserve"> </v>
      </c>
      <c r="S132" s="25" t="str">
        <f>IF(Q132=0," ",IF(Q132&lt;=$N$4,"VENCIDO","NO VENCIDO"))</f>
        <v xml:space="preserve"> </v>
      </c>
      <c r="T132" s="18"/>
      <c r="U132" s="19"/>
      <c r="V132" s="19"/>
      <c r="W132" s="20"/>
      <c r="X132" s="20"/>
      <c r="Y132" s="164"/>
      <c r="Z132" s="21"/>
      <c r="AA132" s="4"/>
      <c r="AB132" s="166"/>
      <c r="AC132" s="166"/>
      <c r="AD132" s="170"/>
      <c r="AE132" s="166"/>
      <c r="AF132" s="166"/>
      <c r="AG132" s="166"/>
      <c r="AH132" s="166"/>
      <c r="AI132" s="166"/>
      <c r="AJ132" s="166"/>
      <c r="AK132" s="166"/>
      <c r="AL132" s="166"/>
      <c r="AM132" s="166"/>
      <c r="AN132" s="166"/>
      <c r="AO132" s="184"/>
      <c r="AP132" s="24"/>
      <c r="AQ132" s="8"/>
    </row>
    <row r="133" spans="1:43" ht="14.65" customHeight="1">
      <c r="A133" s="101"/>
      <c r="B133" s="193"/>
      <c r="C133" s="193"/>
      <c r="D133" s="118"/>
      <c r="E133" s="127"/>
      <c r="F133" s="133"/>
      <c r="G133" s="133"/>
      <c r="H133" s="133"/>
      <c r="I133" s="133"/>
      <c r="J133" s="145"/>
      <c r="K133" s="148"/>
      <c r="L133" s="151"/>
      <c r="M133" s="154"/>
      <c r="N133" s="14"/>
      <c r="O133" s="15"/>
      <c r="P133" s="15"/>
      <c r="Q133" s="16"/>
      <c r="R133" s="17" t="str">
        <f ca="1">IF(Q133=0," ",IFERROR(IF(DATEDIF(TODAY(),Q133,"M")&lt;=5,"ROJO",IF(DATEDIF(TODAY(),Q133,"M")&gt;=12,"VERDE",IF(AND(DATEDIF(TODAY(),Q133,"M")&gt;=6,DATEDIF(TODAY(),Q133,"M")&lt;=11),"AMARILLO"))),S133))</f>
        <v xml:space="preserve"> </v>
      </c>
      <c r="S133" s="25" t="str">
        <f>IF(Q133=0," ",IF(Q133&lt;=$N$4,"VENCIDO","NO VENCIDO"))</f>
        <v xml:space="preserve"> </v>
      </c>
      <c r="T133" s="18"/>
      <c r="U133" s="19"/>
      <c r="V133" s="19"/>
      <c r="W133" s="20"/>
      <c r="X133" s="20"/>
      <c r="Y133" s="164"/>
      <c r="Z133" s="21"/>
      <c r="AA133" s="4"/>
      <c r="AB133" s="166"/>
      <c r="AC133" s="166"/>
      <c r="AD133" s="170"/>
      <c r="AE133" s="166"/>
      <c r="AF133" s="166"/>
      <c r="AG133" s="166"/>
      <c r="AH133" s="166"/>
      <c r="AI133" s="166"/>
      <c r="AJ133" s="166"/>
      <c r="AK133" s="166"/>
      <c r="AL133" s="166"/>
      <c r="AM133" s="166"/>
      <c r="AN133" s="166"/>
      <c r="AO133" s="184"/>
      <c r="AP133" s="24"/>
      <c r="AQ133" s="8"/>
    </row>
    <row r="134" spans="1:43" ht="14.65" customHeight="1">
      <c r="A134" s="101"/>
      <c r="B134" s="193"/>
      <c r="C134" s="193"/>
      <c r="D134" s="118"/>
      <c r="E134" s="127"/>
      <c r="F134" s="133"/>
      <c r="G134" s="133"/>
      <c r="H134" s="133"/>
      <c r="I134" s="133"/>
      <c r="J134" s="145"/>
      <c r="K134" s="148"/>
      <c r="L134" s="151"/>
      <c r="M134" s="154"/>
      <c r="N134" s="14"/>
      <c r="O134" s="15"/>
      <c r="P134" s="15"/>
      <c r="Q134" s="16"/>
      <c r="R134" s="17" t="str">
        <f ca="1">IF(Q134=0," ",IFERROR(IF(DATEDIF(TODAY(),Q134,"M")&lt;=5,"ROJO",IF(DATEDIF(TODAY(),Q134,"M")&gt;=12,"VERDE",IF(AND(DATEDIF(TODAY(),Q134,"M")&gt;=6,DATEDIF(TODAY(),Q134,"M")&lt;=11),"AMARILLO"))),S134))</f>
        <v xml:space="preserve"> </v>
      </c>
      <c r="S134" s="25" t="str">
        <f>IF(Q134=0," ",IF(Q134&lt;=$N$4,"VENCIDO","NO VENCIDO"))</f>
        <v xml:space="preserve"> </v>
      </c>
      <c r="T134" s="18"/>
      <c r="U134" s="19"/>
      <c r="V134" s="19"/>
      <c r="W134" s="20"/>
      <c r="X134" s="20"/>
      <c r="Y134" s="164"/>
      <c r="Z134" s="21"/>
      <c r="AA134" s="4"/>
      <c r="AB134" s="166"/>
      <c r="AC134" s="166"/>
      <c r="AD134" s="170"/>
      <c r="AE134" s="166"/>
      <c r="AF134" s="166"/>
      <c r="AG134" s="166"/>
      <c r="AH134" s="166"/>
      <c r="AI134" s="166"/>
      <c r="AJ134" s="166"/>
      <c r="AK134" s="166"/>
      <c r="AL134" s="166"/>
      <c r="AM134" s="166"/>
      <c r="AN134" s="166"/>
      <c r="AO134" s="184"/>
      <c r="AP134" s="24"/>
      <c r="AQ134" s="8"/>
    </row>
    <row r="135" spans="1:43" ht="14.65" customHeight="1">
      <c r="A135" s="101"/>
      <c r="B135" s="193"/>
      <c r="C135" s="193"/>
      <c r="D135" s="118"/>
      <c r="E135" s="127"/>
      <c r="F135" s="133"/>
      <c r="G135" s="133"/>
      <c r="H135" s="133"/>
      <c r="I135" s="133"/>
      <c r="J135" s="145"/>
      <c r="K135" s="148"/>
      <c r="L135" s="151"/>
      <c r="M135" s="155"/>
      <c r="N135" s="14"/>
      <c r="O135" s="15"/>
      <c r="P135" s="15"/>
      <c r="Q135" s="16"/>
      <c r="R135" s="17" t="str">
        <f ca="1">IF(Q135=0," ",IFERROR(IF(DATEDIF(TODAY(),Q135,"M")&lt;=5,"ROJO",IF(DATEDIF(TODAY(),Q135,"M")&gt;=12,"VERDE",IF(AND(DATEDIF(TODAY(),Q135,"M")&gt;=6,DATEDIF(TODAY(),Q135,"M")&lt;=11),"AMARILLO"))),S135))</f>
        <v xml:space="preserve"> </v>
      </c>
      <c r="S135" s="25" t="str">
        <f>IF(Q135=0," ",IF(Q135&lt;=$N$4,"VENCIDO","NO VENCIDO"))</f>
        <v xml:space="preserve"> </v>
      </c>
      <c r="T135" s="18"/>
      <c r="U135" s="19"/>
      <c r="V135" s="19"/>
      <c r="W135" s="20"/>
      <c r="X135" s="20"/>
      <c r="Y135" s="164"/>
      <c r="Z135" s="21"/>
      <c r="AA135" s="4"/>
      <c r="AB135" s="166"/>
      <c r="AC135" s="166"/>
      <c r="AD135" s="170"/>
      <c r="AE135" s="166"/>
      <c r="AF135" s="166"/>
      <c r="AG135" s="166"/>
      <c r="AH135" s="166"/>
      <c r="AI135" s="166"/>
      <c r="AJ135" s="166"/>
      <c r="AK135" s="166"/>
      <c r="AL135" s="166"/>
      <c r="AM135" s="166"/>
      <c r="AN135" s="166"/>
      <c r="AO135" s="185"/>
      <c r="AP135" s="24"/>
      <c r="AQ135" s="8"/>
    </row>
    <row r="136" spans="1:43" ht="16.5">
      <c r="A136" s="102"/>
      <c r="B136" s="193"/>
      <c r="C136" s="193"/>
      <c r="D136" s="119"/>
      <c r="E136" s="128"/>
      <c r="F136" s="134"/>
      <c r="G136" s="134"/>
      <c r="H136" s="134"/>
      <c r="I136" s="134"/>
      <c r="J136" s="146"/>
      <c r="K136" s="149"/>
      <c r="L136" s="152"/>
      <c r="M136" s="28" t="b">
        <f>M131=N136</f>
        <v>1</v>
      </c>
      <c r="N136" s="29">
        <f>SUM(N131:N135)</f>
        <v>0</v>
      </c>
      <c r="O136" s="30" t="s">
        <v>112</v>
      </c>
      <c r="P136" s="31"/>
      <c r="Q136" s="32"/>
      <c r="R136" s="32"/>
      <c r="S136" s="32"/>
      <c r="T136" s="33">
        <f>SUM(T131:T135)</f>
        <v>0</v>
      </c>
      <c r="U136" s="34"/>
      <c r="V136" s="34"/>
      <c r="W136" s="34"/>
      <c r="X136" s="35"/>
      <c r="Y136" s="165"/>
      <c r="Z136" s="36"/>
      <c r="AA136" s="4"/>
      <c r="AB136" s="37"/>
      <c r="AC136" s="37"/>
      <c r="AD136" s="38"/>
      <c r="AE136" s="37"/>
      <c r="AF136" s="37"/>
      <c r="AG136" s="37"/>
      <c r="AH136" s="37"/>
      <c r="AI136" s="37"/>
      <c r="AJ136" s="37"/>
      <c r="AK136" s="37"/>
      <c r="AL136" s="37"/>
      <c r="AM136" s="37"/>
      <c r="AN136" s="37"/>
      <c r="AO136" s="39"/>
      <c r="AP136" s="24"/>
      <c r="AQ136" s="8"/>
    </row>
    <row r="137" spans="1:43" ht="14.65" customHeight="1">
      <c r="A137" s="100">
        <f>A131+1</f>
        <v>23</v>
      </c>
      <c r="B137" s="187" t="s">
        <v>154</v>
      </c>
      <c r="C137" s="188"/>
      <c r="D137" s="117">
        <f>+Junio!M137</f>
        <v>20</v>
      </c>
      <c r="E137" s="126">
        <v>10</v>
      </c>
      <c r="F137" s="132">
        <v>8</v>
      </c>
      <c r="G137" s="132"/>
      <c r="H137" s="132"/>
      <c r="I137" s="132"/>
      <c r="J137" s="144">
        <f>+F137+G137</f>
        <v>8</v>
      </c>
      <c r="K137" s="147">
        <f>+AO137</f>
        <v>2</v>
      </c>
      <c r="L137" s="150">
        <f>+J137+K137</f>
        <v>10</v>
      </c>
      <c r="M137" s="153">
        <f>+(D137+E137)-(L137)+H137-I137</f>
        <v>20</v>
      </c>
      <c r="N137" s="14">
        <v>10</v>
      </c>
      <c r="O137" s="15" t="s">
        <v>273</v>
      </c>
      <c r="P137" s="15" t="s">
        <v>115</v>
      </c>
      <c r="Q137" s="16">
        <v>46477</v>
      </c>
      <c r="R137" s="17" t="str">
        <f ca="1">IF(Q137=0," ",IFERROR(IF(DATEDIF(TODAY(),Q137,"M")&lt;=5,"ROJO",IF(DATEDIF(TODAY(),Q137,"M")&gt;=12,"VERDE",IF(AND(DATEDIF(TODAY(),Q137,"M")&gt;=6,DATEDIF(TODAY(),Q137,"M")&lt;=11),"AMARILLO"))),S137))</f>
        <v>ROJO</v>
      </c>
      <c r="S137" s="17" t="str">
        <f>IF(Q137=0," ",IF(Q137&lt;=$N$4,"VENCIDO","NO VENCIDO"))</f>
        <v>NO VENCIDO</v>
      </c>
      <c r="T137" s="18"/>
      <c r="U137" s="19"/>
      <c r="V137" s="19"/>
      <c r="W137" s="20"/>
      <c r="X137" s="20"/>
      <c r="Y137" s="163">
        <f>+AT137</f>
        <v>0</v>
      </c>
      <c r="Z137" s="21"/>
      <c r="AA137" s="4"/>
      <c r="AB137" s="166">
        <v>2</v>
      </c>
      <c r="AC137" s="166"/>
      <c r="AD137" s="170">
        <f>+AB137+AC137</f>
        <v>2</v>
      </c>
      <c r="AE137" s="166"/>
      <c r="AF137" s="166"/>
      <c r="AG137" s="166"/>
      <c r="AH137" s="166"/>
      <c r="AI137" s="166"/>
      <c r="AJ137" s="166"/>
      <c r="AK137" s="166"/>
      <c r="AL137" s="166"/>
      <c r="AM137" s="166"/>
      <c r="AN137" s="166"/>
      <c r="AO137" s="183">
        <f>SUM(AD137:AN141)</f>
        <v>2</v>
      </c>
      <c r="AP137" s="24"/>
      <c r="AQ137" s="8"/>
    </row>
    <row r="138" spans="1:43" ht="14.65" customHeight="1">
      <c r="A138" s="101"/>
      <c r="B138" s="189"/>
      <c r="C138" s="190"/>
      <c r="D138" s="118"/>
      <c r="E138" s="127"/>
      <c r="F138" s="133"/>
      <c r="G138" s="133"/>
      <c r="H138" s="133"/>
      <c r="I138" s="133"/>
      <c r="J138" s="145"/>
      <c r="K138" s="148"/>
      <c r="L138" s="151"/>
      <c r="M138" s="154"/>
      <c r="N138" s="14">
        <v>10</v>
      </c>
      <c r="O138" s="15" t="s">
        <v>289</v>
      </c>
      <c r="P138" s="15" t="s">
        <v>115</v>
      </c>
      <c r="Q138" s="16">
        <v>46873</v>
      </c>
      <c r="R138" s="17" t="str">
        <f ca="1">IF(Q138=0," ",IFERROR(IF(DATEDIF(TODAY(),Q138,"M")&lt;=5,"ROJO",IF(DATEDIF(TODAY(),Q138,"M")&gt;=12,"VERDE",IF(AND(DATEDIF(TODAY(),Q138,"M")&gt;=6,DATEDIF(TODAY(),Q138,"M")&lt;=11),"AMARILLO"))),S138))</f>
        <v>VERDE</v>
      </c>
      <c r="S138" s="25" t="str">
        <f>IF(Q138=0," ",IF(Q138&lt;=$N$4,"VENCIDO","NO VENCIDO"))</f>
        <v>NO VENCIDO</v>
      </c>
      <c r="T138" s="18"/>
      <c r="U138" s="19"/>
      <c r="V138" s="19"/>
      <c r="W138" s="20"/>
      <c r="X138" s="20"/>
      <c r="Y138" s="164"/>
      <c r="Z138" s="21"/>
      <c r="AA138" s="4"/>
      <c r="AB138" s="166"/>
      <c r="AC138" s="166"/>
      <c r="AD138" s="170"/>
      <c r="AE138" s="166"/>
      <c r="AF138" s="166"/>
      <c r="AG138" s="166"/>
      <c r="AH138" s="166"/>
      <c r="AI138" s="166"/>
      <c r="AJ138" s="166"/>
      <c r="AK138" s="166"/>
      <c r="AL138" s="166"/>
      <c r="AM138" s="166"/>
      <c r="AN138" s="166"/>
      <c r="AO138" s="184"/>
      <c r="AP138" s="24"/>
      <c r="AQ138" s="8"/>
    </row>
    <row r="139" spans="1:43" ht="14.65" customHeight="1">
      <c r="A139" s="101"/>
      <c r="B139" s="189"/>
      <c r="C139" s="190"/>
      <c r="D139" s="118"/>
      <c r="E139" s="127"/>
      <c r="F139" s="133"/>
      <c r="G139" s="133"/>
      <c r="H139" s="133"/>
      <c r="I139" s="133"/>
      <c r="J139" s="145"/>
      <c r="K139" s="148"/>
      <c r="L139" s="151"/>
      <c r="M139" s="154"/>
      <c r="N139" s="14"/>
      <c r="O139" s="15"/>
      <c r="P139" s="15"/>
      <c r="Q139" s="16"/>
      <c r="R139" s="17" t="str">
        <f ca="1">IF(Q139=0," ",IFERROR(IF(DATEDIF(TODAY(),Q139,"M")&lt;=5,"ROJO",IF(DATEDIF(TODAY(),Q139,"M")&gt;=12,"VERDE",IF(AND(DATEDIF(TODAY(),Q139,"M")&gt;=6,DATEDIF(TODAY(),Q139,"M")&lt;=11),"AMARILLO"))),S139))</f>
        <v xml:space="preserve"> </v>
      </c>
      <c r="S139" s="25" t="str">
        <f>IF(Q139=0," ",IF(Q139&lt;=$N$4,"VENCIDO","NO VENCIDO"))</f>
        <v xml:space="preserve"> </v>
      </c>
      <c r="T139" s="18"/>
      <c r="U139" s="19"/>
      <c r="V139" s="19"/>
      <c r="W139" s="20"/>
      <c r="X139" s="20"/>
      <c r="Y139" s="164"/>
      <c r="Z139" s="21"/>
      <c r="AA139" s="4"/>
      <c r="AB139" s="166"/>
      <c r="AC139" s="166"/>
      <c r="AD139" s="170"/>
      <c r="AE139" s="166"/>
      <c r="AF139" s="166"/>
      <c r="AG139" s="166"/>
      <c r="AH139" s="166"/>
      <c r="AI139" s="166"/>
      <c r="AJ139" s="166"/>
      <c r="AK139" s="166"/>
      <c r="AL139" s="166"/>
      <c r="AM139" s="166"/>
      <c r="AN139" s="166"/>
      <c r="AO139" s="184"/>
      <c r="AP139" s="24"/>
      <c r="AQ139" s="8"/>
    </row>
    <row r="140" spans="1:43" ht="14.65" customHeight="1">
      <c r="A140" s="101"/>
      <c r="B140" s="189"/>
      <c r="C140" s="190"/>
      <c r="D140" s="118"/>
      <c r="E140" s="127"/>
      <c r="F140" s="133"/>
      <c r="G140" s="133"/>
      <c r="H140" s="133"/>
      <c r="I140" s="133"/>
      <c r="J140" s="145"/>
      <c r="K140" s="148"/>
      <c r="L140" s="151"/>
      <c r="M140" s="154"/>
      <c r="N140" s="14"/>
      <c r="O140" s="15"/>
      <c r="P140" s="15"/>
      <c r="Q140" s="16"/>
      <c r="R140" s="17" t="str">
        <f ca="1">IF(Q140=0," ",IFERROR(IF(DATEDIF(TODAY(),Q140,"M")&lt;=5,"ROJO",IF(DATEDIF(TODAY(),Q140,"M")&gt;=12,"VERDE",IF(AND(DATEDIF(TODAY(),Q140,"M")&gt;=6,DATEDIF(TODAY(),Q140,"M")&lt;=11),"AMARILLO"))),S140))</f>
        <v xml:space="preserve"> </v>
      </c>
      <c r="S140" s="25" t="str">
        <f>IF(Q140=0," ",IF(Q140&lt;=$N$4,"VENCIDO","NO VENCIDO"))</f>
        <v xml:space="preserve"> </v>
      </c>
      <c r="T140" s="18"/>
      <c r="U140" s="19"/>
      <c r="V140" s="19"/>
      <c r="W140" s="20"/>
      <c r="X140" s="20"/>
      <c r="Y140" s="164"/>
      <c r="Z140" s="21"/>
      <c r="AA140" s="4"/>
      <c r="AB140" s="166"/>
      <c r="AC140" s="166"/>
      <c r="AD140" s="170"/>
      <c r="AE140" s="166"/>
      <c r="AF140" s="166"/>
      <c r="AG140" s="166"/>
      <c r="AH140" s="166"/>
      <c r="AI140" s="166"/>
      <c r="AJ140" s="166"/>
      <c r="AK140" s="166"/>
      <c r="AL140" s="166"/>
      <c r="AM140" s="166"/>
      <c r="AN140" s="166"/>
      <c r="AO140" s="184"/>
      <c r="AP140" s="24"/>
      <c r="AQ140" s="8"/>
    </row>
    <row r="141" spans="1:43" ht="14.65" customHeight="1">
      <c r="A141" s="101"/>
      <c r="B141" s="189"/>
      <c r="C141" s="190"/>
      <c r="D141" s="118"/>
      <c r="E141" s="127"/>
      <c r="F141" s="133"/>
      <c r="G141" s="133"/>
      <c r="H141" s="133"/>
      <c r="I141" s="133"/>
      <c r="J141" s="145"/>
      <c r="K141" s="148"/>
      <c r="L141" s="151"/>
      <c r="M141" s="155"/>
      <c r="N141" s="14"/>
      <c r="O141" s="15"/>
      <c r="P141" s="15"/>
      <c r="Q141" s="16"/>
      <c r="R141" s="17" t="str">
        <f ca="1">IF(Q141=0," ",IFERROR(IF(DATEDIF(TODAY(),Q141,"M")&lt;=5,"ROJO",IF(DATEDIF(TODAY(),Q141,"M")&gt;=12,"VERDE",IF(AND(DATEDIF(TODAY(),Q141,"M")&gt;=6,DATEDIF(TODAY(),Q141,"M")&lt;=11),"AMARILLO"))),S141))</f>
        <v xml:space="preserve"> </v>
      </c>
      <c r="S141" s="25" t="str">
        <f>IF(Q141=0," ",IF(Q141&lt;=$N$4,"VENCIDO","NO VENCIDO"))</f>
        <v xml:space="preserve"> </v>
      </c>
      <c r="T141" s="18"/>
      <c r="U141" s="19"/>
      <c r="V141" s="19"/>
      <c r="W141" s="20"/>
      <c r="X141" s="20"/>
      <c r="Y141" s="164"/>
      <c r="Z141" s="21"/>
      <c r="AA141" s="4"/>
      <c r="AB141" s="166"/>
      <c r="AC141" s="166"/>
      <c r="AD141" s="170"/>
      <c r="AE141" s="166"/>
      <c r="AF141" s="166"/>
      <c r="AG141" s="166"/>
      <c r="AH141" s="166"/>
      <c r="AI141" s="166"/>
      <c r="AJ141" s="166"/>
      <c r="AK141" s="166"/>
      <c r="AL141" s="166"/>
      <c r="AM141" s="166"/>
      <c r="AN141" s="166"/>
      <c r="AO141" s="185"/>
      <c r="AP141" s="24"/>
      <c r="AQ141" s="8"/>
    </row>
    <row r="142" spans="1:43" ht="16.5">
      <c r="A142" s="102"/>
      <c r="B142" s="191"/>
      <c r="C142" s="192"/>
      <c r="D142" s="119"/>
      <c r="E142" s="128"/>
      <c r="F142" s="134"/>
      <c r="G142" s="134"/>
      <c r="H142" s="134"/>
      <c r="I142" s="134"/>
      <c r="J142" s="146"/>
      <c r="K142" s="149"/>
      <c r="L142" s="152"/>
      <c r="M142" s="28" t="b">
        <f>M137=N142</f>
        <v>1</v>
      </c>
      <c r="N142" s="29">
        <f>SUM(N137:N141)</f>
        <v>20</v>
      </c>
      <c r="O142" s="30" t="s">
        <v>112</v>
      </c>
      <c r="P142" s="31"/>
      <c r="Q142" s="32"/>
      <c r="R142" s="32"/>
      <c r="S142" s="32"/>
      <c r="T142" s="33">
        <f>SUM(T137:T141)</f>
        <v>0</v>
      </c>
      <c r="U142" s="34"/>
      <c r="V142" s="34"/>
      <c r="W142" s="34"/>
      <c r="X142" s="35"/>
      <c r="Y142" s="165"/>
      <c r="Z142" s="36"/>
      <c r="AA142" s="4"/>
      <c r="AB142" s="37"/>
      <c r="AC142" s="37"/>
      <c r="AD142" s="38"/>
      <c r="AE142" s="37"/>
      <c r="AF142" s="37"/>
      <c r="AG142" s="37"/>
      <c r="AH142" s="37"/>
      <c r="AI142" s="37"/>
      <c r="AJ142" s="37"/>
      <c r="AK142" s="37"/>
      <c r="AL142" s="37"/>
      <c r="AM142" s="37"/>
      <c r="AN142" s="37"/>
      <c r="AO142" s="39"/>
      <c r="AP142" s="24"/>
      <c r="AQ142" s="8"/>
    </row>
    <row r="143" spans="1:43" ht="14.65" customHeight="1">
      <c r="A143" s="100">
        <f>A137+1</f>
        <v>24</v>
      </c>
      <c r="B143" s="187" t="s">
        <v>156</v>
      </c>
      <c r="C143" s="188"/>
      <c r="D143" s="117">
        <f>+Junio!M143</f>
        <v>15</v>
      </c>
      <c r="E143" s="126"/>
      <c r="F143" s="132">
        <v>3</v>
      </c>
      <c r="G143" s="132"/>
      <c r="H143" s="132"/>
      <c r="I143" s="132"/>
      <c r="J143" s="144">
        <f>+F143+G143</f>
        <v>3</v>
      </c>
      <c r="K143" s="147">
        <f>+AO143</f>
        <v>0</v>
      </c>
      <c r="L143" s="150">
        <f>+J143+K143</f>
        <v>3</v>
      </c>
      <c r="M143" s="153">
        <f>+(D143+E143)-(L143)+H143-I143</f>
        <v>12</v>
      </c>
      <c r="N143" s="14">
        <v>10</v>
      </c>
      <c r="O143" s="15" t="s">
        <v>237</v>
      </c>
      <c r="P143" s="15" t="s">
        <v>125</v>
      </c>
      <c r="Q143" s="16">
        <v>46660</v>
      </c>
      <c r="R143" s="17" t="str">
        <f ca="1">IF(Q143=0," ",IFERROR(IF(DATEDIF(TODAY(),Q143,"M")&lt;=5,"ROJO",IF(DATEDIF(TODAY(),Q143,"M")&gt;=12,"VERDE",IF(AND(DATEDIF(TODAY(),Q143,"M")&gt;=6,DATEDIF(TODAY(),Q143,"M")&lt;=11),"AMARILLO"))),S143))</f>
        <v>AMARILLO</v>
      </c>
      <c r="S143" s="17" t="str">
        <f>IF(Q143=0," ",IF(Q143&lt;=$N$4,"VENCIDO","NO VENCIDO"))</f>
        <v>NO VENCIDO</v>
      </c>
      <c r="T143" s="18"/>
      <c r="U143" s="19"/>
      <c r="V143" s="19"/>
      <c r="W143" s="20"/>
      <c r="X143" s="20"/>
      <c r="Y143" s="163">
        <f>+AT143</f>
        <v>0</v>
      </c>
      <c r="Z143" s="21"/>
      <c r="AA143" s="4"/>
      <c r="AB143" s="166"/>
      <c r="AC143" s="166"/>
      <c r="AD143" s="170">
        <f>+AB143+AC143</f>
        <v>0</v>
      </c>
      <c r="AE143" s="166"/>
      <c r="AF143" s="166"/>
      <c r="AG143" s="166"/>
      <c r="AH143" s="166"/>
      <c r="AI143" s="166"/>
      <c r="AJ143" s="166"/>
      <c r="AK143" s="166"/>
      <c r="AL143" s="166"/>
      <c r="AM143" s="166"/>
      <c r="AN143" s="166"/>
      <c r="AO143" s="183">
        <f>SUM(AD143:AN147)</f>
        <v>0</v>
      </c>
      <c r="AP143" s="24"/>
      <c r="AQ143" s="8"/>
    </row>
    <row r="144" spans="1:43" ht="14.65" customHeight="1">
      <c r="A144" s="101"/>
      <c r="B144" s="189"/>
      <c r="C144" s="190"/>
      <c r="D144" s="118"/>
      <c r="E144" s="127"/>
      <c r="F144" s="133"/>
      <c r="G144" s="133"/>
      <c r="H144" s="133"/>
      <c r="I144" s="133"/>
      <c r="J144" s="145"/>
      <c r="K144" s="148"/>
      <c r="L144" s="151"/>
      <c r="M144" s="154"/>
      <c r="N144" s="14">
        <v>2</v>
      </c>
      <c r="O144" s="15" t="s">
        <v>257</v>
      </c>
      <c r="P144" s="15" t="s">
        <v>125</v>
      </c>
      <c r="Q144" s="16">
        <v>47026</v>
      </c>
      <c r="R144" s="17" t="str">
        <f ca="1">IF(Q144=0," ",IFERROR(IF(DATEDIF(TODAY(),Q144,"M")&lt;=5,"ROJO",IF(DATEDIF(TODAY(),Q144,"M")&gt;=12,"VERDE",IF(AND(DATEDIF(TODAY(),Q144,"M")&gt;=6,DATEDIF(TODAY(),Q144,"M")&lt;=11),"AMARILLO"))),S144))</f>
        <v>VERDE</v>
      </c>
      <c r="S144" s="25" t="str">
        <f>IF(Q144=0," ",IF(Q144&lt;=$N$4,"VENCIDO","NO VENCIDO"))</f>
        <v>NO VENCIDO</v>
      </c>
      <c r="T144" s="18"/>
      <c r="U144" s="19"/>
      <c r="V144" s="19"/>
      <c r="W144" s="20"/>
      <c r="X144" s="20"/>
      <c r="Y144" s="164"/>
      <c r="Z144" s="21"/>
      <c r="AA144" s="4"/>
      <c r="AB144" s="166"/>
      <c r="AC144" s="166"/>
      <c r="AD144" s="170"/>
      <c r="AE144" s="166"/>
      <c r="AF144" s="166"/>
      <c r="AG144" s="166"/>
      <c r="AH144" s="166"/>
      <c r="AI144" s="166"/>
      <c r="AJ144" s="166"/>
      <c r="AK144" s="166"/>
      <c r="AL144" s="166"/>
      <c r="AM144" s="166"/>
      <c r="AN144" s="166"/>
      <c r="AO144" s="184"/>
      <c r="AP144" s="24"/>
      <c r="AQ144" s="8"/>
    </row>
    <row r="145" spans="1:43" ht="14.65" customHeight="1">
      <c r="A145" s="101"/>
      <c r="B145" s="189"/>
      <c r="C145" s="190"/>
      <c r="D145" s="118"/>
      <c r="E145" s="127"/>
      <c r="F145" s="133"/>
      <c r="G145" s="133"/>
      <c r="H145" s="133"/>
      <c r="I145" s="133"/>
      <c r="J145" s="145"/>
      <c r="K145" s="148"/>
      <c r="L145" s="151"/>
      <c r="M145" s="154"/>
      <c r="N145" s="14"/>
      <c r="O145" s="15"/>
      <c r="P145" s="15"/>
      <c r="Q145" s="16"/>
      <c r="R145" s="17" t="str">
        <f ca="1">IF(Q145=0," ",IFERROR(IF(DATEDIF(TODAY(),Q145,"M")&lt;=5,"ROJO",IF(DATEDIF(TODAY(),Q145,"M")&gt;=12,"VERDE",IF(AND(DATEDIF(TODAY(),Q145,"M")&gt;=6,DATEDIF(TODAY(),Q145,"M")&lt;=11),"AMARILLO"))),S145))</f>
        <v xml:space="preserve"> </v>
      </c>
      <c r="S145" s="25" t="str">
        <f>IF(Q145=0," ",IF(Q145&lt;=$N$4,"VENCIDO","NO VENCIDO"))</f>
        <v xml:space="preserve"> </v>
      </c>
      <c r="T145" s="18"/>
      <c r="U145" s="19"/>
      <c r="V145" s="19"/>
      <c r="W145" s="20"/>
      <c r="X145" s="20"/>
      <c r="Y145" s="164"/>
      <c r="Z145" s="21"/>
      <c r="AA145" s="4"/>
      <c r="AB145" s="166"/>
      <c r="AC145" s="166"/>
      <c r="AD145" s="170"/>
      <c r="AE145" s="166"/>
      <c r="AF145" s="166"/>
      <c r="AG145" s="166"/>
      <c r="AH145" s="166"/>
      <c r="AI145" s="166"/>
      <c r="AJ145" s="166"/>
      <c r="AK145" s="166"/>
      <c r="AL145" s="166"/>
      <c r="AM145" s="166"/>
      <c r="AN145" s="166"/>
      <c r="AO145" s="184"/>
      <c r="AP145" s="24"/>
      <c r="AQ145" s="8"/>
    </row>
    <row r="146" spans="1:43" ht="14.65" customHeight="1">
      <c r="A146" s="101"/>
      <c r="B146" s="189"/>
      <c r="C146" s="190"/>
      <c r="D146" s="118"/>
      <c r="E146" s="127"/>
      <c r="F146" s="133"/>
      <c r="G146" s="133"/>
      <c r="H146" s="133"/>
      <c r="I146" s="133"/>
      <c r="J146" s="145"/>
      <c r="K146" s="148"/>
      <c r="L146" s="151"/>
      <c r="M146" s="154"/>
      <c r="N146" s="14"/>
      <c r="O146" s="15"/>
      <c r="P146" s="15"/>
      <c r="Q146" s="16"/>
      <c r="R146" s="17" t="str">
        <f ca="1">IF(Q146=0," ",IFERROR(IF(DATEDIF(TODAY(),Q146,"M")&lt;=5,"ROJO",IF(DATEDIF(TODAY(),Q146,"M")&gt;=12,"VERDE",IF(AND(DATEDIF(TODAY(),Q146,"M")&gt;=6,DATEDIF(TODAY(),Q146,"M")&lt;=11),"AMARILLO"))),S146))</f>
        <v xml:space="preserve"> </v>
      </c>
      <c r="S146" s="25" t="str">
        <f>IF(Q146=0," ",IF(Q146&lt;=$N$4,"VENCIDO","NO VENCIDO"))</f>
        <v xml:space="preserve"> </v>
      </c>
      <c r="T146" s="18"/>
      <c r="U146" s="19"/>
      <c r="V146" s="19"/>
      <c r="W146" s="20"/>
      <c r="X146" s="20"/>
      <c r="Y146" s="164"/>
      <c r="Z146" s="21"/>
      <c r="AA146" s="4"/>
      <c r="AB146" s="166"/>
      <c r="AC146" s="166"/>
      <c r="AD146" s="170"/>
      <c r="AE146" s="166"/>
      <c r="AF146" s="166"/>
      <c r="AG146" s="166"/>
      <c r="AH146" s="166"/>
      <c r="AI146" s="166"/>
      <c r="AJ146" s="166"/>
      <c r="AK146" s="166"/>
      <c r="AL146" s="166"/>
      <c r="AM146" s="166"/>
      <c r="AN146" s="166"/>
      <c r="AO146" s="184"/>
      <c r="AP146" s="24"/>
      <c r="AQ146" s="8"/>
    </row>
    <row r="147" spans="1:43" ht="14.65" customHeight="1">
      <c r="A147" s="101"/>
      <c r="B147" s="189"/>
      <c r="C147" s="190"/>
      <c r="D147" s="118"/>
      <c r="E147" s="127"/>
      <c r="F147" s="133"/>
      <c r="G147" s="133"/>
      <c r="H147" s="133"/>
      <c r="I147" s="133"/>
      <c r="J147" s="145"/>
      <c r="K147" s="148"/>
      <c r="L147" s="151"/>
      <c r="M147" s="155"/>
      <c r="N147" s="14"/>
      <c r="O147" s="15"/>
      <c r="P147" s="15"/>
      <c r="Q147" s="16"/>
      <c r="R147" s="17" t="str">
        <f ca="1">IF(Q147=0," ",IFERROR(IF(DATEDIF(TODAY(),Q147,"M")&lt;=5,"ROJO",IF(DATEDIF(TODAY(),Q147,"M")&gt;=12,"VERDE",IF(AND(DATEDIF(TODAY(),Q147,"M")&gt;=6,DATEDIF(TODAY(),Q147,"M")&lt;=11),"AMARILLO"))),S147))</f>
        <v xml:space="preserve"> </v>
      </c>
      <c r="S147" s="25" t="str">
        <f>IF(Q147=0," ",IF(Q147&lt;=$N$4,"VENCIDO","NO VENCIDO"))</f>
        <v xml:space="preserve"> </v>
      </c>
      <c r="T147" s="18"/>
      <c r="U147" s="19"/>
      <c r="V147" s="19"/>
      <c r="W147" s="20"/>
      <c r="X147" s="20"/>
      <c r="Y147" s="164"/>
      <c r="Z147" s="21"/>
      <c r="AA147" s="4"/>
      <c r="AB147" s="166"/>
      <c r="AC147" s="166"/>
      <c r="AD147" s="170"/>
      <c r="AE147" s="166"/>
      <c r="AF147" s="166"/>
      <c r="AG147" s="166"/>
      <c r="AH147" s="166"/>
      <c r="AI147" s="166"/>
      <c r="AJ147" s="166"/>
      <c r="AK147" s="166"/>
      <c r="AL147" s="166"/>
      <c r="AM147" s="166"/>
      <c r="AN147" s="166"/>
      <c r="AO147" s="185"/>
      <c r="AP147" s="24"/>
      <c r="AQ147" s="8"/>
    </row>
    <row r="148" spans="1:43" ht="16.5">
      <c r="A148" s="102"/>
      <c r="B148" s="191"/>
      <c r="C148" s="192"/>
      <c r="D148" s="119"/>
      <c r="E148" s="128"/>
      <c r="F148" s="134"/>
      <c r="G148" s="134"/>
      <c r="H148" s="134"/>
      <c r="I148" s="134"/>
      <c r="J148" s="146"/>
      <c r="K148" s="149"/>
      <c r="L148" s="152"/>
      <c r="M148" s="28" t="b">
        <f>M143=N148</f>
        <v>1</v>
      </c>
      <c r="N148" s="29">
        <f>SUM(N143:N147)</f>
        <v>12</v>
      </c>
      <c r="O148" s="30" t="s">
        <v>112</v>
      </c>
      <c r="P148" s="31"/>
      <c r="Q148" s="32"/>
      <c r="R148" s="32"/>
      <c r="S148" s="32"/>
      <c r="T148" s="33">
        <f>SUM(T143:T147)</f>
        <v>0</v>
      </c>
      <c r="U148" s="34"/>
      <c r="V148" s="34"/>
      <c r="W148" s="34"/>
      <c r="X148" s="35"/>
      <c r="Y148" s="165"/>
      <c r="Z148" s="36"/>
      <c r="AA148" s="4"/>
      <c r="AB148" s="37"/>
      <c r="AC148" s="38"/>
      <c r="AD148" s="38"/>
      <c r="AE148" s="38"/>
      <c r="AF148" s="38"/>
      <c r="AG148" s="38"/>
      <c r="AH148" s="38"/>
      <c r="AI148" s="38"/>
      <c r="AJ148" s="38"/>
      <c r="AK148" s="38"/>
      <c r="AL148" s="38"/>
      <c r="AM148" s="38"/>
      <c r="AN148" s="38"/>
      <c r="AO148" s="39"/>
      <c r="AP148" s="24"/>
      <c r="AQ148" s="8"/>
    </row>
    <row r="149" spans="1:43" ht="14.65" customHeight="1">
      <c r="A149" s="100">
        <f>A143+1</f>
        <v>25</v>
      </c>
      <c r="B149" s="201" t="s">
        <v>158</v>
      </c>
      <c r="C149" s="201"/>
      <c r="D149" s="120">
        <f>+Junio!M149</f>
        <v>14</v>
      </c>
      <c r="E149" s="129">
        <v>60</v>
      </c>
      <c r="F149" s="132">
        <v>31</v>
      </c>
      <c r="G149" s="132"/>
      <c r="H149" s="132"/>
      <c r="I149" s="132"/>
      <c r="J149" s="144">
        <f>+F149+G149</f>
        <v>31</v>
      </c>
      <c r="K149" s="147">
        <f>+AO149</f>
        <v>0</v>
      </c>
      <c r="L149" s="150">
        <f>+J149+K149</f>
        <v>31</v>
      </c>
      <c r="M149" s="153">
        <f>+(D149+E149)-(L149)+H149-I149</f>
        <v>43</v>
      </c>
      <c r="N149" s="14">
        <v>43</v>
      </c>
      <c r="O149" s="15" t="s">
        <v>290</v>
      </c>
      <c r="P149" s="15" t="s">
        <v>259</v>
      </c>
      <c r="Q149" s="16">
        <v>46418</v>
      </c>
      <c r="R149" s="17" t="str">
        <f ca="1">IF(Q149=0," ",IFERROR(IF(DATEDIF(TODAY(),Q149,"M")&lt;=5,"ROJO",IF(DATEDIF(TODAY(),Q149,"M")&gt;=12,"VERDE",IF(AND(DATEDIF(TODAY(),Q149,"M")&gt;=6,DATEDIF(TODAY(),Q149,"M")&lt;=11),"AMARILLO"))),S149))</f>
        <v>ROJO</v>
      </c>
      <c r="S149" s="17" t="str">
        <f>IF(Q149=0," ",IF(Q149&lt;=$N$4,"VENCIDO","NO VENCIDO"))</f>
        <v>NO VENCIDO</v>
      </c>
      <c r="T149" s="18"/>
      <c r="U149" s="19"/>
      <c r="V149" s="19"/>
      <c r="W149" s="20"/>
      <c r="X149" s="20"/>
      <c r="Y149" s="163">
        <f>+AT149</f>
        <v>0</v>
      </c>
      <c r="Z149" s="21"/>
      <c r="AA149" s="4"/>
      <c r="AB149" s="166"/>
      <c r="AC149" s="166"/>
      <c r="AD149" s="170">
        <f>+AB149+AC149</f>
        <v>0</v>
      </c>
      <c r="AE149" s="166"/>
      <c r="AF149" s="166"/>
      <c r="AG149" s="166"/>
      <c r="AH149" s="166"/>
      <c r="AI149" s="166"/>
      <c r="AJ149" s="166"/>
      <c r="AK149" s="166"/>
      <c r="AL149" s="166"/>
      <c r="AM149" s="166"/>
      <c r="AN149" s="166"/>
      <c r="AO149" s="183">
        <f>SUM(AD149:AN153)</f>
        <v>0</v>
      </c>
      <c r="AP149" s="24"/>
      <c r="AQ149" s="8"/>
    </row>
    <row r="150" spans="1:43" ht="14.65" customHeight="1">
      <c r="A150" s="101"/>
      <c r="B150" s="201"/>
      <c r="C150" s="201"/>
      <c r="D150" s="121"/>
      <c r="E150" s="130"/>
      <c r="F150" s="133"/>
      <c r="G150" s="133"/>
      <c r="H150" s="133"/>
      <c r="I150" s="133"/>
      <c r="J150" s="145"/>
      <c r="K150" s="148"/>
      <c r="L150" s="151"/>
      <c r="M150" s="154"/>
      <c r="N150" s="14"/>
      <c r="O150" s="15"/>
      <c r="P150" s="15"/>
      <c r="Q150" s="16"/>
      <c r="R150" s="17" t="str">
        <f ca="1">IF(Q150=0," ",IFERROR(IF(DATEDIF(TODAY(),Q150,"M")&lt;=5,"ROJO",IF(DATEDIF(TODAY(),Q150,"M")&gt;=12,"VERDE",IF(AND(DATEDIF(TODAY(),Q150,"M")&gt;=6,DATEDIF(TODAY(),Q150,"M")&lt;=11),"AMARILLO"))),S150))</f>
        <v xml:space="preserve"> </v>
      </c>
      <c r="S150" s="25" t="str">
        <f>IF(Q150=0," ",IF(Q150&lt;=$N$4,"VENCIDO","NO VENCIDO"))</f>
        <v xml:space="preserve"> </v>
      </c>
      <c r="T150" s="18"/>
      <c r="U150" s="19"/>
      <c r="V150" s="19"/>
      <c r="W150" s="20"/>
      <c r="X150" s="20"/>
      <c r="Y150" s="164"/>
      <c r="Z150" s="21"/>
      <c r="AA150" s="4"/>
      <c r="AB150" s="166"/>
      <c r="AC150" s="166"/>
      <c r="AD150" s="170"/>
      <c r="AE150" s="166"/>
      <c r="AF150" s="166"/>
      <c r="AG150" s="166"/>
      <c r="AH150" s="166"/>
      <c r="AI150" s="166"/>
      <c r="AJ150" s="166"/>
      <c r="AK150" s="166"/>
      <c r="AL150" s="166"/>
      <c r="AM150" s="166"/>
      <c r="AN150" s="166"/>
      <c r="AO150" s="184"/>
      <c r="AP150" s="24"/>
      <c r="AQ150" s="8"/>
    </row>
    <row r="151" spans="1:43" ht="14.65" customHeight="1">
      <c r="A151" s="101"/>
      <c r="B151" s="201"/>
      <c r="C151" s="201"/>
      <c r="D151" s="122"/>
      <c r="E151" s="130"/>
      <c r="F151" s="133"/>
      <c r="G151" s="133"/>
      <c r="H151" s="133"/>
      <c r="I151" s="133"/>
      <c r="J151" s="145"/>
      <c r="K151" s="148"/>
      <c r="L151" s="151"/>
      <c r="M151" s="154"/>
      <c r="N151" s="14"/>
      <c r="O151" s="15"/>
      <c r="P151" s="15"/>
      <c r="Q151" s="16"/>
      <c r="R151" s="17" t="str">
        <f ca="1">IF(Q151=0," ",IFERROR(IF(DATEDIF(TODAY(),Q151,"M")&lt;=5,"ROJO",IF(DATEDIF(TODAY(),Q151,"M")&gt;=12,"VERDE",IF(AND(DATEDIF(TODAY(),Q151,"M")&gt;=6,DATEDIF(TODAY(),Q151,"M")&lt;=11),"AMARILLO"))),S151))</f>
        <v xml:space="preserve"> </v>
      </c>
      <c r="S151" s="25" t="str">
        <f>IF(Q151=0," ",IF(Q151&lt;=$N$4,"VENCIDO","NO VENCIDO"))</f>
        <v xml:space="preserve"> </v>
      </c>
      <c r="T151" s="18"/>
      <c r="U151" s="19"/>
      <c r="V151" s="19"/>
      <c r="W151" s="20"/>
      <c r="X151" s="20"/>
      <c r="Y151" s="164"/>
      <c r="Z151" s="21"/>
      <c r="AA151" s="4"/>
      <c r="AB151" s="166"/>
      <c r="AC151" s="166"/>
      <c r="AD151" s="170"/>
      <c r="AE151" s="166"/>
      <c r="AF151" s="166"/>
      <c r="AG151" s="166"/>
      <c r="AH151" s="166"/>
      <c r="AI151" s="166"/>
      <c r="AJ151" s="166"/>
      <c r="AK151" s="166"/>
      <c r="AL151" s="166"/>
      <c r="AM151" s="166"/>
      <c r="AN151" s="166"/>
      <c r="AO151" s="184"/>
      <c r="AP151" s="24"/>
      <c r="AQ151" s="8"/>
    </row>
    <row r="152" spans="1:43" ht="15.4" customHeight="1">
      <c r="A152" s="101"/>
      <c r="B152" s="92" t="s">
        <v>238</v>
      </c>
      <c r="C152" s="92"/>
      <c r="D152" s="42"/>
      <c r="E152" s="130"/>
      <c r="F152" s="133"/>
      <c r="G152" s="133"/>
      <c r="H152" s="133"/>
      <c r="I152" s="133"/>
      <c r="J152" s="145"/>
      <c r="K152" s="148"/>
      <c r="L152" s="151"/>
      <c r="M152" s="154"/>
      <c r="N152" s="14"/>
      <c r="O152" s="15"/>
      <c r="P152" s="15"/>
      <c r="Q152" s="16"/>
      <c r="R152" s="17" t="str">
        <f ca="1">IF(Q152=0," ",IFERROR(IF(DATEDIF(TODAY(),Q152,"M")&lt;=5,"ROJO",IF(DATEDIF(TODAY(),Q152,"M")&gt;=12,"VERDE",IF(AND(DATEDIF(TODAY(),Q152,"M")&gt;=6,DATEDIF(TODAY(),Q152,"M")&lt;=11),"AMARILLO"))),S152))</f>
        <v xml:space="preserve"> </v>
      </c>
      <c r="S152" s="25" t="str">
        <f>IF(Q152=0," ",IF(Q152&lt;=$N$4,"VENCIDO","NO VENCIDO"))</f>
        <v xml:space="preserve"> </v>
      </c>
      <c r="T152" s="18"/>
      <c r="U152" s="19"/>
      <c r="V152" s="19"/>
      <c r="W152" s="20"/>
      <c r="X152" s="20"/>
      <c r="Y152" s="164"/>
      <c r="Z152" s="21"/>
      <c r="AA152" s="4"/>
      <c r="AB152" s="166"/>
      <c r="AC152" s="166"/>
      <c r="AD152" s="170"/>
      <c r="AE152" s="166"/>
      <c r="AF152" s="166"/>
      <c r="AG152" s="166"/>
      <c r="AH152" s="166"/>
      <c r="AI152" s="166"/>
      <c r="AJ152" s="166"/>
      <c r="AK152" s="166"/>
      <c r="AL152" s="166"/>
      <c r="AM152" s="166"/>
      <c r="AN152" s="166"/>
      <c r="AO152" s="184"/>
      <c r="AP152" s="24"/>
      <c r="AQ152" s="8"/>
    </row>
    <row r="153" spans="1:43" ht="15.4" customHeight="1">
      <c r="A153" s="101"/>
      <c r="B153" s="93" t="s">
        <v>239</v>
      </c>
      <c r="C153" s="93"/>
      <c r="D153" s="43">
        <f>+M158*2</f>
        <v>0</v>
      </c>
      <c r="E153" s="130"/>
      <c r="F153" s="133"/>
      <c r="G153" s="133"/>
      <c r="H153" s="133"/>
      <c r="I153" s="133"/>
      <c r="J153" s="145"/>
      <c r="K153" s="148"/>
      <c r="L153" s="151"/>
      <c r="M153" s="155"/>
      <c r="N153" s="14"/>
      <c r="O153" s="15"/>
      <c r="P153" s="15"/>
      <c r="Q153" s="16"/>
      <c r="R153" s="17" t="str">
        <f ca="1">IF(Q153=0," ",IFERROR(IF(DATEDIF(TODAY(),Q153,"M")&lt;=5,"ROJO",IF(DATEDIF(TODAY(),Q153,"M")&gt;=12,"VERDE",IF(AND(DATEDIF(TODAY(),Q153,"M")&gt;=6,DATEDIF(TODAY(),Q153,"M")&lt;=11),"AMARILLO"))),S153))</f>
        <v xml:space="preserve"> </v>
      </c>
      <c r="S153" s="25" t="str">
        <f>IF(Q153=0," ",IF(Q153&lt;=$N$4,"VENCIDO","NO VENCIDO"))</f>
        <v xml:space="preserve"> </v>
      </c>
      <c r="T153" s="18"/>
      <c r="U153" s="19"/>
      <c r="V153" s="19"/>
      <c r="W153" s="20"/>
      <c r="X153" s="20"/>
      <c r="Y153" s="164"/>
      <c r="Z153" s="21"/>
      <c r="AA153" s="4"/>
      <c r="AB153" s="166"/>
      <c r="AC153" s="166"/>
      <c r="AD153" s="170"/>
      <c r="AE153" s="166"/>
      <c r="AF153" s="166"/>
      <c r="AG153" s="166"/>
      <c r="AH153" s="166"/>
      <c r="AI153" s="166"/>
      <c r="AJ153" s="166"/>
      <c r="AK153" s="166"/>
      <c r="AL153" s="166"/>
      <c r="AM153" s="166"/>
      <c r="AN153" s="166"/>
      <c r="AO153" s="185"/>
      <c r="AP153" s="24"/>
      <c r="AQ153" s="8"/>
    </row>
    <row r="154" spans="1:43" ht="16.5">
      <c r="A154" s="102"/>
      <c r="B154" s="94" t="s">
        <v>162</v>
      </c>
      <c r="C154" s="94"/>
      <c r="D154" s="44">
        <f>+M149-M152+M153</f>
        <v>43</v>
      </c>
      <c r="E154" s="131"/>
      <c r="F154" s="134"/>
      <c r="G154" s="134"/>
      <c r="H154" s="134"/>
      <c r="I154" s="134"/>
      <c r="J154" s="146"/>
      <c r="K154" s="149"/>
      <c r="L154" s="152"/>
      <c r="M154" s="28" t="b">
        <f>M149=N154</f>
        <v>1</v>
      </c>
      <c r="N154" s="29">
        <f>SUM(N149:N153)</f>
        <v>43</v>
      </c>
      <c r="O154" s="30" t="s">
        <v>112</v>
      </c>
      <c r="P154" s="31"/>
      <c r="Q154" s="32"/>
      <c r="R154" s="32"/>
      <c r="S154" s="32"/>
      <c r="T154" s="33">
        <f>SUM(T149:T153)</f>
        <v>0</v>
      </c>
      <c r="U154" s="34"/>
      <c r="V154" s="34"/>
      <c r="W154" s="34"/>
      <c r="X154" s="35"/>
      <c r="Y154" s="165"/>
      <c r="Z154" s="36"/>
      <c r="AA154" s="4"/>
      <c r="AB154" s="37"/>
      <c r="AC154" s="37"/>
      <c r="AD154" s="38"/>
      <c r="AE154" s="37"/>
      <c r="AF154" s="37"/>
      <c r="AG154" s="37"/>
      <c r="AH154" s="37"/>
      <c r="AI154" s="37"/>
      <c r="AJ154" s="37"/>
      <c r="AK154" s="37"/>
      <c r="AL154" s="37"/>
      <c r="AM154" s="37"/>
      <c r="AN154" s="37"/>
      <c r="AO154" s="39"/>
      <c r="AP154" s="24"/>
      <c r="AQ154" s="8"/>
    </row>
    <row r="155" spans="1:43" ht="14.65" customHeight="1">
      <c r="A155" s="103">
        <f>A149+1</f>
        <v>26</v>
      </c>
      <c r="B155" s="201" t="s">
        <v>159</v>
      </c>
      <c r="C155" s="201"/>
      <c r="D155" s="117">
        <f>+Junio!M155</f>
        <v>287</v>
      </c>
      <c r="E155" s="129"/>
      <c r="F155" s="132">
        <v>65</v>
      </c>
      <c r="G155" s="132">
        <v>1</v>
      </c>
      <c r="H155" s="132"/>
      <c r="I155" s="132"/>
      <c r="J155" s="144">
        <f>+F155+G155</f>
        <v>66</v>
      </c>
      <c r="K155" s="147">
        <f>+AO155</f>
        <v>0</v>
      </c>
      <c r="L155" s="150">
        <f>+J155+K155</f>
        <v>66</v>
      </c>
      <c r="M155" s="153">
        <f>+(D155+E155)-(L155)+H155-I155</f>
        <v>221</v>
      </c>
      <c r="N155" s="14">
        <v>221</v>
      </c>
      <c r="O155" s="15" t="s">
        <v>260</v>
      </c>
      <c r="P155" s="15" t="s">
        <v>261</v>
      </c>
      <c r="Q155" s="16">
        <v>46413</v>
      </c>
      <c r="R155" s="17" t="str">
        <f ca="1">IF(Q155=0," ",IFERROR(IF(DATEDIF(TODAY(),Q155,"M")&lt;=5,"ROJO",IF(DATEDIF(TODAY(),Q155,"M")&gt;=12,"VERDE",IF(AND(DATEDIF(TODAY(),Q155,"M")&gt;=6,DATEDIF(TODAY(),Q155,"M")&lt;=11),"AMARILLO"))),S155))</f>
        <v>ROJO</v>
      </c>
      <c r="S155" s="17" t="str">
        <f>IF(Q155=0," ",IF(Q155&lt;=$N$4,"VENCIDO","NO VENCIDO"))</f>
        <v>NO VENCIDO</v>
      </c>
      <c r="T155" s="18"/>
      <c r="U155" s="19"/>
      <c r="V155" s="19"/>
      <c r="W155" s="20"/>
      <c r="X155" s="20"/>
      <c r="Y155" s="163">
        <f>+AT155</f>
        <v>0</v>
      </c>
      <c r="Z155" s="21"/>
      <c r="AA155" s="4"/>
      <c r="AB155" s="166"/>
      <c r="AC155" s="166"/>
      <c r="AD155" s="170">
        <f>+AB155+AC155</f>
        <v>0</v>
      </c>
      <c r="AE155" s="166"/>
      <c r="AF155" s="166"/>
      <c r="AG155" s="166"/>
      <c r="AH155" s="166"/>
      <c r="AI155" s="166"/>
      <c r="AJ155" s="166"/>
      <c r="AK155" s="166"/>
      <c r="AL155" s="166"/>
      <c r="AM155" s="166"/>
      <c r="AN155" s="166"/>
      <c r="AO155" s="183">
        <f>SUM(AD155:AN159)</f>
        <v>0</v>
      </c>
      <c r="AP155" s="24"/>
      <c r="AQ155" s="8"/>
    </row>
    <row r="156" spans="1:43" ht="14.65" customHeight="1">
      <c r="A156" s="103"/>
      <c r="B156" s="201"/>
      <c r="C156" s="201"/>
      <c r="D156" s="118"/>
      <c r="E156" s="130"/>
      <c r="F156" s="133"/>
      <c r="G156" s="133"/>
      <c r="H156" s="133"/>
      <c r="I156" s="133"/>
      <c r="J156" s="145"/>
      <c r="K156" s="148"/>
      <c r="L156" s="151"/>
      <c r="M156" s="154"/>
      <c r="N156" s="14"/>
      <c r="O156" s="15"/>
      <c r="P156" s="15"/>
      <c r="Q156" s="16"/>
      <c r="R156" s="17" t="str">
        <f ca="1">IF(Q156=0," ",IFERROR(IF(DATEDIF(TODAY(),Q156,"M")&lt;=5,"ROJO",IF(DATEDIF(TODAY(),Q156,"M")&gt;=12,"VERDE",IF(AND(DATEDIF(TODAY(),Q156,"M")&gt;=6,DATEDIF(TODAY(),Q156,"M")&lt;=11),"AMARILLO"))),S156))</f>
        <v xml:space="preserve"> </v>
      </c>
      <c r="S156" s="25" t="str">
        <f>IF(Q156=0," ",IF(Q156&lt;=$N$4,"VENCIDO","NO VENCIDO"))</f>
        <v xml:space="preserve"> </v>
      </c>
      <c r="T156" s="18"/>
      <c r="U156" s="19"/>
      <c r="V156" s="19"/>
      <c r="W156" s="20"/>
      <c r="X156" s="20"/>
      <c r="Y156" s="164"/>
      <c r="Z156" s="21"/>
      <c r="AA156" s="4"/>
      <c r="AB156" s="166"/>
      <c r="AC156" s="166"/>
      <c r="AD156" s="170"/>
      <c r="AE156" s="166"/>
      <c r="AF156" s="166"/>
      <c r="AG156" s="166"/>
      <c r="AH156" s="166"/>
      <c r="AI156" s="166"/>
      <c r="AJ156" s="166"/>
      <c r="AK156" s="166"/>
      <c r="AL156" s="166"/>
      <c r="AM156" s="166"/>
      <c r="AN156" s="166"/>
      <c r="AO156" s="184"/>
      <c r="AP156" s="24"/>
      <c r="AQ156" s="8"/>
    </row>
    <row r="157" spans="1:43" ht="14.65" customHeight="1">
      <c r="A157" s="103"/>
      <c r="B157" s="201"/>
      <c r="C157" s="201"/>
      <c r="D157" s="119"/>
      <c r="E157" s="130"/>
      <c r="F157" s="133"/>
      <c r="G157" s="133"/>
      <c r="H157" s="133"/>
      <c r="I157" s="133"/>
      <c r="J157" s="145"/>
      <c r="K157" s="148"/>
      <c r="L157" s="151"/>
      <c r="M157" s="154"/>
      <c r="N157" s="14"/>
      <c r="O157" s="15"/>
      <c r="P157" s="15"/>
      <c r="Q157" s="16"/>
      <c r="R157" s="17" t="str">
        <f ca="1">IF(Q157=0," ",IFERROR(IF(DATEDIF(TODAY(),Q157,"M")&lt;=5,"ROJO",IF(DATEDIF(TODAY(),Q157,"M")&gt;=12,"VERDE",IF(AND(DATEDIF(TODAY(),Q157,"M")&gt;=6,DATEDIF(TODAY(),Q157,"M")&lt;=11),"AMARILLO"))),S157))</f>
        <v xml:space="preserve"> </v>
      </c>
      <c r="S157" s="25" t="str">
        <f>IF(Q157=0," ",IF(Q157&lt;=$N$4,"VENCIDO","NO VENCIDO"))</f>
        <v xml:space="preserve"> </v>
      </c>
      <c r="T157" s="18"/>
      <c r="U157" s="19"/>
      <c r="V157" s="19"/>
      <c r="W157" s="20"/>
      <c r="X157" s="20"/>
      <c r="Y157" s="164"/>
      <c r="Z157" s="21"/>
      <c r="AA157" s="4"/>
      <c r="AB157" s="166"/>
      <c r="AC157" s="166"/>
      <c r="AD157" s="170"/>
      <c r="AE157" s="166"/>
      <c r="AF157" s="166"/>
      <c r="AG157" s="166"/>
      <c r="AH157" s="166"/>
      <c r="AI157" s="166"/>
      <c r="AJ157" s="166"/>
      <c r="AK157" s="166"/>
      <c r="AL157" s="166"/>
      <c r="AM157" s="166"/>
      <c r="AN157" s="166"/>
      <c r="AO157" s="184"/>
      <c r="AP157" s="24"/>
      <c r="AQ157" s="8"/>
    </row>
    <row r="158" spans="1:43" ht="15.4" customHeight="1">
      <c r="A158" s="103"/>
      <c r="B158" s="93" t="s">
        <v>160</v>
      </c>
      <c r="C158" s="93"/>
      <c r="D158" s="46"/>
      <c r="E158" s="130"/>
      <c r="F158" s="133"/>
      <c r="G158" s="133"/>
      <c r="H158" s="133"/>
      <c r="I158" s="133"/>
      <c r="J158" s="145"/>
      <c r="K158" s="148"/>
      <c r="L158" s="151"/>
      <c r="M158" s="154"/>
      <c r="N158" s="14"/>
      <c r="O158" s="15"/>
      <c r="P158" s="15"/>
      <c r="Q158" s="16"/>
      <c r="R158" s="17" t="str">
        <f ca="1">IF(Q158=0," ",IFERROR(IF(DATEDIF(TODAY(),Q158,"M")&lt;=5,"ROJO",IF(DATEDIF(TODAY(),Q158,"M")&gt;=12,"VERDE",IF(AND(DATEDIF(TODAY(),Q158,"M")&gt;=6,DATEDIF(TODAY(),Q158,"M")&lt;=11),"AMARILLO"))),S158))</f>
        <v xml:space="preserve"> </v>
      </c>
      <c r="S158" s="25" t="str">
        <f>IF(Q158=0," ",IF(Q158&lt;=$N$4,"VENCIDO","NO VENCIDO"))</f>
        <v xml:space="preserve"> </v>
      </c>
      <c r="T158" s="18"/>
      <c r="U158" s="19"/>
      <c r="V158" s="19"/>
      <c r="W158" s="20"/>
      <c r="X158" s="20"/>
      <c r="Y158" s="164"/>
      <c r="Z158" s="21"/>
      <c r="AA158" s="4"/>
      <c r="AB158" s="166"/>
      <c r="AC158" s="166"/>
      <c r="AD158" s="170"/>
      <c r="AE158" s="166"/>
      <c r="AF158" s="166"/>
      <c r="AG158" s="166"/>
      <c r="AH158" s="166"/>
      <c r="AI158" s="166"/>
      <c r="AJ158" s="166"/>
      <c r="AK158" s="166"/>
      <c r="AL158" s="166"/>
      <c r="AM158" s="166"/>
      <c r="AN158" s="166"/>
      <c r="AO158" s="184"/>
      <c r="AP158" s="24"/>
      <c r="AQ158" s="8"/>
    </row>
    <row r="159" spans="1:43" ht="15.4" customHeight="1">
      <c r="A159" s="103"/>
      <c r="B159" s="95" t="s">
        <v>161</v>
      </c>
      <c r="C159" s="95"/>
      <c r="D159" s="47">
        <f>+M152/2</f>
        <v>0</v>
      </c>
      <c r="E159" s="130"/>
      <c r="F159" s="133"/>
      <c r="G159" s="133"/>
      <c r="H159" s="133"/>
      <c r="I159" s="133"/>
      <c r="J159" s="145"/>
      <c r="K159" s="148"/>
      <c r="L159" s="151"/>
      <c r="M159" s="155"/>
      <c r="N159" s="14"/>
      <c r="O159" s="15"/>
      <c r="P159" s="15"/>
      <c r="Q159" s="16"/>
      <c r="R159" s="17" t="str">
        <f ca="1">IF(Q159=0," ",IFERROR(IF(DATEDIF(TODAY(),Q159,"M")&lt;=5,"ROJO",IF(DATEDIF(TODAY(),Q159,"M")&gt;=12,"VERDE",IF(AND(DATEDIF(TODAY(),Q159,"M")&gt;=6,DATEDIF(TODAY(),Q159,"M")&lt;=11),"AMARILLO"))),S159))</f>
        <v xml:space="preserve"> </v>
      </c>
      <c r="S159" s="25" t="str">
        <f>IF(Q159=0," ",IF(Q159&lt;=$N$4,"VENCIDO","NO VENCIDO"))</f>
        <v xml:space="preserve"> </v>
      </c>
      <c r="T159" s="18"/>
      <c r="U159" s="19"/>
      <c r="V159" s="19"/>
      <c r="W159" s="20"/>
      <c r="X159" s="20"/>
      <c r="Y159" s="164"/>
      <c r="Z159" s="21"/>
      <c r="AA159" s="4"/>
      <c r="AB159" s="166"/>
      <c r="AC159" s="166"/>
      <c r="AD159" s="170"/>
      <c r="AE159" s="166"/>
      <c r="AF159" s="166"/>
      <c r="AG159" s="166"/>
      <c r="AH159" s="166"/>
      <c r="AI159" s="166"/>
      <c r="AJ159" s="166"/>
      <c r="AK159" s="166"/>
      <c r="AL159" s="166"/>
      <c r="AM159" s="166"/>
      <c r="AN159" s="166"/>
      <c r="AO159" s="185"/>
      <c r="AP159" s="24"/>
      <c r="AQ159" s="8"/>
    </row>
    <row r="160" spans="1:43" ht="16.5">
      <c r="A160" s="103"/>
      <c r="B160" s="94" t="s">
        <v>162</v>
      </c>
      <c r="C160" s="94"/>
      <c r="D160" s="44">
        <f>+M155+M159-M158</f>
        <v>221</v>
      </c>
      <c r="E160" s="131"/>
      <c r="F160" s="134"/>
      <c r="G160" s="134"/>
      <c r="H160" s="134"/>
      <c r="I160" s="134"/>
      <c r="J160" s="146"/>
      <c r="K160" s="149"/>
      <c r="L160" s="152"/>
      <c r="M160" s="28" t="b">
        <f>M155=N160</f>
        <v>1</v>
      </c>
      <c r="N160" s="29">
        <f>SUM(N155:N159)</f>
        <v>221</v>
      </c>
      <c r="O160" s="30" t="s">
        <v>112</v>
      </c>
      <c r="P160" s="31"/>
      <c r="Q160" s="32"/>
      <c r="R160" s="32"/>
      <c r="S160" s="32"/>
      <c r="T160" s="33">
        <f>SUM(T155:T159)</f>
        <v>0</v>
      </c>
      <c r="U160" s="34"/>
      <c r="V160" s="34"/>
      <c r="W160" s="34"/>
      <c r="X160" s="35"/>
      <c r="Y160" s="165"/>
      <c r="Z160" s="36"/>
      <c r="AA160" s="4"/>
      <c r="AB160" s="37"/>
      <c r="AC160" s="37"/>
      <c r="AD160" s="38"/>
      <c r="AE160" s="37"/>
      <c r="AF160" s="37"/>
      <c r="AG160" s="37"/>
      <c r="AH160" s="37"/>
      <c r="AI160" s="37"/>
      <c r="AJ160" s="37"/>
      <c r="AK160" s="37"/>
      <c r="AL160" s="37"/>
      <c r="AM160" s="37"/>
      <c r="AN160" s="37"/>
      <c r="AO160" s="39"/>
      <c r="AP160" s="24"/>
      <c r="AQ160" s="8"/>
    </row>
    <row r="161" spans="1:43" ht="14.65" customHeight="1">
      <c r="A161" s="100">
        <f>A155+1</f>
        <v>27</v>
      </c>
      <c r="B161" s="193" t="s">
        <v>163</v>
      </c>
      <c r="C161" s="193"/>
      <c r="D161" s="117">
        <f>+Junio!M161</f>
        <v>9</v>
      </c>
      <c r="E161" s="126"/>
      <c r="F161" s="132">
        <v>3</v>
      </c>
      <c r="G161" s="132"/>
      <c r="H161" s="132"/>
      <c r="I161" s="132"/>
      <c r="J161" s="144">
        <f>+F161+G161</f>
        <v>3</v>
      </c>
      <c r="K161" s="147">
        <f>+AO161</f>
        <v>0</v>
      </c>
      <c r="L161" s="150">
        <f>+J161+K161</f>
        <v>3</v>
      </c>
      <c r="M161" s="153">
        <f>+(D161+E161)-(L161)+H161-I161</f>
        <v>6</v>
      </c>
      <c r="N161" s="14">
        <v>6</v>
      </c>
      <c r="O161" s="15" t="s">
        <v>280</v>
      </c>
      <c r="P161" s="15" t="s">
        <v>244</v>
      </c>
      <c r="Q161" s="16">
        <v>47361</v>
      </c>
      <c r="R161" s="17" t="str">
        <f ca="1">IF(Q161=0," ",IFERROR(IF(DATEDIF(TODAY(),Q161,"M")&lt;=5,"ROJO",IF(DATEDIF(TODAY(),Q161,"M")&gt;=12,"VERDE",IF(AND(DATEDIF(TODAY(),Q161,"M")&gt;=6,DATEDIF(TODAY(),Q161,"M")&lt;=11),"AMARILLO"))),S161))</f>
        <v>VERDE</v>
      </c>
      <c r="S161" s="17" t="str">
        <f>IF(Q161=0," ",IF(Q161&lt;=$N$4,"VENCIDO","NO VENCIDO"))</f>
        <v>NO VENCIDO</v>
      </c>
      <c r="T161" s="18"/>
      <c r="U161" s="19"/>
      <c r="V161" s="19"/>
      <c r="W161" s="20"/>
      <c r="X161" s="20"/>
      <c r="Y161" s="163">
        <f>+AT161</f>
        <v>0</v>
      </c>
      <c r="Z161" s="21"/>
      <c r="AA161" s="4"/>
      <c r="AB161" s="166"/>
      <c r="AC161" s="166"/>
      <c r="AD161" s="170">
        <f>+AB161+AC161</f>
        <v>0</v>
      </c>
      <c r="AE161" s="166"/>
      <c r="AF161" s="166"/>
      <c r="AG161" s="166"/>
      <c r="AH161" s="166"/>
      <c r="AI161" s="166"/>
      <c r="AJ161" s="166"/>
      <c r="AK161" s="166"/>
      <c r="AL161" s="166"/>
      <c r="AM161" s="166"/>
      <c r="AN161" s="166"/>
      <c r="AO161" s="183">
        <f>SUM(AD161:AN165)</f>
        <v>0</v>
      </c>
      <c r="AP161" s="24"/>
      <c r="AQ161" s="8"/>
    </row>
    <row r="162" spans="1:43" ht="14.65" customHeight="1">
      <c r="A162" s="101"/>
      <c r="B162" s="193"/>
      <c r="C162" s="193"/>
      <c r="D162" s="118"/>
      <c r="E162" s="127"/>
      <c r="F162" s="133"/>
      <c r="G162" s="133"/>
      <c r="H162" s="133"/>
      <c r="I162" s="133"/>
      <c r="J162" s="145"/>
      <c r="K162" s="148"/>
      <c r="L162" s="151"/>
      <c r="M162" s="154"/>
      <c r="N162" s="14"/>
      <c r="O162" s="15"/>
      <c r="P162" s="15"/>
      <c r="Q162" s="16"/>
      <c r="R162" s="17" t="str">
        <f ca="1">IF(Q162=0," ",IFERROR(IF(DATEDIF(TODAY(),Q162,"M")&lt;=5,"ROJO",IF(DATEDIF(TODAY(),Q162,"M")&gt;=12,"VERDE",IF(AND(DATEDIF(TODAY(),Q162,"M")&gt;=6,DATEDIF(TODAY(),Q162,"M")&lt;=11),"AMARILLO"))),S162))</f>
        <v xml:space="preserve"> </v>
      </c>
      <c r="S162" s="25" t="str">
        <f>IF(Q162=0," ",IF(Q162&lt;=$N$4,"VENCIDO","NO VENCIDO"))</f>
        <v xml:space="preserve"> </v>
      </c>
      <c r="T162" s="18"/>
      <c r="U162" s="19"/>
      <c r="V162" s="19"/>
      <c r="W162" s="20"/>
      <c r="X162" s="20"/>
      <c r="Y162" s="164"/>
      <c r="Z162" s="21"/>
      <c r="AA162" s="4"/>
      <c r="AB162" s="166"/>
      <c r="AC162" s="166"/>
      <c r="AD162" s="170"/>
      <c r="AE162" s="166"/>
      <c r="AF162" s="166"/>
      <c r="AG162" s="166"/>
      <c r="AH162" s="166"/>
      <c r="AI162" s="166"/>
      <c r="AJ162" s="166"/>
      <c r="AK162" s="166"/>
      <c r="AL162" s="166"/>
      <c r="AM162" s="166"/>
      <c r="AN162" s="166"/>
      <c r="AO162" s="184"/>
      <c r="AP162" s="24"/>
      <c r="AQ162" s="8"/>
    </row>
    <row r="163" spans="1:43" ht="14.65" customHeight="1">
      <c r="A163" s="101"/>
      <c r="B163" s="193"/>
      <c r="C163" s="193"/>
      <c r="D163" s="118"/>
      <c r="E163" s="127"/>
      <c r="F163" s="133"/>
      <c r="G163" s="133"/>
      <c r="H163" s="133"/>
      <c r="I163" s="133"/>
      <c r="J163" s="145"/>
      <c r="K163" s="148"/>
      <c r="L163" s="151"/>
      <c r="M163" s="154"/>
      <c r="N163" s="14"/>
      <c r="O163" s="15"/>
      <c r="P163" s="15"/>
      <c r="Q163" s="16"/>
      <c r="R163" s="17" t="str">
        <f ca="1">IF(Q163=0," ",IFERROR(IF(DATEDIF(TODAY(),Q163,"M")&lt;=5,"ROJO",IF(DATEDIF(TODAY(),Q163,"M")&gt;=12,"VERDE",IF(AND(DATEDIF(TODAY(),Q163,"M")&gt;=6,DATEDIF(TODAY(),Q163,"M")&lt;=11),"AMARILLO"))),S163))</f>
        <v xml:space="preserve"> </v>
      </c>
      <c r="S163" s="25" t="str">
        <f>IF(Q163=0," ",IF(Q163&lt;=$N$4,"VENCIDO","NO VENCIDO"))</f>
        <v xml:space="preserve"> </v>
      </c>
      <c r="T163" s="18"/>
      <c r="U163" s="19"/>
      <c r="V163" s="19"/>
      <c r="W163" s="20"/>
      <c r="X163" s="20"/>
      <c r="Y163" s="164"/>
      <c r="Z163" s="21"/>
      <c r="AA163" s="4"/>
      <c r="AB163" s="166"/>
      <c r="AC163" s="166"/>
      <c r="AD163" s="170"/>
      <c r="AE163" s="166"/>
      <c r="AF163" s="166"/>
      <c r="AG163" s="166"/>
      <c r="AH163" s="166"/>
      <c r="AI163" s="166"/>
      <c r="AJ163" s="166"/>
      <c r="AK163" s="166"/>
      <c r="AL163" s="166"/>
      <c r="AM163" s="166"/>
      <c r="AN163" s="166"/>
      <c r="AO163" s="184"/>
      <c r="AP163" s="24"/>
      <c r="AQ163" s="8"/>
    </row>
    <row r="164" spans="1:43" ht="14.65" customHeight="1">
      <c r="A164" s="101"/>
      <c r="B164" s="193"/>
      <c r="C164" s="193"/>
      <c r="D164" s="118"/>
      <c r="E164" s="127"/>
      <c r="F164" s="133"/>
      <c r="G164" s="133"/>
      <c r="H164" s="133"/>
      <c r="I164" s="133"/>
      <c r="J164" s="145"/>
      <c r="K164" s="148"/>
      <c r="L164" s="151"/>
      <c r="M164" s="154"/>
      <c r="N164" s="14"/>
      <c r="O164" s="15"/>
      <c r="P164" s="15"/>
      <c r="Q164" s="16"/>
      <c r="R164" s="17" t="str">
        <f ca="1">IF(Q164=0," ",IFERROR(IF(DATEDIF(TODAY(),Q164,"M")&lt;=5,"ROJO",IF(DATEDIF(TODAY(),Q164,"M")&gt;=12,"VERDE",IF(AND(DATEDIF(TODAY(),Q164,"M")&gt;=6,DATEDIF(TODAY(),Q164,"M")&lt;=11),"AMARILLO"))),S164))</f>
        <v xml:space="preserve"> </v>
      </c>
      <c r="S164" s="25" t="str">
        <f>IF(Q164=0," ",IF(Q164&lt;=$N$4,"VENCIDO","NO VENCIDO"))</f>
        <v xml:space="preserve"> </v>
      </c>
      <c r="T164" s="18"/>
      <c r="U164" s="19"/>
      <c r="V164" s="19"/>
      <c r="W164" s="20"/>
      <c r="X164" s="20"/>
      <c r="Y164" s="164"/>
      <c r="Z164" s="21"/>
      <c r="AA164" s="4"/>
      <c r="AB164" s="166"/>
      <c r="AC164" s="166"/>
      <c r="AD164" s="170"/>
      <c r="AE164" s="166"/>
      <c r="AF164" s="166"/>
      <c r="AG164" s="166"/>
      <c r="AH164" s="166"/>
      <c r="AI164" s="166"/>
      <c r="AJ164" s="166"/>
      <c r="AK164" s="166"/>
      <c r="AL164" s="166"/>
      <c r="AM164" s="166"/>
      <c r="AN164" s="166"/>
      <c r="AO164" s="184"/>
      <c r="AP164" s="24"/>
      <c r="AQ164" s="8"/>
    </row>
    <row r="165" spans="1:43" ht="14.65" customHeight="1">
      <c r="A165" s="101"/>
      <c r="B165" s="193"/>
      <c r="C165" s="193"/>
      <c r="D165" s="118"/>
      <c r="E165" s="127"/>
      <c r="F165" s="133"/>
      <c r="G165" s="133"/>
      <c r="H165" s="133"/>
      <c r="I165" s="133"/>
      <c r="J165" s="145"/>
      <c r="K165" s="148"/>
      <c r="L165" s="151"/>
      <c r="M165" s="155"/>
      <c r="N165" s="14"/>
      <c r="O165" s="15"/>
      <c r="P165" s="15"/>
      <c r="Q165" s="16"/>
      <c r="R165" s="17" t="str">
        <f ca="1">IF(Q165=0," ",IFERROR(IF(DATEDIF(TODAY(),Q165,"M")&lt;=5,"ROJO",IF(DATEDIF(TODAY(),Q165,"M")&gt;=12,"VERDE",IF(AND(DATEDIF(TODAY(),Q165,"M")&gt;=6,DATEDIF(TODAY(),Q165,"M")&lt;=11),"AMARILLO"))),S165))</f>
        <v xml:space="preserve"> </v>
      </c>
      <c r="S165" s="25" t="str">
        <f>IF(Q165=0," ",IF(Q165&lt;=$N$4,"VENCIDO","NO VENCIDO"))</f>
        <v xml:space="preserve"> </v>
      </c>
      <c r="T165" s="18"/>
      <c r="U165" s="19"/>
      <c r="V165" s="19"/>
      <c r="W165" s="20"/>
      <c r="X165" s="20"/>
      <c r="Y165" s="164"/>
      <c r="Z165" s="21"/>
      <c r="AA165" s="4"/>
      <c r="AB165" s="166"/>
      <c r="AC165" s="166"/>
      <c r="AD165" s="170"/>
      <c r="AE165" s="166"/>
      <c r="AF165" s="166"/>
      <c r="AG165" s="166"/>
      <c r="AH165" s="166"/>
      <c r="AI165" s="166"/>
      <c r="AJ165" s="166"/>
      <c r="AK165" s="166"/>
      <c r="AL165" s="166"/>
      <c r="AM165" s="166"/>
      <c r="AN165" s="166"/>
      <c r="AO165" s="185"/>
      <c r="AP165" s="24"/>
      <c r="AQ165" s="8"/>
    </row>
    <row r="166" spans="1:43" ht="16.5">
      <c r="A166" s="102"/>
      <c r="B166" s="193"/>
      <c r="C166" s="193"/>
      <c r="D166" s="119"/>
      <c r="E166" s="128"/>
      <c r="F166" s="134"/>
      <c r="G166" s="134"/>
      <c r="H166" s="134"/>
      <c r="I166" s="134"/>
      <c r="J166" s="146"/>
      <c r="K166" s="149"/>
      <c r="L166" s="152"/>
      <c r="M166" s="28" t="b">
        <f>M161=N166</f>
        <v>1</v>
      </c>
      <c r="N166" s="29">
        <f>SUM(N161:N165)</f>
        <v>6</v>
      </c>
      <c r="O166" s="30" t="s">
        <v>112</v>
      </c>
      <c r="P166" s="31"/>
      <c r="Q166" s="32"/>
      <c r="R166" s="32"/>
      <c r="S166" s="32"/>
      <c r="T166" s="33">
        <f>SUM(T161:T165)</f>
        <v>0</v>
      </c>
      <c r="U166" s="34"/>
      <c r="V166" s="34"/>
      <c r="W166" s="34"/>
      <c r="X166" s="35"/>
      <c r="Y166" s="165"/>
      <c r="Z166" s="36"/>
      <c r="AA166" s="4"/>
      <c r="AB166" s="37"/>
      <c r="AC166" s="37"/>
      <c r="AD166" s="38"/>
      <c r="AE166" s="37"/>
      <c r="AF166" s="37"/>
      <c r="AG166" s="37"/>
      <c r="AH166" s="37"/>
      <c r="AI166" s="37"/>
      <c r="AJ166" s="37"/>
      <c r="AK166" s="37"/>
      <c r="AL166" s="37"/>
      <c r="AM166" s="37"/>
      <c r="AN166" s="37"/>
      <c r="AO166" s="39"/>
      <c r="AP166" s="24"/>
      <c r="AQ166" s="8"/>
    </row>
    <row r="167" spans="1:43" ht="14.65" customHeight="1">
      <c r="A167" s="100">
        <f>A161+1</f>
        <v>28</v>
      </c>
      <c r="B167" s="193" t="s">
        <v>164</v>
      </c>
      <c r="C167" s="193"/>
      <c r="D167" s="117">
        <f>+Junio!M167</f>
        <v>0</v>
      </c>
      <c r="E167" s="126"/>
      <c r="F167" s="132"/>
      <c r="G167" s="132"/>
      <c r="H167" s="132"/>
      <c r="I167" s="132"/>
      <c r="J167" s="144">
        <f>+F167+G167</f>
        <v>0</v>
      </c>
      <c r="K167" s="147">
        <f>+AO167</f>
        <v>0</v>
      </c>
      <c r="L167" s="150">
        <f>+J167+K167</f>
        <v>0</v>
      </c>
      <c r="M167" s="153">
        <f>+(D167+E167)-(L167)+H167-I167</f>
        <v>0</v>
      </c>
      <c r="N167" s="14"/>
      <c r="O167" s="15"/>
      <c r="P167" s="15"/>
      <c r="Q167" s="16"/>
      <c r="R167" s="17" t="str">
        <f ca="1">IF(Q167=0," ",IFERROR(IF(DATEDIF(TODAY(),Q167,"M")&lt;=5,"ROJO",IF(DATEDIF(TODAY(),Q167,"M")&gt;=12,"VERDE",IF(AND(DATEDIF(TODAY(),Q167,"M")&gt;=6,DATEDIF(TODAY(),Q167,"M")&lt;=11),"AMARILLO"))),S167))</f>
        <v xml:space="preserve"> </v>
      </c>
      <c r="S167" s="17" t="str">
        <f>IF(Q167=0," ",IF(Q167&lt;=$N$4,"VENCIDO","NO VENCIDO"))</f>
        <v xml:space="preserve"> </v>
      </c>
      <c r="T167" s="18"/>
      <c r="U167" s="19"/>
      <c r="V167" s="19"/>
      <c r="W167" s="20"/>
      <c r="X167" s="20"/>
      <c r="Y167" s="163">
        <f>+AT167</f>
        <v>0</v>
      </c>
      <c r="Z167" s="21"/>
      <c r="AA167" s="4"/>
      <c r="AB167" s="166"/>
      <c r="AC167" s="166"/>
      <c r="AD167" s="170">
        <f>+AB167+AC167</f>
        <v>0</v>
      </c>
      <c r="AE167" s="166"/>
      <c r="AF167" s="166"/>
      <c r="AG167" s="166"/>
      <c r="AH167" s="166"/>
      <c r="AI167" s="166"/>
      <c r="AJ167" s="166"/>
      <c r="AK167" s="166"/>
      <c r="AL167" s="166"/>
      <c r="AM167" s="166"/>
      <c r="AN167" s="166"/>
      <c r="AO167" s="183">
        <f>SUM(AD167:AN171)</f>
        <v>0</v>
      </c>
      <c r="AP167" s="24"/>
      <c r="AQ167" s="8"/>
    </row>
    <row r="168" spans="1:43" ht="14.65" customHeight="1">
      <c r="A168" s="101"/>
      <c r="B168" s="193"/>
      <c r="C168" s="193"/>
      <c r="D168" s="118"/>
      <c r="E168" s="127"/>
      <c r="F168" s="133"/>
      <c r="G168" s="133"/>
      <c r="H168" s="133"/>
      <c r="I168" s="133"/>
      <c r="J168" s="145"/>
      <c r="K168" s="148"/>
      <c r="L168" s="151"/>
      <c r="M168" s="154"/>
      <c r="N168" s="14"/>
      <c r="O168" s="15"/>
      <c r="P168" s="15"/>
      <c r="Q168" s="16"/>
      <c r="R168" s="17" t="str">
        <f ca="1">IF(Q168=0," ",IFERROR(IF(DATEDIF(TODAY(),Q168,"M")&lt;=5,"ROJO",IF(DATEDIF(TODAY(),Q168,"M")&gt;=12,"VERDE",IF(AND(DATEDIF(TODAY(),Q168,"M")&gt;=6,DATEDIF(TODAY(),Q168,"M")&lt;=11),"AMARILLO"))),S168))</f>
        <v xml:space="preserve"> </v>
      </c>
      <c r="S168" s="25" t="str">
        <f>IF(Q168=0," ",IF(Q168&lt;=$N$4,"VENCIDO","NO VENCIDO"))</f>
        <v xml:space="preserve"> </v>
      </c>
      <c r="T168" s="18"/>
      <c r="U168" s="19"/>
      <c r="V168" s="19"/>
      <c r="W168" s="20"/>
      <c r="X168" s="20"/>
      <c r="Y168" s="164"/>
      <c r="Z168" s="21"/>
      <c r="AA168" s="4"/>
      <c r="AB168" s="166"/>
      <c r="AC168" s="166"/>
      <c r="AD168" s="170"/>
      <c r="AE168" s="166"/>
      <c r="AF168" s="166"/>
      <c r="AG168" s="166"/>
      <c r="AH168" s="166"/>
      <c r="AI168" s="166"/>
      <c r="AJ168" s="166"/>
      <c r="AK168" s="166"/>
      <c r="AL168" s="166"/>
      <c r="AM168" s="166"/>
      <c r="AN168" s="166"/>
      <c r="AO168" s="184"/>
      <c r="AP168" s="24"/>
      <c r="AQ168" s="8"/>
    </row>
    <row r="169" spans="1:43" ht="14.65" customHeight="1">
      <c r="A169" s="101"/>
      <c r="B169" s="193"/>
      <c r="C169" s="193"/>
      <c r="D169" s="118"/>
      <c r="E169" s="127"/>
      <c r="F169" s="133"/>
      <c r="G169" s="133"/>
      <c r="H169" s="133"/>
      <c r="I169" s="133"/>
      <c r="J169" s="145"/>
      <c r="K169" s="148"/>
      <c r="L169" s="151"/>
      <c r="M169" s="154"/>
      <c r="N169" s="14"/>
      <c r="O169" s="15"/>
      <c r="P169" s="15"/>
      <c r="Q169" s="16"/>
      <c r="R169" s="17" t="str">
        <f ca="1">IF(Q169=0," ",IFERROR(IF(DATEDIF(TODAY(),Q169,"M")&lt;=5,"ROJO",IF(DATEDIF(TODAY(),Q169,"M")&gt;=12,"VERDE",IF(AND(DATEDIF(TODAY(),Q169,"M")&gt;=6,DATEDIF(TODAY(),Q169,"M")&lt;=11),"AMARILLO"))),S169))</f>
        <v xml:space="preserve"> </v>
      </c>
      <c r="S169" s="25" t="str">
        <f>IF(Q169=0," ",IF(Q169&lt;=$N$4,"VENCIDO","NO VENCIDO"))</f>
        <v xml:space="preserve"> </v>
      </c>
      <c r="T169" s="18"/>
      <c r="U169" s="19"/>
      <c r="V169" s="19"/>
      <c r="W169" s="20"/>
      <c r="X169" s="20"/>
      <c r="Y169" s="164"/>
      <c r="Z169" s="21"/>
      <c r="AA169" s="4"/>
      <c r="AB169" s="166"/>
      <c r="AC169" s="166"/>
      <c r="AD169" s="170"/>
      <c r="AE169" s="166"/>
      <c r="AF169" s="166"/>
      <c r="AG169" s="166"/>
      <c r="AH169" s="166"/>
      <c r="AI169" s="166"/>
      <c r="AJ169" s="166"/>
      <c r="AK169" s="166"/>
      <c r="AL169" s="166"/>
      <c r="AM169" s="166"/>
      <c r="AN169" s="166"/>
      <c r="AO169" s="184"/>
      <c r="AP169" s="24"/>
      <c r="AQ169" s="8"/>
    </row>
    <row r="170" spans="1:43" ht="14.65" customHeight="1">
      <c r="A170" s="101"/>
      <c r="B170" s="193"/>
      <c r="C170" s="193"/>
      <c r="D170" s="118"/>
      <c r="E170" s="127"/>
      <c r="F170" s="133"/>
      <c r="G170" s="133"/>
      <c r="H170" s="133"/>
      <c r="I170" s="133"/>
      <c r="J170" s="145"/>
      <c r="K170" s="148"/>
      <c r="L170" s="151"/>
      <c r="M170" s="154"/>
      <c r="N170" s="14"/>
      <c r="O170" s="15"/>
      <c r="P170" s="15"/>
      <c r="Q170" s="16"/>
      <c r="R170" s="17" t="str">
        <f ca="1">IF(Q170=0," ",IFERROR(IF(DATEDIF(TODAY(),Q170,"M")&lt;=5,"ROJO",IF(DATEDIF(TODAY(),Q170,"M")&gt;=12,"VERDE",IF(AND(DATEDIF(TODAY(),Q170,"M")&gt;=6,DATEDIF(TODAY(),Q170,"M")&lt;=11),"AMARILLO"))),S170))</f>
        <v xml:space="preserve"> </v>
      </c>
      <c r="S170" s="25" t="str">
        <f>IF(Q170=0," ",IF(Q170&lt;=$N$4,"VENCIDO","NO VENCIDO"))</f>
        <v xml:space="preserve"> </v>
      </c>
      <c r="T170" s="18"/>
      <c r="U170" s="19"/>
      <c r="V170" s="19"/>
      <c r="W170" s="20"/>
      <c r="X170" s="20"/>
      <c r="Y170" s="164"/>
      <c r="Z170" s="21"/>
      <c r="AA170" s="4"/>
      <c r="AB170" s="166"/>
      <c r="AC170" s="166"/>
      <c r="AD170" s="170"/>
      <c r="AE170" s="166"/>
      <c r="AF170" s="166"/>
      <c r="AG170" s="166"/>
      <c r="AH170" s="166"/>
      <c r="AI170" s="166"/>
      <c r="AJ170" s="166"/>
      <c r="AK170" s="166"/>
      <c r="AL170" s="166"/>
      <c r="AM170" s="166"/>
      <c r="AN170" s="166"/>
      <c r="AO170" s="184"/>
      <c r="AP170" s="24"/>
      <c r="AQ170" s="8"/>
    </row>
    <row r="171" spans="1:43" ht="14.65" customHeight="1">
      <c r="A171" s="101"/>
      <c r="B171" s="193"/>
      <c r="C171" s="193"/>
      <c r="D171" s="118"/>
      <c r="E171" s="127"/>
      <c r="F171" s="133"/>
      <c r="G171" s="133"/>
      <c r="H171" s="133"/>
      <c r="I171" s="133"/>
      <c r="J171" s="145"/>
      <c r="K171" s="148"/>
      <c r="L171" s="151"/>
      <c r="M171" s="155"/>
      <c r="N171" s="14"/>
      <c r="O171" s="15"/>
      <c r="P171" s="15"/>
      <c r="Q171" s="16"/>
      <c r="R171" s="17" t="str">
        <f ca="1">IF(Q171=0," ",IFERROR(IF(DATEDIF(TODAY(),Q171,"M")&lt;=5,"ROJO",IF(DATEDIF(TODAY(),Q171,"M")&gt;=12,"VERDE",IF(AND(DATEDIF(TODAY(),Q171,"M")&gt;=6,DATEDIF(TODAY(),Q171,"M")&lt;=11),"AMARILLO"))),S171))</f>
        <v xml:space="preserve"> </v>
      </c>
      <c r="S171" s="25" t="str">
        <f>IF(Q171=0," ",IF(Q171&lt;=$N$4,"VENCIDO","NO VENCIDO"))</f>
        <v xml:space="preserve"> </v>
      </c>
      <c r="T171" s="18"/>
      <c r="U171" s="19"/>
      <c r="V171" s="19"/>
      <c r="W171" s="20"/>
      <c r="X171" s="20"/>
      <c r="Y171" s="164"/>
      <c r="Z171" s="21"/>
      <c r="AA171" s="4"/>
      <c r="AB171" s="166"/>
      <c r="AC171" s="166"/>
      <c r="AD171" s="170"/>
      <c r="AE171" s="166"/>
      <c r="AF171" s="166"/>
      <c r="AG171" s="166"/>
      <c r="AH171" s="166"/>
      <c r="AI171" s="166"/>
      <c r="AJ171" s="166"/>
      <c r="AK171" s="166"/>
      <c r="AL171" s="166"/>
      <c r="AM171" s="166"/>
      <c r="AN171" s="166"/>
      <c r="AO171" s="185"/>
      <c r="AP171" s="24"/>
      <c r="AQ171" s="8"/>
    </row>
    <row r="172" spans="1:43" ht="16.5">
      <c r="A172" s="102"/>
      <c r="B172" s="193"/>
      <c r="C172" s="193"/>
      <c r="D172" s="119"/>
      <c r="E172" s="128"/>
      <c r="F172" s="134"/>
      <c r="G172" s="134"/>
      <c r="H172" s="134"/>
      <c r="I172" s="134"/>
      <c r="J172" s="146"/>
      <c r="K172" s="149"/>
      <c r="L172" s="152"/>
      <c r="M172" s="28" t="b">
        <f>M167=N172</f>
        <v>1</v>
      </c>
      <c r="N172" s="29">
        <f>SUM(N167:N171)</f>
        <v>0</v>
      </c>
      <c r="O172" s="30" t="s">
        <v>112</v>
      </c>
      <c r="P172" s="31"/>
      <c r="Q172" s="32"/>
      <c r="R172" s="32"/>
      <c r="S172" s="32"/>
      <c r="T172" s="33">
        <f>SUM(T167:T171)</f>
        <v>0</v>
      </c>
      <c r="U172" s="34"/>
      <c r="V172" s="34"/>
      <c r="W172" s="34"/>
      <c r="X172" s="35"/>
      <c r="Y172" s="165"/>
      <c r="Z172" s="36"/>
      <c r="AA172" s="4"/>
      <c r="AB172" s="37"/>
      <c r="AC172" s="37"/>
      <c r="AD172" s="38"/>
      <c r="AE172" s="37"/>
      <c r="AF172" s="37"/>
      <c r="AG172" s="37"/>
      <c r="AH172" s="37"/>
      <c r="AI172" s="37"/>
      <c r="AJ172" s="37"/>
      <c r="AK172" s="37"/>
      <c r="AL172" s="37"/>
      <c r="AM172" s="37"/>
      <c r="AN172" s="37"/>
      <c r="AO172" s="39"/>
      <c r="AP172" s="24"/>
      <c r="AQ172" s="8"/>
    </row>
    <row r="173" spans="1:43" ht="14.65" customHeight="1">
      <c r="A173" s="100">
        <f>A167+1</f>
        <v>29</v>
      </c>
      <c r="B173" s="193" t="s">
        <v>165</v>
      </c>
      <c r="C173" s="193"/>
      <c r="D173" s="117">
        <f>+Junio!M173</f>
        <v>25</v>
      </c>
      <c r="E173" s="126">
        <v>10</v>
      </c>
      <c r="F173" s="132">
        <v>12</v>
      </c>
      <c r="G173" s="132"/>
      <c r="H173" s="132"/>
      <c r="I173" s="132"/>
      <c r="J173" s="144">
        <f>+F173+G173</f>
        <v>12</v>
      </c>
      <c r="K173" s="147">
        <f>+AO173</f>
        <v>0</v>
      </c>
      <c r="L173" s="150">
        <f>+J173+K173</f>
        <v>12</v>
      </c>
      <c r="M173" s="153">
        <f>+(D173+E173)-(L173)+H173-I173</f>
        <v>23</v>
      </c>
      <c r="N173" s="14">
        <v>13</v>
      </c>
      <c r="O173" s="15" t="s">
        <v>166</v>
      </c>
      <c r="P173" s="15" t="s">
        <v>167</v>
      </c>
      <c r="Q173" s="16">
        <v>46538</v>
      </c>
      <c r="R173" s="17" t="str">
        <f ca="1">IF(Q173=0," ",IFERROR(IF(DATEDIF(TODAY(),Q173,"M")&lt;=5,"ROJO",IF(DATEDIF(TODAY(),Q173,"M")&gt;=12,"VERDE",IF(AND(DATEDIF(TODAY(),Q173,"M")&gt;=6,DATEDIF(TODAY(),Q173,"M")&lt;=11),"AMARILLO"))),S173))</f>
        <v>AMARILLO</v>
      </c>
      <c r="S173" s="17" t="str">
        <f>IF(Q173=0," ",IF(Q173&lt;=$N$4,"VENCIDO","NO VENCIDO"))</f>
        <v>NO VENCIDO</v>
      </c>
      <c r="T173" s="18"/>
      <c r="U173" s="19"/>
      <c r="V173" s="19"/>
      <c r="W173" s="20"/>
      <c r="X173" s="20"/>
      <c r="Y173" s="163">
        <f>+AT173</f>
        <v>0</v>
      </c>
      <c r="Z173" s="21"/>
      <c r="AA173" s="4"/>
      <c r="AB173" s="166"/>
      <c r="AC173" s="166"/>
      <c r="AD173" s="170">
        <f>+AB173+AC173</f>
        <v>0</v>
      </c>
      <c r="AE173" s="166"/>
      <c r="AF173" s="166"/>
      <c r="AG173" s="166"/>
      <c r="AH173" s="166"/>
      <c r="AI173" s="166"/>
      <c r="AJ173" s="166"/>
      <c r="AK173" s="166"/>
      <c r="AL173" s="166"/>
      <c r="AM173" s="166"/>
      <c r="AN173" s="166"/>
      <c r="AO173" s="183">
        <f>SUM(AD173:AN177)</f>
        <v>0</v>
      </c>
      <c r="AP173" s="24"/>
      <c r="AQ173" s="8"/>
    </row>
    <row r="174" spans="1:43" ht="14.65" customHeight="1">
      <c r="A174" s="101"/>
      <c r="B174" s="193"/>
      <c r="C174" s="193"/>
      <c r="D174" s="118"/>
      <c r="E174" s="127"/>
      <c r="F174" s="133"/>
      <c r="G174" s="133"/>
      <c r="H174" s="133"/>
      <c r="I174" s="133"/>
      <c r="J174" s="145"/>
      <c r="K174" s="148"/>
      <c r="L174" s="151"/>
      <c r="M174" s="154"/>
      <c r="N174" s="14">
        <v>10</v>
      </c>
      <c r="O174" s="15" t="s">
        <v>291</v>
      </c>
      <c r="P174" s="15" t="s">
        <v>167</v>
      </c>
      <c r="Q174" s="16">
        <v>46543</v>
      </c>
      <c r="R174" s="17" t="str">
        <f ca="1">IF(Q174=0," ",IFERROR(IF(DATEDIF(TODAY(),Q174,"M")&lt;=5,"ROJO",IF(DATEDIF(TODAY(),Q174,"M")&gt;=12,"VERDE",IF(AND(DATEDIF(TODAY(),Q174,"M")&gt;=6,DATEDIF(TODAY(),Q174,"M")&lt;=11),"AMARILLO"))),S174))</f>
        <v>AMARILLO</v>
      </c>
      <c r="S174" s="25" t="str">
        <f>IF(Q174=0," ",IF(Q174&lt;=$N$4,"VENCIDO","NO VENCIDO"))</f>
        <v>NO VENCIDO</v>
      </c>
      <c r="T174" s="18"/>
      <c r="U174" s="19"/>
      <c r="V174" s="19"/>
      <c r="W174" s="20"/>
      <c r="X174" s="20"/>
      <c r="Y174" s="164"/>
      <c r="Z174" s="21"/>
      <c r="AA174" s="4"/>
      <c r="AB174" s="166"/>
      <c r="AC174" s="166"/>
      <c r="AD174" s="170"/>
      <c r="AE174" s="166"/>
      <c r="AF174" s="166"/>
      <c r="AG174" s="166"/>
      <c r="AH174" s="166"/>
      <c r="AI174" s="166"/>
      <c r="AJ174" s="166"/>
      <c r="AK174" s="166"/>
      <c r="AL174" s="166"/>
      <c r="AM174" s="166"/>
      <c r="AN174" s="166"/>
      <c r="AO174" s="184"/>
      <c r="AP174" s="24"/>
      <c r="AQ174" s="8"/>
    </row>
    <row r="175" spans="1:43" ht="14.65" customHeight="1">
      <c r="A175" s="101"/>
      <c r="B175" s="193"/>
      <c r="C175" s="193"/>
      <c r="D175" s="118"/>
      <c r="E175" s="127"/>
      <c r="F175" s="133"/>
      <c r="G175" s="133"/>
      <c r="H175" s="133"/>
      <c r="I175" s="133"/>
      <c r="J175" s="145"/>
      <c r="K175" s="148"/>
      <c r="L175" s="151"/>
      <c r="M175" s="154"/>
      <c r="N175" s="14"/>
      <c r="O175" s="15"/>
      <c r="P175" s="15"/>
      <c r="Q175" s="16"/>
      <c r="R175" s="17" t="str">
        <f ca="1">IF(Q175=0," ",IFERROR(IF(DATEDIF(TODAY(),Q175,"M")&lt;=5,"ROJO",IF(DATEDIF(TODAY(),Q175,"M")&gt;=12,"VERDE",IF(AND(DATEDIF(TODAY(),Q175,"M")&gt;=6,DATEDIF(TODAY(),Q175,"M")&lt;=11),"AMARILLO"))),S175))</f>
        <v xml:space="preserve"> </v>
      </c>
      <c r="S175" s="25" t="str">
        <f>IF(Q175=0," ",IF(Q175&lt;=$N$4,"VENCIDO","NO VENCIDO"))</f>
        <v xml:space="preserve"> </v>
      </c>
      <c r="T175" s="18"/>
      <c r="U175" s="19"/>
      <c r="V175" s="19"/>
      <c r="W175" s="20"/>
      <c r="X175" s="20"/>
      <c r="Y175" s="164"/>
      <c r="Z175" s="21"/>
      <c r="AA175" s="4"/>
      <c r="AB175" s="166"/>
      <c r="AC175" s="166"/>
      <c r="AD175" s="170"/>
      <c r="AE175" s="166"/>
      <c r="AF175" s="166"/>
      <c r="AG175" s="166"/>
      <c r="AH175" s="166"/>
      <c r="AI175" s="166"/>
      <c r="AJ175" s="166"/>
      <c r="AK175" s="166"/>
      <c r="AL175" s="166"/>
      <c r="AM175" s="166"/>
      <c r="AN175" s="166"/>
      <c r="AO175" s="184"/>
      <c r="AP175" s="24"/>
      <c r="AQ175" s="8"/>
    </row>
    <row r="176" spans="1:43" ht="14.65" customHeight="1">
      <c r="A176" s="101"/>
      <c r="B176" s="193"/>
      <c r="C176" s="193"/>
      <c r="D176" s="118"/>
      <c r="E176" s="127"/>
      <c r="F176" s="133"/>
      <c r="G176" s="133"/>
      <c r="H176" s="133"/>
      <c r="I176" s="133"/>
      <c r="J176" s="145"/>
      <c r="K176" s="148"/>
      <c r="L176" s="151"/>
      <c r="M176" s="154"/>
      <c r="N176" s="14"/>
      <c r="O176" s="15"/>
      <c r="P176" s="15"/>
      <c r="Q176" s="16"/>
      <c r="R176" s="17" t="str">
        <f ca="1">IF(Q176=0," ",IFERROR(IF(DATEDIF(TODAY(),Q176,"M")&lt;=5,"ROJO",IF(DATEDIF(TODAY(),Q176,"M")&gt;=12,"VERDE",IF(AND(DATEDIF(TODAY(),Q176,"M")&gt;=6,DATEDIF(TODAY(),Q176,"M")&lt;=11),"AMARILLO"))),S176))</f>
        <v xml:space="preserve"> </v>
      </c>
      <c r="S176" s="25" t="str">
        <f>IF(Q176=0," ",IF(Q176&lt;=$N$4,"VENCIDO","NO VENCIDO"))</f>
        <v xml:space="preserve"> </v>
      </c>
      <c r="T176" s="18"/>
      <c r="U176" s="19"/>
      <c r="V176" s="19"/>
      <c r="W176" s="20"/>
      <c r="X176" s="20"/>
      <c r="Y176" s="164"/>
      <c r="Z176" s="21"/>
      <c r="AA176" s="4"/>
      <c r="AB176" s="166"/>
      <c r="AC176" s="166"/>
      <c r="AD176" s="170"/>
      <c r="AE176" s="166"/>
      <c r="AF176" s="166"/>
      <c r="AG176" s="166"/>
      <c r="AH176" s="166"/>
      <c r="AI176" s="166"/>
      <c r="AJ176" s="166"/>
      <c r="AK176" s="166"/>
      <c r="AL176" s="166"/>
      <c r="AM176" s="166"/>
      <c r="AN176" s="166"/>
      <c r="AO176" s="184"/>
      <c r="AP176" s="24"/>
      <c r="AQ176" s="8"/>
    </row>
    <row r="177" spans="1:43" ht="14.65" customHeight="1">
      <c r="A177" s="101"/>
      <c r="B177" s="193"/>
      <c r="C177" s="193"/>
      <c r="D177" s="118"/>
      <c r="E177" s="127"/>
      <c r="F177" s="133"/>
      <c r="G177" s="133"/>
      <c r="H177" s="133"/>
      <c r="I177" s="133"/>
      <c r="J177" s="145"/>
      <c r="K177" s="148"/>
      <c r="L177" s="151"/>
      <c r="M177" s="155"/>
      <c r="N177" s="14"/>
      <c r="O177" s="15"/>
      <c r="P177" s="15"/>
      <c r="Q177" s="16"/>
      <c r="R177" s="17" t="str">
        <f ca="1">IF(Q177=0," ",IFERROR(IF(DATEDIF(TODAY(),Q177,"M")&lt;=5,"ROJO",IF(DATEDIF(TODAY(),Q177,"M")&gt;=12,"VERDE",IF(AND(DATEDIF(TODAY(),Q177,"M")&gt;=6,DATEDIF(TODAY(),Q177,"M")&lt;=11),"AMARILLO"))),S177))</f>
        <v xml:space="preserve"> </v>
      </c>
      <c r="S177" s="25" t="str">
        <f>IF(Q177=0," ",IF(Q177&lt;=$N$4,"VENCIDO","NO VENCIDO"))</f>
        <v xml:space="preserve"> </v>
      </c>
      <c r="T177" s="18"/>
      <c r="U177" s="19"/>
      <c r="V177" s="19"/>
      <c r="W177" s="20"/>
      <c r="X177" s="20"/>
      <c r="Y177" s="164"/>
      <c r="Z177" s="21"/>
      <c r="AA177" s="4"/>
      <c r="AB177" s="166"/>
      <c r="AC177" s="166"/>
      <c r="AD177" s="170"/>
      <c r="AE177" s="166"/>
      <c r="AF177" s="166"/>
      <c r="AG177" s="166"/>
      <c r="AH177" s="166"/>
      <c r="AI177" s="166"/>
      <c r="AJ177" s="166"/>
      <c r="AK177" s="166"/>
      <c r="AL177" s="166"/>
      <c r="AM177" s="166"/>
      <c r="AN177" s="166"/>
      <c r="AO177" s="185"/>
      <c r="AP177" s="24"/>
      <c r="AQ177" s="8"/>
    </row>
    <row r="178" spans="1:43" ht="16.5">
      <c r="A178" s="102"/>
      <c r="B178" s="193"/>
      <c r="C178" s="193"/>
      <c r="D178" s="119"/>
      <c r="E178" s="128"/>
      <c r="F178" s="134"/>
      <c r="G178" s="134"/>
      <c r="H178" s="134"/>
      <c r="I178" s="134"/>
      <c r="J178" s="146"/>
      <c r="K178" s="149"/>
      <c r="L178" s="152"/>
      <c r="M178" s="28" t="b">
        <f>M173=N178</f>
        <v>1</v>
      </c>
      <c r="N178" s="29">
        <f>SUM(N173:N177)</f>
        <v>23</v>
      </c>
      <c r="O178" s="30" t="s">
        <v>112</v>
      </c>
      <c r="P178" s="31"/>
      <c r="Q178" s="32"/>
      <c r="R178" s="32"/>
      <c r="S178" s="32"/>
      <c r="T178" s="33">
        <f>SUM(T173:T177)</f>
        <v>0</v>
      </c>
      <c r="U178" s="34"/>
      <c r="V178" s="34"/>
      <c r="W178" s="34"/>
      <c r="X178" s="35"/>
      <c r="Y178" s="165"/>
      <c r="Z178" s="36"/>
      <c r="AA178" s="4"/>
      <c r="AB178" s="37"/>
      <c r="AC178" s="37"/>
      <c r="AD178" s="38"/>
      <c r="AE178" s="37"/>
      <c r="AF178" s="37"/>
      <c r="AG178" s="37"/>
      <c r="AH178" s="37"/>
      <c r="AI178" s="37"/>
      <c r="AJ178" s="37"/>
      <c r="AK178" s="37"/>
      <c r="AL178" s="37"/>
      <c r="AM178" s="37"/>
      <c r="AN178" s="37"/>
      <c r="AO178" s="39"/>
      <c r="AP178" s="24"/>
      <c r="AQ178" s="8"/>
    </row>
    <row r="179" spans="1:43" ht="14.65" customHeight="1">
      <c r="A179" s="100">
        <f>A173+1</f>
        <v>30</v>
      </c>
      <c r="B179" s="193" t="s">
        <v>168</v>
      </c>
      <c r="C179" s="193"/>
      <c r="D179" s="117">
        <f>+Junio!M179</f>
        <v>12</v>
      </c>
      <c r="E179" s="126"/>
      <c r="F179" s="132">
        <v>6</v>
      </c>
      <c r="G179" s="132"/>
      <c r="H179" s="132"/>
      <c r="I179" s="132"/>
      <c r="J179" s="144">
        <f>+F179+G179</f>
        <v>6</v>
      </c>
      <c r="K179" s="147">
        <f>+AO179</f>
        <v>0</v>
      </c>
      <c r="L179" s="150">
        <f>+J179+K179</f>
        <v>6</v>
      </c>
      <c r="M179" s="153">
        <f>+(D179+E179)-(L179)+H179-I179</f>
        <v>6</v>
      </c>
      <c r="N179" s="14">
        <v>6</v>
      </c>
      <c r="O179" s="15" t="s">
        <v>281</v>
      </c>
      <c r="P179" s="15" t="s">
        <v>111</v>
      </c>
      <c r="Q179" s="16">
        <v>46783</v>
      </c>
      <c r="R179" s="17" t="str">
        <f ca="1">IF(Q179=0," ",IFERROR(IF(DATEDIF(TODAY(),Q179,"M")&lt;=5,"ROJO",IF(DATEDIF(TODAY(),Q179,"M")&gt;=12,"VERDE",IF(AND(DATEDIF(TODAY(),Q179,"M")&gt;=6,DATEDIF(TODAY(),Q179,"M")&lt;=11),"AMARILLO"))),S179))</f>
        <v>VERDE</v>
      </c>
      <c r="S179" s="17" t="str">
        <f>IF(Q179=0," ",IF(Q179&lt;=$N$4,"VENCIDO","NO VENCIDO"))</f>
        <v>NO VENCIDO</v>
      </c>
      <c r="T179" s="18"/>
      <c r="U179" s="19"/>
      <c r="V179" s="19"/>
      <c r="W179" s="20"/>
      <c r="X179" s="20"/>
      <c r="Y179" s="163">
        <f>+AT179</f>
        <v>0</v>
      </c>
      <c r="Z179" s="21"/>
      <c r="AA179" s="4"/>
      <c r="AB179" s="166"/>
      <c r="AC179" s="166"/>
      <c r="AD179" s="170">
        <f>+AB179+AC179</f>
        <v>0</v>
      </c>
      <c r="AE179" s="166"/>
      <c r="AF179" s="166"/>
      <c r="AG179" s="166"/>
      <c r="AH179" s="166"/>
      <c r="AI179" s="166"/>
      <c r="AJ179" s="166"/>
      <c r="AK179" s="166"/>
      <c r="AL179" s="166"/>
      <c r="AM179" s="166"/>
      <c r="AN179" s="166"/>
      <c r="AO179" s="183">
        <f>SUM(AD179:AN183)</f>
        <v>0</v>
      </c>
      <c r="AP179" s="24"/>
      <c r="AQ179" s="8"/>
    </row>
    <row r="180" spans="1:43" ht="14.65" customHeight="1">
      <c r="A180" s="101"/>
      <c r="B180" s="193"/>
      <c r="C180" s="193"/>
      <c r="D180" s="118"/>
      <c r="E180" s="127"/>
      <c r="F180" s="133"/>
      <c r="G180" s="133"/>
      <c r="H180" s="133"/>
      <c r="I180" s="133"/>
      <c r="J180" s="145"/>
      <c r="K180" s="148"/>
      <c r="L180" s="151"/>
      <c r="M180" s="154"/>
      <c r="N180" s="14"/>
      <c r="O180" s="15"/>
      <c r="P180" s="15"/>
      <c r="Q180" s="16"/>
      <c r="R180" s="17" t="str">
        <f ca="1">IF(Q180=0," ",IFERROR(IF(DATEDIF(TODAY(),Q180,"M")&lt;=5,"ROJO",IF(DATEDIF(TODAY(),Q180,"M")&gt;=12,"VERDE",IF(AND(DATEDIF(TODAY(),Q180,"M")&gt;=6,DATEDIF(TODAY(),Q180,"M")&lt;=11),"AMARILLO"))),S180))</f>
        <v xml:space="preserve"> </v>
      </c>
      <c r="S180" s="25" t="str">
        <f>IF(Q180=0," ",IF(Q180&lt;=$N$4,"VENCIDO","NO VENCIDO"))</f>
        <v xml:space="preserve"> </v>
      </c>
      <c r="T180" s="18"/>
      <c r="U180" s="19"/>
      <c r="V180" s="19"/>
      <c r="W180" s="20"/>
      <c r="X180" s="20"/>
      <c r="Y180" s="164"/>
      <c r="Z180" s="21"/>
      <c r="AA180" s="4"/>
      <c r="AB180" s="166"/>
      <c r="AC180" s="166"/>
      <c r="AD180" s="170"/>
      <c r="AE180" s="166"/>
      <c r="AF180" s="166"/>
      <c r="AG180" s="166"/>
      <c r="AH180" s="166"/>
      <c r="AI180" s="166"/>
      <c r="AJ180" s="166"/>
      <c r="AK180" s="166"/>
      <c r="AL180" s="166"/>
      <c r="AM180" s="166"/>
      <c r="AN180" s="166"/>
      <c r="AO180" s="184"/>
      <c r="AP180" s="24"/>
      <c r="AQ180" s="8"/>
    </row>
    <row r="181" spans="1:43" ht="14.65" customHeight="1">
      <c r="A181" s="101"/>
      <c r="B181" s="193"/>
      <c r="C181" s="193"/>
      <c r="D181" s="118"/>
      <c r="E181" s="127"/>
      <c r="F181" s="133"/>
      <c r="G181" s="133"/>
      <c r="H181" s="133"/>
      <c r="I181" s="133"/>
      <c r="J181" s="145"/>
      <c r="K181" s="148"/>
      <c r="L181" s="151"/>
      <c r="M181" s="154"/>
      <c r="N181" s="14"/>
      <c r="O181" s="15"/>
      <c r="P181" s="15"/>
      <c r="Q181" s="16"/>
      <c r="R181" s="17" t="str">
        <f ca="1">IF(Q181=0," ",IFERROR(IF(DATEDIF(TODAY(),Q181,"M")&lt;=5,"ROJO",IF(DATEDIF(TODAY(),Q181,"M")&gt;=12,"VERDE",IF(AND(DATEDIF(TODAY(),Q181,"M")&gt;=6,DATEDIF(TODAY(),Q181,"M")&lt;=11),"AMARILLO"))),S181))</f>
        <v xml:space="preserve"> </v>
      </c>
      <c r="S181" s="25" t="str">
        <f>IF(Q181=0," ",IF(Q181&lt;=$N$4,"VENCIDO","NO VENCIDO"))</f>
        <v xml:space="preserve"> </v>
      </c>
      <c r="T181" s="18"/>
      <c r="U181" s="19"/>
      <c r="V181" s="19"/>
      <c r="W181" s="20"/>
      <c r="X181" s="20"/>
      <c r="Y181" s="164"/>
      <c r="Z181" s="21"/>
      <c r="AA181" s="4"/>
      <c r="AB181" s="166"/>
      <c r="AC181" s="166"/>
      <c r="AD181" s="170"/>
      <c r="AE181" s="166"/>
      <c r="AF181" s="166"/>
      <c r="AG181" s="166"/>
      <c r="AH181" s="166"/>
      <c r="AI181" s="166"/>
      <c r="AJ181" s="166"/>
      <c r="AK181" s="166"/>
      <c r="AL181" s="166"/>
      <c r="AM181" s="166"/>
      <c r="AN181" s="166"/>
      <c r="AO181" s="184"/>
      <c r="AP181" s="24"/>
      <c r="AQ181" s="8"/>
    </row>
    <row r="182" spans="1:43" ht="14.65" customHeight="1">
      <c r="A182" s="101"/>
      <c r="B182" s="193"/>
      <c r="C182" s="193"/>
      <c r="D182" s="118"/>
      <c r="E182" s="127"/>
      <c r="F182" s="133"/>
      <c r="G182" s="133"/>
      <c r="H182" s="133"/>
      <c r="I182" s="133"/>
      <c r="J182" s="145"/>
      <c r="K182" s="148"/>
      <c r="L182" s="151"/>
      <c r="M182" s="154"/>
      <c r="N182" s="14"/>
      <c r="O182" s="15"/>
      <c r="P182" s="15"/>
      <c r="Q182" s="16"/>
      <c r="R182" s="17" t="str">
        <f ca="1">IF(Q182=0," ",IFERROR(IF(DATEDIF(TODAY(),Q182,"M")&lt;=5,"ROJO",IF(DATEDIF(TODAY(),Q182,"M")&gt;=12,"VERDE",IF(AND(DATEDIF(TODAY(),Q182,"M")&gt;=6,DATEDIF(TODAY(),Q182,"M")&lt;=11),"AMARILLO"))),S182))</f>
        <v xml:space="preserve"> </v>
      </c>
      <c r="S182" s="25" t="str">
        <f>IF(Q182=0," ",IF(Q182&lt;=$N$4,"VENCIDO","NO VENCIDO"))</f>
        <v xml:space="preserve"> </v>
      </c>
      <c r="T182" s="18"/>
      <c r="U182" s="19"/>
      <c r="V182" s="19"/>
      <c r="W182" s="20"/>
      <c r="X182" s="20"/>
      <c r="Y182" s="164"/>
      <c r="Z182" s="21"/>
      <c r="AA182" s="4"/>
      <c r="AB182" s="166"/>
      <c r="AC182" s="166"/>
      <c r="AD182" s="170"/>
      <c r="AE182" s="166"/>
      <c r="AF182" s="166"/>
      <c r="AG182" s="166"/>
      <c r="AH182" s="166"/>
      <c r="AI182" s="166"/>
      <c r="AJ182" s="166"/>
      <c r="AK182" s="166"/>
      <c r="AL182" s="166"/>
      <c r="AM182" s="166"/>
      <c r="AN182" s="166"/>
      <c r="AO182" s="184"/>
      <c r="AP182" s="24"/>
      <c r="AQ182" s="8"/>
    </row>
    <row r="183" spans="1:43" ht="14.65" customHeight="1">
      <c r="A183" s="101"/>
      <c r="B183" s="193"/>
      <c r="C183" s="193"/>
      <c r="D183" s="118"/>
      <c r="E183" s="127"/>
      <c r="F183" s="133"/>
      <c r="G183" s="133"/>
      <c r="H183" s="133"/>
      <c r="I183" s="133"/>
      <c r="J183" s="145"/>
      <c r="K183" s="148"/>
      <c r="L183" s="151"/>
      <c r="M183" s="155"/>
      <c r="N183" s="14"/>
      <c r="O183" s="15"/>
      <c r="P183" s="15"/>
      <c r="Q183" s="16"/>
      <c r="R183" s="17" t="str">
        <f ca="1">IF(Q183=0," ",IFERROR(IF(DATEDIF(TODAY(),Q183,"M")&lt;=5,"ROJO",IF(DATEDIF(TODAY(),Q183,"M")&gt;=12,"VERDE",IF(AND(DATEDIF(TODAY(),Q183,"M")&gt;=6,DATEDIF(TODAY(),Q183,"M")&lt;=11),"AMARILLO"))),S183))</f>
        <v xml:space="preserve"> </v>
      </c>
      <c r="S183" s="25" t="str">
        <f>IF(Q183=0," ",IF(Q183&lt;=$N$4,"VENCIDO","NO VENCIDO"))</f>
        <v xml:space="preserve"> </v>
      </c>
      <c r="T183" s="18"/>
      <c r="U183" s="19"/>
      <c r="V183" s="19"/>
      <c r="W183" s="20"/>
      <c r="X183" s="20"/>
      <c r="Y183" s="164"/>
      <c r="Z183" s="21"/>
      <c r="AA183" s="4"/>
      <c r="AB183" s="166"/>
      <c r="AC183" s="166"/>
      <c r="AD183" s="170"/>
      <c r="AE183" s="166"/>
      <c r="AF183" s="166"/>
      <c r="AG183" s="166"/>
      <c r="AH183" s="166"/>
      <c r="AI183" s="166"/>
      <c r="AJ183" s="166"/>
      <c r="AK183" s="166"/>
      <c r="AL183" s="166"/>
      <c r="AM183" s="166"/>
      <c r="AN183" s="166"/>
      <c r="AO183" s="185"/>
      <c r="AP183" s="24"/>
      <c r="AQ183" s="8"/>
    </row>
    <row r="184" spans="1:43" ht="16.5">
      <c r="A184" s="102"/>
      <c r="B184" s="193"/>
      <c r="C184" s="193"/>
      <c r="D184" s="119"/>
      <c r="E184" s="128"/>
      <c r="F184" s="134"/>
      <c r="G184" s="134"/>
      <c r="H184" s="134"/>
      <c r="I184" s="134"/>
      <c r="J184" s="146"/>
      <c r="K184" s="149"/>
      <c r="L184" s="152"/>
      <c r="M184" s="28" t="b">
        <f>M179=N184</f>
        <v>1</v>
      </c>
      <c r="N184" s="29">
        <f>SUM(N179:N183)</f>
        <v>6</v>
      </c>
      <c r="O184" s="30" t="s">
        <v>112</v>
      </c>
      <c r="P184" s="31"/>
      <c r="Q184" s="32"/>
      <c r="R184" s="32"/>
      <c r="S184" s="32"/>
      <c r="T184" s="33">
        <f>SUM(T179:T183)</f>
        <v>0</v>
      </c>
      <c r="U184" s="34"/>
      <c r="V184" s="34"/>
      <c r="W184" s="34"/>
      <c r="X184" s="35"/>
      <c r="Y184" s="165"/>
      <c r="Z184" s="36"/>
      <c r="AA184" s="4"/>
      <c r="AB184" s="37"/>
      <c r="AC184" s="37"/>
      <c r="AD184" s="38"/>
      <c r="AE184" s="37"/>
      <c r="AF184" s="37"/>
      <c r="AG184" s="37"/>
      <c r="AH184" s="37"/>
      <c r="AI184" s="37"/>
      <c r="AJ184" s="37"/>
      <c r="AK184" s="37"/>
      <c r="AL184" s="37"/>
      <c r="AM184" s="37"/>
      <c r="AN184" s="37"/>
      <c r="AO184" s="39"/>
      <c r="AP184" s="24"/>
      <c r="AQ184" s="8"/>
    </row>
    <row r="185" spans="1:43" ht="14.65" customHeight="1">
      <c r="A185" s="100">
        <f>A179+1</f>
        <v>31</v>
      </c>
      <c r="B185" s="193" t="s">
        <v>170</v>
      </c>
      <c r="C185" s="193"/>
      <c r="D185" s="117">
        <f>+Junio!M185</f>
        <v>4</v>
      </c>
      <c r="E185" s="126"/>
      <c r="F185" s="132">
        <v>3</v>
      </c>
      <c r="G185" s="132"/>
      <c r="H185" s="132">
        <v>2</v>
      </c>
      <c r="I185" s="132">
        <v>0</v>
      </c>
      <c r="J185" s="144">
        <f>+F185+G185</f>
        <v>3</v>
      </c>
      <c r="K185" s="147">
        <f>+AO185</f>
        <v>0</v>
      </c>
      <c r="L185" s="150">
        <f>+J185+K185</f>
        <v>3</v>
      </c>
      <c r="M185" s="153">
        <f>+(D185+E185)-(L185)+H185-I185</f>
        <v>3</v>
      </c>
      <c r="N185" s="14">
        <v>3</v>
      </c>
      <c r="O185" s="15" t="s">
        <v>171</v>
      </c>
      <c r="P185" s="15" t="s">
        <v>172</v>
      </c>
      <c r="Q185" s="16">
        <v>46836</v>
      </c>
      <c r="R185" s="17" t="str">
        <f ca="1">IF(Q185=0," ",IFERROR(IF(DATEDIF(TODAY(),Q185,"M")&lt;=5,"ROJO",IF(DATEDIF(TODAY(),Q185,"M")&gt;=12,"VERDE",IF(AND(DATEDIF(TODAY(),Q185,"M")&gt;=6,DATEDIF(TODAY(),Q185,"M")&lt;=11),"AMARILLO"))),S185))</f>
        <v>VERDE</v>
      </c>
      <c r="S185" s="17" t="str">
        <f>IF(Q185=0," ",IF(Q185&lt;=$N$4,"VENCIDO","NO VENCIDO"))</f>
        <v>NO VENCIDO</v>
      </c>
      <c r="T185" s="18"/>
      <c r="U185" s="19"/>
      <c r="V185" s="19"/>
      <c r="W185" s="20"/>
      <c r="X185" s="20"/>
      <c r="Y185" s="163">
        <f>+AT185</f>
        <v>0</v>
      </c>
      <c r="Z185" s="21"/>
      <c r="AA185" s="4"/>
      <c r="AB185" s="166"/>
      <c r="AC185" s="166"/>
      <c r="AD185" s="170">
        <f>+AB185+AC185</f>
        <v>0</v>
      </c>
      <c r="AE185" s="166"/>
      <c r="AF185" s="166"/>
      <c r="AG185" s="166"/>
      <c r="AH185" s="166"/>
      <c r="AI185" s="166"/>
      <c r="AJ185" s="166"/>
      <c r="AK185" s="166"/>
      <c r="AL185" s="166"/>
      <c r="AM185" s="166"/>
      <c r="AN185" s="166"/>
      <c r="AO185" s="183">
        <f>SUM(AD185:AN189)</f>
        <v>0</v>
      </c>
      <c r="AP185" s="24"/>
      <c r="AQ185" s="8"/>
    </row>
    <row r="186" spans="1:43" ht="14.65" customHeight="1">
      <c r="A186" s="101"/>
      <c r="B186" s="193"/>
      <c r="C186" s="193"/>
      <c r="D186" s="118"/>
      <c r="E186" s="127"/>
      <c r="F186" s="133"/>
      <c r="G186" s="133"/>
      <c r="H186" s="133"/>
      <c r="I186" s="133"/>
      <c r="J186" s="145"/>
      <c r="K186" s="148"/>
      <c r="L186" s="151"/>
      <c r="M186" s="154"/>
      <c r="N186" s="14"/>
      <c r="O186" s="15"/>
      <c r="P186" s="15"/>
      <c r="Q186" s="16"/>
      <c r="R186" s="17" t="str">
        <f ca="1">IF(Q186=0," ",IFERROR(IF(DATEDIF(TODAY(),Q186,"M")&lt;=5,"ROJO",IF(DATEDIF(TODAY(),Q186,"M")&gt;=12,"VERDE",IF(AND(DATEDIF(TODAY(),Q186,"M")&gt;=6,DATEDIF(TODAY(),Q186,"M")&lt;=11),"AMARILLO"))),S186))</f>
        <v xml:space="preserve"> </v>
      </c>
      <c r="S186" s="25" t="str">
        <f>IF(Q186=0," ",IF(Q186&lt;=$N$4,"VENCIDO","NO VENCIDO"))</f>
        <v xml:space="preserve"> </v>
      </c>
      <c r="T186" s="18"/>
      <c r="U186" s="19"/>
      <c r="V186" s="19"/>
      <c r="W186" s="20"/>
      <c r="X186" s="20"/>
      <c r="Y186" s="164"/>
      <c r="Z186" s="21"/>
      <c r="AA186" s="4"/>
      <c r="AB186" s="166"/>
      <c r="AC186" s="166"/>
      <c r="AD186" s="170"/>
      <c r="AE186" s="166"/>
      <c r="AF186" s="166"/>
      <c r="AG186" s="166"/>
      <c r="AH186" s="166"/>
      <c r="AI186" s="166"/>
      <c r="AJ186" s="166"/>
      <c r="AK186" s="166"/>
      <c r="AL186" s="166"/>
      <c r="AM186" s="166"/>
      <c r="AN186" s="166"/>
      <c r="AO186" s="184"/>
      <c r="AP186" s="24"/>
      <c r="AQ186" s="8"/>
    </row>
    <row r="187" spans="1:43" ht="14.65" customHeight="1">
      <c r="A187" s="101"/>
      <c r="B187" s="193"/>
      <c r="C187" s="193"/>
      <c r="D187" s="118"/>
      <c r="E187" s="127"/>
      <c r="F187" s="133"/>
      <c r="G187" s="133"/>
      <c r="H187" s="133"/>
      <c r="I187" s="133"/>
      <c r="J187" s="145"/>
      <c r="K187" s="148"/>
      <c r="L187" s="151"/>
      <c r="M187" s="154"/>
      <c r="N187" s="14"/>
      <c r="O187" s="15"/>
      <c r="P187" s="15"/>
      <c r="Q187" s="16"/>
      <c r="R187" s="17" t="str">
        <f ca="1">IF(Q187=0," ",IFERROR(IF(DATEDIF(TODAY(),Q187,"M")&lt;=5,"ROJO",IF(DATEDIF(TODAY(),Q187,"M")&gt;=12,"VERDE",IF(AND(DATEDIF(TODAY(),Q187,"M")&gt;=6,DATEDIF(TODAY(),Q187,"M")&lt;=11),"AMARILLO"))),S187))</f>
        <v xml:space="preserve"> </v>
      </c>
      <c r="S187" s="25" t="str">
        <f>IF(Q187=0," ",IF(Q187&lt;=$N$4,"VENCIDO","NO VENCIDO"))</f>
        <v xml:space="preserve"> </v>
      </c>
      <c r="T187" s="18"/>
      <c r="U187" s="19"/>
      <c r="V187" s="19"/>
      <c r="W187" s="20"/>
      <c r="X187" s="20"/>
      <c r="Y187" s="164"/>
      <c r="Z187" s="21"/>
      <c r="AA187" s="4"/>
      <c r="AB187" s="166"/>
      <c r="AC187" s="166"/>
      <c r="AD187" s="170"/>
      <c r="AE187" s="166"/>
      <c r="AF187" s="166"/>
      <c r="AG187" s="166"/>
      <c r="AH187" s="166"/>
      <c r="AI187" s="166"/>
      <c r="AJ187" s="166"/>
      <c r="AK187" s="166"/>
      <c r="AL187" s="166"/>
      <c r="AM187" s="166"/>
      <c r="AN187" s="166"/>
      <c r="AO187" s="184"/>
      <c r="AP187" s="24"/>
      <c r="AQ187" s="8"/>
    </row>
    <row r="188" spans="1:43" ht="14.65" customHeight="1">
      <c r="A188" s="101"/>
      <c r="B188" s="193"/>
      <c r="C188" s="193"/>
      <c r="D188" s="118"/>
      <c r="E188" s="127"/>
      <c r="F188" s="133"/>
      <c r="G188" s="133"/>
      <c r="H188" s="133"/>
      <c r="I188" s="133"/>
      <c r="J188" s="145"/>
      <c r="K188" s="148"/>
      <c r="L188" s="151"/>
      <c r="M188" s="154"/>
      <c r="N188" s="14"/>
      <c r="O188" s="15"/>
      <c r="P188" s="15"/>
      <c r="Q188" s="16"/>
      <c r="R188" s="17" t="str">
        <f ca="1">IF(Q188=0," ",IFERROR(IF(DATEDIF(TODAY(),Q188,"M")&lt;=5,"ROJO",IF(DATEDIF(TODAY(),Q188,"M")&gt;=12,"VERDE",IF(AND(DATEDIF(TODAY(),Q188,"M")&gt;=6,DATEDIF(TODAY(),Q188,"M")&lt;=11),"AMARILLO"))),S188))</f>
        <v xml:space="preserve"> </v>
      </c>
      <c r="S188" s="25" t="str">
        <f>IF(Q188=0," ",IF(Q188&lt;=$N$4,"VENCIDO","NO VENCIDO"))</f>
        <v xml:space="preserve"> </v>
      </c>
      <c r="T188" s="18"/>
      <c r="U188" s="19"/>
      <c r="V188" s="19"/>
      <c r="W188" s="20"/>
      <c r="X188" s="20"/>
      <c r="Y188" s="164"/>
      <c r="Z188" s="21"/>
      <c r="AA188" s="4"/>
      <c r="AB188" s="166"/>
      <c r="AC188" s="166"/>
      <c r="AD188" s="170"/>
      <c r="AE188" s="166"/>
      <c r="AF188" s="166"/>
      <c r="AG188" s="166"/>
      <c r="AH188" s="166"/>
      <c r="AI188" s="166"/>
      <c r="AJ188" s="166"/>
      <c r="AK188" s="166"/>
      <c r="AL188" s="166"/>
      <c r="AM188" s="166"/>
      <c r="AN188" s="166"/>
      <c r="AO188" s="184"/>
      <c r="AP188" s="24"/>
      <c r="AQ188" s="8"/>
    </row>
    <row r="189" spans="1:43" ht="14.65" customHeight="1">
      <c r="A189" s="101"/>
      <c r="B189" s="193"/>
      <c r="C189" s="193"/>
      <c r="D189" s="118"/>
      <c r="E189" s="127"/>
      <c r="F189" s="133"/>
      <c r="G189" s="133"/>
      <c r="H189" s="133"/>
      <c r="I189" s="133"/>
      <c r="J189" s="145"/>
      <c r="K189" s="148"/>
      <c r="L189" s="151"/>
      <c r="M189" s="155"/>
      <c r="N189" s="14"/>
      <c r="O189" s="15"/>
      <c r="P189" s="15"/>
      <c r="Q189" s="16"/>
      <c r="R189" s="17" t="str">
        <f ca="1">IF(Q189=0," ",IFERROR(IF(DATEDIF(TODAY(),Q189,"M")&lt;=5,"ROJO",IF(DATEDIF(TODAY(),Q189,"M")&gt;=12,"VERDE",IF(AND(DATEDIF(TODAY(),Q189,"M")&gt;=6,DATEDIF(TODAY(),Q189,"M")&lt;=11),"AMARILLO"))),S189))</f>
        <v xml:space="preserve"> </v>
      </c>
      <c r="S189" s="25" t="str">
        <f>IF(Q189=0," ",IF(Q189&lt;=$N$4,"VENCIDO","NO VENCIDO"))</f>
        <v xml:space="preserve"> </v>
      </c>
      <c r="T189" s="18"/>
      <c r="U189" s="19"/>
      <c r="V189" s="19"/>
      <c r="W189" s="20"/>
      <c r="X189" s="20"/>
      <c r="Y189" s="164"/>
      <c r="Z189" s="21"/>
      <c r="AA189" s="4"/>
      <c r="AB189" s="166"/>
      <c r="AC189" s="166"/>
      <c r="AD189" s="170"/>
      <c r="AE189" s="166"/>
      <c r="AF189" s="166"/>
      <c r="AG189" s="166"/>
      <c r="AH189" s="166"/>
      <c r="AI189" s="166"/>
      <c r="AJ189" s="166"/>
      <c r="AK189" s="166"/>
      <c r="AL189" s="166"/>
      <c r="AM189" s="166"/>
      <c r="AN189" s="166"/>
      <c r="AO189" s="185"/>
      <c r="AP189" s="24"/>
      <c r="AQ189" s="8"/>
    </row>
    <row r="190" spans="1:43" ht="16.5">
      <c r="A190" s="102"/>
      <c r="B190" s="193"/>
      <c r="C190" s="193"/>
      <c r="D190" s="119"/>
      <c r="E190" s="128"/>
      <c r="F190" s="134"/>
      <c r="G190" s="134"/>
      <c r="H190" s="134"/>
      <c r="I190" s="134"/>
      <c r="J190" s="146"/>
      <c r="K190" s="149"/>
      <c r="L190" s="152"/>
      <c r="M190" s="28" t="b">
        <f>M185=N190</f>
        <v>1</v>
      </c>
      <c r="N190" s="29">
        <f>SUM(N185:N189)</f>
        <v>3</v>
      </c>
      <c r="O190" s="30" t="s">
        <v>112</v>
      </c>
      <c r="P190" s="31"/>
      <c r="Q190" s="32"/>
      <c r="R190" s="32"/>
      <c r="S190" s="32"/>
      <c r="T190" s="33">
        <f>SUM(T185:T189)</f>
        <v>0</v>
      </c>
      <c r="U190" s="34"/>
      <c r="V190" s="34"/>
      <c r="W190" s="34"/>
      <c r="X190" s="35"/>
      <c r="Y190" s="165"/>
      <c r="Z190" s="36"/>
      <c r="AA190" s="4"/>
      <c r="AB190" s="37"/>
      <c r="AC190" s="37"/>
      <c r="AD190" s="38"/>
      <c r="AE190" s="37"/>
      <c r="AF190" s="37"/>
      <c r="AG190" s="37"/>
      <c r="AH190" s="37"/>
      <c r="AI190" s="37"/>
      <c r="AJ190" s="37"/>
      <c r="AK190" s="37"/>
      <c r="AL190" s="37"/>
      <c r="AM190" s="37"/>
      <c r="AN190" s="37"/>
      <c r="AO190" s="39"/>
      <c r="AP190" s="24"/>
      <c r="AQ190" s="8"/>
    </row>
    <row r="191" spans="1:43" ht="14.65" customHeight="1">
      <c r="A191" s="100">
        <f>A185+1</f>
        <v>32</v>
      </c>
      <c r="B191" s="193" t="s">
        <v>173</v>
      </c>
      <c r="C191" s="193"/>
      <c r="D191" s="117">
        <f>+Junio!M191</f>
        <v>0</v>
      </c>
      <c r="E191" s="126"/>
      <c r="F191" s="132"/>
      <c r="G191" s="132"/>
      <c r="H191" s="132"/>
      <c r="I191" s="132"/>
      <c r="J191" s="144">
        <f>+F191+G191</f>
        <v>0</v>
      </c>
      <c r="K191" s="147">
        <f>+AO191</f>
        <v>0</v>
      </c>
      <c r="L191" s="150">
        <f>+J191+K191</f>
        <v>0</v>
      </c>
      <c r="M191" s="153">
        <f>+(D191+E191)-(L191)+H191-I191</f>
        <v>0</v>
      </c>
      <c r="N191" s="14"/>
      <c r="O191" s="15"/>
      <c r="P191" s="15"/>
      <c r="Q191" s="16"/>
      <c r="R191" s="17" t="str">
        <f ca="1">IF(Q191=0," ",IFERROR(IF(DATEDIF(TODAY(),Q191,"M")&lt;=5,"ROJO",IF(DATEDIF(TODAY(),Q191,"M")&gt;=12,"VERDE",IF(AND(DATEDIF(TODAY(),Q191,"M")&gt;=6,DATEDIF(TODAY(),Q191,"M")&lt;=11),"AMARILLO"))),S191))</f>
        <v xml:space="preserve"> </v>
      </c>
      <c r="S191" s="17" t="str">
        <f>IF(Q191=0," ",IF(Q191&lt;=$N$4,"VENCIDO","NO VENCIDO"))</f>
        <v xml:space="preserve"> </v>
      </c>
      <c r="T191" s="18"/>
      <c r="U191" s="19"/>
      <c r="V191" s="19"/>
      <c r="W191" s="20"/>
      <c r="X191" s="20"/>
      <c r="Y191" s="163">
        <f>+AT191</f>
        <v>0</v>
      </c>
      <c r="Z191" s="21"/>
      <c r="AA191" s="4"/>
      <c r="AB191" s="166"/>
      <c r="AC191" s="166"/>
      <c r="AD191" s="170">
        <f>+AB191+AC191</f>
        <v>0</v>
      </c>
      <c r="AE191" s="166"/>
      <c r="AF191" s="166"/>
      <c r="AG191" s="166"/>
      <c r="AH191" s="166"/>
      <c r="AI191" s="166"/>
      <c r="AJ191" s="166"/>
      <c r="AK191" s="166"/>
      <c r="AL191" s="166"/>
      <c r="AM191" s="166"/>
      <c r="AN191" s="166"/>
      <c r="AO191" s="183">
        <f>SUM(AD191:AN195)</f>
        <v>0</v>
      </c>
      <c r="AP191" s="24"/>
      <c r="AQ191" s="8"/>
    </row>
    <row r="192" spans="1:43" ht="14.65" customHeight="1">
      <c r="A192" s="101"/>
      <c r="B192" s="193"/>
      <c r="C192" s="193"/>
      <c r="D192" s="118"/>
      <c r="E192" s="127"/>
      <c r="F192" s="133"/>
      <c r="G192" s="133"/>
      <c r="H192" s="133"/>
      <c r="I192" s="133"/>
      <c r="J192" s="145"/>
      <c r="K192" s="148"/>
      <c r="L192" s="151"/>
      <c r="M192" s="154"/>
      <c r="N192" s="14"/>
      <c r="O192" s="15"/>
      <c r="P192" s="15"/>
      <c r="Q192" s="16"/>
      <c r="R192" s="17" t="str">
        <f ca="1">IF(Q192=0," ",IFERROR(IF(DATEDIF(TODAY(),Q192,"M")&lt;=5,"ROJO",IF(DATEDIF(TODAY(),Q192,"M")&gt;=12,"VERDE",IF(AND(DATEDIF(TODAY(),Q192,"M")&gt;=6,DATEDIF(TODAY(),Q192,"M")&lt;=11),"AMARILLO"))),S192))</f>
        <v xml:space="preserve"> </v>
      </c>
      <c r="S192" s="25" t="str">
        <f>IF(Q192=0," ",IF(Q192&lt;=$N$4,"VENCIDO","NO VENCIDO"))</f>
        <v xml:space="preserve"> </v>
      </c>
      <c r="T192" s="18"/>
      <c r="U192" s="19"/>
      <c r="V192" s="19"/>
      <c r="W192" s="20"/>
      <c r="X192" s="20"/>
      <c r="Y192" s="164"/>
      <c r="Z192" s="21"/>
      <c r="AA192" s="4"/>
      <c r="AB192" s="166"/>
      <c r="AC192" s="166"/>
      <c r="AD192" s="170"/>
      <c r="AE192" s="166"/>
      <c r="AF192" s="166"/>
      <c r="AG192" s="166"/>
      <c r="AH192" s="166"/>
      <c r="AI192" s="166"/>
      <c r="AJ192" s="166"/>
      <c r="AK192" s="166"/>
      <c r="AL192" s="166"/>
      <c r="AM192" s="166"/>
      <c r="AN192" s="166"/>
      <c r="AO192" s="184"/>
      <c r="AP192" s="24"/>
      <c r="AQ192" s="8"/>
    </row>
    <row r="193" spans="1:43" ht="14.65" customHeight="1">
      <c r="A193" s="101"/>
      <c r="B193" s="193"/>
      <c r="C193" s="193"/>
      <c r="D193" s="118"/>
      <c r="E193" s="127"/>
      <c r="F193" s="133"/>
      <c r="G193" s="133"/>
      <c r="H193" s="133"/>
      <c r="I193" s="133"/>
      <c r="J193" s="145"/>
      <c r="K193" s="148"/>
      <c r="L193" s="151"/>
      <c r="M193" s="154"/>
      <c r="N193" s="14"/>
      <c r="O193" s="15"/>
      <c r="P193" s="15"/>
      <c r="Q193" s="16"/>
      <c r="R193" s="17" t="str">
        <f ca="1">IF(Q193=0," ",IFERROR(IF(DATEDIF(TODAY(),Q193,"M")&lt;=5,"ROJO",IF(DATEDIF(TODAY(),Q193,"M")&gt;=12,"VERDE",IF(AND(DATEDIF(TODAY(),Q193,"M")&gt;=6,DATEDIF(TODAY(),Q193,"M")&lt;=11),"AMARILLO"))),S193))</f>
        <v xml:space="preserve"> </v>
      </c>
      <c r="S193" s="25" t="str">
        <f>IF(Q193=0," ",IF(Q193&lt;=$N$4,"VENCIDO","NO VENCIDO"))</f>
        <v xml:space="preserve"> </v>
      </c>
      <c r="T193" s="18"/>
      <c r="U193" s="19"/>
      <c r="V193" s="19"/>
      <c r="W193" s="20"/>
      <c r="X193" s="20"/>
      <c r="Y193" s="164"/>
      <c r="Z193" s="21"/>
      <c r="AA193" s="4"/>
      <c r="AB193" s="166"/>
      <c r="AC193" s="166"/>
      <c r="AD193" s="170"/>
      <c r="AE193" s="166"/>
      <c r="AF193" s="166"/>
      <c r="AG193" s="166"/>
      <c r="AH193" s="166"/>
      <c r="AI193" s="166"/>
      <c r="AJ193" s="166"/>
      <c r="AK193" s="166"/>
      <c r="AL193" s="166"/>
      <c r="AM193" s="166"/>
      <c r="AN193" s="166"/>
      <c r="AO193" s="184"/>
      <c r="AP193" s="24"/>
      <c r="AQ193" s="8"/>
    </row>
    <row r="194" spans="1:43" ht="14.65" customHeight="1">
      <c r="A194" s="101"/>
      <c r="B194" s="193"/>
      <c r="C194" s="193"/>
      <c r="D194" s="118"/>
      <c r="E194" s="127"/>
      <c r="F194" s="133"/>
      <c r="G194" s="133"/>
      <c r="H194" s="133"/>
      <c r="I194" s="133"/>
      <c r="J194" s="145"/>
      <c r="K194" s="148"/>
      <c r="L194" s="151"/>
      <c r="M194" s="154"/>
      <c r="N194" s="14"/>
      <c r="O194" s="15"/>
      <c r="P194" s="15"/>
      <c r="Q194" s="16"/>
      <c r="R194" s="17" t="str">
        <f ca="1">IF(Q194=0," ",IFERROR(IF(DATEDIF(TODAY(),Q194,"M")&lt;=5,"ROJO",IF(DATEDIF(TODAY(),Q194,"M")&gt;=12,"VERDE",IF(AND(DATEDIF(TODAY(),Q194,"M")&gt;=6,DATEDIF(TODAY(),Q194,"M")&lt;=11),"AMARILLO"))),S194))</f>
        <v xml:space="preserve"> </v>
      </c>
      <c r="S194" s="25" t="str">
        <f>IF(Q194=0," ",IF(Q194&lt;=$N$4,"VENCIDO","NO VENCIDO"))</f>
        <v xml:space="preserve"> </v>
      </c>
      <c r="T194" s="18"/>
      <c r="U194" s="19"/>
      <c r="V194" s="19"/>
      <c r="W194" s="20"/>
      <c r="X194" s="20"/>
      <c r="Y194" s="164"/>
      <c r="Z194" s="21"/>
      <c r="AA194" s="4"/>
      <c r="AB194" s="166"/>
      <c r="AC194" s="166"/>
      <c r="AD194" s="170"/>
      <c r="AE194" s="166"/>
      <c r="AF194" s="166"/>
      <c r="AG194" s="166"/>
      <c r="AH194" s="166"/>
      <c r="AI194" s="166"/>
      <c r="AJ194" s="166"/>
      <c r="AK194" s="166"/>
      <c r="AL194" s="166"/>
      <c r="AM194" s="166"/>
      <c r="AN194" s="166"/>
      <c r="AO194" s="184"/>
      <c r="AP194" s="24"/>
      <c r="AQ194" s="8"/>
    </row>
    <row r="195" spans="1:43" ht="14.65" customHeight="1">
      <c r="A195" s="101"/>
      <c r="B195" s="193"/>
      <c r="C195" s="193"/>
      <c r="D195" s="118"/>
      <c r="E195" s="127"/>
      <c r="F195" s="133"/>
      <c r="G195" s="133"/>
      <c r="H195" s="133"/>
      <c r="I195" s="133"/>
      <c r="J195" s="145"/>
      <c r="K195" s="148"/>
      <c r="L195" s="151"/>
      <c r="M195" s="155"/>
      <c r="N195" s="14"/>
      <c r="O195" s="15"/>
      <c r="P195" s="15"/>
      <c r="Q195" s="16"/>
      <c r="R195" s="17" t="str">
        <f ca="1">IF(Q195=0," ",IFERROR(IF(DATEDIF(TODAY(),Q195,"M")&lt;=5,"ROJO",IF(DATEDIF(TODAY(),Q195,"M")&gt;=12,"VERDE",IF(AND(DATEDIF(TODAY(),Q195,"M")&gt;=6,DATEDIF(TODAY(),Q195,"M")&lt;=11),"AMARILLO"))),S195))</f>
        <v xml:space="preserve"> </v>
      </c>
      <c r="S195" s="25" t="str">
        <f>IF(Q195=0," ",IF(Q195&lt;=$N$4,"VENCIDO","NO VENCIDO"))</f>
        <v xml:space="preserve"> </v>
      </c>
      <c r="T195" s="18"/>
      <c r="U195" s="19"/>
      <c r="V195" s="19"/>
      <c r="W195" s="20"/>
      <c r="X195" s="20"/>
      <c r="Y195" s="164"/>
      <c r="Z195" s="21"/>
      <c r="AA195" s="4"/>
      <c r="AB195" s="166"/>
      <c r="AC195" s="166"/>
      <c r="AD195" s="170"/>
      <c r="AE195" s="166"/>
      <c r="AF195" s="166"/>
      <c r="AG195" s="166"/>
      <c r="AH195" s="166"/>
      <c r="AI195" s="166"/>
      <c r="AJ195" s="166"/>
      <c r="AK195" s="166"/>
      <c r="AL195" s="166"/>
      <c r="AM195" s="166"/>
      <c r="AN195" s="166"/>
      <c r="AO195" s="185"/>
      <c r="AP195" s="24"/>
      <c r="AQ195" s="8"/>
    </row>
    <row r="196" spans="1:43" ht="16.5">
      <c r="A196" s="102"/>
      <c r="B196" s="193"/>
      <c r="C196" s="193"/>
      <c r="D196" s="119"/>
      <c r="E196" s="128"/>
      <c r="F196" s="134"/>
      <c r="G196" s="134"/>
      <c r="H196" s="134"/>
      <c r="I196" s="134"/>
      <c r="J196" s="146"/>
      <c r="K196" s="149"/>
      <c r="L196" s="152"/>
      <c r="M196" s="28" t="b">
        <f>M191=N196</f>
        <v>1</v>
      </c>
      <c r="N196" s="29">
        <f>SUM(N191:N195)</f>
        <v>0</v>
      </c>
      <c r="O196" s="30" t="s">
        <v>112</v>
      </c>
      <c r="P196" s="31"/>
      <c r="Q196" s="32"/>
      <c r="R196" s="32"/>
      <c r="S196" s="32"/>
      <c r="T196" s="33">
        <f>SUM(T191:T195)</f>
        <v>0</v>
      </c>
      <c r="U196" s="34"/>
      <c r="V196" s="34"/>
      <c r="W196" s="34"/>
      <c r="X196" s="35"/>
      <c r="Y196" s="165"/>
      <c r="Z196" s="36"/>
      <c r="AA196" s="4"/>
      <c r="AB196" s="37"/>
      <c r="AC196" s="37"/>
      <c r="AD196" s="38"/>
      <c r="AE196" s="37"/>
      <c r="AF196" s="37"/>
      <c r="AG196" s="37"/>
      <c r="AH196" s="37"/>
      <c r="AI196" s="37"/>
      <c r="AJ196" s="37"/>
      <c r="AK196" s="37"/>
      <c r="AL196" s="37"/>
      <c r="AM196" s="37"/>
      <c r="AN196" s="37"/>
      <c r="AO196" s="39"/>
      <c r="AP196" s="24"/>
      <c r="AQ196" s="8"/>
    </row>
    <row r="197" spans="1:43" ht="14.65" customHeight="1">
      <c r="A197" s="100">
        <f>A191+1</f>
        <v>33</v>
      </c>
      <c r="B197" s="193" t="s">
        <v>174</v>
      </c>
      <c r="C197" s="193"/>
      <c r="D197" s="117">
        <f>+Junio!M197</f>
        <v>3</v>
      </c>
      <c r="E197" s="126"/>
      <c r="F197" s="132"/>
      <c r="G197" s="132"/>
      <c r="H197" s="132"/>
      <c r="I197" s="132"/>
      <c r="J197" s="144">
        <f>+F197+G197</f>
        <v>0</v>
      </c>
      <c r="K197" s="147">
        <f>+AO197</f>
        <v>0</v>
      </c>
      <c r="L197" s="150">
        <f>+J197+K197</f>
        <v>0</v>
      </c>
      <c r="M197" s="153">
        <f>+(D197+E197)-(L197)+H197-I197</f>
        <v>3</v>
      </c>
      <c r="N197" s="14">
        <v>3</v>
      </c>
      <c r="O197" s="15" t="s">
        <v>175</v>
      </c>
      <c r="P197" s="15" t="s">
        <v>172</v>
      </c>
      <c r="Q197" s="16">
        <v>46430</v>
      </c>
      <c r="R197" s="17" t="str">
        <f ca="1">IF(Q197=0," ",IFERROR(IF(DATEDIF(TODAY(),Q197,"M")&lt;=5,"ROJO",IF(DATEDIF(TODAY(),Q197,"M")&gt;=12,"VERDE",IF(AND(DATEDIF(TODAY(),Q197,"M")&gt;=6,DATEDIF(TODAY(),Q197,"M")&lt;=11),"AMARILLO"))),S197))</f>
        <v>ROJO</v>
      </c>
      <c r="S197" s="17" t="str">
        <f>IF(Q197=0," ",IF(Q197&lt;=$N$4,"VENCIDO","NO VENCIDO"))</f>
        <v>NO VENCIDO</v>
      </c>
      <c r="T197" s="18"/>
      <c r="U197" s="19"/>
      <c r="V197" s="19"/>
      <c r="W197" s="20"/>
      <c r="X197" s="20"/>
      <c r="Y197" s="163">
        <f>+AT197</f>
        <v>0</v>
      </c>
      <c r="Z197" s="21"/>
      <c r="AA197" s="4"/>
      <c r="AB197" s="166"/>
      <c r="AC197" s="166"/>
      <c r="AD197" s="170">
        <f>+AB197+AC197</f>
        <v>0</v>
      </c>
      <c r="AE197" s="166"/>
      <c r="AF197" s="166"/>
      <c r="AG197" s="166"/>
      <c r="AH197" s="166"/>
      <c r="AI197" s="166"/>
      <c r="AJ197" s="166"/>
      <c r="AK197" s="166"/>
      <c r="AL197" s="166"/>
      <c r="AM197" s="166"/>
      <c r="AN197" s="166"/>
      <c r="AO197" s="183">
        <f>SUM(AD197:AN201)</f>
        <v>0</v>
      </c>
      <c r="AP197" s="24"/>
      <c r="AQ197" s="8"/>
    </row>
    <row r="198" spans="1:43" ht="14.65" customHeight="1">
      <c r="A198" s="101"/>
      <c r="B198" s="193"/>
      <c r="C198" s="193"/>
      <c r="D198" s="118"/>
      <c r="E198" s="127"/>
      <c r="F198" s="133"/>
      <c r="G198" s="133"/>
      <c r="H198" s="133"/>
      <c r="I198" s="133"/>
      <c r="J198" s="145"/>
      <c r="K198" s="148"/>
      <c r="L198" s="151"/>
      <c r="M198" s="154"/>
      <c r="N198" s="14"/>
      <c r="O198" s="15"/>
      <c r="P198" s="15"/>
      <c r="Q198" s="16"/>
      <c r="R198" s="17" t="str">
        <f ca="1">IF(Q198=0," ",IFERROR(IF(DATEDIF(TODAY(),Q198,"M")&lt;=5,"ROJO",IF(DATEDIF(TODAY(),Q198,"M")&gt;=12,"VERDE",IF(AND(DATEDIF(TODAY(),Q198,"M")&gt;=6,DATEDIF(TODAY(),Q198,"M")&lt;=11),"AMARILLO"))),S198))</f>
        <v xml:space="preserve"> </v>
      </c>
      <c r="S198" s="25" t="str">
        <f>IF(Q198=0," ",IF(Q198&lt;=$N$4,"VENCIDO","NO VENCIDO"))</f>
        <v xml:space="preserve"> </v>
      </c>
      <c r="T198" s="18"/>
      <c r="U198" s="19"/>
      <c r="V198" s="19"/>
      <c r="W198" s="20"/>
      <c r="X198" s="20"/>
      <c r="Y198" s="164"/>
      <c r="Z198" s="21"/>
      <c r="AA198" s="4"/>
      <c r="AB198" s="166"/>
      <c r="AC198" s="166"/>
      <c r="AD198" s="170"/>
      <c r="AE198" s="166"/>
      <c r="AF198" s="166"/>
      <c r="AG198" s="166"/>
      <c r="AH198" s="166"/>
      <c r="AI198" s="166"/>
      <c r="AJ198" s="166"/>
      <c r="AK198" s="166"/>
      <c r="AL198" s="166"/>
      <c r="AM198" s="166"/>
      <c r="AN198" s="166"/>
      <c r="AO198" s="184"/>
      <c r="AP198" s="24"/>
      <c r="AQ198" s="8"/>
    </row>
    <row r="199" spans="1:43" ht="14.65" customHeight="1">
      <c r="A199" s="101"/>
      <c r="B199" s="193"/>
      <c r="C199" s="193"/>
      <c r="D199" s="118"/>
      <c r="E199" s="127"/>
      <c r="F199" s="133"/>
      <c r="G199" s="133"/>
      <c r="H199" s="133"/>
      <c r="I199" s="133"/>
      <c r="J199" s="145"/>
      <c r="K199" s="148"/>
      <c r="L199" s="151"/>
      <c r="M199" s="154"/>
      <c r="N199" s="14"/>
      <c r="O199" s="15"/>
      <c r="P199" s="15"/>
      <c r="Q199" s="16"/>
      <c r="R199" s="17" t="str">
        <f ca="1">IF(Q199=0," ",IFERROR(IF(DATEDIF(TODAY(),Q199,"M")&lt;=5,"ROJO",IF(DATEDIF(TODAY(),Q199,"M")&gt;=12,"VERDE",IF(AND(DATEDIF(TODAY(),Q199,"M")&gt;=6,DATEDIF(TODAY(),Q199,"M")&lt;=11),"AMARILLO"))),S199))</f>
        <v xml:space="preserve"> </v>
      </c>
      <c r="S199" s="25" t="str">
        <f>IF(Q199=0," ",IF(Q199&lt;=$N$4,"VENCIDO","NO VENCIDO"))</f>
        <v xml:space="preserve"> </v>
      </c>
      <c r="T199" s="18"/>
      <c r="U199" s="19"/>
      <c r="V199" s="19"/>
      <c r="W199" s="20"/>
      <c r="X199" s="20"/>
      <c r="Y199" s="164"/>
      <c r="Z199" s="21"/>
      <c r="AA199" s="4"/>
      <c r="AB199" s="166"/>
      <c r="AC199" s="166"/>
      <c r="AD199" s="170"/>
      <c r="AE199" s="166"/>
      <c r="AF199" s="166"/>
      <c r="AG199" s="166"/>
      <c r="AH199" s="166"/>
      <c r="AI199" s="166"/>
      <c r="AJ199" s="166"/>
      <c r="AK199" s="166"/>
      <c r="AL199" s="166"/>
      <c r="AM199" s="166"/>
      <c r="AN199" s="166"/>
      <c r="AO199" s="184"/>
      <c r="AP199" s="24"/>
      <c r="AQ199" s="8"/>
    </row>
    <row r="200" spans="1:43" ht="14.65" customHeight="1">
      <c r="A200" s="101"/>
      <c r="B200" s="193"/>
      <c r="C200" s="193"/>
      <c r="D200" s="118"/>
      <c r="E200" s="127"/>
      <c r="F200" s="133"/>
      <c r="G200" s="133"/>
      <c r="H200" s="133"/>
      <c r="I200" s="133"/>
      <c r="J200" s="145"/>
      <c r="K200" s="148"/>
      <c r="L200" s="151"/>
      <c r="M200" s="154"/>
      <c r="N200" s="14"/>
      <c r="O200" s="15"/>
      <c r="P200" s="15"/>
      <c r="Q200" s="16"/>
      <c r="R200" s="17" t="str">
        <f ca="1">IF(Q200=0," ",IFERROR(IF(DATEDIF(TODAY(),Q200,"M")&lt;=5,"ROJO",IF(DATEDIF(TODAY(),Q200,"M")&gt;=12,"VERDE",IF(AND(DATEDIF(TODAY(),Q200,"M")&gt;=6,DATEDIF(TODAY(),Q200,"M")&lt;=11),"AMARILLO"))),S200))</f>
        <v xml:space="preserve"> </v>
      </c>
      <c r="S200" s="25" t="str">
        <f>IF(Q200=0," ",IF(Q200&lt;=$N$4,"VENCIDO","NO VENCIDO"))</f>
        <v xml:space="preserve"> </v>
      </c>
      <c r="T200" s="18"/>
      <c r="U200" s="19"/>
      <c r="V200" s="19"/>
      <c r="W200" s="20"/>
      <c r="X200" s="20"/>
      <c r="Y200" s="164"/>
      <c r="Z200" s="21"/>
      <c r="AA200" s="4"/>
      <c r="AB200" s="166"/>
      <c r="AC200" s="166"/>
      <c r="AD200" s="170"/>
      <c r="AE200" s="166"/>
      <c r="AF200" s="166"/>
      <c r="AG200" s="166"/>
      <c r="AH200" s="166"/>
      <c r="AI200" s="166"/>
      <c r="AJ200" s="166"/>
      <c r="AK200" s="166"/>
      <c r="AL200" s="166"/>
      <c r="AM200" s="166"/>
      <c r="AN200" s="166"/>
      <c r="AO200" s="184"/>
      <c r="AP200" s="24"/>
      <c r="AQ200" s="8"/>
    </row>
    <row r="201" spans="1:43" ht="14.65" customHeight="1">
      <c r="A201" s="101"/>
      <c r="B201" s="193"/>
      <c r="C201" s="193"/>
      <c r="D201" s="118"/>
      <c r="E201" s="127"/>
      <c r="F201" s="133"/>
      <c r="G201" s="133"/>
      <c r="H201" s="133"/>
      <c r="I201" s="133"/>
      <c r="J201" s="145"/>
      <c r="K201" s="148"/>
      <c r="L201" s="151"/>
      <c r="M201" s="155"/>
      <c r="N201" s="14"/>
      <c r="O201" s="15"/>
      <c r="P201" s="15"/>
      <c r="Q201" s="16"/>
      <c r="R201" s="17" t="str">
        <f ca="1">IF(Q201=0," ",IFERROR(IF(DATEDIF(TODAY(),Q201,"M")&lt;=5,"ROJO",IF(DATEDIF(TODAY(),Q201,"M")&gt;=12,"VERDE",IF(AND(DATEDIF(TODAY(),Q201,"M")&gt;=6,DATEDIF(TODAY(),Q201,"M")&lt;=11),"AMARILLO"))),S201))</f>
        <v xml:space="preserve"> </v>
      </c>
      <c r="S201" s="25" t="str">
        <f>IF(Q201=0," ",IF(Q201&lt;=$N$4,"VENCIDO","NO VENCIDO"))</f>
        <v xml:space="preserve"> </v>
      </c>
      <c r="T201" s="18"/>
      <c r="U201" s="19"/>
      <c r="V201" s="19"/>
      <c r="W201" s="20"/>
      <c r="X201" s="20"/>
      <c r="Y201" s="164"/>
      <c r="Z201" s="21"/>
      <c r="AA201" s="4"/>
      <c r="AB201" s="166"/>
      <c r="AC201" s="166"/>
      <c r="AD201" s="170"/>
      <c r="AE201" s="166"/>
      <c r="AF201" s="166"/>
      <c r="AG201" s="166"/>
      <c r="AH201" s="166"/>
      <c r="AI201" s="166"/>
      <c r="AJ201" s="166"/>
      <c r="AK201" s="166"/>
      <c r="AL201" s="166"/>
      <c r="AM201" s="166"/>
      <c r="AN201" s="166"/>
      <c r="AO201" s="185"/>
      <c r="AP201" s="24"/>
      <c r="AQ201" s="8"/>
    </row>
    <row r="202" spans="1:43" ht="16.5">
      <c r="A202" s="102"/>
      <c r="B202" s="193"/>
      <c r="C202" s="193"/>
      <c r="D202" s="119"/>
      <c r="E202" s="128"/>
      <c r="F202" s="134"/>
      <c r="G202" s="134"/>
      <c r="H202" s="134"/>
      <c r="I202" s="134"/>
      <c r="J202" s="146"/>
      <c r="K202" s="149"/>
      <c r="L202" s="152"/>
      <c r="M202" s="28" t="b">
        <f>M197=N202</f>
        <v>1</v>
      </c>
      <c r="N202" s="29">
        <f>SUM(N197:N201)</f>
        <v>3</v>
      </c>
      <c r="O202" s="30" t="s">
        <v>112</v>
      </c>
      <c r="P202" s="31"/>
      <c r="Q202" s="32"/>
      <c r="R202" s="32"/>
      <c r="S202" s="32"/>
      <c r="T202" s="33">
        <f>SUM(T197:T201)</f>
        <v>0</v>
      </c>
      <c r="U202" s="34"/>
      <c r="V202" s="34"/>
      <c r="W202" s="34"/>
      <c r="X202" s="35"/>
      <c r="Y202" s="165"/>
      <c r="Z202" s="36"/>
      <c r="AA202" s="4"/>
      <c r="AB202" s="37"/>
      <c r="AC202" s="37"/>
      <c r="AD202" s="38"/>
      <c r="AE202" s="37"/>
      <c r="AF202" s="37"/>
      <c r="AG202" s="37"/>
      <c r="AH202" s="37"/>
      <c r="AI202" s="37"/>
      <c r="AJ202" s="37"/>
      <c r="AK202" s="37"/>
      <c r="AL202" s="37"/>
      <c r="AM202" s="37"/>
      <c r="AN202" s="37"/>
      <c r="AO202" s="39"/>
      <c r="AP202" s="24"/>
      <c r="AQ202" s="8"/>
    </row>
    <row r="203" spans="1:43" ht="14.65" customHeight="1">
      <c r="A203" s="100">
        <f>A197+1</f>
        <v>34</v>
      </c>
      <c r="B203" s="193" t="s">
        <v>176</v>
      </c>
      <c r="C203" s="193"/>
      <c r="D203" s="117">
        <f>+Junio!M203</f>
        <v>0</v>
      </c>
      <c r="E203" s="126"/>
      <c r="F203" s="132"/>
      <c r="G203" s="132"/>
      <c r="H203" s="132"/>
      <c r="I203" s="132"/>
      <c r="J203" s="144">
        <f>+F203+G203</f>
        <v>0</v>
      </c>
      <c r="K203" s="147">
        <f>+AO203</f>
        <v>0</v>
      </c>
      <c r="L203" s="150">
        <f>+J203+K203</f>
        <v>0</v>
      </c>
      <c r="M203" s="153">
        <f>+(D203+E203)-(L203)+H203-I203</f>
        <v>0</v>
      </c>
      <c r="N203" s="14"/>
      <c r="O203" s="15"/>
      <c r="P203" s="15"/>
      <c r="Q203" s="16"/>
      <c r="R203" s="17" t="str">
        <f ca="1">IF(Q203=0," ",IFERROR(IF(DATEDIF(TODAY(),Q203,"M")&lt;=5,"ROJO",IF(DATEDIF(TODAY(),Q203,"M")&gt;=12,"VERDE",IF(AND(DATEDIF(TODAY(),Q203,"M")&gt;=6,DATEDIF(TODAY(),Q203,"M")&lt;=11),"AMARILLO"))),S203))</f>
        <v xml:space="preserve"> </v>
      </c>
      <c r="S203" s="17" t="str">
        <f>IF(Q203=0," ",IF(Q203&lt;=$N$4,"VENCIDO","NO VENCIDO"))</f>
        <v xml:space="preserve"> </v>
      </c>
      <c r="T203" s="18"/>
      <c r="U203" s="19"/>
      <c r="V203" s="19"/>
      <c r="W203" s="20"/>
      <c r="X203" s="20"/>
      <c r="Y203" s="163">
        <f>+AT203</f>
        <v>0</v>
      </c>
      <c r="Z203" s="21"/>
      <c r="AA203" s="4"/>
      <c r="AB203" s="166"/>
      <c r="AC203" s="166"/>
      <c r="AD203" s="170">
        <f>+AB203+AC203</f>
        <v>0</v>
      </c>
      <c r="AE203" s="166"/>
      <c r="AF203" s="166"/>
      <c r="AG203" s="166"/>
      <c r="AH203" s="166"/>
      <c r="AI203" s="166"/>
      <c r="AJ203" s="166"/>
      <c r="AK203" s="166"/>
      <c r="AL203" s="166"/>
      <c r="AM203" s="166"/>
      <c r="AN203" s="166"/>
      <c r="AO203" s="183">
        <f>SUM(AD203:AN207)</f>
        <v>0</v>
      </c>
      <c r="AP203" s="24"/>
      <c r="AQ203" s="8"/>
    </row>
    <row r="204" spans="1:43" ht="14.65" customHeight="1">
      <c r="A204" s="101"/>
      <c r="B204" s="193"/>
      <c r="C204" s="193"/>
      <c r="D204" s="118"/>
      <c r="E204" s="127"/>
      <c r="F204" s="133"/>
      <c r="G204" s="133"/>
      <c r="H204" s="133"/>
      <c r="I204" s="133"/>
      <c r="J204" s="145"/>
      <c r="K204" s="148"/>
      <c r="L204" s="151"/>
      <c r="M204" s="154"/>
      <c r="N204" s="14"/>
      <c r="O204" s="15"/>
      <c r="P204" s="15"/>
      <c r="Q204" s="16"/>
      <c r="R204" s="17" t="str">
        <f ca="1">IF(Q204=0," ",IFERROR(IF(DATEDIF(TODAY(),Q204,"M")&lt;=5,"ROJO",IF(DATEDIF(TODAY(),Q204,"M")&gt;=12,"VERDE",IF(AND(DATEDIF(TODAY(),Q204,"M")&gt;=6,DATEDIF(TODAY(),Q204,"M")&lt;=11),"AMARILLO"))),S204))</f>
        <v xml:space="preserve"> </v>
      </c>
      <c r="S204" s="25" t="str">
        <f>IF(Q204=0," ",IF(Q204&lt;=$N$4,"VENCIDO","NO VENCIDO"))</f>
        <v xml:space="preserve"> </v>
      </c>
      <c r="T204" s="18"/>
      <c r="U204" s="19"/>
      <c r="V204" s="19"/>
      <c r="W204" s="20"/>
      <c r="X204" s="20"/>
      <c r="Y204" s="164"/>
      <c r="Z204" s="21"/>
      <c r="AA204" s="4"/>
      <c r="AB204" s="166"/>
      <c r="AC204" s="166"/>
      <c r="AD204" s="170"/>
      <c r="AE204" s="166"/>
      <c r="AF204" s="166"/>
      <c r="AG204" s="166"/>
      <c r="AH204" s="166"/>
      <c r="AI204" s="166"/>
      <c r="AJ204" s="166"/>
      <c r="AK204" s="166"/>
      <c r="AL204" s="166"/>
      <c r="AM204" s="166"/>
      <c r="AN204" s="166"/>
      <c r="AO204" s="184"/>
      <c r="AP204" s="24"/>
      <c r="AQ204" s="8"/>
    </row>
    <row r="205" spans="1:43" ht="14.65" customHeight="1">
      <c r="A205" s="101"/>
      <c r="B205" s="193"/>
      <c r="C205" s="193"/>
      <c r="D205" s="118"/>
      <c r="E205" s="127"/>
      <c r="F205" s="133"/>
      <c r="G205" s="133"/>
      <c r="H205" s="133"/>
      <c r="I205" s="133"/>
      <c r="J205" s="145"/>
      <c r="K205" s="148"/>
      <c r="L205" s="151"/>
      <c r="M205" s="154"/>
      <c r="N205" s="14"/>
      <c r="O205" s="15"/>
      <c r="P205" s="15"/>
      <c r="Q205" s="16"/>
      <c r="R205" s="17" t="str">
        <f ca="1">IF(Q205=0," ",IFERROR(IF(DATEDIF(TODAY(),Q205,"M")&lt;=5,"ROJO",IF(DATEDIF(TODAY(),Q205,"M")&gt;=12,"VERDE",IF(AND(DATEDIF(TODAY(),Q205,"M")&gt;=6,DATEDIF(TODAY(),Q205,"M")&lt;=11),"AMARILLO"))),S205))</f>
        <v xml:space="preserve"> </v>
      </c>
      <c r="S205" s="25" t="str">
        <f>IF(Q205=0," ",IF(Q205&lt;=$N$4,"VENCIDO","NO VENCIDO"))</f>
        <v xml:space="preserve"> </v>
      </c>
      <c r="T205" s="18"/>
      <c r="U205" s="19"/>
      <c r="V205" s="19"/>
      <c r="W205" s="20"/>
      <c r="X205" s="20"/>
      <c r="Y205" s="164"/>
      <c r="Z205" s="21"/>
      <c r="AA205" s="4"/>
      <c r="AB205" s="166"/>
      <c r="AC205" s="166"/>
      <c r="AD205" s="170"/>
      <c r="AE205" s="166"/>
      <c r="AF205" s="166"/>
      <c r="AG205" s="166"/>
      <c r="AH205" s="166"/>
      <c r="AI205" s="166"/>
      <c r="AJ205" s="166"/>
      <c r="AK205" s="166"/>
      <c r="AL205" s="166"/>
      <c r="AM205" s="166"/>
      <c r="AN205" s="166"/>
      <c r="AO205" s="184"/>
      <c r="AP205" s="24"/>
      <c r="AQ205" s="8"/>
    </row>
    <row r="206" spans="1:43" ht="14.65" customHeight="1">
      <c r="A206" s="101"/>
      <c r="B206" s="193"/>
      <c r="C206" s="193"/>
      <c r="D206" s="118"/>
      <c r="E206" s="127"/>
      <c r="F206" s="133"/>
      <c r="G206" s="133"/>
      <c r="H206" s="133"/>
      <c r="I206" s="133"/>
      <c r="J206" s="145"/>
      <c r="K206" s="148"/>
      <c r="L206" s="151"/>
      <c r="M206" s="154"/>
      <c r="N206" s="14"/>
      <c r="O206" s="15"/>
      <c r="P206" s="15"/>
      <c r="Q206" s="16"/>
      <c r="R206" s="17" t="str">
        <f ca="1">IF(Q206=0," ",IFERROR(IF(DATEDIF(TODAY(),Q206,"M")&lt;=5,"ROJO",IF(DATEDIF(TODAY(),Q206,"M")&gt;=12,"VERDE",IF(AND(DATEDIF(TODAY(),Q206,"M")&gt;=6,DATEDIF(TODAY(),Q206,"M")&lt;=11),"AMARILLO"))),S206))</f>
        <v xml:space="preserve"> </v>
      </c>
      <c r="S206" s="25" t="str">
        <f>IF(Q206=0," ",IF(Q206&lt;=$N$4,"VENCIDO","NO VENCIDO"))</f>
        <v xml:space="preserve"> </v>
      </c>
      <c r="T206" s="18"/>
      <c r="U206" s="19"/>
      <c r="V206" s="19"/>
      <c r="W206" s="20"/>
      <c r="X206" s="20"/>
      <c r="Y206" s="164"/>
      <c r="Z206" s="21"/>
      <c r="AA206" s="4"/>
      <c r="AB206" s="166"/>
      <c r="AC206" s="166"/>
      <c r="AD206" s="170"/>
      <c r="AE206" s="166"/>
      <c r="AF206" s="166"/>
      <c r="AG206" s="166"/>
      <c r="AH206" s="166"/>
      <c r="AI206" s="166"/>
      <c r="AJ206" s="166"/>
      <c r="AK206" s="166"/>
      <c r="AL206" s="166"/>
      <c r="AM206" s="166"/>
      <c r="AN206" s="166"/>
      <c r="AO206" s="184"/>
      <c r="AP206" s="24"/>
      <c r="AQ206" s="8"/>
    </row>
    <row r="207" spans="1:43" ht="14.65" customHeight="1">
      <c r="A207" s="101"/>
      <c r="B207" s="193"/>
      <c r="C207" s="193"/>
      <c r="D207" s="118"/>
      <c r="E207" s="127"/>
      <c r="F207" s="133"/>
      <c r="G207" s="133"/>
      <c r="H207" s="133"/>
      <c r="I207" s="133"/>
      <c r="J207" s="145"/>
      <c r="K207" s="148"/>
      <c r="L207" s="151"/>
      <c r="M207" s="155"/>
      <c r="N207" s="14"/>
      <c r="O207" s="15"/>
      <c r="P207" s="15"/>
      <c r="Q207" s="16"/>
      <c r="R207" s="17" t="str">
        <f ca="1">IF(Q207=0," ",IFERROR(IF(DATEDIF(TODAY(),Q207,"M")&lt;=5,"ROJO",IF(DATEDIF(TODAY(),Q207,"M")&gt;=12,"VERDE",IF(AND(DATEDIF(TODAY(),Q207,"M")&gt;=6,DATEDIF(TODAY(),Q207,"M")&lt;=11),"AMARILLO"))),S207))</f>
        <v xml:space="preserve"> </v>
      </c>
      <c r="S207" s="25" t="str">
        <f>IF(Q207=0," ",IF(Q207&lt;=$N$4,"VENCIDO","NO VENCIDO"))</f>
        <v xml:space="preserve"> </v>
      </c>
      <c r="T207" s="18"/>
      <c r="U207" s="19"/>
      <c r="V207" s="19"/>
      <c r="W207" s="20"/>
      <c r="X207" s="20"/>
      <c r="Y207" s="164"/>
      <c r="Z207" s="21"/>
      <c r="AA207" s="4"/>
      <c r="AB207" s="166"/>
      <c r="AC207" s="166"/>
      <c r="AD207" s="170"/>
      <c r="AE207" s="166"/>
      <c r="AF207" s="166"/>
      <c r="AG207" s="166"/>
      <c r="AH207" s="166"/>
      <c r="AI207" s="166"/>
      <c r="AJ207" s="166"/>
      <c r="AK207" s="166"/>
      <c r="AL207" s="166"/>
      <c r="AM207" s="166"/>
      <c r="AN207" s="166"/>
      <c r="AO207" s="185"/>
      <c r="AP207" s="24"/>
      <c r="AQ207" s="8"/>
    </row>
    <row r="208" spans="1:43" ht="16.5">
      <c r="A208" s="102"/>
      <c r="B208" s="193"/>
      <c r="C208" s="193"/>
      <c r="D208" s="119"/>
      <c r="E208" s="128"/>
      <c r="F208" s="134"/>
      <c r="G208" s="134"/>
      <c r="H208" s="134"/>
      <c r="I208" s="134"/>
      <c r="J208" s="146"/>
      <c r="K208" s="149"/>
      <c r="L208" s="152"/>
      <c r="M208" s="28" t="b">
        <f>M203=N208</f>
        <v>1</v>
      </c>
      <c r="N208" s="29">
        <f>SUM(N203:N207)</f>
        <v>0</v>
      </c>
      <c r="O208" s="30" t="s">
        <v>112</v>
      </c>
      <c r="P208" s="31"/>
      <c r="Q208" s="32"/>
      <c r="R208" s="32"/>
      <c r="S208" s="32"/>
      <c r="T208" s="33">
        <f>SUM(T203:T207)</f>
        <v>0</v>
      </c>
      <c r="U208" s="34"/>
      <c r="V208" s="34"/>
      <c r="W208" s="34"/>
      <c r="X208" s="35"/>
      <c r="Y208" s="165"/>
      <c r="Z208" s="36"/>
      <c r="AA208" s="4"/>
      <c r="AB208" s="37"/>
      <c r="AC208" s="37"/>
      <c r="AD208" s="38"/>
      <c r="AE208" s="37"/>
      <c r="AF208" s="37"/>
      <c r="AG208" s="37"/>
      <c r="AH208" s="37"/>
      <c r="AI208" s="37"/>
      <c r="AJ208" s="37"/>
      <c r="AK208" s="37"/>
      <c r="AL208" s="37"/>
      <c r="AM208" s="37"/>
      <c r="AN208" s="37"/>
      <c r="AO208" s="39"/>
      <c r="AP208" s="24"/>
      <c r="AQ208" s="8"/>
    </row>
    <row r="209" spans="1:43" ht="14.65" customHeight="1">
      <c r="A209" s="100">
        <f>A203+1</f>
        <v>35</v>
      </c>
      <c r="B209" s="193" t="s">
        <v>177</v>
      </c>
      <c r="C209" s="193"/>
      <c r="D209" s="117">
        <f>+Junio!M209</f>
        <v>0</v>
      </c>
      <c r="E209" s="126"/>
      <c r="F209" s="132"/>
      <c r="G209" s="132"/>
      <c r="H209" s="132"/>
      <c r="I209" s="132"/>
      <c r="J209" s="144">
        <f>+F209+G209</f>
        <v>0</v>
      </c>
      <c r="K209" s="147">
        <f>+AO209</f>
        <v>0</v>
      </c>
      <c r="L209" s="150">
        <f>+J209+K209</f>
        <v>0</v>
      </c>
      <c r="M209" s="153">
        <f>+(D209+E209)-(L209)+H209-I209</f>
        <v>0</v>
      </c>
      <c r="N209" s="14"/>
      <c r="O209" s="15"/>
      <c r="P209" s="15"/>
      <c r="Q209" s="16"/>
      <c r="R209" s="17" t="str">
        <f ca="1">IF(Q209=0," ",IFERROR(IF(DATEDIF(TODAY(),Q209,"M")&lt;=5,"ROJO",IF(DATEDIF(TODAY(),Q209,"M")&gt;=12,"VERDE",IF(AND(DATEDIF(TODAY(),Q209,"M")&gt;=6,DATEDIF(TODAY(),Q209,"M")&lt;=11),"AMARILLO"))),S209))</f>
        <v xml:space="preserve"> </v>
      </c>
      <c r="S209" s="17" t="str">
        <f>IF(Q209=0," ",IF(Q209&lt;=$N$4,"VENCIDO","NO VENCIDO"))</f>
        <v xml:space="preserve"> </v>
      </c>
      <c r="T209" s="18"/>
      <c r="U209" s="19"/>
      <c r="V209" s="19"/>
      <c r="W209" s="20"/>
      <c r="X209" s="20"/>
      <c r="Y209" s="163">
        <f>+AT209</f>
        <v>0</v>
      </c>
      <c r="Z209" s="21"/>
      <c r="AA209" s="4"/>
      <c r="AB209" s="166"/>
      <c r="AC209" s="166"/>
      <c r="AD209" s="170">
        <f>+AB209+AC209</f>
        <v>0</v>
      </c>
      <c r="AE209" s="166"/>
      <c r="AF209" s="166"/>
      <c r="AG209" s="166"/>
      <c r="AH209" s="166"/>
      <c r="AI209" s="166"/>
      <c r="AJ209" s="166"/>
      <c r="AK209" s="166"/>
      <c r="AL209" s="166"/>
      <c r="AM209" s="166"/>
      <c r="AN209" s="166"/>
      <c r="AO209" s="183">
        <f>SUM(AD209:AN213)</f>
        <v>0</v>
      </c>
      <c r="AP209" s="24"/>
      <c r="AQ209" s="8"/>
    </row>
    <row r="210" spans="1:43" ht="14.65" customHeight="1">
      <c r="A210" s="101"/>
      <c r="B210" s="193"/>
      <c r="C210" s="193"/>
      <c r="D210" s="118"/>
      <c r="E210" s="127"/>
      <c r="F210" s="133"/>
      <c r="G210" s="133"/>
      <c r="H210" s="133"/>
      <c r="I210" s="133"/>
      <c r="J210" s="145"/>
      <c r="K210" s="148"/>
      <c r="L210" s="151"/>
      <c r="M210" s="154"/>
      <c r="N210" s="14"/>
      <c r="O210" s="15"/>
      <c r="P210" s="15"/>
      <c r="Q210" s="16"/>
      <c r="R210" s="17" t="str">
        <f ca="1">IF(Q210=0," ",IFERROR(IF(DATEDIF(TODAY(),Q210,"M")&lt;=5,"ROJO",IF(DATEDIF(TODAY(),Q210,"M")&gt;=12,"VERDE",IF(AND(DATEDIF(TODAY(),Q210,"M")&gt;=6,DATEDIF(TODAY(),Q210,"M")&lt;=11),"AMARILLO"))),S210))</f>
        <v xml:space="preserve"> </v>
      </c>
      <c r="S210" s="25" t="str">
        <f>IF(Q210=0," ",IF(Q210&lt;=$N$4,"VENCIDO","NO VENCIDO"))</f>
        <v xml:space="preserve"> </v>
      </c>
      <c r="T210" s="18"/>
      <c r="U210" s="19"/>
      <c r="V210" s="19"/>
      <c r="W210" s="20"/>
      <c r="X210" s="20"/>
      <c r="Y210" s="164"/>
      <c r="Z210" s="21"/>
      <c r="AA210" s="4"/>
      <c r="AB210" s="166"/>
      <c r="AC210" s="166"/>
      <c r="AD210" s="170"/>
      <c r="AE210" s="166"/>
      <c r="AF210" s="166"/>
      <c r="AG210" s="166"/>
      <c r="AH210" s="166"/>
      <c r="AI210" s="166"/>
      <c r="AJ210" s="166"/>
      <c r="AK210" s="166"/>
      <c r="AL210" s="166"/>
      <c r="AM210" s="166"/>
      <c r="AN210" s="166"/>
      <c r="AO210" s="184"/>
      <c r="AP210" s="24"/>
      <c r="AQ210" s="8"/>
    </row>
    <row r="211" spans="1:43" ht="14.65" customHeight="1">
      <c r="A211" s="101"/>
      <c r="B211" s="193"/>
      <c r="C211" s="193"/>
      <c r="D211" s="118"/>
      <c r="E211" s="127"/>
      <c r="F211" s="133"/>
      <c r="G211" s="133"/>
      <c r="H211" s="133"/>
      <c r="I211" s="133"/>
      <c r="J211" s="145"/>
      <c r="K211" s="148"/>
      <c r="L211" s="151"/>
      <c r="M211" s="154"/>
      <c r="N211" s="14"/>
      <c r="O211" s="15"/>
      <c r="P211" s="15"/>
      <c r="Q211" s="16"/>
      <c r="R211" s="17" t="str">
        <f ca="1">IF(Q211=0," ",IFERROR(IF(DATEDIF(TODAY(),Q211,"M")&lt;=5,"ROJO",IF(DATEDIF(TODAY(),Q211,"M")&gt;=12,"VERDE",IF(AND(DATEDIF(TODAY(),Q211,"M")&gt;=6,DATEDIF(TODAY(),Q211,"M")&lt;=11),"AMARILLO"))),S211))</f>
        <v xml:space="preserve"> </v>
      </c>
      <c r="S211" s="25" t="str">
        <f>IF(Q211=0," ",IF(Q211&lt;=$N$4,"VENCIDO","NO VENCIDO"))</f>
        <v xml:space="preserve"> </v>
      </c>
      <c r="T211" s="18"/>
      <c r="U211" s="19"/>
      <c r="V211" s="19"/>
      <c r="W211" s="20"/>
      <c r="X211" s="20"/>
      <c r="Y211" s="164"/>
      <c r="Z211" s="21"/>
      <c r="AA211" s="4"/>
      <c r="AB211" s="166"/>
      <c r="AC211" s="166"/>
      <c r="AD211" s="170"/>
      <c r="AE211" s="166"/>
      <c r="AF211" s="166"/>
      <c r="AG211" s="166"/>
      <c r="AH211" s="166"/>
      <c r="AI211" s="166"/>
      <c r="AJ211" s="166"/>
      <c r="AK211" s="166"/>
      <c r="AL211" s="166"/>
      <c r="AM211" s="166"/>
      <c r="AN211" s="166"/>
      <c r="AO211" s="184"/>
      <c r="AP211" s="24"/>
      <c r="AQ211" s="8"/>
    </row>
    <row r="212" spans="1:43" ht="14.65" customHeight="1">
      <c r="A212" s="101"/>
      <c r="B212" s="193"/>
      <c r="C212" s="193"/>
      <c r="D212" s="118"/>
      <c r="E212" s="127"/>
      <c r="F212" s="133"/>
      <c r="G212" s="133"/>
      <c r="H212" s="133"/>
      <c r="I212" s="133"/>
      <c r="J212" s="145"/>
      <c r="K212" s="148"/>
      <c r="L212" s="151"/>
      <c r="M212" s="154"/>
      <c r="N212" s="14"/>
      <c r="O212" s="15"/>
      <c r="P212" s="15"/>
      <c r="Q212" s="16"/>
      <c r="R212" s="17" t="str">
        <f ca="1">IF(Q212=0," ",IFERROR(IF(DATEDIF(TODAY(),Q212,"M")&lt;=5,"ROJO",IF(DATEDIF(TODAY(),Q212,"M")&gt;=12,"VERDE",IF(AND(DATEDIF(TODAY(),Q212,"M")&gt;=6,DATEDIF(TODAY(),Q212,"M")&lt;=11),"AMARILLO"))),S212))</f>
        <v xml:space="preserve"> </v>
      </c>
      <c r="S212" s="25" t="str">
        <f>IF(Q212=0," ",IF(Q212&lt;=$N$4,"VENCIDO","NO VENCIDO"))</f>
        <v xml:space="preserve"> </v>
      </c>
      <c r="T212" s="18"/>
      <c r="U212" s="19"/>
      <c r="V212" s="19"/>
      <c r="W212" s="20"/>
      <c r="X212" s="20"/>
      <c r="Y212" s="164"/>
      <c r="Z212" s="21"/>
      <c r="AA212" s="4"/>
      <c r="AB212" s="166"/>
      <c r="AC212" s="166"/>
      <c r="AD212" s="170"/>
      <c r="AE212" s="166"/>
      <c r="AF212" s="166"/>
      <c r="AG212" s="166"/>
      <c r="AH212" s="166"/>
      <c r="AI212" s="166"/>
      <c r="AJ212" s="166"/>
      <c r="AK212" s="166"/>
      <c r="AL212" s="166"/>
      <c r="AM212" s="166"/>
      <c r="AN212" s="166"/>
      <c r="AO212" s="184"/>
      <c r="AP212" s="24"/>
      <c r="AQ212" s="8"/>
    </row>
    <row r="213" spans="1:43" ht="14.65" customHeight="1">
      <c r="A213" s="101"/>
      <c r="B213" s="193"/>
      <c r="C213" s="193"/>
      <c r="D213" s="118"/>
      <c r="E213" s="127"/>
      <c r="F213" s="133"/>
      <c r="G213" s="133"/>
      <c r="H213" s="133"/>
      <c r="I213" s="133"/>
      <c r="J213" s="145"/>
      <c r="K213" s="148"/>
      <c r="L213" s="151"/>
      <c r="M213" s="155"/>
      <c r="N213" s="14"/>
      <c r="O213" s="15"/>
      <c r="P213" s="15"/>
      <c r="Q213" s="16"/>
      <c r="R213" s="17" t="str">
        <f ca="1">IF(Q213=0," ",IFERROR(IF(DATEDIF(TODAY(),Q213,"M")&lt;=5,"ROJO",IF(DATEDIF(TODAY(),Q213,"M")&gt;=12,"VERDE",IF(AND(DATEDIF(TODAY(),Q213,"M")&gt;=6,DATEDIF(TODAY(),Q213,"M")&lt;=11),"AMARILLO"))),S213))</f>
        <v xml:space="preserve"> </v>
      </c>
      <c r="S213" s="25" t="str">
        <f>IF(Q213=0," ",IF(Q213&lt;=$N$4,"VENCIDO","NO VENCIDO"))</f>
        <v xml:space="preserve"> </v>
      </c>
      <c r="T213" s="18"/>
      <c r="U213" s="19"/>
      <c r="V213" s="19"/>
      <c r="W213" s="20"/>
      <c r="X213" s="20"/>
      <c r="Y213" s="164"/>
      <c r="Z213" s="21"/>
      <c r="AA213" s="4"/>
      <c r="AB213" s="166"/>
      <c r="AC213" s="166"/>
      <c r="AD213" s="170"/>
      <c r="AE213" s="166"/>
      <c r="AF213" s="166"/>
      <c r="AG213" s="166"/>
      <c r="AH213" s="166"/>
      <c r="AI213" s="166"/>
      <c r="AJ213" s="166"/>
      <c r="AK213" s="166"/>
      <c r="AL213" s="166"/>
      <c r="AM213" s="166"/>
      <c r="AN213" s="166"/>
      <c r="AO213" s="185"/>
      <c r="AP213" s="24"/>
      <c r="AQ213" s="8"/>
    </row>
    <row r="214" spans="1:43" ht="16.5">
      <c r="A214" s="102"/>
      <c r="B214" s="193"/>
      <c r="C214" s="193"/>
      <c r="D214" s="119"/>
      <c r="E214" s="128"/>
      <c r="F214" s="134"/>
      <c r="G214" s="134"/>
      <c r="H214" s="134"/>
      <c r="I214" s="134"/>
      <c r="J214" s="146"/>
      <c r="K214" s="149"/>
      <c r="L214" s="152"/>
      <c r="M214" s="28" t="b">
        <f>M209=N214</f>
        <v>1</v>
      </c>
      <c r="N214" s="29">
        <f>SUM(N209:N213)</f>
        <v>0</v>
      </c>
      <c r="O214" s="30" t="s">
        <v>112</v>
      </c>
      <c r="P214" s="31"/>
      <c r="Q214" s="32"/>
      <c r="R214" s="32"/>
      <c r="S214" s="32"/>
      <c r="T214" s="33">
        <f>SUM(T209:T213)</f>
        <v>0</v>
      </c>
      <c r="U214" s="34"/>
      <c r="V214" s="34"/>
      <c r="W214" s="34"/>
      <c r="X214" s="35"/>
      <c r="Y214" s="165"/>
      <c r="Z214" s="36"/>
      <c r="AA214" s="4"/>
      <c r="AB214" s="37"/>
      <c r="AC214" s="37"/>
      <c r="AD214" s="38"/>
      <c r="AE214" s="37"/>
      <c r="AF214" s="37"/>
      <c r="AG214" s="37"/>
      <c r="AH214" s="37"/>
      <c r="AI214" s="37"/>
      <c r="AJ214" s="37"/>
      <c r="AK214" s="37"/>
      <c r="AL214" s="37"/>
      <c r="AM214" s="37"/>
      <c r="AN214" s="37"/>
      <c r="AO214" s="39"/>
      <c r="AP214" s="24"/>
      <c r="AQ214" s="8"/>
    </row>
    <row r="215" spans="1:43" ht="14.65" customHeight="1">
      <c r="A215" s="100">
        <f>A209+1</f>
        <v>36</v>
      </c>
      <c r="B215" s="193" t="s">
        <v>178</v>
      </c>
      <c r="C215" s="193"/>
      <c r="D215" s="117">
        <f>+Junio!M215</f>
        <v>0</v>
      </c>
      <c r="E215" s="126"/>
      <c r="F215" s="132"/>
      <c r="G215" s="132"/>
      <c r="H215" s="132"/>
      <c r="I215" s="132"/>
      <c r="J215" s="144">
        <f>+F215+G215</f>
        <v>0</v>
      </c>
      <c r="K215" s="147">
        <f>+AO215</f>
        <v>0</v>
      </c>
      <c r="L215" s="150">
        <f>+J215+K215</f>
        <v>0</v>
      </c>
      <c r="M215" s="153">
        <f>+(D215+E215)-(L215)+H215-I215</f>
        <v>0</v>
      </c>
      <c r="N215" s="14"/>
      <c r="O215" s="15"/>
      <c r="P215" s="15"/>
      <c r="Q215" s="16"/>
      <c r="R215" s="17" t="str">
        <f ca="1">IF(Q215=0," ",IFERROR(IF(DATEDIF(TODAY(),Q215,"M")&lt;=5,"ROJO",IF(DATEDIF(TODAY(),Q215,"M")&gt;=12,"VERDE",IF(AND(DATEDIF(TODAY(),Q215,"M")&gt;=6,DATEDIF(TODAY(),Q215,"M")&lt;=11),"AMARILLO"))),S215))</f>
        <v xml:space="preserve"> </v>
      </c>
      <c r="S215" s="17" t="str">
        <f>IF(Q215=0," ",IF(Q215&lt;=$N$4,"VENCIDO","NO VENCIDO"))</f>
        <v xml:space="preserve"> </v>
      </c>
      <c r="T215" s="18"/>
      <c r="U215" s="19"/>
      <c r="V215" s="19"/>
      <c r="W215" s="20"/>
      <c r="X215" s="20"/>
      <c r="Y215" s="163">
        <f>+AT215</f>
        <v>0</v>
      </c>
      <c r="Z215" s="21"/>
      <c r="AA215" s="4"/>
      <c r="AB215" s="166"/>
      <c r="AC215" s="166"/>
      <c r="AD215" s="170">
        <f>+AB215+AC215</f>
        <v>0</v>
      </c>
      <c r="AE215" s="166"/>
      <c r="AF215" s="166"/>
      <c r="AG215" s="166"/>
      <c r="AH215" s="166"/>
      <c r="AI215" s="166"/>
      <c r="AJ215" s="166"/>
      <c r="AK215" s="166"/>
      <c r="AL215" s="166"/>
      <c r="AM215" s="166"/>
      <c r="AN215" s="166"/>
      <c r="AO215" s="183">
        <f>SUM(AD215:AN219)</f>
        <v>0</v>
      </c>
      <c r="AP215" s="24"/>
      <c r="AQ215" s="8"/>
    </row>
    <row r="216" spans="1:43" ht="14.65" customHeight="1">
      <c r="A216" s="101"/>
      <c r="B216" s="193"/>
      <c r="C216" s="193"/>
      <c r="D216" s="118"/>
      <c r="E216" s="127"/>
      <c r="F216" s="133"/>
      <c r="G216" s="133"/>
      <c r="H216" s="133"/>
      <c r="I216" s="133"/>
      <c r="J216" s="145"/>
      <c r="K216" s="148"/>
      <c r="L216" s="151"/>
      <c r="M216" s="154"/>
      <c r="N216" s="14"/>
      <c r="O216" s="15"/>
      <c r="P216" s="15"/>
      <c r="Q216" s="16"/>
      <c r="R216" s="17" t="str">
        <f ca="1">IF(Q216=0," ",IFERROR(IF(DATEDIF(TODAY(),Q216,"M")&lt;=5,"ROJO",IF(DATEDIF(TODAY(),Q216,"M")&gt;=12,"VERDE",IF(AND(DATEDIF(TODAY(),Q216,"M")&gt;=6,DATEDIF(TODAY(),Q216,"M")&lt;=11),"AMARILLO"))),S216))</f>
        <v xml:space="preserve"> </v>
      </c>
      <c r="S216" s="25" t="str">
        <f>IF(Q216=0," ",IF(Q216&lt;=$N$4,"VENCIDO","NO VENCIDO"))</f>
        <v xml:space="preserve"> </v>
      </c>
      <c r="T216" s="18"/>
      <c r="U216" s="19"/>
      <c r="V216" s="19"/>
      <c r="W216" s="20"/>
      <c r="X216" s="20"/>
      <c r="Y216" s="164"/>
      <c r="Z216" s="21"/>
      <c r="AA216" s="4"/>
      <c r="AB216" s="166"/>
      <c r="AC216" s="166"/>
      <c r="AD216" s="170"/>
      <c r="AE216" s="166"/>
      <c r="AF216" s="166"/>
      <c r="AG216" s="166"/>
      <c r="AH216" s="166"/>
      <c r="AI216" s="166"/>
      <c r="AJ216" s="166"/>
      <c r="AK216" s="166"/>
      <c r="AL216" s="166"/>
      <c r="AM216" s="166"/>
      <c r="AN216" s="166"/>
      <c r="AO216" s="184"/>
      <c r="AP216" s="24"/>
      <c r="AQ216" s="8"/>
    </row>
    <row r="217" spans="1:43" ht="14.65" customHeight="1">
      <c r="A217" s="101"/>
      <c r="B217" s="193"/>
      <c r="C217" s="193"/>
      <c r="D217" s="118"/>
      <c r="E217" s="127"/>
      <c r="F217" s="133"/>
      <c r="G217" s="133"/>
      <c r="H217" s="133"/>
      <c r="I217" s="133"/>
      <c r="J217" s="145"/>
      <c r="K217" s="148"/>
      <c r="L217" s="151"/>
      <c r="M217" s="154"/>
      <c r="N217" s="14"/>
      <c r="O217" s="15"/>
      <c r="P217" s="15"/>
      <c r="Q217" s="16"/>
      <c r="R217" s="17" t="str">
        <f ca="1">IF(Q217=0," ",IFERROR(IF(DATEDIF(TODAY(),Q217,"M")&lt;=5,"ROJO",IF(DATEDIF(TODAY(),Q217,"M")&gt;=12,"VERDE",IF(AND(DATEDIF(TODAY(),Q217,"M")&gt;=6,DATEDIF(TODAY(),Q217,"M")&lt;=11),"AMARILLO"))),S217))</f>
        <v xml:space="preserve"> </v>
      </c>
      <c r="S217" s="25" t="str">
        <f>IF(Q217=0," ",IF(Q217&lt;=$N$4,"VENCIDO","NO VENCIDO"))</f>
        <v xml:space="preserve"> </v>
      </c>
      <c r="T217" s="18"/>
      <c r="U217" s="19"/>
      <c r="V217" s="19"/>
      <c r="W217" s="20"/>
      <c r="X217" s="20"/>
      <c r="Y217" s="164"/>
      <c r="Z217" s="21"/>
      <c r="AA217" s="4"/>
      <c r="AB217" s="166"/>
      <c r="AC217" s="166"/>
      <c r="AD217" s="170"/>
      <c r="AE217" s="166"/>
      <c r="AF217" s="166"/>
      <c r="AG217" s="166"/>
      <c r="AH217" s="166"/>
      <c r="AI217" s="166"/>
      <c r="AJ217" s="166"/>
      <c r="AK217" s="166"/>
      <c r="AL217" s="166"/>
      <c r="AM217" s="166"/>
      <c r="AN217" s="166"/>
      <c r="AO217" s="184"/>
      <c r="AP217" s="24"/>
      <c r="AQ217" s="8"/>
    </row>
    <row r="218" spans="1:43" ht="14.65" customHeight="1">
      <c r="A218" s="101"/>
      <c r="B218" s="193"/>
      <c r="C218" s="193"/>
      <c r="D218" s="118"/>
      <c r="E218" s="127"/>
      <c r="F218" s="133"/>
      <c r="G218" s="133"/>
      <c r="H218" s="133"/>
      <c r="I218" s="133"/>
      <c r="J218" s="145"/>
      <c r="K218" s="148"/>
      <c r="L218" s="151"/>
      <c r="M218" s="154"/>
      <c r="N218" s="14"/>
      <c r="O218" s="15"/>
      <c r="P218" s="15"/>
      <c r="Q218" s="16"/>
      <c r="R218" s="17" t="str">
        <f ca="1">IF(Q218=0," ",IFERROR(IF(DATEDIF(TODAY(),Q218,"M")&lt;=5,"ROJO",IF(DATEDIF(TODAY(),Q218,"M")&gt;=12,"VERDE",IF(AND(DATEDIF(TODAY(),Q218,"M")&gt;=6,DATEDIF(TODAY(),Q218,"M")&lt;=11),"AMARILLO"))),S218))</f>
        <v xml:space="preserve"> </v>
      </c>
      <c r="S218" s="25" t="str">
        <f>IF(Q218=0," ",IF(Q218&lt;=$N$4,"VENCIDO","NO VENCIDO"))</f>
        <v xml:space="preserve"> </v>
      </c>
      <c r="T218" s="18"/>
      <c r="U218" s="19"/>
      <c r="V218" s="19"/>
      <c r="W218" s="20"/>
      <c r="X218" s="20"/>
      <c r="Y218" s="164"/>
      <c r="Z218" s="21"/>
      <c r="AA218" s="4"/>
      <c r="AB218" s="166"/>
      <c r="AC218" s="166"/>
      <c r="AD218" s="170"/>
      <c r="AE218" s="166"/>
      <c r="AF218" s="166"/>
      <c r="AG218" s="166"/>
      <c r="AH218" s="166"/>
      <c r="AI218" s="166"/>
      <c r="AJ218" s="166"/>
      <c r="AK218" s="166"/>
      <c r="AL218" s="166"/>
      <c r="AM218" s="166"/>
      <c r="AN218" s="166"/>
      <c r="AO218" s="184"/>
      <c r="AP218" s="24"/>
      <c r="AQ218" s="8"/>
    </row>
    <row r="219" spans="1:43" ht="14.65" customHeight="1">
      <c r="A219" s="101"/>
      <c r="B219" s="193"/>
      <c r="C219" s="193"/>
      <c r="D219" s="118"/>
      <c r="E219" s="127"/>
      <c r="F219" s="133"/>
      <c r="G219" s="133"/>
      <c r="H219" s="133"/>
      <c r="I219" s="133"/>
      <c r="J219" s="145"/>
      <c r="K219" s="148"/>
      <c r="L219" s="151"/>
      <c r="M219" s="155"/>
      <c r="N219" s="14"/>
      <c r="O219" s="15"/>
      <c r="P219" s="15"/>
      <c r="Q219" s="16"/>
      <c r="R219" s="17" t="str">
        <f ca="1">IF(Q219=0," ",IFERROR(IF(DATEDIF(TODAY(),Q219,"M")&lt;=5,"ROJO",IF(DATEDIF(TODAY(),Q219,"M")&gt;=12,"VERDE",IF(AND(DATEDIF(TODAY(),Q219,"M")&gt;=6,DATEDIF(TODAY(),Q219,"M")&lt;=11),"AMARILLO"))),S219))</f>
        <v xml:space="preserve"> </v>
      </c>
      <c r="S219" s="25" t="str">
        <f>IF(Q219=0," ",IF(Q219&lt;=$N$4,"VENCIDO","NO VENCIDO"))</f>
        <v xml:space="preserve"> </v>
      </c>
      <c r="T219" s="18"/>
      <c r="U219" s="19"/>
      <c r="V219" s="19"/>
      <c r="W219" s="20"/>
      <c r="X219" s="20"/>
      <c r="Y219" s="164"/>
      <c r="Z219" s="21"/>
      <c r="AA219" s="4"/>
      <c r="AB219" s="166"/>
      <c r="AC219" s="166"/>
      <c r="AD219" s="170"/>
      <c r="AE219" s="166"/>
      <c r="AF219" s="166"/>
      <c r="AG219" s="166"/>
      <c r="AH219" s="166"/>
      <c r="AI219" s="166"/>
      <c r="AJ219" s="166"/>
      <c r="AK219" s="166"/>
      <c r="AL219" s="166"/>
      <c r="AM219" s="166"/>
      <c r="AN219" s="166"/>
      <c r="AO219" s="185"/>
      <c r="AP219" s="24"/>
      <c r="AQ219" s="8"/>
    </row>
    <row r="220" spans="1:43" ht="16.5">
      <c r="A220" s="102"/>
      <c r="B220" s="194"/>
      <c r="C220" s="194"/>
      <c r="D220" s="119"/>
      <c r="E220" s="128"/>
      <c r="F220" s="134"/>
      <c r="G220" s="134"/>
      <c r="H220" s="134"/>
      <c r="I220" s="134"/>
      <c r="J220" s="146"/>
      <c r="K220" s="149"/>
      <c r="L220" s="152"/>
      <c r="M220" s="28" t="b">
        <f>M215=N220</f>
        <v>1</v>
      </c>
      <c r="N220" s="29">
        <f>SUM(N215:N219)</f>
        <v>0</v>
      </c>
      <c r="O220" s="30" t="s">
        <v>112</v>
      </c>
      <c r="P220" s="31"/>
      <c r="Q220" s="32"/>
      <c r="R220" s="32"/>
      <c r="S220" s="32"/>
      <c r="T220" s="33">
        <f>SUM(T215:T219)</f>
        <v>0</v>
      </c>
      <c r="U220" s="34"/>
      <c r="V220" s="34"/>
      <c r="W220" s="34"/>
      <c r="X220" s="35"/>
      <c r="Y220" s="165"/>
      <c r="Z220" s="36"/>
      <c r="AA220" s="4"/>
      <c r="AB220" s="37"/>
      <c r="AC220" s="38"/>
      <c r="AD220" s="38"/>
      <c r="AE220" s="38"/>
      <c r="AF220" s="38"/>
      <c r="AG220" s="38"/>
      <c r="AH220" s="38"/>
      <c r="AI220" s="38"/>
      <c r="AJ220" s="38"/>
      <c r="AK220" s="38"/>
      <c r="AL220" s="38"/>
      <c r="AM220" s="38"/>
      <c r="AN220" s="38"/>
      <c r="AO220" s="39"/>
      <c r="AP220" s="24"/>
      <c r="AQ220" s="8"/>
    </row>
    <row r="221" spans="1:43" ht="16.5">
      <c r="A221" s="96" t="s">
        <v>179</v>
      </c>
      <c r="B221" s="97"/>
      <c r="C221" s="98"/>
      <c r="D221" s="48"/>
      <c r="E221" s="48"/>
      <c r="F221" s="48"/>
      <c r="G221" s="48"/>
      <c r="H221" s="48"/>
      <c r="I221" s="48"/>
      <c r="J221" s="48"/>
      <c r="K221" s="48"/>
      <c r="L221" s="48"/>
      <c r="M221" s="48"/>
      <c r="N221" s="48"/>
      <c r="O221" s="48"/>
      <c r="P221" s="48"/>
      <c r="Q221" s="48"/>
      <c r="R221" s="48"/>
      <c r="S221" s="48"/>
      <c r="T221" s="48"/>
      <c r="U221" s="48"/>
      <c r="V221" s="48"/>
      <c r="W221" s="48"/>
      <c r="X221" s="48"/>
      <c r="Y221" s="48"/>
      <c r="Z221" s="49"/>
      <c r="AA221" s="4"/>
      <c r="AB221" s="50"/>
      <c r="AC221" s="51"/>
      <c r="AD221" s="51"/>
      <c r="AE221" s="51"/>
      <c r="AF221" s="51"/>
      <c r="AG221" s="51"/>
      <c r="AH221" s="51"/>
      <c r="AI221" s="51"/>
      <c r="AJ221" s="51"/>
      <c r="AK221" s="51"/>
      <c r="AL221" s="51"/>
      <c r="AM221" s="51"/>
      <c r="AN221" s="51"/>
      <c r="AO221" s="51"/>
      <c r="AP221" s="52"/>
      <c r="AQ221" s="8"/>
    </row>
    <row r="222" spans="1:43" ht="14.65" customHeight="1">
      <c r="A222" s="103">
        <v>1</v>
      </c>
      <c r="B222" s="193" t="s">
        <v>180</v>
      </c>
      <c r="C222" s="193"/>
      <c r="D222" s="117">
        <f>+Junio!M222</f>
        <v>20</v>
      </c>
      <c r="E222" s="126"/>
      <c r="F222" s="132"/>
      <c r="G222" s="132"/>
      <c r="H222" s="132"/>
      <c r="I222" s="132"/>
      <c r="J222" s="144">
        <f>+F222+G222</f>
        <v>0</v>
      </c>
      <c r="K222" s="147">
        <f>+AO222</f>
        <v>0</v>
      </c>
      <c r="L222" s="150">
        <f>+J222+K222</f>
        <v>0</v>
      </c>
      <c r="M222" s="153">
        <f>+(D222+E222)-(L222)+H222-I222</f>
        <v>20</v>
      </c>
      <c r="N222" s="14">
        <v>10</v>
      </c>
      <c r="O222" s="15" t="s">
        <v>181</v>
      </c>
      <c r="P222" s="15" t="s">
        <v>115</v>
      </c>
      <c r="Q222" s="16">
        <v>46752</v>
      </c>
      <c r="R222" s="17" t="str">
        <f ca="1">IF(Q222=0," ",IFERROR(IF(DATEDIF(TODAY(),Q222,"M")&lt;=5,"ROJO",IF(DATEDIF(TODAY(),Q222,"M")&gt;=12,"VERDE",IF(AND(DATEDIF(TODAY(),Q222,"M")&gt;=6,DATEDIF(TODAY(),Q222,"M")&lt;=11),"AMARILLO"))),S222))</f>
        <v>VERDE</v>
      </c>
      <c r="S222" s="17" t="str">
        <f>IF(Q222=0," ",IF(Q222&lt;=$N$4,"VENCIDO","NO VENCIDO"))</f>
        <v>NO VENCIDO</v>
      </c>
      <c r="T222" s="18"/>
      <c r="U222" s="19"/>
      <c r="V222" s="19"/>
      <c r="W222" s="20"/>
      <c r="X222" s="20"/>
      <c r="Y222" s="163">
        <f>+AT222</f>
        <v>0</v>
      </c>
      <c r="Z222" s="21"/>
      <c r="AA222" s="4"/>
      <c r="AB222" s="166"/>
      <c r="AC222" s="166"/>
      <c r="AD222" s="170">
        <f>+AB222+AC222</f>
        <v>0</v>
      </c>
      <c r="AE222" s="167"/>
      <c r="AF222" s="167"/>
      <c r="AG222" s="167"/>
      <c r="AH222" s="167"/>
      <c r="AI222" s="167"/>
      <c r="AJ222" s="167"/>
      <c r="AK222" s="167"/>
      <c r="AL222" s="167"/>
      <c r="AM222" s="167"/>
      <c r="AN222" s="167"/>
      <c r="AO222" s="183">
        <f>SUM(AD222:AN226)</f>
        <v>0</v>
      </c>
      <c r="AP222" s="24"/>
      <c r="AQ222" s="8"/>
    </row>
    <row r="223" spans="1:43" ht="14.65" customHeight="1">
      <c r="A223" s="103"/>
      <c r="B223" s="193"/>
      <c r="C223" s="193"/>
      <c r="D223" s="118"/>
      <c r="E223" s="127"/>
      <c r="F223" s="133"/>
      <c r="G223" s="133"/>
      <c r="H223" s="133"/>
      <c r="I223" s="133"/>
      <c r="J223" s="145"/>
      <c r="K223" s="148"/>
      <c r="L223" s="151"/>
      <c r="M223" s="154"/>
      <c r="N223" s="14">
        <v>10</v>
      </c>
      <c r="O223" s="15" t="s">
        <v>264</v>
      </c>
      <c r="P223" s="15" t="s">
        <v>115</v>
      </c>
      <c r="Q223" s="16">
        <v>46934</v>
      </c>
      <c r="R223" s="17" t="str">
        <f ca="1">IF(Q223=0," ",IFERROR(IF(DATEDIF(TODAY(),Q223,"M")&lt;=5,"ROJO",IF(DATEDIF(TODAY(),Q223,"M")&gt;=12,"VERDE",IF(AND(DATEDIF(TODAY(),Q223,"M")&gt;=6,DATEDIF(TODAY(),Q223,"M")&lt;=11),"AMARILLO"))),S223))</f>
        <v>VERDE</v>
      </c>
      <c r="S223" s="25" t="str">
        <f>IF(Q223=0," ",IF(Q223&lt;=$N$4,"VENCIDO","NO VENCIDO"))</f>
        <v>NO VENCIDO</v>
      </c>
      <c r="T223" s="18"/>
      <c r="U223" s="19"/>
      <c r="V223" s="19"/>
      <c r="W223" s="20"/>
      <c r="X223" s="20"/>
      <c r="Y223" s="164"/>
      <c r="Z223" s="21"/>
      <c r="AA223" s="4"/>
      <c r="AB223" s="166"/>
      <c r="AC223" s="166"/>
      <c r="AD223" s="170"/>
      <c r="AE223" s="168"/>
      <c r="AF223" s="168"/>
      <c r="AG223" s="168"/>
      <c r="AH223" s="168"/>
      <c r="AI223" s="168"/>
      <c r="AJ223" s="168"/>
      <c r="AK223" s="168"/>
      <c r="AL223" s="168"/>
      <c r="AM223" s="168"/>
      <c r="AN223" s="168"/>
      <c r="AO223" s="184"/>
      <c r="AP223" s="24"/>
      <c r="AQ223" s="8"/>
    </row>
    <row r="224" spans="1:43" ht="14.65" customHeight="1">
      <c r="A224" s="103"/>
      <c r="B224" s="193"/>
      <c r="C224" s="193"/>
      <c r="D224" s="118"/>
      <c r="E224" s="127"/>
      <c r="F224" s="133"/>
      <c r="G224" s="133"/>
      <c r="H224" s="133"/>
      <c r="I224" s="133"/>
      <c r="J224" s="145"/>
      <c r="K224" s="148"/>
      <c r="L224" s="151"/>
      <c r="M224" s="154"/>
      <c r="N224" s="14"/>
      <c r="O224" s="15"/>
      <c r="P224" s="15"/>
      <c r="Q224" s="16"/>
      <c r="R224" s="17" t="str">
        <f ca="1">IF(Q224=0," ",IFERROR(IF(DATEDIF(TODAY(),Q224,"M")&lt;=5,"ROJO",IF(DATEDIF(TODAY(),Q224,"M")&gt;=12,"VERDE",IF(AND(DATEDIF(TODAY(),Q224,"M")&gt;=6,DATEDIF(TODAY(),Q224,"M")&lt;=11),"AMARILLO"))),S224))</f>
        <v xml:space="preserve"> </v>
      </c>
      <c r="S224" s="25" t="str">
        <f>IF(Q224=0," ",IF(Q224&lt;=$N$4,"VENCIDO","NO VENCIDO"))</f>
        <v xml:space="preserve"> </v>
      </c>
      <c r="T224" s="18"/>
      <c r="U224" s="19"/>
      <c r="V224" s="19"/>
      <c r="W224" s="20"/>
      <c r="X224" s="20"/>
      <c r="Y224" s="164"/>
      <c r="Z224" s="21"/>
      <c r="AA224" s="4"/>
      <c r="AB224" s="166"/>
      <c r="AC224" s="166"/>
      <c r="AD224" s="170"/>
      <c r="AE224" s="168"/>
      <c r="AF224" s="168"/>
      <c r="AG224" s="168"/>
      <c r="AH224" s="168"/>
      <c r="AI224" s="168"/>
      <c r="AJ224" s="168"/>
      <c r="AK224" s="168"/>
      <c r="AL224" s="168"/>
      <c r="AM224" s="168"/>
      <c r="AN224" s="168"/>
      <c r="AO224" s="184"/>
      <c r="AP224" s="24"/>
      <c r="AQ224" s="8"/>
    </row>
    <row r="225" spans="1:43" ht="14.65" customHeight="1">
      <c r="A225" s="103"/>
      <c r="B225" s="193"/>
      <c r="C225" s="193"/>
      <c r="D225" s="118"/>
      <c r="E225" s="127"/>
      <c r="F225" s="133"/>
      <c r="G225" s="133"/>
      <c r="H225" s="133"/>
      <c r="I225" s="133"/>
      <c r="J225" s="145"/>
      <c r="K225" s="148"/>
      <c r="L225" s="151"/>
      <c r="M225" s="154"/>
      <c r="N225" s="14"/>
      <c r="O225" s="15"/>
      <c r="P225" s="15"/>
      <c r="Q225" s="16"/>
      <c r="R225" s="17" t="str">
        <f ca="1">IF(Q225=0," ",IFERROR(IF(DATEDIF(TODAY(),Q225,"M")&lt;=5,"ROJO",IF(DATEDIF(TODAY(),Q225,"M")&gt;=12,"VERDE",IF(AND(DATEDIF(TODAY(),Q225,"M")&gt;=6,DATEDIF(TODAY(),Q225,"M")&lt;=11),"AMARILLO"))),S225))</f>
        <v xml:space="preserve"> </v>
      </c>
      <c r="S225" s="25" t="str">
        <f>IF(Q225=0," ",IF(Q225&lt;=$N$4,"VENCIDO","NO VENCIDO"))</f>
        <v xml:space="preserve"> </v>
      </c>
      <c r="T225" s="18"/>
      <c r="U225" s="19"/>
      <c r="V225" s="19"/>
      <c r="W225" s="20"/>
      <c r="X225" s="20"/>
      <c r="Y225" s="164"/>
      <c r="Z225" s="21"/>
      <c r="AA225" s="4"/>
      <c r="AB225" s="166"/>
      <c r="AC225" s="166"/>
      <c r="AD225" s="170"/>
      <c r="AE225" s="168"/>
      <c r="AF225" s="168"/>
      <c r="AG225" s="168"/>
      <c r="AH225" s="168"/>
      <c r="AI225" s="168"/>
      <c r="AJ225" s="168"/>
      <c r="AK225" s="168"/>
      <c r="AL225" s="168"/>
      <c r="AM225" s="168"/>
      <c r="AN225" s="168"/>
      <c r="AO225" s="184"/>
      <c r="AP225" s="24"/>
      <c r="AQ225" s="8"/>
    </row>
    <row r="226" spans="1:43" ht="14.65" customHeight="1">
      <c r="A226" s="103"/>
      <c r="B226" s="193"/>
      <c r="C226" s="193"/>
      <c r="D226" s="118"/>
      <c r="E226" s="127"/>
      <c r="F226" s="133"/>
      <c r="G226" s="133"/>
      <c r="H226" s="133"/>
      <c r="I226" s="133"/>
      <c r="J226" s="145"/>
      <c r="K226" s="148"/>
      <c r="L226" s="151"/>
      <c r="M226" s="155"/>
      <c r="N226" s="14"/>
      <c r="O226" s="15"/>
      <c r="P226" s="15"/>
      <c r="Q226" s="16"/>
      <c r="R226" s="17" t="str">
        <f ca="1">IF(Q226=0," ",IFERROR(IF(DATEDIF(TODAY(),Q226,"M")&lt;=5,"ROJO",IF(DATEDIF(TODAY(),Q226,"M")&gt;=12,"VERDE",IF(AND(DATEDIF(TODAY(),Q226,"M")&gt;=6,DATEDIF(TODAY(),Q226,"M")&lt;=11),"AMARILLO"))),S226))</f>
        <v xml:space="preserve"> </v>
      </c>
      <c r="S226" s="25" t="str">
        <f>IF(Q226=0," ",IF(Q226&lt;=$N$4,"VENCIDO","NO VENCIDO"))</f>
        <v xml:space="preserve"> </v>
      </c>
      <c r="T226" s="18"/>
      <c r="U226" s="19"/>
      <c r="V226" s="19"/>
      <c r="W226" s="20"/>
      <c r="X226" s="20"/>
      <c r="Y226" s="164"/>
      <c r="Z226" s="21"/>
      <c r="AA226" s="4"/>
      <c r="AB226" s="166"/>
      <c r="AC226" s="166"/>
      <c r="AD226" s="170"/>
      <c r="AE226" s="169"/>
      <c r="AF226" s="169"/>
      <c r="AG226" s="169"/>
      <c r="AH226" s="169"/>
      <c r="AI226" s="169"/>
      <c r="AJ226" s="169"/>
      <c r="AK226" s="169"/>
      <c r="AL226" s="169"/>
      <c r="AM226" s="169"/>
      <c r="AN226" s="169"/>
      <c r="AO226" s="185"/>
      <c r="AP226" s="24"/>
      <c r="AQ226" s="8"/>
    </row>
    <row r="227" spans="1:43" ht="16.5">
      <c r="A227" s="103"/>
      <c r="B227" s="193"/>
      <c r="C227" s="193"/>
      <c r="D227" s="119"/>
      <c r="E227" s="128"/>
      <c r="F227" s="134"/>
      <c r="G227" s="134"/>
      <c r="H227" s="134"/>
      <c r="I227" s="134"/>
      <c r="J227" s="146"/>
      <c r="K227" s="149"/>
      <c r="L227" s="152"/>
      <c r="M227" s="28" t="b">
        <f>M222=N227</f>
        <v>1</v>
      </c>
      <c r="N227" s="29">
        <f>SUM(N222:N226)</f>
        <v>20</v>
      </c>
      <c r="O227" s="30" t="s">
        <v>112</v>
      </c>
      <c r="P227" s="31"/>
      <c r="Q227" s="32"/>
      <c r="R227" s="32"/>
      <c r="S227" s="32"/>
      <c r="T227" s="33">
        <f>SUM(T222:T226)</f>
        <v>0</v>
      </c>
      <c r="U227" s="34"/>
      <c r="V227" s="34"/>
      <c r="W227" s="35"/>
      <c r="X227" s="35"/>
      <c r="Y227" s="165"/>
      <c r="Z227" s="36"/>
      <c r="AA227" s="4"/>
      <c r="AB227" s="37"/>
      <c r="AC227" s="38"/>
      <c r="AD227" s="38"/>
      <c r="AE227" s="38"/>
      <c r="AF227" s="38"/>
      <c r="AG227" s="38"/>
      <c r="AH227" s="38"/>
      <c r="AI227" s="38"/>
      <c r="AJ227" s="38"/>
      <c r="AK227" s="38"/>
      <c r="AL227" s="38"/>
      <c r="AM227" s="38"/>
      <c r="AN227" s="38"/>
      <c r="AO227" s="39"/>
      <c r="AP227" s="24"/>
      <c r="AQ227" s="8"/>
    </row>
    <row r="228" spans="1:43" ht="14.65" customHeight="1">
      <c r="A228" s="103">
        <f>A222+1</f>
        <v>2</v>
      </c>
      <c r="B228" s="193" t="s">
        <v>182</v>
      </c>
      <c r="C228" s="193"/>
      <c r="D228" s="117">
        <f>+Junio!M228</f>
        <v>23</v>
      </c>
      <c r="E228" s="126">
        <v>0</v>
      </c>
      <c r="F228" s="132">
        <v>9</v>
      </c>
      <c r="G228" s="132"/>
      <c r="H228" s="132"/>
      <c r="I228" s="132"/>
      <c r="J228" s="144">
        <f>+F228+G228</f>
        <v>9</v>
      </c>
      <c r="K228" s="147">
        <f>+AO228</f>
        <v>0</v>
      </c>
      <c r="L228" s="150">
        <f>+J228+K228</f>
        <v>9</v>
      </c>
      <c r="M228" s="153">
        <f>+(D228+E228)-(L228)+H228-I228</f>
        <v>14</v>
      </c>
      <c r="N228" s="14">
        <v>14</v>
      </c>
      <c r="O228" s="15" t="s">
        <v>183</v>
      </c>
      <c r="P228" s="15" t="s">
        <v>115</v>
      </c>
      <c r="Q228" s="16">
        <v>46873</v>
      </c>
      <c r="R228" s="17" t="str">
        <f ca="1">IF(Q228=0," ",IFERROR(IF(DATEDIF(TODAY(),Q228,"M")&lt;=5,"ROJO",IF(DATEDIF(TODAY(),Q228,"M")&gt;=12,"VERDE",IF(AND(DATEDIF(TODAY(),Q228,"M")&gt;=6,DATEDIF(TODAY(),Q228,"M")&lt;=11),"AMARILLO"))),S228))</f>
        <v>VERDE</v>
      </c>
      <c r="S228" s="17" t="str">
        <f>IF(Q228=0," ",IF(Q228&lt;=$N$4,"VENCIDO","NO VENCIDO"))</f>
        <v>NO VENCIDO</v>
      </c>
      <c r="T228" s="18"/>
      <c r="U228" s="19"/>
      <c r="V228" s="19"/>
      <c r="W228" s="20"/>
      <c r="X228" s="20"/>
      <c r="Y228" s="163">
        <f>+AT228</f>
        <v>0</v>
      </c>
      <c r="Z228" s="21"/>
      <c r="AA228" s="4"/>
      <c r="AB228" s="166"/>
      <c r="AC228" s="166"/>
      <c r="AD228" s="170">
        <f>+AB228+AC228</f>
        <v>0</v>
      </c>
      <c r="AE228" s="167"/>
      <c r="AF228" s="166"/>
      <c r="AG228" s="166"/>
      <c r="AH228" s="166"/>
      <c r="AI228" s="166"/>
      <c r="AJ228" s="166"/>
      <c r="AK228" s="166"/>
      <c r="AL228" s="166"/>
      <c r="AM228" s="166"/>
      <c r="AN228" s="166"/>
      <c r="AO228" s="183">
        <f>SUM(AD228:AN232)</f>
        <v>0</v>
      </c>
      <c r="AP228" s="24"/>
      <c r="AQ228" s="8"/>
    </row>
    <row r="229" spans="1:43" ht="14.65" customHeight="1">
      <c r="A229" s="103"/>
      <c r="B229" s="193"/>
      <c r="C229" s="193"/>
      <c r="D229" s="118"/>
      <c r="E229" s="127"/>
      <c r="F229" s="133"/>
      <c r="G229" s="133"/>
      <c r="H229" s="133"/>
      <c r="I229" s="133"/>
      <c r="J229" s="145"/>
      <c r="K229" s="148"/>
      <c r="L229" s="151"/>
      <c r="M229" s="154"/>
      <c r="N229" s="14"/>
      <c r="O229" s="15"/>
      <c r="P229" s="15"/>
      <c r="Q229" s="16"/>
      <c r="R229" s="17" t="str">
        <f ca="1">IF(Q229=0," ",IFERROR(IF(DATEDIF(TODAY(),Q229,"M")&lt;=5,"ROJO",IF(DATEDIF(TODAY(),Q229,"M")&gt;=12,"VERDE",IF(AND(DATEDIF(TODAY(),Q229,"M")&gt;=6,DATEDIF(TODAY(),Q229,"M")&lt;=11),"AMARILLO"))),S229))</f>
        <v xml:space="preserve"> </v>
      </c>
      <c r="S229" s="25" t="str">
        <f>IF(Q229=0," ",IF(Q229&lt;=$N$4,"VENCIDO","NO VENCIDO"))</f>
        <v xml:space="preserve"> </v>
      </c>
      <c r="T229" s="18"/>
      <c r="U229" s="19"/>
      <c r="V229" s="19"/>
      <c r="W229" s="20"/>
      <c r="X229" s="20"/>
      <c r="Y229" s="164"/>
      <c r="Z229" s="21"/>
      <c r="AA229" s="4"/>
      <c r="AB229" s="166"/>
      <c r="AC229" s="166"/>
      <c r="AD229" s="170"/>
      <c r="AE229" s="168"/>
      <c r="AF229" s="166"/>
      <c r="AG229" s="166"/>
      <c r="AH229" s="166"/>
      <c r="AI229" s="166"/>
      <c r="AJ229" s="166"/>
      <c r="AK229" s="166"/>
      <c r="AL229" s="166"/>
      <c r="AM229" s="166"/>
      <c r="AN229" s="166"/>
      <c r="AO229" s="184"/>
      <c r="AP229" s="24"/>
      <c r="AQ229" s="8"/>
    </row>
    <row r="230" spans="1:43" ht="14.65" customHeight="1">
      <c r="A230" s="103"/>
      <c r="B230" s="193"/>
      <c r="C230" s="193"/>
      <c r="D230" s="118"/>
      <c r="E230" s="127"/>
      <c r="F230" s="133"/>
      <c r="G230" s="133"/>
      <c r="H230" s="133"/>
      <c r="I230" s="133"/>
      <c r="J230" s="145"/>
      <c r="K230" s="148"/>
      <c r="L230" s="151"/>
      <c r="M230" s="154"/>
      <c r="N230" s="14"/>
      <c r="O230" s="15"/>
      <c r="P230" s="15"/>
      <c r="Q230" s="16"/>
      <c r="R230" s="17" t="str">
        <f ca="1">IF(Q230=0," ",IFERROR(IF(DATEDIF(TODAY(),Q230,"M")&lt;=5,"ROJO",IF(DATEDIF(TODAY(),Q230,"M")&gt;=12,"VERDE",IF(AND(DATEDIF(TODAY(),Q230,"M")&gt;=6,DATEDIF(TODAY(),Q230,"M")&lt;=11),"AMARILLO"))),S230))</f>
        <v xml:space="preserve"> </v>
      </c>
      <c r="S230" s="25" t="str">
        <f>IF(Q230=0," ",IF(Q230&lt;=$N$4,"VENCIDO","NO VENCIDO"))</f>
        <v xml:space="preserve"> </v>
      </c>
      <c r="T230" s="18"/>
      <c r="U230" s="19"/>
      <c r="V230" s="19"/>
      <c r="W230" s="20"/>
      <c r="X230" s="20"/>
      <c r="Y230" s="164"/>
      <c r="Z230" s="21"/>
      <c r="AA230" s="4"/>
      <c r="AB230" s="166"/>
      <c r="AC230" s="166"/>
      <c r="AD230" s="170"/>
      <c r="AE230" s="168"/>
      <c r="AF230" s="166"/>
      <c r="AG230" s="166"/>
      <c r="AH230" s="166"/>
      <c r="AI230" s="166"/>
      <c r="AJ230" s="166"/>
      <c r="AK230" s="166"/>
      <c r="AL230" s="166"/>
      <c r="AM230" s="166"/>
      <c r="AN230" s="166"/>
      <c r="AO230" s="184"/>
      <c r="AP230" s="24"/>
      <c r="AQ230" s="8"/>
    </row>
    <row r="231" spans="1:43" ht="14.65" customHeight="1">
      <c r="A231" s="103"/>
      <c r="B231" s="193"/>
      <c r="C231" s="193"/>
      <c r="D231" s="118"/>
      <c r="E231" s="127"/>
      <c r="F231" s="133"/>
      <c r="G231" s="133"/>
      <c r="H231" s="133"/>
      <c r="I231" s="133"/>
      <c r="J231" s="145"/>
      <c r="K231" s="148"/>
      <c r="L231" s="151"/>
      <c r="M231" s="154"/>
      <c r="N231" s="14"/>
      <c r="O231" s="15"/>
      <c r="P231" s="15"/>
      <c r="Q231" s="16"/>
      <c r="R231" s="17" t="str">
        <f ca="1">IF(Q231=0," ",IFERROR(IF(DATEDIF(TODAY(),Q231,"M")&lt;=5,"ROJO",IF(DATEDIF(TODAY(),Q231,"M")&gt;=12,"VERDE",IF(AND(DATEDIF(TODAY(),Q231,"M")&gt;=6,DATEDIF(TODAY(),Q231,"M")&lt;=11),"AMARILLO"))),S231))</f>
        <v xml:space="preserve"> </v>
      </c>
      <c r="S231" s="25" t="str">
        <f>IF(Q231=0," ",IF(Q231&lt;=$N$4,"VENCIDO","NO VENCIDO"))</f>
        <v xml:space="preserve"> </v>
      </c>
      <c r="T231" s="18"/>
      <c r="U231" s="19"/>
      <c r="V231" s="19"/>
      <c r="W231" s="20"/>
      <c r="X231" s="20"/>
      <c r="Y231" s="164"/>
      <c r="Z231" s="21"/>
      <c r="AA231" s="4"/>
      <c r="AB231" s="166"/>
      <c r="AC231" s="166"/>
      <c r="AD231" s="170"/>
      <c r="AE231" s="168"/>
      <c r="AF231" s="166"/>
      <c r="AG231" s="166"/>
      <c r="AH231" s="166"/>
      <c r="AI231" s="166"/>
      <c r="AJ231" s="166"/>
      <c r="AK231" s="166"/>
      <c r="AL231" s="166"/>
      <c r="AM231" s="166"/>
      <c r="AN231" s="166"/>
      <c r="AO231" s="184"/>
      <c r="AP231" s="24"/>
      <c r="AQ231" s="8"/>
    </row>
    <row r="232" spans="1:43" ht="14.65" customHeight="1">
      <c r="A232" s="103"/>
      <c r="B232" s="193"/>
      <c r="C232" s="193"/>
      <c r="D232" s="118"/>
      <c r="E232" s="127"/>
      <c r="F232" s="133"/>
      <c r="G232" s="133"/>
      <c r="H232" s="133"/>
      <c r="I232" s="133"/>
      <c r="J232" s="145"/>
      <c r="K232" s="148"/>
      <c r="L232" s="151"/>
      <c r="M232" s="155"/>
      <c r="N232" s="14"/>
      <c r="O232" s="15"/>
      <c r="P232" s="15"/>
      <c r="Q232" s="16"/>
      <c r="R232" s="17" t="str">
        <f ca="1">IF(Q232=0," ",IFERROR(IF(DATEDIF(TODAY(),Q232,"M")&lt;=5,"ROJO",IF(DATEDIF(TODAY(),Q232,"M")&gt;=12,"VERDE",IF(AND(DATEDIF(TODAY(),Q232,"M")&gt;=6,DATEDIF(TODAY(),Q232,"M")&lt;=11),"AMARILLO"))),S232))</f>
        <v xml:space="preserve"> </v>
      </c>
      <c r="S232" s="25" t="str">
        <f>IF(Q232=0," ",IF(Q232&lt;=$N$4,"VENCIDO","NO VENCIDO"))</f>
        <v xml:space="preserve"> </v>
      </c>
      <c r="T232" s="18"/>
      <c r="U232" s="19"/>
      <c r="V232" s="19"/>
      <c r="W232" s="20"/>
      <c r="X232" s="20"/>
      <c r="Y232" s="164"/>
      <c r="Z232" s="21"/>
      <c r="AA232" s="4"/>
      <c r="AB232" s="166"/>
      <c r="AC232" s="166"/>
      <c r="AD232" s="170"/>
      <c r="AE232" s="169"/>
      <c r="AF232" s="166"/>
      <c r="AG232" s="166"/>
      <c r="AH232" s="166"/>
      <c r="AI232" s="166"/>
      <c r="AJ232" s="166"/>
      <c r="AK232" s="166"/>
      <c r="AL232" s="166"/>
      <c r="AM232" s="166"/>
      <c r="AN232" s="166"/>
      <c r="AO232" s="185"/>
      <c r="AP232" s="24"/>
      <c r="AQ232" s="8"/>
    </row>
    <row r="233" spans="1:43" ht="16.5">
      <c r="A233" s="103"/>
      <c r="B233" s="193"/>
      <c r="C233" s="193"/>
      <c r="D233" s="119"/>
      <c r="E233" s="128"/>
      <c r="F233" s="134"/>
      <c r="G233" s="134"/>
      <c r="H233" s="134"/>
      <c r="I233" s="134"/>
      <c r="J233" s="146"/>
      <c r="K233" s="149"/>
      <c r="L233" s="152"/>
      <c r="M233" s="28" t="b">
        <f>M228=N233</f>
        <v>1</v>
      </c>
      <c r="N233" s="29">
        <f>SUM(N228:N232)</f>
        <v>14</v>
      </c>
      <c r="O233" s="30" t="s">
        <v>112</v>
      </c>
      <c r="P233" s="31"/>
      <c r="Q233" s="32"/>
      <c r="R233" s="32"/>
      <c r="S233" s="32"/>
      <c r="T233" s="33">
        <f>SUM(T228:T232)</f>
        <v>0</v>
      </c>
      <c r="U233" s="34"/>
      <c r="V233" s="34"/>
      <c r="W233" s="35"/>
      <c r="X233" s="35"/>
      <c r="Y233" s="165"/>
      <c r="Z233" s="36"/>
      <c r="AA233" s="4"/>
      <c r="AB233" s="37"/>
      <c r="AC233" s="38"/>
      <c r="AD233" s="38"/>
      <c r="AE233" s="38"/>
      <c r="AF233" s="38"/>
      <c r="AG233" s="38"/>
      <c r="AH233" s="38"/>
      <c r="AI233" s="38"/>
      <c r="AJ233" s="38"/>
      <c r="AK233" s="38"/>
      <c r="AL233" s="38"/>
      <c r="AM233" s="38"/>
      <c r="AN233" s="38"/>
      <c r="AO233" s="39"/>
      <c r="AP233" s="24"/>
      <c r="AQ233" s="8"/>
    </row>
    <row r="234" spans="1:43" ht="14.65" customHeight="1">
      <c r="A234" s="103">
        <f>A228+1</f>
        <v>3</v>
      </c>
      <c r="B234" s="193" t="s">
        <v>184</v>
      </c>
      <c r="C234" s="193"/>
      <c r="D234" s="117">
        <f>+Junio!M234</f>
        <v>0</v>
      </c>
      <c r="E234" s="126"/>
      <c r="F234" s="132"/>
      <c r="G234" s="132"/>
      <c r="H234" s="132"/>
      <c r="I234" s="132"/>
      <c r="J234" s="144">
        <f>+F234+G234</f>
        <v>0</v>
      </c>
      <c r="K234" s="147">
        <f>+AO234</f>
        <v>0</v>
      </c>
      <c r="L234" s="150">
        <f>+J234+K234</f>
        <v>0</v>
      </c>
      <c r="M234" s="153">
        <f>+(D234+E234)-(L234)+H234-I234</f>
        <v>0</v>
      </c>
      <c r="N234" s="14"/>
      <c r="O234" s="15"/>
      <c r="P234" s="15"/>
      <c r="Q234" s="16"/>
      <c r="R234" s="17" t="str">
        <f ca="1">IF(Q234=0," ",IFERROR(IF(DATEDIF(TODAY(),Q234,"M")&lt;=5,"ROJO",IF(DATEDIF(TODAY(),Q234,"M")&gt;=12,"VERDE",IF(AND(DATEDIF(TODAY(),Q234,"M")&gt;=6,DATEDIF(TODAY(),Q234,"M")&lt;=11),"AMARILLO"))),S234))</f>
        <v xml:space="preserve"> </v>
      </c>
      <c r="S234" s="17" t="str">
        <f>IF(Q234=0," ",IF(Q234&lt;=$N$4,"VENCIDO","NO VENCIDO"))</f>
        <v xml:space="preserve"> </v>
      </c>
      <c r="T234" s="18"/>
      <c r="U234" s="19"/>
      <c r="V234" s="19"/>
      <c r="W234" s="20"/>
      <c r="X234" s="20"/>
      <c r="Y234" s="163">
        <f>+AT234</f>
        <v>0</v>
      </c>
      <c r="Z234" s="21"/>
      <c r="AA234" s="4"/>
      <c r="AB234" s="166"/>
      <c r="AC234" s="166"/>
      <c r="AD234" s="170">
        <f>+AB234+AC234</f>
        <v>0</v>
      </c>
      <c r="AE234" s="166"/>
      <c r="AF234" s="166"/>
      <c r="AG234" s="166"/>
      <c r="AH234" s="166"/>
      <c r="AI234" s="166"/>
      <c r="AJ234" s="166"/>
      <c r="AK234" s="166"/>
      <c r="AL234" s="166"/>
      <c r="AM234" s="166"/>
      <c r="AN234" s="166"/>
      <c r="AO234" s="183">
        <f>SUM(AD234:AN238)</f>
        <v>0</v>
      </c>
      <c r="AP234" s="24"/>
      <c r="AQ234" s="8"/>
    </row>
    <row r="235" spans="1:43" ht="14.65" customHeight="1">
      <c r="A235" s="103"/>
      <c r="B235" s="193"/>
      <c r="C235" s="193"/>
      <c r="D235" s="118"/>
      <c r="E235" s="127"/>
      <c r="F235" s="133"/>
      <c r="G235" s="133"/>
      <c r="H235" s="133"/>
      <c r="I235" s="133"/>
      <c r="J235" s="145"/>
      <c r="K235" s="148"/>
      <c r="L235" s="151"/>
      <c r="M235" s="154"/>
      <c r="N235" s="14"/>
      <c r="O235" s="15"/>
      <c r="P235" s="15"/>
      <c r="Q235" s="16"/>
      <c r="R235" s="17" t="str">
        <f ca="1">IF(Q235=0," ",IFERROR(IF(DATEDIF(TODAY(),Q235,"M")&lt;=5,"ROJO",IF(DATEDIF(TODAY(),Q235,"M")&gt;=12,"VERDE",IF(AND(DATEDIF(TODAY(),Q235,"M")&gt;=6,DATEDIF(TODAY(),Q235,"M")&lt;=11),"AMARILLO"))),S235))</f>
        <v xml:space="preserve"> </v>
      </c>
      <c r="S235" s="25" t="str">
        <f>IF(Q235=0," ",IF(Q235&lt;=$N$4,"VENCIDO","NO VENCIDO"))</f>
        <v xml:space="preserve"> </v>
      </c>
      <c r="T235" s="18"/>
      <c r="U235" s="19"/>
      <c r="V235" s="19"/>
      <c r="W235" s="20"/>
      <c r="X235" s="20"/>
      <c r="Y235" s="164"/>
      <c r="Z235" s="21"/>
      <c r="AA235" s="4"/>
      <c r="AB235" s="166"/>
      <c r="AC235" s="166"/>
      <c r="AD235" s="170"/>
      <c r="AE235" s="166"/>
      <c r="AF235" s="166"/>
      <c r="AG235" s="166"/>
      <c r="AH235" s="166"/>
      <c r="AI235" s="166"/>
      <c r="AJ235" s="166"/>
      <c r="AK235" s="166"/>
      <c r="AL235" s="166"/>
      <c r="AM235" s="166"/>
      <c r="AN235" s="166"/>
      <c r="AO235" s="184"/>
      <c r="AP235" s="24"/>
      <c r="AQ235" s="8"/>
    </row>
    <row r="236" spans="1:43" ht="14.65" customHeight="1">
      <c r="A236" s="103"/>
      <c r="B236" s="193"/>
      <c r="C236" s="193"/>
      <c r="D236" s="118"/>
      <c r="E236" s="127"/>
      <c r="F236" s="133"/>
      <c r="G236" s="133"/>
      <c r="H236" s="133"/>
      <c r="I236" s="133"/>
      <c r="J236" s="145"/>
      <c r="K236" s="148"/>
      <c r="L236" s="151"/>
      <c r="M236" s="154"/>
      <c r="N236" s="14"/>
      <c r="O236" s="15"/>
      <c r="P236" s="15"/>
      <c r="Q236" s="16"/>
      <c r="R236" s="17" t="str">
        <f ca="1">IF(Q236=0," ",IFERROR(IF(DATEDIF(TODAY(),Q236,"M")&lt;=5,"ROJO",IF(DATEDIF(TODAY(),Q236,"M")&gt;=12,"VERDE",IF(AND(DATEDIF(TODAY(),Q236,"M")&gt;=6,DATEDIF(TODAY(),Q236,"M")&lt;=11),"AMARILLO"))),S236))</f>
        <v xml:space="preserve"> </v>
      </c>
      <c r="S236" s="25" t="str">
        <f>IF(Q236=0," ",IF(Q236&lt;=$N$4,"VENCIDO","NO VENCIDO"))</f>
        <v xml:space="preserve"> </v>
      </c>
      <c r="T236" s="18"/>
      <c r="U236" s="19"/>
      <c r="V236" s="19"/>
      <c r="W236" s="20"/>
      <c r="X236" s="20"/>
      <c r="Y236" s="164"/>
      <c r="Z236" s="21"/>
      <c r="AA236" s="4"/>
      <c r="AB236" s="166"/>
      <c r="AC236" s="166"/>
      <c r="AD236" s="170"/>
      <c r="AE236" s="166"/>
      <c r="AF236" s="166"/>
      <c r="AG236" s="166"/>
      <c r="AH236" s="166"/>
      <c r="AI236" s="166"/>
      <c r="AJ236" s="166"/>
      <c r="AK236" s="166"/>
      <c r="AL236" s="166"/>
      <c r="AM236" s="166"/>
      <c r="AN236" s="166"/>
      <c r="AO236" s="184"/>
      <c r="AP236" s="24"/>
      <c r="AQ236" s="8"/>
    </row>
    <row r="237" spans="1:43" ht="14.65" customHeight="1">
      <c r="A237" s="103"/>
      <c r="B237" s="193"/>
      <c r="C237" s="193"/>
      <c r="D237" s="118"/>
      <c r="E237" s="127"/>
      <c r="F237" s="133"/>
      <c r="G237" s="133"/>
      <c r="H237" s="133"/>
      <c r="I237" s="133"/>
      <c r="J237" s="145"/>
      <c r="K237" s="148"/>
      <c r="L237" s="151"/>
      <c r="M237" s="154"/>
      <c r="N237" s="14"/>
      <c r="O237" s="15"/>
      <c r="P237" s="15"/>
      <c r="Q237" s="16"/>
      <c r="R237" s="17" t="str">
        <f ca="1">IF(Q237=0," ",IFERROR(IF(DATEDIF(TODAY(),Q237,"M")&lt;=5,"ROJO",IF(DATEDIF(TODAY(),Q237,"M")&gt;=12,"VERDE",IF(AND(DATEDIF(TODAY(),Q237,"M")&gt;=6,DATEDIF(TODAY(),Q237,"M")&lt;=11),"AMARILLO"))),S237))</f>
        <v xml:space="preserve"> </v>
      </c>
      <c r="S237" s="25" t="str">
        <f>IF(Q237=0," ",IF(Q237&lt;=$N$4,"VENCIDO","NO VENCIDO"))</f>
        <v xml:space="preserve"> </v>
      </c>
      <c r="T237" s="18"/>
      <c r="U237" s="19"/>
      <c r="V237" s="19"/>
      <c r="W237" s="20"/>
      <c r="X237" s="20"/>
      <c r="Y237" s="164"/>
      <c r="Z237" s="21"/>
      <c r="AA237" s="4"/>
      <c r="AB237" s="166"/>
      <c r="AC237" s="166"/>
      <c r="AD237" s="170"/>
      <c r="AE237" s="166"/>
      <c r="AF237" s="166"/>
      <c r="AG237" s="166"/>
      <c r="AH237" s="166"/>
      <c r="AI237" s="166"/>
      <c r="AJ237" s="166"/>
      <c r="AK237" s="166"/>
      <c r="AL237" s="166"/>
      <c r="AM237" s="166"/>
      <c r="AN237" s="166"/>
      <c r="AO237" s="184"/>
      <c r="AP237" s="24"/>
      <c r="AQ237" s="8"/>
    </row>
    <row r="238" spans="1:43" ht="14.65" customHeight="1">
      <c r="A238" s="103"/>
      <c r="B238" s="193"/>
      <c r="C238" s="193"/>
      <c r="D238" s="118"/>
      <c r="E238" s="127"/>
      <c r="F238" s="133"/>
      <c r="G238" s="133"/>
      <c r="H238" s="133"/>
      <c r="I238" s="133"/>
      <c r="J238" s="145"/>
      <c r="K238" s="148"/>
      <c r="L238" s="151"/>
      <c r="M238" s="155"/>
      <c r="N238" s="14"/>
      <c r="O238" s="15"/>
      <c r="P238" s="15"/>
      <c r="Q238" s="16"/>
      <c r="R238" s="17" t="str">
        <f ca="1">IF(Q238=0," ",IFERROR(IF(DATEDIF(TODAY(),Q238,"M")&lt;=5,"ROJO",IF(DATEDIF(TODAY(),Q238,"M")&gt;=12,"VERDE",IF(AND(DATEDIF(TODAY(),Q238,"M")&gt;=6,DATEDIF(TODAY(),Q238,"M")&lt;=11),"AMARILLO"))),S238))</f>
        <v xml:space="preserve"> </v>
      </c>
      <c r="S238" s="25" t="str">
        <f>IF(Q238=0," ",IF(Q238&lt;=$N$4,"VENCIDO","NO VENCIDO"))</f>
        <v xml:space="preserve"> </v>
      </c>
      <c r="T238" s="18"/>
      <c r="U238" s="19"/>
      <c r="V238" s="19"/>
      <c r="W238" s="20"/>
      <c r="X238" s="20"/>
      <c r="Y238" s="164"/>
      <c r="Z238" s="21"/>
      <c r="AA238" s="4"/>
      <c r="AB238" s="166"/>
      <c r="AC238" s="166"/>
      <c r="AD238" s="170"/>
      <c r="AE238" s="166"/>
      <c r="AF238" s="166"/>
      <c r="AG238" s="166"/>
      <c r="AH238" s="166"/>
      <c r="AI238" s="166"/>
      <c r="AJ238" s="166"/>
      <c r="AK238" s="166"/>
      <c r="AL238" s="166"/>
      <c r="AM238" s="166"/>
      <c r="AN238" s="166"/>
      <c r="AO238" s="185"/>
      <c r="AP238" s="24"/>
      <c r="AQ238" s="8"/>
    </row>
    <row r="239" spans="1:43" ht="16.5">
      <c r="A239" s="103"/>
      <c r="B239" s="193"/>
      <c r="C239" s="193"/>
      <c r="D239" s="119"/>
      <c r="E239" s="128"/>
      <c r="F239" s="134"/>
      <c r="G239" s="134"/>
      <c r="H239" s="134"/>
      <c r="I239" s="134"/>
      <c r="J239" s="146"/>
      <c r="K239" s="149"/>
      <c r="L239" s="152"/>
      <c r="M239" s="28" t="b">
        <f>M234=N239</f>
        <v>1</v>
      </c>
      <c r="N239" s="29">
        <f>SUM(N234:N238)</f>
        <v>0</v>
      </c>
      <c r="O239" s="30" t="s">
        <v>112</v>
      </c>
      <c r="P239" s="31"/>
      <c r="Q239" s="32"/>
      <c r="R239" s="32"/>
      <c r="S239" s="32"/>
      <c r="T239" s="33">
        <f>SUM(T234:T238)</f>
        <v>0</v>
      </c>
      <c r="U239" s="34"/>
      <c r="V239" s="34"/>
      <c r="W239" s="35"/>
      <c r="X239" s="35"/>
      <c r="Y239" s="165"/>
      <c r="Z239" s="36"/>
      <c r="AA239" s="4"/>
      <c r="AB239" s="37"/>
      <c r="AC239" s="38"/>
      <c r="AD239" s="38"/>
      <c r="AE239" s="38"/>
      <c r="AF239" s="38"/>
      <c r="AG239" s="38"/>
      <c r="AH239" s="38"/>
      <c r="AI239" s="38"/>
      <c r="AJ239" s="38"/>
      <c r="AK239" s="38"/>
      <c r="AL239" s="38"/>
      <c r="AM239" s="38"/>
      <c r="AN239" s="38"/>
      <c r="AO239" s="39"/>
      <c r="AP239" s="24"/>
      <c r="AQ239" s="8"/>
    </row>
    <row r="240" spans="1:43" ht="14.65" customHeight="1">
      <c r="A240" s="103">
        <f>A234+1</f>
        <v>4</v>
      </c>
      <c r="B240" s="193" t="s">
        <v>185</v>
      </c>
      <c r="C240" s="193"/>
      <c r="D240" s="117">
        <f>+Junio!M240</f>
        <v>0</v>
      </c>
      <c r="E240" s="126"/>
      <c r="F240" s="132"/>
      <c r="G240" s="132"/>
      <c r="H240" s="132"/>
      <c r="I240" s="132"/>
      <c r="J240" s="144">
        <f>+F240+G240</f>
        <v>0</v>
      </c>
      <c r="K240" s="147">
        <f>+AO240</f>
        <v>0</v>
      </c>
      <c r="L240" s="150">
        <f>+J240+K240</f>
        <v>0</v>
      </c>
      <c r="M240" s="153">
        <f>+(D240+E240)-(L240)+H240-I240</f>
        <v>0</v>
      </c>
      <c r="N240" s="14"/>
      <c r="O240" s="15"/>
      <c r="P240" s="15"/>
      <c r="Q240" s="16"/>
      <c r="R240" s="17" t="str">
        <f ca="1">IF(Q240=0," ",IFERROR(IF(DATEDIF(TODAY(),Q240,"M")&lt;=5,"ROJO",IF(DATEDIF(TODAY(),Q240,"M")&gt;=12,"VERDE",IF(AND(DATEDIF(TODAY(),Q240,"M")&gt;=6,DATEDIF(TODAY(),Q240,"M")&lt;=11),"AMARILLO"))),S240))</f>
        <v xml:space="preserve"> </v>
      </c>
      <c r="S240" s="17" t="str">
        <f>IF(Q240=0," ",IF(Q240&lt;=$N$4,"VENCIDO","NO VENCIDO"))</f>
        <v xml:space="preserve"> </v>
      </c>
      <c r="T240" s="18"/>
      <c r="U240" s="19"/>
      <c r="V240" s="19"/>
      <c r="W240" s="20"/>
      <c r="X240" s="20"/>
      <c r="Y240" s="163">
        <f>+AT240</f>
        <v>0</v>
      </c>
      <c r="Z240" s="21"/>
      <c r="AA240" s="4"/>
      <c r="AB240" s="166"/>
      <c r="AC240" s="166"/>
      <c r="AD240" s="170">
        <f>+AB240+AC240</f>
        <v>0</v>
      </c>
      <c r="AE240" s="166"/>
      <c r="AF240" s="166"/>
      <c r="AG240" s="166"/>
      <c r="AH240" s="166"/>
      <c r="AI240" s="166"/>
      <c r="AJ240" s="166"/>
      <c r="AK240" s="166"/>
      <c r="AL240" s="166"/>
      <c r="AM240" s="166"/>
      <c r="AN240" s="166"/>
      <c r="AO240" s="183">
        <f>SUM(AD240:AN244)</f>
        <v>0</v>
      </c>
      <c r="AP240" s="24"/>
      <c r="AQ240" s="8"/>
    </row>
    <row r="241" spans="1:43" ht="14.65" customHeight="1">
      <c r="A241" s="103"/>
      <c r="B241" s="193"/>
      <c r="C241" s="193"/>
      <c r="D241" s="118"/>
      <c r="E241" s="127"/>
      <c r="F241" s="133"/>
      <c r="G241" s="133"/>
      <c r="H241" s="133"/>
      <c r="I241" s="133"/>
      <c r="J241" s="145"/>
      <c r="K241" s="148"/>
      <c r="L241" s="151"/>
      <c r="M241" s="154"/>
      <c r="N241" s="14"/>
      <c r="O241" s="15"/>
      <c r="P241" s="15"/>
      <c r="Q241" s="16"/>
      <c r="R241" s="17" t="str">
        <f ca="1">IF(Q241=0," ",IFERROR(IF(DATEDIF(TODAY(),Q241,"M")&lt;=5,"ROJO",IF(DATEDIF(TODAY(),Q241,"M")&gt;=12,"VERDE",IF(AND(DATEDIF(TODAY(),Q241,"M")&gt;=6,DATEDIF(TODAY(),Q241,"M")&lt;=11),"AMARILLO"))),S241))</f>
        <v xml:space="preserve"> </v>
      </c>
      <c r="S241" s="25" t="str">
        <f>IF(Q241=0," ",IF(Q241&lt;=$N$4,"VENCIDO","NO VENCIDO"))</f>
        <v xml:space="preserve"> </v>
      </c>
      <c r="T241" s="18"/>
      <c r="U241" s="19"/>
      <c r="V241" s="19"/>
      <c r="W241" s="20"/>
      <c r="X241" s="20"/>
      <c r="Y241" s="164"/>
      <c r="Z241" s="21"/>
      <c r="AA241" s="4"/>
      <c r="AB241" s="166"/>
      <c r="AC241" s="166"/>
      <c r="AD241" s="170"/>
      <c r="AE241" s="166"/>
      <c r="AF241" s="166"/>
      <c r="AG241" s="166"/>
      <c r="AH241" s="166"/>
      <c r="AI241" s="166"/>
      <c r="AJ241" s="166"/>
      <c r="AK241" s="166"/>
      <c r="AL241" s="166"/>
      <c r="AM241" s="166"/>
      <c r="AN241" s="166"/>
      <c r="AO241" s="184"/>
      <c r="AP241" s="24"/>
      <c r="AQ241" s="8"/>
    </row>
    <row r="242" spans="1:43" ht="14.65" customHeight="1">
      <c r="A242" s="103"/>
      <c r="B242" s="193"/>
      <c r="C242" s="193"/>
      <c r="D242" s="118"/>
      <c r="E242" s="127"/>
      <c r="F242" s="133"/>
      <c r="G242" s="133"/>
      <c r="H242" s="133"/>
      <c r="I242" s="133"/>
      <c r="J242" s="145"/>
      <c r="K242" s="148"/>
      <c r="L242" s="151"/>
      <c r="M242" s="154"/>
      <c r="N242" s="14"/>
      <c r="O242" s="15"/>
      <c r="P242" s="15"/>
      <c r="Q242" s="16"/>
      <c r="R242" s="17" t="str">
        <f ca="1">IF(Q242=0," ",IFERROR(IF(DATEDIF(TODAY(),Q242,"M")&lt;=5,"ROJO",IF(DATEDIF(TODAY(),Q242,"M")&gt;=12,"VERDE",IF(AND(DATEDIF(TODAY(),Q242,"M")&gt;=6,DATEDIF(TODAY(),Q242,"M")&lt;=11),"AMARILLO"))),S242))</f>
        <v xml:space="preserve"> </v>
      </c>
      <c r="S242" s="25" t="str">
        <f>IF(Q242=0," ",IF(Q242&lt;=$N$4,"VENCIDO","NO VENCIDO"))</f>
        <v xml:space="preserve"> </v>
      </c>
      <c r="T242" s="18"/>
      <c r="U242" s="19"/>
      <c r="V242" s="19"/>
      <c r="W242" s="20"/>
      <c r="X242" s="20"/>
      <c r="Y242" s="164"/>
      <c r="Z242" s="21"/>
      <c r="AA242" s="4"/>
      <c r="AB242" s="166"/>
      <c r="AC242" s="166"/>
      <c r="AD242" s="170"/>
      <c r="AE242" s="166"/>
      <c r="AF242" s="166"/>
      <c r="AG242" s="166"/>
      <c r="AH242" s="166"/>
      <c r="AI242" s="166"/>
      <c r="AJ242" s="166"/>
      <c r="AK242" s="166"/>
      <c r="AL242" s="166"/>
      <c r="AM242" s="166"/>
      <c r="AN242" s="166"/>
      <c r="AO242" s="184"/>
      <c r="AP242" s="24"/>
      <c r="AQ242" s="8"/>
    </row>
    <row r="243" spans="1:43" ht="14.65" customHeight="1">
      <c r="A243" s="103"/>
      <c r="B243" s="193"/>
      <c r="C243" s="193"/>
      <c r="D243" s="118"/>
      <c r="E243" s="127"/>
      <c r="F243" s="133"/>
      <c r="G243" s="133"/>
      <c r="H243" s="133"/>
      <c r="I243" s="133"/>
      <c r="J243" s="145"/>
      <c r="K243" s="148"/>
      <c r="L243" s="151"/>
      <c r="M243" s="154"/>
      <c r="N243" s="14"/>
      <c r="O243" s="15"/>
      <c r="P243" s="15"/>
      <c r="Q243" s="16"/>
      <c r="R243" s="17" t="str">
        <f ca="1">IF(Q243=0," ",IFERROR(IF(DATEDIF(TODAY(),Q243,"M")&lt;=5,"ROJO",IF(DATEDIF(TODAY(),Q243,"M")&gt;=12,"VERDE",IF(AND(DATEDIF(TODAY(),Q243,"M")&gt;=6,DATEDIF(TODAY(),Q243,"M")&lt;=11),"AMARILLO"))),S243))</f>
        <v xml:space="preserve"> </v>
      </c>
      <c r="S243" s="25" t="str">
        <f>IF(Q243=0," ",IF(Q243&lt;=$N$4,"VENCIDO","NO VENCIDO"))</f>
        <v xml:space="preserve"> </v>
      </c>
      <c r="T243" s="18"/>
      <c r="U243" s="19"/>
      <c r="V243" s="19"/>
      <c r="W243" s="20"/>
      <c r="X243" s="20"/>
      <c r="Y243" s="164"/>
      <c r="Z243" s="21"/>
      <c r="AA243" s="4"/>
      <c r="AB243" s="166"/>
      <c r="AC243" s="166"/>
      <c r="AD243" s="170"/>
      <c r="AE243" s="166"/>
      <c r="AF243" s="166"/>
      <c r="AG243" s="166"/>
      <c r="AH243" s="166"/>
      <c r="AI243" s="166"/>
      <c r="AJ243" s="166"/>
      <c r="AK243" s="166"/>
      <c r="AL243" s="166"/>
      <c r="AM243" s="166"/>
      <c r="AN243" s="166"/>
      <c r="AO243" s="184"/>
      <c r="AP243" s="24"/>
      <c r="AQ243" s="8"/>
    </row>
    <row r="244" spans="1:43" ht="14.65" customHeight="1">
      <c r="A244" s="103"/>
      <c r="B244" s="193"/>
      <c r="C244" s="193"/>
      <c r="D244" s="118"/>
      <c r="E244" s="127"/>
      <c r="F244" s="133"/>
      <c r="G244" s="133"/>
      <c r="H244" s="133"/>
      <c r="I244" s="133"/>
      <c r="J244" s="145"/>
      <c r="K244" s="148"/>
      <c r="L244" s="151"/>
      <c r="M244" s="155"/>
      <c r="N244" s="14"/>
      <c r="O244" s="15"/>
      <c r="P244" s="15"/>
      <c r="Q244" s="16"/>
      <c r="R244" s="17" t="str">
        <f ca="1">IF(Q244=0," ",IFERROR(IF(DATEDIF(TODAY(),Q244,"M")&lt;=5,"ROJO",IF(DATEDIF(TODAY(),Q244,"M")&gt;=12,"VERDE",IF(AND(DATEDIF(TODAY(),Q244,"M")&gt;=6,DATEDIF(TODAY(),Q244,"M")&lt;=11),"AMARILLO"))),S244))</f>
        <v xml:space="preserve"> </v>
      </c>
      <c r="S244" s="25" t="str">
        <f>IF(Q244=0," ",IF(Q244&lt;=$N$4,"VENCIDO","NO VENCIDO"))</f>
        <v xml:space="preserve"> </v>
      </c>
      <c r="T244" s="18"/>
      <c r="U244" s="19"/>
      <c r="V244" s="19"/>
      <c r="W244" s="20"/>
      <c r="X244" s="20"/>
      <c r="Y244" s="164"/>
      <c r="Z244" s="21"/>
      <c r="AA244" s="4"/>
      <c r="AB244" s="166"/>
      <c r="AC244" s="166"/>
      <c r="AD244" s="170"/>
      <c r="AE244" s="166"/>
      <c r="AF244" s="166"/>
      <c r="AG244" s="166"/>
      <c r="AH244" s="166"/>
      <c r="AI244" s="166"/>
      <c r="AJ244" s="166"/>
      <c r="AK244" s="166"/>
      <c r="AL244" s="166"/>
      <c r="AM244" s="166"/>
      <c r="AN244" s="166"/>
      <c r="AO244" s="185"/>
      <c r="AP244" s="24"/>
      <c r="AQ244" s="8"/>
    </row>
    <row r="245" spans="1:43" ht="16.5">
      <c r="A245" s="103"/>
      <c r="B245" s="193"/>
      <c r="C245" s="193"/>
      <c r="D245" s="119"/>
      <c r="E245" s="128"/>
      <c r="F245" s="134"/>
      <c r="G245" s="134"/>
      <c r="H245" s="134"/>
      <c r="I245" s="134"/>
      <c r="J245" s="146"/>
      <c r="K245" s="149"/>
      <c r="L245" s="152"/>
      <c r="M245" s="28" t="b">
        <f>M240=N245</f>
        <v>1</v>
      </c>
      <c r="N245" s="29">
        <f>SUM(N240:N244)</f>
        <v>0</v>
      </c>
      <c r="O245" s="30" t="s">
        <v>112</v>
      </c>
      <c r="P245" s="31"/>
      <c r="Q245" s="32"/>
      <c r="R245" s="32"/>
      <c r="S245" s="32"/>
      <c r="T245" s="33">
        <f>SUM(T240:T244)</f>
        <v>0</v>
      </c>
      <c r="U245" s="34"/>
      <c r="V245" s="34"/>
      <c r="W245" s="35"/>
      <c r="X245" s="35"/>
      <c r="Y245" s="165"/>
      <c r="Z245" s="36"/>
      <c r="AA245" s="4"/>
      <c r="AB245" s="37"/>
      <c r="AC245" s="38"/>
      <c r="AD245" s="38"/>
      <c r="AE245" s="38"/>
      <c r="AF245" s="38"/>
      <c r="AG245" s="38"/>
      <c r="AH245" s="38"/>
      <c r="AI245" s="38"/>
      <c r="AJ245" s="38"/>
      <c r="AK245" s="38"/>
      <c r="AL245" s="38"/>
      <c r="AM245" s="38"/>
      <c r="AN245" s="38"/>
      <c r="AO245" s="39"/>
      <c r="AP245" s="24"/>
      <c r="AQ245" s="8"/>
    </row>
    <row r="246" spans="1:43" ht="14.65" customHeight="1">
      <c r="A246" s="103">
        <f>A240+1</f>
        <v>5</v>
      </c>
      <c r="B246" s="193" t="s">
        <v>186</v>
      </c>
      <c r="C246" s="193"/>
      <c r="D246" s="117">
        <f>+Junio!M246</f>
        <v>13</v>
      </c>
      <c r="E246" s="126">
        <v>10</v>
      </c>
      <c r="F246" s="132">
        <v>8</v>
      </c>
      <c r="G246" s="132"/>
      <c r="H246" s="132"/>
      <c r="I246" s="132"/>
      <c r="J246" s="144">
        <f>+F246+G246</f>
        <v>8</v>
      </c>
      <c r="K246" s="147">
        <f>+AO246</f>
        <v>0</v>
      </c>
      <c r="L246" s="150">
        <f>+J246+K246</f>
        <v>8</v>
      </c>
      <c r="M246" s="153">
        <f>+(D246+E246)-(L246)+H246-I246</f>
        <v>15</v>
      </c>
      <c r="N246" s="14">
        <v>5</v>
      </c>
      <c r="O246" s="15" t="s">
        <v>250</v>
      </c>
      <c r="P246" s="15" t="s">
        <v>111</v>
      </c>
      <c r="Q246" s="16">
        <v>46996</v>
      </c>
      <c r="R246" s="17" t="str">
        <f ca="1">IF(Q246=0," ",IFERROR(IF(DATEDIF(TODAY(),Q246,"M")&lt;=5,"ROJO",IF(DATEDIF(TODAY(),Q246,"M")&gt;=12,"VERDE",IF(AND(DATEDIF(TODAY(),Q246,"M")&gt;=6,DATEDIF(TODAY(),Q246,"M")&lt;=11),"AMARILLO"))),S246))</f>
        <v>VERDE</v>
      </c>
      <c r="S246" s="17" t="str">
        <f>IF(Q246=0," ",IF(Q246&lt;=$N$4,"VENCIDO","NO VENCIDO"))</f>
        <v>NO VENCIDO</v>
      </c>
      <c r="T246" s="18"/>
      <c r="U246" s="19"/>
      <c r="V246" s="19"/>
      <c r="W246" s="20"/>
      <c r="X246" s="20"/>
      <c r="Y246" s="163">
        <f>+AT246</f>
        <v>0</v>
      </c>
      <c r="Z246" s="21"/>
      <c r="AA246" s="4"/>
      <c r="AB246" s="166"/>
      <c r="AC246" s="166"/>
      <c r="AD246" s="170">
        <f>+AB246+AC246</f>
        <v>0</v>
      </c>
      <c r="AE246" s="166"/>
      <c r="AF246" s="166"/>
      <c r="AG246" s="166"/>
      <c r="AH246" s="166"/>
      <c r="AI246" s="166"/>
      <c r="AJ246" s="166"/>
      <c r="AK246" s="166"/>
      <c r="AL246" s="166"/>
      <c r="AM246" s="166"/>
      <c r="AN246" s="166"/>
      <c r="AO246" s="183">
        <f>SUM(AD246:AN250)</f>
        <v>0</v>
      </c>
      <c r="AP246" s="24"/>
      <c r="AQ246" s="8"/>
    </row>
    <row r="247" spans="1:43" ht="14.65" customHeight="1">
      <c r="A247" s="103"/>
      <c r="B247" s="193"/>
      <c r="C247" s="193"/>
      <c r="D247" s="118"/>
      <c r="E247" s="127"/>
      <c r="F247" s="133"/>
      <c r="G247" s="133"/>
      <c r="H247" s="133"/>
      <c r="I247" s="133"/>
      <c r="J247" s="145"/>
      <c r="K247" s="148"/>
      <c r="L247" s="151"/>
      <c r="M247" s="154"/>
      <c r="N247" s="14">
        <v>10</v>
      </c>
      <c r="O247" s="15" t="s">
        <v>292</v>
      </c>
      <c r="P247" s="15" t="s">
        <v>111</v>
      </c>
      <c r="Q247" s="16">
        <v>47817</v>
      </c>
      <c r="R247" s="17" t="str">
        <f ca="1">IF(Q247=0," ",IFERROR(IF(DATEDIF(TODAY(),Q247,"M")&lt;=5,"ROJO",IF(DATEDIF(TODAY(),Q247,"M")&gt;=12,"VERDE",IF(AND(DATEDIF(TODAY(),Q247,"M")&gt;=6,DATEDIF(TODAY(),Q247,"M")&lt;=11),"AMARILLO"))),S247))</f>
        <v>VERDE</v>
      </c>
      <c r="S247" s="25" t="str">
        <f>IF(Q247=0," ",IF(Q247&lt;=$N$4,"VENCIDO","NO VENCIDO"))</f>
        <v>NO VENCIDO</v>
      </c>
      <c r="T247" s="18"/>
      <c r="U247" s="19"/>
      <c r="V247" s="19"/>
      <c r="W247" s="20"/>
      <c r="X247" s="20"/>
      <c r="Y247" s="164"/>
      <c r="Z247" s="21"/>
      <c r="AA247" s="4"/>
      <c r="AB247" s="166"/>
      <c r="AC247" s="166"/>
      <c r="AD247" s="170"/>
      <c r="AE247" s="166"/>
      <c r="AF247" s="166"/>
      <c r="AG247" s="166"/>
      <c r="AH247" s="166"/>
      <c r="AI247" s="166"/>
      <c r="AJ247" s="166"/>
      <c r="AK247" s="166"/>
      <c r="AL247" s="166"/>
      <c r="AM247" s="166"/>
      <c r="AN247" s="166"/>
      <c r="AO247" s="184"/>
      <c r="AP247" s="24"/>
      <c r="AQ247" s="8"/>
    </row>
    <row r="248" spans="1:43" ht="14.65" customHeight="1">
      <c r="A248" s="103"/>
      <c r="B248" s="193"/>
      <c r="C248" s="193"/>
      <c r="D248" s="118"/>
      <c r="E248" s="127"/>
      <c r="F248" s="133"/>
      <c r="G248" s="133"/>
      <c r="H248" s="133"/>
      <c r="I248" s="133"/>
      <c r="J248" s="145"/>
      <c r="K248" s="148"/>
      <c r="L248" s="151"/>
      <c r="M248" s="154"/>
      <c r="N248" s="14"/>
      <c r="O248" s="15"/>
      <c r="P248" s="15"/>
      <c r="Q248" s="16"/>
      <c r="R248" s="17" t="str">
        <f ca="1">IF(Q248=0," ",IFERROR(IF(DATEDIF(TODAY(),Q248,"M")&lt;=5,"ROJO",IF(DATEDIF(TODAY(),Q248,"M")&gt;=12,"VERDE",IF(AND(DATEDIF(TODAY(),Q248,"M")&gt;=6,DATEDIF(TODAY(),Q248,"M")&lt;=11),"AMARILLO"))),S248))</f>
        <v xml:space="preserve"> </v>
      </c>
      <c r="S248" s="25" t="str">
        <f>IF(Q248=0," ",IF(Q248&lt;=$N$4,"VENCIDO","NO VENCIDO"))</f>
        <v xml:space="preserve"> </v>
      </c>
      <c r="T248" s="18"/>
      <c r="U248" s="19"/>
      <c r="V248" s="19"/>
      <c r="W248" s="20"/>
      <c r="X248" s="20"/>
      <c r="Y248" s="164"/>
      <c r="Z248" s="21"/>
      <c r="AA248" s="4"/>
      <c r="AB248" s="166"/>
      <c r="AC248" s="166"/>
      <c r="AD248" s="170"/>
      <c r="AE248" s="166"/>
      <c r="AF248" s="166"/>
      <c r="AG248" s="166"/>
      <c r="AH248" s="166"/>
      <c r="AI248" s="166"/>
      <c r="AJ248" s="166"/>
      <c r="AK248" s="166"/>
      <c r="AL248" s="166"/>
      <c r="AM248" s="166"/>
      <c r="AN248" s="166"/>
      <c r="AO248" s="184"/>
      <c r="AP248" s="24"/>
      <c r="AQ248" s="8"/>
    </row>
    <row r="249" spans="1:43" ht="14.65" customHeight="1">
      <c r="A249" s="103"/>
      <c r="B249" s="193"/>
      <c r="C249" s="193"/>
      <c r="D249" s="118"/>
      <c r="E249" s="127"/>
      <c r="F249" s="133"/>
      <c r="G249" s="133"/>
      <c r="H249" s="133"/>
      <c r="I249" s="133"/>
      <c r="J249" s="145"/>
      <c r="K249" s="148"/>
      <c r="L249" s="151"/>
      <c r="M249" s="154"/>
      <c r="N249" s="14"/>
      <c r="O249" s="15"/>
      <c r="P249" s="15"/>
      <c r="Q249" s="16"/>
      <c r="R249" s="17" t="str">
        <f ca="1">IF(Q249=0," ",IFERROR(IF(DATEDIF(TODAY(),Q249,"M")&lt;=5,"ROJO",IF(DATEDIF(TODAY(),Q249,"M")&gt;=12,"VERDE",IF(AND(DATEDIF(TODAY(),Q249,"M")&gt;=6,DATEDIF(TODAY(),Q249,"M")&lt;=11),"AMARILLO"))),S249))</f>
        <v xml:space="preserve"> </v>
      </c>
      <c r="S249" s="25" t="str">
        <f>IF(Q249=0," ",IF(Q249&lt;=$N$4,"VENCIDO","NO VENCIDO"))</f>
        <v xml:space="preserve"> </v>
      </c>
      <c r="T249" s="18"/>
      <c r="U249" s="19"/>
      <c r="V249" s="19"/>
      <c r="W249" s="20"/>
      <c r="X249" s="20"/>
      <c r="Y249" s="164"/>
      <c r="Z249" s="21"/>
      <c r="AA249" s="4"/>
      <c r="AB249" s="166"/>
      <c r="AC249" s="166"/>
      <c r="AD249" s="170"/>
      <c r="AE249" s="166"/>
      <c r="AF249" s="166"/>
      <c r="AG249" s="166"/>
      <c r="AH249" s="166"/>
      <c r="AI249" s="166"/>
      <c r="AJ249" s="166"/>
      <c r="AK249" s="166"/>
      <c r="AL249" s="166"/>
      <c r="AM249" s="166"/>
      <c r="AN249" s="166"/>
      <c r="AO249" s="184"/>
      <c r="AP249" s="24"/>
      <c r="AQ249" s="8"/>
    </row>
    <row r="250" spans="1:43" ht="14.65" customHeight="1">
      <c r="A250" s="103"/>
      <c r="B250" s="193"/>
      <c r="C250" s="193"/>
      <c r="D250" s="118"/>
      <c r="E250" s="127"/>
      <c r="F250" s="133"/>
      <c r="G250" s="133"/>
      <c r="H250" s="133"/>
      <c r="I250" s="133"/>
      <c r="J250" s="145"/>
      <c r="K250" s="148"/>
      <c r="L250" s="151"/>
      <c r="M250" s="155"/>
      <c r="N250" s="14"/>
      <c r="O250" s="15"/>
      <c r="P250" s="15"/>
      <c r="Q250" s="16"/>
      <c r="R250" s="17" t="str">
        <f ca="1">IF(Q250=0," ",IFERROR(IF(DATEDIF(TODAY(),Q250,"M")&lt;=5,"ROJO",IF(DATEDIF(TODAY(),Q250,"M")&gt;=12,"VERDE",IF(AND(DATEDIF(TODAY(),Q250,"M")&gt;=6,DATEDIF(TODAY(),Q250,"M")&lt;=11),"AMARILLO"))),S250))</f>
        <v xml:space="preserve"> </v>
      </c>
      <c r="S250" s="25" t="str">
        <f>IF(Q250=0," ",IF(Q250&lt;=$N$4,"VENCIDO","NO VENCIDO"))</f>
        <v xml:space="preserve"> </v>
      </c>
      <c r="T250" s="18"/>
      <c r="U250" s="19"/>
      <c r="V250" s="19"/>
      <c r="W250" s="20"/>
      <c r="X250" s="20"/>
      <c r="Y250" s="164"/>
      <c r="Z250" s="21"/>
      <c r="AA250" s="4"/>
      <c r="AB250" s="166"/>
      <c r="AC250" s="166"/>
      <c r="AD250" s="170"/>
      <c r="AE250" s="166"/>
      <c r="AF250" s="166"/>
      <c r="AG250" s="166"/>
      <c r="AH250" s="166"/>
      <c r="AI250" s="166"/>
      <c r="AJ250" s="166"/>
      <c r="AK250" s="166"/>
      <c r="AL250" s="166"/>
      <c r="AM250" s="166"/>
      <c r="AN250" s="166"/>
      <c r="AO250" s="185"/>
      <c r="AP250" s="24"/>
      <c r="AQ250" s="8"/>
    </row>
    <row r="251" spans="1:43" ht="16.5">
      <c r="A251" s="103"/>
      <c r="B251" s="193"/>
      <c r="C251" s="193"/>
      <c r="D251" s="119"/>
      <c r="E251" s="128"/>
      <c r="F251" s="134"/>
      <c r="G251" s="134"/>
      <c r="H251" s="134"/>
      <c r="I251" s="134"/>
      <c r="J251" s="146"/>
      <c r="K251" s="149"/>
      <c r="L251" s="152"/>
      <c r="M251" s="28" t="b">
        <f>M246=N251</f>
        <v>1</v>
      </c>
      <c r="N251" s="29">
        <f>SUM(N246:N250)</f>
        <v>15</v>
      </c>
      <c r="O251" s="30" t="s">
        <v>112</v>
      </c>
      <c r="P251" s="31"/>
      <c r="Q251" s="32"/>
      <c r="R251" s="32"/>
      <c r="S251" s="32"/>
      <c r="T251" s="33">
        <f>SUM(T246:T250)</f>
        <v>0</v>
      </c>
      <c r="U251" s="34"/>
      <c r="V251" s="34"/>
      <c r="W251" s="35"/>
      <c r="X251" s="35"/>
      <c r="Y251" s="165"/>
      <c r="Z251" s="36"/>
      <c r="AA251" s="4"/>
      <c r="AB251" s="37"/>
      <c r="AC251" s="38"/>
      <c r="AD251" s="38"/>
      <c r="AE251" s="38"/>
      <c r="AF251" s="38"/>
      <c r="AG251" s="38"/>
      <c r="AH251" s="38"/>
      <c r="AI251" s="38"/>
      <c r="AJ251" s="38"/>
      <c r="AK251" s="38"/>
      <c r="AL251" s="38"/>
      <c r="AM251" s="38"/>
      <c r="AN251" s="38"/>
      <c r="AO251" s="39"/>
      <c r="AP251" s="24"/>
      <c r="AQ251" s="8"/>
    </row>
    <row r="252" spans="1:43" ht="14.65" customHeight="1">
      <c r="A252" s="103">
        <f>A246+1</f>
        <v>6</v>
      </c>
      <c r="B252" s="193" t="s">
        <v>188</v>
      </c>
      <c r="C252" s="193"/>
      <c r="D252" s="117">
        <f>+Junio!M252</f>
        <v>0</v>
      </c>
      <c r="E252" s="126"/>
      <c r="F252" s="132"/>
      <c r="G252" s="132"/>
      <c r="H252" s="132"/>
      <c r="I252" s="132"/>
      <c r="J252" s="144">
        <f>+F252+G252</f>
        <v>0</v>
      </c>
      <c r="K252" s="147">
        <f>+AO252</f>
        <v>0</v>
      </c>
      <c r="L252" s="150">
        <f>+J252+K252</f>
        <v>0</v>
      </c>
      <c r="M252" s="153">
        <f>+(D252+E252)-(L252)+H252-I252</f>
        <v>0</v>
      </c>
      <c r="N252" s="14"/>
      <c r="O252" s="15"/>
      <c r="P252" s="15"/>
      <c r="Q252" s="16"/>
      <c r="R252" s="17" t="str">
        <f ca="1">IF(Q252=0," ",IFERROR(IF(DATEDIF(TODAY(),Q252,"M")&lt;=5,"ROJO",IF(DATEDIF(TODAY(),Q252,"M")&gt;=12,"VERDE",IF(AND(DATEDIF(TODAY(),Q252,"M")&gt;=6,DATEDIF(TODAY(),Q252,"M")&lt;=11),"AMARILLO"))),S252))</f>
        <v xml:space="preserve"> </v>
      </c>
      <c r="S252" s="17" t="str">
        <f>IF(Q252=0," ",IF(Q252&lt;=$N$4,"VENCIDO","NO VENCIDO"))</f>
        <v xml:space="preserve"> </v>
      </c>
      <c r="T252" s="18"/>
      <c r="U252" s="19"/>
      <c r="V252" s="19"/>
      <c r="W252" s="20"/>
      <c r="X252" s="20"/>
      <c r="Y252" s="163">
        <f>+AT252</f>
        <v>0</v>
      </c>
      <c r="Z252" s="21"/>
      <c r="AA252" s="4"/>
      <c r="AB252" s="166"/>
      <c r="AC252" s="166"/>
      <c r="AD252" s="170">
        <f>+AB252+AC252</f>
        <v>0</v>
      </c>
      <c r="AE252" s="166"/>
      <c r="AF252" s="166"/>
      <c r="AG252" s="166"/>
      <c r="AH252" s="166"/>
      <c r="AI252" s="166"/>
      <c r="AJ252" s="166"/>
      <c r="AK252" s="166"/>
      <c r="AL252" s="166"/>
      <c r="AM252" s="166"/>
      <c r="AN252" s="166"/>
      <c r="AO252" s="183">
        <f>SUM(AD252:AN256)</f>
        <v>0</v>
      </c>
      <c r="AP252" s="24"/>
      <c r="AQ252" s="8"/>
    </row>
    <row r="253" spans="1:43" ht="14.65" customHeight="1">
      <c r="A253" s="103"/>
      <c r="B253" s="193"/>
      <c r="C253" s="193"/>
      <c r="D253" s="118"/>
      <c r="E253" s="127"/>
      <c r="F253" s="133"/>
      <c r="G253" s="133"/>
      <c r="H253" s="133"/>
      <c r="I253" s="133"/>
      <c r="J253" s="145"/>
      <c r="K253" s="148"/>
      <c r="L253" s="151"/>
      <c r="M253" s="154"/>
      <c r="N253" s="14"/>
      <c r="O253" s="15"/>
      <c r="P253" s="15"/>
      <c r="Q253" s="16"/>
      <c r="R253" s="17" t="str">
        <f ca="1">IF(Q253=0," ",IFERROR(IF(DATEDIF(TODAY(),Q253,"M")&lt;=5,"ROJO",IF(DATEDIF(TODAY(),Q253,"M")&gt;=12,"VERDE",IF(AND(DATEDIF(TODAY(),Q253,"M")&gt;=6,DATEDIF(TODAY(),Q253,"M")&lt;=11),"AMARILLO"))),S253))</f>
        <v xml:space="preserve"> </v>
      </c>
      <c r="S253" s="25" t="str">
        <f>IF(Q253=0," ",IF(Q253&lt;=$N$4,"VENCIDO","NO VENCIDO"))</f>
        <v xml:space="preserve"> </v>
      </c>
      <c r="T253" s="18"/>
      <c r="U253" s="19"/>
      <c r="V253" s="19"/>
      <c r="W253" s="20"/>
      <c r="X253" s="20"/>
      <c r="Y253" s="164"/>
      <c r="Z253" s="21"/>
      <c r="AA253" s="4"/>
      <c r="AB253" s="166"/>
      <c r="AC253" s="166"/>
      <c r="AD253" s="170"/>
      <c r="AE253" s="166"/>
      <c r="AF253" s="166"/>
      <c r="AG253" s="166"/>
      <c r="AH253" s="166"/>
      <c r="AI253" s="166"/>
      <c r="AJ253" s="166"/>
      <c r="AK253" s="166"/>
      <c r="AL253" s="166"/>
      <c r="AM253" s="166"/>
      <c r="AN253" s="166"/>
      <c r="AO253" s="184"/>
      <c r="AP253" s="24"/>
      <c r="AQ253" s="8"/>
    </row>
    <row r="254" spans="1:43" ht="14.65" customHeight="1">
      <c r="A254" s="103"/>
      <c r="B254" s="193"/>
      <c r="C254" s="193"/>
      <c r="D254" s="118"/>
      <c r="E254" s="127"/>
      <c r="F254" s="133"/>
      <c r="G254" s="133"/>
      <c r="H254" s="133"/>
      <c r="I254" s="133"/>
      <c r="J254" s="145"/>
      <c r="K254" s="148"/>
      <c r="L254" s="151"/>
      <c r="M254" s="154"/>
      <c r="N254" s="14"/>
      <c r="O254" s="15"/>
      <c r="P254" s="15"/>
      <c r="Q254" s="16"/>
      <c r="R254" s="17" t="str">
        <f ca="1">IF(Q254=0," ",IFERROR(IF(DATEDIF(TODAY(),Q254,"M")&lt;=5,"ROJO",IF(DATEDIF(TODAY(),Q254,"M")&gt;=12,"VERDE",IF(AND(DATEDIF(TODAY(),Q254,"M")&gt;=6,DATEDIF(TODAY(),Q254,"M")&lt;=11),"AMARILLO"))),S254))</f>
        <v xml:space="preserve"> </v>
      </c>
      <c r="S254" s="25" t="str">
        <f>IF(Q254=0," ",IF(Q254&lt;=$N$4,"VENCIDO","NO VENCIDO"))</f>
        <v xml:space="preserve"> </v>
      </c>
      <c r="T254" s="18"/>
      <c r="U254" s="19"/>
      <c r="V254" s="19"/>
      <c r="W254" s="20"/>
      <c r="X254" s="20"/>
      <c r="Y254" s="164"/>
      <c r="Z254" s="21"/>
      <c r="AA254" s="4"/>
      <c r="AB254" s="166"/>
      <c r="AC254" s="166"/>
      <c r="AD254" s="170"/>
      <c r="AE254" s="166"/>
      <c r="AF254" s="166"/>
      <c r="AG254" s="166"/>
      <c r="AH254" s="166"/>
      <c r="AI254" s="166"/>
      <c r="AJ254" s="166"/>
      <c r="AK254" s="166"/>
      <c r="AL254" s="166"/>
      <c r="AM254" s="166"/>
      <c r="AN254" s="166"/>
      <c r="AO254" s="184"/>
      <c r="AP254" s="24"/>
      <c r="AQ254" s="8"/>
    </row>
    <row r="255" spans="1:43" ht="14.65" customHeight="1">
      <c r="A255" s="103"/>
      <c r="B255" s="193"/>
      <c r="C255" s="193"/>
      <c r="D255" s="118"/>
      <c r="E255" s="127"/>
      <c r="F255" s="133"/>
      <c r="G255" s="133"/>
      <c r="H255" s="133"/>
      <c r="I255" s="133"/>
      <c r="J255" s="145"/>
      <c r="K255" s="148"/>
      <c r="L255" s="151"/>
      <c r="M255" s="154"/>
      <c r="N255" s="14"/>
      <c r="O255" s="15"/>
      <c r="P255" s="15"/>
      <c r="Q255" s="16"/>
      <c r="R255" s="17" t="str">
        <f ca="1">IF(Q255=0," ",IFERROR(IF(DATEDIF(TODAY(),Q255,"M")&lt;=5,"ROJO",IF(DATEDIF(TODAY(),Q255,"M")&gt;=12,"VERDE",IF(AND(DATEDIF(TODAY(),Q255,"M")&gt;=6,DATEDIF(TODAY(),Q255,"M")&lt;=11),"AMARILLO"))),S255))</f>
        <v xml:space="preserve"> </v>
      </c>
      <c r="S255" s="25" t="str">
        <f>IF(Q255=0," ",IF(Q255&lt;=$N$4,"VENCIDO","NO VENCIDO"))</f>
        <v xml:space="preserve"> </v>
      </c>
      <c r="T255" s="18"/>
      <c r="U255" s="19"/>
      <c r="V255" s="19"/>
      <c r="W255" s="20"/>
      <c r="X255" s="20"/>
      <c r="Y255" s="164"/>
      <c r="Z255" s="21"/>
      <c r="AA255" s="4"/>
      <c r="AB255" s="166"/>
      <c r="AC255" s="166"/>
      <c r="AD255" s="170"/>
      <c r="AE255" s="166"/>
      <c r="AF255" s="166"/>
      <c r="AG255" s="166"/>
      <c r="AH255" s="166"/>
      <c r="AI255" s="166"/>
      <c r="AJ255" s="166"/>
      <c r="AK255" s="166"/>
      <c r="AL255" s="166"/>
      <c r="AM255" s="166"/>
      <c r="AN255" s="166"/>
      <c r="AO255" s="184"/>
      <c r="AP255" s="24"/>
      <c r="AQ255" s="8"/>
    </row>
    <row r="256" spans="1:43" ht="14.65" customHeight="1">
      <c r="A256" s="103"/>
      <c r="B256" s="193"/>
      <c r="C256" s="193"/>
      <c r="D256" s="118"/>
      <c r="E256" s="127"/>
      <c r="F256" s="133"/>
      <c r="G256" s="133"/>
      <c r="H256" s="133"/>
      <c r="I256" s="133"/>
      <c r="J256" s="145"/>
      <c r="K256" s="148"/>
      <c r="L256" s="151"/>
      <c r="M256" s="155"/>
      <c r="N256" s="14"/>
      <c r="O256" s="15"/>
      <c r="P256" s="15"/>
      <c r="Q256" s="16"/>
      <c r="R256" s="17" t="str">
        <f ca="1">IF(Q256=0," ",IFERROR(IF(DATEDIF(TODAY(),Q256,"M")&lt;=5,"ROJO",IF(DATEDIF(TODAY(),Q256,"M")&gt;=12,"VERDE",IF(AND(DATEDIF(TODAY(),Q256,"M")&gt;=6,DATEDIF(TODAY(),Q256,"M")&lt;=11),"AMARILLO"))),S256))</f>
        <v xml:space="preserve"> </v>
      </c>
      <c r="S256" s="25" t="str">
        <f>IF(Q256=0," ",IF(Q256&lt;=$N$4,"VENCIDO","NO VENCIDO"))</f>
        <v xml:space="preserve"> </v>
      </c>
      <c r="T256" s="18"/>
      <c r="U256" s="19"/>
      <c r="V256" s="19"/>
      <c r="W256" s="20"/>
      <c r="X256" s="20"/>
      <c r="Y256" s="164"/>
      <c r="Z256" s="21"/>
      <c r="AA256" s="4"/>
      <c r="AB256" s="166"/>
      <c r="AC256" s="166"/>
      <c r="AD256" s="170"/>
      <c r="AE256" s="166"/>
      <c r="AF256" s="166"/>
      <c r="AG256" s="166"/>
      <c r="AH256" s="166"/>
      <c r="AI256" s="166"/>
      <c r="AJ256" s="166"/>
      <c r="AK256" s="166"/>
      <c r="AL256" s="166"/>
      <c r="AM256" s="166"/>
      <c r="AN256" s="166"/>
      <c r="AO256" s="185"/>
      <c r="AP256" s="24"/>
      <c r="AQ256" s="8"/>
    </row>
    <row r="257" spans="1:43" ht="16.5">
      <c r="A257" s="103"/>
      <c r="B257" s="193"/>
      <c r="C257" s="193"/>
      <c r="D257" s="119"/>
      <c r="E257" s="128"/>
      <c r="F257" s="134"/>
      <c r="G257" s="134"/>
      <c r="H257" s="134"/>
      <c r="I257" s="134"/>
      <c r="J257" s="146"/>
      <c r="K257" s="149"/>
      <c r="L257" s="152"/>
      <c r="M257" s="28" t="b">
        <f>M252=N257</f>
        <v>1</v>
      </c>
      <c r="N257" s="29">
        <f>SUM(N252:N256)</f>
        <v>0</v>
      </c>
      <c r="O257" s="30" t="s">
        <v>112</v>
      </c>
      <c r="P257" s="31"/>
      <c r="Q257" s="32"/>
      <c r="R257" s="32"/>
      <c r="S257" s="32"/>
      <c r="T257" s="33">
        <f>SUM(T252:T256)</f>
        <v>0</v>
      </c>
      <c r="U257" s="34"/>
      <c r="V257" s="34"/>
      <c r="W257" s="35"/>
      <c r="X257" s="35"/>
      <c r="Y257" s="165"/>
      <c r="Z257" s="36"/>
      <c r="AA257" s="4"/>
      <c r="AB257" s="37"/>
      <c r="AC257" s="38"/>
      <c r="AD257" s="38"/>
      <c r="AE257" s="38"/>
      <c r="AF257" s="38"/>
      <c r="AG257" s="38"/>
      <c r="AH257" s="38"/>
      <c r="AI257" s="38"/>
      <c r="AJ257" s="38"/>
      <c r="AK257" s="38"/>
      <c r="AL257" s="38"/>
      <c r="AM257" s="38"/>
      <c r="AN257" s="38"/>
      <c r="AO257" s="39"/>
      <c r="AP257" s="24"/>
      <c r="AQ257" s="8"/>
    </row>
    <row r="258" spans="1:43" ht="14.65" customHeight="1">
      <c r="A258" s="103">
        <f>A252+1</f>
        <v>7</v>
      </c>
      <c r="B258" s="193" t="s">
        <v>189</v>
      </c>
      <c r="C258" s="193"/>
      <c r="D258" s="117">
        <f>+Junio!M258</f>
        <v>0</v>
      </c>
      <c r="E258" s="126"/>
      <c r="F258" s="132"/>
      <c r="G258" s="132"/>
      <c r="H258" s="132"/>
      <c r="I258" s="132"/>
      <c r="J258" s="144">
        <f>+F258+G258</f>
        <v>0</v>
      </c>
      <c r="K258" s="147">
        <f>+AO258</f>
        <v>0</v>
      </c>
      <c r="L258" s="150">
        <f>+J258+K258</f>
        <v>0</v>
      </c>
      <c r="M258" s="153">
        <f>+(D258+E258)-(L258)+H258-I258</f>
        <v>0</v>
      </c>
      <c r="N258" s="14"/>
      <c r="O258" s="15"/>
      <c r="P258" s="15"/>
      <c r="Q258" s="16"/>
      <c r="R258" s="17" t="str">
        <f ca="1">IF(Q258=0," ",IFERROR(IF(DATEDIF(TODAY(),Q258,"M")&lt;=5,"ROJO",IF(DATEDIF(TODAY(),Q258,"M")&gt;=12,"VERDE",IF(AND(DATEDIF(TODAY(),Q258,"M")&gt;=6,DATEDIF(TODAY(),Q258,"M")&lt;=11),"AMARILLO"))),S258))</f>
        <v xml:space="preserve"> </v>
      </c>
      <c r="S258" s="17" t="str">
        <f>IF(Q258=0," ",IF(Q258&lt;=$N$4,"VENCIDO","NO VENCIDO"))</f>
        <v xml:space="preserve"> </v>
      </c>
      <c r="T258" s="18"/>
      <c r="U258" s="19"/>
      <c r="V258" s="19"/>
      <c r="W258" s="20"/>
      <c r="X258" s="20"/>
      <c r="Y258" s="163">
        <f>+AT258</f>
        <v>0</v>
      </c>
      <c r="Z258" s="21"/>
      <c r="AA258" s="4"/>
      <c r="AB258" s="166"/>
      <c r="AC258" s="166"/>
      <c r="AD258" s="170">
        <f>+AB258+AC258</f>
        <v>0</v>
      </c>
      <c r="AE258" s="166"/>
      <c r="AF258" s="166"/>
      <c r="AG258" s="166"/>
      <c r="AH258" s="166"/>
      <c r="AI258" s="166"/>
      <c r="AJ258" s="166"/>
      <c r="AK258" s="166"/>
      <c r="AL258" s="166"/>
      <c r="AM258" s="166"/>
      <c r="AN258" s="166"/>
      <c r="AO258" s="183">
        <f>SUM(AD258:AN262)</f>
        <v>0</v>
      </c>
      <c r="AP258" s="24"/>
      <c r="AQ258" s="8"/>
    </row>
    <row r="259" spans="1:43" ht="14.65" customHeight="1">
      <c r="A259" s="103"/>
      <c r="B259" s="193"/>
      <c r="C259" s="193"/>
      <c r="D259" s="118"/>
      <c r="E259" s="127"/>
      <c r="F259" s="133"/>
      <c r="G259" s="133"/>
      <c r="H259" s="133"/>
      <c r="I259" s="133"/>
      <c r="J259" s="145"/>
      <c r="K259" s="148"/>
      <c r="L259" s="151"/>
      <c r="M259" s="154"/>
      <c r="N259" s="14"/>
      <c r="O259" s="15"/>
      <c r="P259" s="15"/>
      <c r="Q259" s="16"/>
      <c r="R259" s="17" t="str">
        <f ca="1">IF(Q259=0," ",IFERROR(IF(DATEDIF(TODAY(),Q259,"M")&lt;=5,"ROJO",IF(DATEDIF(TODAY(),Q259,"M")&gt;=12,"VERDE",IF(AND(DATEDIF(TODAY(),Q259,"M")&gt;=6,DATEDIF(TODAY(),Q259,"M")&lt;=11),"AMARILLO"))),S259))</f>
        <v xml:space="preserve"> </v>
      </c>
      <c r="S259" s="25" t="str">
        <f>IF(Q259=0," ",IF(Q259&lt;=$N$4,"VENCIDO","NO VENCIDO"))</f>
        <v xml:space="preserve"> </v>
      </c>
      <c r="T259" s="18"/>
      <c r="U259" s="19"/>
      <c r="V259" s="19"/>
      <c r="W259" s="20"/>
      <c r="X259" s="20"/>
      <c r="Y259" s="164"/>
      <c r="Z259" s="21"/>
      <c r="AA259" s="4"/>
      <c r="AB259" s="166"/>
      <c r="AC259" s="166"/>
      <c r="AD259" s="170"/>
      <c r="AE259" s="166"/>
      <c r="AF259" s="166"/>
      <c r="AG259" s="166"/>
      <c r="AH259" s="166"/>
      <c r="AI259" s="166"/>
      <c r="AJ259" s="166"/>
      <c r="AK259" s="166"/>
      <c r="AL259" s="166"/>
      <c r="AM259" s="166"/>
      <c r="AN259" s="166"/>
      <c r="AO259" s="184"/>
      <c r="AP259" s="24"/>
      <c r="AQ259" s="8"/>
    </row>
    <row r="260" spans="1:43" ht="14.65" customHeight="1">
      <c r="A260" s="103"/>
      <c r="B260" s="193"/>
      <c r="C260" s="193"/>
      <c r="D260" s="118"/>
      <c r="E260" s="127"/>
      <c r="F260" s="133"/>
      <c r="G260" s="133"/>
      <c r="H260" s="133"/>
      <c r="I260" s="133"/>
      <c r="J260" s="145"/>
      <c r="K260" s="148"/>
      <c r="L260" s="151"/>
      <c r="M260" s="154"/>
      <c r="N260" s="14"/>
      <c r="O260" s="15"/>
      <c r="P260" s="15"/>
      <c r="Q260" s="16"/>
      <c r="R260" s="17" t="str">
        <f ca="1">IF(Q260=0," ",IFERROR(IF(DATEDIF(TODAY(),Q260,"M")&lt;=5,"ROJO",IF(DATEDIF(TODAY(),Q260,"M")&gt;=12,"VERDE",IF(AND(DATEDIF(TODAY(),Q260,"M")&gt;=6,DATEDIF(TODAY(),Q260,"M")&lt;=11),"AMARILLO"))),S260))</f>
        <v xml:space="preserve"> </v>
      </c>
      <c r="S260" s="25" t="str">
        <f>IF(Q260=0," ",IF(Q260&lt;=$N$4,"VENCIDO","NO VENCIDO"))</f>
        <v xml:space="preserve"> </v>
      </c>
      <c r="T260" s="18"/>
      <c r="U260" s="19"/>
      <c r="V260" s="19"/>
      <c r="W260" s="20"/>
      <c r="X260" s="20"/>
      <c r="Y260" s="164"/>
      <c r="Z260" s="21"/>
      <c r="AA260" s="4"/>
      <c r="AB260" s="166"/>
      <c r="AC260" s="166"/>
      <c r="AD260" s="170"/>
      <c r="AE260" s="166"/>
      <c r="AF260" s="166"/>
      <c r="AG260" s="166"/>
      <c r="AH260" s="166"/>
      <c r="AI260" s="166"/>
      <c r="AJ260" s="166"/>
      <c r="AK260" s="166"/>
      <c r="AL260" s="166"/>
      <c r="AM260" s="166"/>
      <c r="AN260" s="166"/>
      <c r="AO260" s="184"/>
      <c r="AP260" s="24"/>
      <c r="AQ260" s="8"/>
    </row>
    <row r="261" spans="1:43" ht="14.65" customHeight="1">
      <c r="A261" s="103"/>
      <c r="B261" s="193"/>
      <c r="C261" s="193"/>
      <c r="D261" s="118"/>
      <c r="E261" s="127"/>
      <c r="F261" s="133"/>
      <c r="G261" s="133"/>
      <c r="H261" s="133"/>
      <c r="I261" s="133"/>
      <c r="J261" s="145"/>
      <c r="K261" s="148"/>
      <c r="L261" s="151"/>
      <c r="M261" s="154"/>
      <c r="N261" s="14"/>
      <c r="O261" s="15"/>
      <c r="P261" s="15"/>
      <c r="Q261" s="16"/>
      <c r="R261" s="17" t="str">
        <f ca="1">IF(Q261=0," ",IFERROR(IF(DATEDIF(TODAY(),Q261,"M")&lt;=5,"ROJO",IF(DATEDIF(TODAY(),Q261,"M")&gt;=12,"VERDE",IF(AND(DATEDIF(TODAY(),Q261,"M")&gt;=6,DATEDIF(TODAY(),Q261,"M")&lt;=11),"AMARILLO"))),S261))</f>
        <v xml:space="preserve"> </v>
      </c>
      <c r="S261" s="25" t="str">
        <f>IF(Q261=0," ",IF(Q261&lt;=$N$4,"VENCIDO","NO VENCIDO"))</f>
        <v xml:space="preserve"> </v>
      </c>
      <c r="T261" s="18"/>
      <c r="U261" s="19"/>
      <c r="V261" s="19"/>
      <c r="W261" s="20"/>
      <c r="X261" s="20"/>
      <c r="Y261" s="164"/>
      <c r="Z261" s="21"/>
      <c r="AA261" s="4"/>
      <c r="AB261" s="166"/>
      <c r="AC261" s="166"/>
      <c r="AD261" s="170"/>
      <c r="AE261" s="166"/>
      <c r="AF261" s="166"/>
      <c r="AG261" s="166"/>
      <c r="AH261" s="166"/>
      <c r="AI261" s="166"/>
      <c r="AJ261" s="166"/>
      <c r="AK261" s="166"/>
      <c r="AL261" s="166"/>
      <c r="AM261" s="166"/>
      <c r="AN261" s="166"/>
      <c r="AO261" s="184"/>
      <c r="AP261" s="24"/>
      <c r="AQ261" s="8"/>
    </row>
    <row r="262" spans="1:43" ht="14.65" customHeight="1">
      <c r="A262" s="103"/>
      <c r="B262" s="193"/>
      <c r="C262" s="193"/>
      <c r="D262" s="118"/>
      <c r="E262" s="127"/>
      <c r="F262" s="133"/>
      <c r="G262" s="133"/>
      <c r="H262" s="133"/>
      <c r="I262" s="133"/>
      <c r="J262" s="145"/>
      <c r="K262" s="148"/>
      <c r="L262" s="151"/>
      <c r="M262" s="155"/>
      <c r="N262" s="14"/>
      <c r="O262" s="15"/>
      <c r="P262" s="15"/>
      <c r="Q262" s="16"/>
      <c r="R262" s="17" t="str">
        <f ca="1">IF(Q262=0," ",IFERROR(IF(DATEDIF(TODAY(),Q262,"M")&lt;=5,"ROJO",IF(DATEDIF(TODAY(),Q262,"M")&gt;=12,"VERDE",IF(AND(DATEDIF(TODAY(),Q262,"M")&gt;=6,DATEDIF(TODAY(),Q262,"M")&lt;=11),"AMARILLO"))),S262))</f>
        <v xml:space="preserve"> </v>
      </c>
      <c r="S262" s="25" t="str">
        <f>IF(Q262=0," ",IF(Q262&lt;=$N$4,"VENCIDO","NO VENCIDO"))</f>
        <v xml:space="preserve"> </v>
      </c>
      <c r="T262" s="18"/>
      <c r="U262" s="19"/>
      <c r="V262" s="19"/>
      <c r="W262" s="20"/>
      <c r="X262" s="20"/>
      <c r="Y262" s="164"/>
      <c r="Z262" s="21"/>
      <c r="AA262" s="4"/>
      <c r="AB262" s="166"/>
      <c r="AC262" s="166"/>
      <c r="AD262" s="170"/>
      <c r="AE262" s="166"/>
      <c r="AF262" s="166"/>
      <c r="AG262" s="166"/>
      <c r="AH262" s="166"/>
      <c r="AI262" s="166"/>
      <c r="AJ262" s="166"/>
      <c r="AK262" s="166"/>
      <c r="AL262" s="166"/>
      <c r="AM262" s="166"/>
      <c r="AN262" s="166"/>
      <c r="AO262" s="185"/>
      <c r="AP262" s="24"/>
      <c r="AQ262" s="8"/>
    </row>
    <row r="263" spans="1:43" ht="16.5">
      <c r="A263" s="103"/>
      <c r="B263" s="193"/>
      <c r="C263" s="193"/>
      <c r="D263" s="119"/>
      <c r="E263" s="128"/>
      <c r="F263" s="134"/>
      <c r="G263" s="134"/>
      <c r="H263" s="134"/>
      <c r="I263" s="134"/>
      <c r="J263" s="146"/>
      <c r="K263" s="149"/>
      <c r="L263" s="152"/>
      <c r="M263" s="28" t="b">
        <f>M258=N263</f>
        <v>1</v>
      </c>
      <c r="N263" s="29">
        <f>SUM(N258:N262)</f>
        <v>0</v>
      </c>
      <c r="O263" s="30" t="s">
        <v>112</v>
      </c>
      <c r="P263" s="31"/>
      <c r="Q263" s="32"/>
      <c r="R263" s="32"/>
      <c r="S263" s="32"/>
      <c r="T263" s="33">
        <f>SUM(T258:T262)</f>
        <v>0</v>
      </c>
      <c r="U263" s="34"/>
      <c r="V263" s="34"/>
      <c r="W263" s="35"/>
      <c r="X263" s="35"/>
      <c r="Y263" s="165"/>
      <c r="Z263" s="36"/>
      <c r="AA263" s="4"/>
      <c r="AB263" s="37"/>
      <c r="AC263" s="38"/>
      <c r="AD263" s="38"/>
      <c r="AE263" s="38"/>
      <c r="AF263" s="38"/>
      <c r="AG263" s="38"/>
      <c r="AH263" s="38"/>
      <c r="AI263" s="38"/>
      <c r="AJ263" s="38"/>
      <c r="AK263" s="38"/>
      <c r="AL263" s="38"/>
      <c r="AM263" s="38"/>
      <c r="AN263" s="38"/>
      <c r="AO263" s="39"/>
      <c r="AP263" s="24"/>
      <c r="AQ263" s="8"/>
    </row>
    <row r="264" spans="1:43" ht="14.65" customHeight="1">
      <c r="A264" s="103">
        <f>A258+1</f>
        <v>8</v>
      </c>
      <c r="B264" s="193" t="s">
        <v>190</v>
      </c>
      <c r="C264" s="193"/>
      <c r="D264" s="117">
        <f>+Junio!M264</f>
        <v>160</v>
      </c>
      <c r="E264" s="126"/>
      <c r="F264" s="132">
        <v>5</v>
      </c>
      <c r="G264" s="132"/>
      <c r="H264" s="132"/>
      <c r="I264" s="132"/>
      <c r="J264" s="144">
        <f>+F264+G264</f>
        <v>5</v>
      </c>
      <c r="K264" s="147">
        <f>+AO264</f>
        <v>25</v>
      </c>
      <c r="L264" s="150">
        <f>+J264+K264</f>
        <v>30</v>
      </c>
      <c r="M264" s="153">
        <f>+(D264+E264)-(L264)+H264-I264</f>
        <v>130</v>
      </c>
      <c r="N264" s="14">
        <v>130</v>
      </c>
      <c r="O264" s="15" t="s">
        <v>191</v>
      </c>
      <c r="P264" s="15" t="s">
        <v>125</v>
      </c>
      <c r="Q264" s="16">
        <v>46568</v>
      </c>
      <c r="R264" s="17" t="str">
        <f ca="1">IF(Q264=0," ",IFERROR(IF(DATEDIF(TODAY(),Q264,"M")&lt;=5,"ROJO",IF(DATEDIF(TODAY(),Q264,"M")&gt;=12,"VERDE",IF(AND(DATEDIF(TODAY(),Q264,"M")&gt;=6,DATEDIF(TODAY(),Q264,"M")&lt;=11),"AMARILLO"))),S264))</f>
        <v>AMARILLO</v>
      </c>
      <c r="S264" s="17" t="str">
        <f>IF(Q264=0," ",IF(Q264&lt;=$N$4,"VENCIDO","NO VENCIDO"))</f>
        <v>NO VENCIDO</v>
      </c>
      <c r="T264" s="18"/>
      <c r="U264" s="19"/>
      <c r="V264" s="19"/>
      <c r="W264" s="20"/>
      <c r="X264" s="20"/>
      <c r="Y264" s="163">
        <f>+AT264</f>
        <v>0</v>
      </c>
      <c r="Z264" s="21"/>
      <c r="AA264" s="4"/>
      <c r="AB264" s="166">
        <v>25</v>
      </c>
      <c r="AC264" s="166"/>
      <c r="AD264" s="170">
        <f>+AB264+AC264</f>
        <v>25</v>
      </c>
      <c r="AE264" s="166"/>
      <c r="AF264" s="166"/>
      <c r="AG264" s="166"/>
      <c r="AH264" s="166"/>
      <c r="AI264" s="166"/>
      <c r="AJ264" s="166"/>
      <c r="AK264" s="166"/>
      <c r="AL264" s="166"/>
      <c r="AM264" s="166"/>
      <c r="AN264" s="166"/>
      <c r="AO264" s="183">
        <f>SUM(AD264:AN268)</f>
        <v>25</v>
      </c>
      <c r="AP264" s="24"/>
      <c r="AQ264" s="8"/>
    </row>
    <row r="265" spans="1:43" ht="14.65" customHeight="1">
      <c r="A265" s="103"/>
      <c r="B265" s="193"/>
      <c r="C265" s="193"/>
      <c r="D265" s="118"/>
      <c r="E265" s="127"/>
      <c r="F265" s="133"/>
      <c r="G265" s="133"/>
      <c r="H265" s="133"/>
      <c r="I265" s="133"/>
      <c r="J265" s="145"/>
      <c r="K265" s="148"/>
      <c r="L265" s="151"/>
      <c r="M265" s="154"/>
      <c r="N265" s="14"/>
      <c r="O265" s="15"/>
      <c r="P265" s="15"/>
      <c r="Q265" s="16"/>
      <c r="R265" s="17" t="str">
        <f ca="1">IF(Q265=0," ",IFERROR(IF(DATEDIF(TODAY(),Q265,"M")&lt;=5,"ROJO",IF(DATEDIF(TODAY(),Q265,"M")&gt;=12,"VERDE",IF(AND(DATEDIF(TODAY(),Q265,"M")&gt;=6,DATEDIF(TODAY(),Q265,"M")&lt;=11),"AMARILLO"))),S265))</f>
        <v xml:space="preserve"> </v>
      </c>
      <c r="S265" s="25" t="str">
        <f>IF(Q265=0," ",IF(Q265&lt;=$N$4,"VENCIDO","NO VENCIDO"))</f>
        <v xml:space="preserve"> </v>
      </c>
      <c r="T265" s="18"/>
      <c r="U265" s="19"/>
      <c r="V265" s="19"/>
      <c r="W265" s="20"/>
      <c r="X265" s="20"/>
      <c r="Y265" s="164"/>
      <c r="Z265" s="21"/>
      <c r="AA265" s="4"/>
      <c r="AB265" s="166"/>
      <c r="AC265" s="166"/>
      <c r="AD265" s="170"/>
      <c r="AE265" s="166"/>
      <c r="AF265" s="166"/>
      <c r="AG265" s="166"/>
      <c r="AH265" s="166"/>
      <c r="AI265" s="166"/>
      <c r="AJ265" s="166"/>
      <c r="AK265" s="166"/>
      <c r="AL265" s="166"/>
      <c r="AM265" s="166"/>
      <c r="AN265" s="166"/>
      <c r="AO265" s="184"/>
      <c r="AP265" s="24"/>
      <c r="AQ265" s="8"/>
    </row>
    <row r="266" spans="1:43" ht="14.65" customHeight="1">
      <c r="A266" s="103"/>
      <c r="B266" s="193"/>
      <c r="C266" s="193"/>
      <c r="D266" s="118"/>
      <c r="E266" s="127"/>
      <c r="F266" s="133"/>
      <c r="G266" s="133"/>
      <c r="H266" s="133"/>
      <c r="I266" s="133"/>
      <c r="J266" s="145"/>
      <c r="K266" s="148"/>
      <c r="L266" s="151"/>
      <c r="M266" s="154"/>
      <c r="N266" s="14"/>
      <c r="O266" s="15"/>
      <c r="P266" s="15"/>
      <c r="Q266" s="16"/>
      <c r="R266" s="17" t="str">
        <f ca="1">IF(Q266=0," ",IFERROR(IF(DATEDIF(TODAY(),Q266,"M")&lt;=5,"ROJO",IF(DATEDIF(TODAY(),Q266,"M")&gt;=12,"VERDE",IF(AND(DATEDIF(TODAY(),Q266,"M")&gt;=6,DATEDIF(TODAY(),Q266,"M")&lt;=11),"AMARILLO"))),S266))</f>
        <v xml:space="preserve"> </v>
      </c>
      <c r="S266" s="25" t="str">
        <f>IF(Q266=0," ",IF(Q266&lt;=$N$4,"VENCIDO","NO VENCIDO"))</f>
        <v xml:space="preserve"> </v>
      </c>
      <c r="T266" s="18"/>
      <c r="U266" s="19"/>
      <c r="V266" s="19"/>
      <c r="W266" s="20"/>
      <c r="X266" s="20"/>
      <c r="Y266" s="164"/>
      <c r="Z266" s="21"/>
      <c r="AA266" s="4"/>
      <c r="AB266" s="166"/>
      <c r="AC266" s="166"/>
      <c r="AD266" s="170"/>
      <c r="AE266" s="166"/>
      <c r="AF266" s="166"/>
      <c r="AG266" s="166"/>
      <c r="AH266" s="166"/>
      <c r="AI266" s="166"/>
      <c r="AJ266" s="166"/>
      <c r="AK266" s="166"/>
      <c r="AL266" s="166"/>
      <c r="AM266" s="166"/>
      <c r="AN266" s="166"/>
      <c r="AO266" s="184"/>
      <c r="AP266" s="24"/>
      <c r="AQ266" s="8"/>
    </row>
    <row r="267" spans="1:43" ht="14.65" customHeight="1">
      <c r="A267" s="103"/>
      <c r="B267" s="193"/>
      <c r="C267" s="193"/>
      <c r="D267" s="118"/>
      <c r="E267" s="127"/>
      <c r="F267" s="133"/>
      <c r="G267" s="133"/>
      <c r="H267" s="133"/>
      <c r="I267" s="133"/>
      <c r="J267" s="145"/>
      <c r="K267" s="148"/>
      <c r="L267" s="151"/>
      <c r="M267" s="154"/>
      <c r="N267" s="14"/>
      <c r="O267" s="15"/>
      <c r="P267" s="15"/>
      <c r="Q267" s="16"/>
      <c r="R267" s="17" t="str">
        <f ca="1">IF(Q267=0," ",IFERROR(IF(DATEDIF(TODAY(),Q267,"M")&lt;=5,"ROJO",IF(DATEDIF(TODAY(),Q267,"M")&gt;=12,"VERDE",IF(AND(DATEDIF(TODAY(),Q267,"M")&gt;=6,DATEDIF(TODAY(),Q267,"M")&lt;=11),"AMARILLO"))),S267))</f>
        <v xml:space="preserve"> </v>
      </c>
      <c r="S267" s="25" t="str">
        <f>IF(Q267=0," ",IF(Q267&lt;=$N$4,"VENCIDO","NO VENCIDO"))</f>
        <v xml:space="preserve"> </v>
      </c>
      <c r="T267" s="18"/>
      <c r="U267" s="19"/>
      <c r="V267" s="19"/>
      <c r="W267" s="20"/>
      <c r="X267" s="20"/>
      <c r="Y267" s="164"/>
      <c r="Z267" s="21"/>
      <c r="AA267" s="4"/>
      <c r="AB267" s="166"/>
      <c r="AC267" s="166"/>
      <c r="AD267" s="170"/>
      <c r="AE267" s="166"/>
      <c r="AF267" s="166"/>
      <c r="AG267" s="166"/>
      <c r="AH267" s="166"/>
      <c r="AI267" s="166"/>
      <c r="AJ267" s="166"/>
      <c r="AK267" s="166"/>
      <c r="AL267" s="166"/>
      <c r="AM267" s="166"/>
      <c r="AN267" s="166"/>
      <c r="AO267" s="184"/>
      <c r="AP267" s="24"/>
      <c r="AQ267" s="8"/>
    </row>
    <row r="268" spans="1:43" ht="14.65" customHeight="1">
      <c r="A268" s="103"/>
      <c r="B268" s="193"/>
      <c r="C268" s="193"/>
      <c r="D268" s="118"/>
      <c r="E268" s="127"/>
      <c r="F268" s="133"/>
      <c r="G268" s="133"/>
      <c r="H268" s="133"/>
      <c r="I268" s="133"/>
      <c r="J268" s="145"/>
      <c r="K268" s="148"/>
      <c r="L268" s="151"/>
      <c r="M268" s="155"/>
      <c r="N268" s="14"/>
      <c r="O268" s="15"/>
      <c r="P268" s="15"/>
      <c r="Q268" s="16"/>
      <c r="R268" s="17" t="str">
        <f ca="1">IF(Q268=0," ",IFERROR(IF(DATEDIF(TODAY(),Q268,"M")&lt;=5,"ROJO",IF(DATEDIF(TODAY(),Q268,"M")&gt;=12,"VERDE",IF(AND(DATEDIF(TODAY(),Q268,"M")&gt;=6,DATEDIF(TODAY(),Q268,"M")&lt;=11),"AMARILLO"))),S268))</f>
        <v xml:space="preserve"> </v>
      </c>
      <c r="S268" s="25" t="str">
        <f>IF(Q268=0," ",IF(Q268&lt;=$N$4,"VENCIDO","NO VENCIDO"))</f>
        <v xml:space="preserve"> </v>
      </c>
      <c r="T268" s="18"/>
      <c r="U268" s="19"/>
      <c r="V268" s="19"/>
      <c r="W268" s="20"/>
      <c r="X268" s="20"/>
      <c r="Y268" s="164"/>
      <c r="Z268" s="21"/>
      <c r="AA268" s="4"/>
      <c r="AB268" s="166"/>
      <c r="AC268" s="166"/>
      <c r="AD268" s="170"/>
      <c r="AE268" s="166"/>
      <c r="AF268" s="166"/>
      <c r="AG268" s="166"/>
      <c r="AH268" s="166"/>
      <c r="AI268" s="166"/>
      <c r="AJ268" s="166"/>
      <c r="AK268" s="166"/>
      <c r="AL268" s="166"/>
      <c r="AM268" s="166"/>
      <c r="AN268" s="166"/>
      <c r="AO268" s="185"/>
      <c r="AP268" s="24"/>
      <c r="AQ268" s="8"/>
    </row>
    <row r="269" spans="1:43" ht="16.5">
      <c r="A269" s="103"/>
      <c r="B269" s="193"/>
      <c r="C269" s="193"/>
      <c r="D269" s="119"/>
      <c r="E269" s="128"/>
      <c r="F269" s="134"/>
      <c r="G269" s="134"/>
      <c r="H269" s="134"/>
      <c r="I269" s="134"/>
      <c r="J269" s="146"/>
      <c r="K269" s="149"/>
      <c r="L269" s="152"/>
      <c r="M269" s="28" t="b">
        <f>M264=N269</f>
        <v>1</v>
      </c>
      <c r="N269" s="29">
        <f>SUM(N264:N268)</f>
        <v>130</v>
      </c>
      <c r="O269" s="30" t="s">
        <v>112</v>
      </c>
      <c r="P269" s="31"/>
      <c r="Q269" s="32"/>
      <c r="R269" s="32"/>
      <c r="S269" s="32"/>
      <c r="T269" s="33">
        <f>SUM(T264:T268)</f>
        <v>0</v>
      </c>
      <c r="U269" s="34"/>
      <c r="V269" s="34"/>
      <c r="W269" s="35"/>
      <c r="X269" s="35"/>
      <c r="Y269" s="165"/>
      <c r="Z269" s="36"/>
      <c r="AA269" s="4"/>
      <c r="AB269" s="37"/>
      <c r="AC269" s="37"/>
      <c r="AD269" s="38"/>
      <c r="AE269" s="37"/>
      <c r="AF269" s="37"/>
      <c r="AG269" s="37"/>
      <c r="AH269" s="37"/>
      <c r="AI269" s="37"/>
      <c r="AJ269" s="37"/>
      <c r="AK269" s="37"/>
      <c r="AL269" s="37"/>
      <c r="AM269" s="37"/>
      <c r="AN269" s="37"/>
      <c r="AO269" s="39"/>
      <c r="AP269" s="24"/>
      <c r="AQ269" s="8"/>
    </row>
    <row r="270" spans="1:43" ht="14.65" customHeight="1">
      <c r="A270" s="103">
        <f>A264+1</f>
        <v>9</v>
      </c>
      <c r="B270" s="193" t="s">
        <v>192</v>
      </c>
      <c r="C270" s="193"/>
      <c r="D270" s="117">
        <f>+Junio!M270</f>
        <v>25</v>
      </c>
      <c r="E270" s="126"/>
      <c r="F270" s="132">
        <v>10</v>
      </c>
      <c r="G270" s="132"/>
      <c r="H270" s="132"/>
      <c r="I270" s="132"/>
      <c r="J270" s="144">
        <f>+F270+G270</f>
        <v>10</v>
      </c>
      <c r="K270" s="147">
        <f>+AO270</f>
        <v>0</v>
      </c>
      <c r="L270" s="150">
        <f>+J270+K270</f>
        <v>10</v>
      </c>
      <c r="M270" s="153">
        <f>+(D270+E270)-(L270)+H270-I270</f>
        <v>15</v>
      </c>
      <c r="N270" s="14">
        <v>15</v>
      </c>
      <c r="O270" s="15" t="s">
        <v>193</v>
      </c>
      <c r="P270" s="15" t="s">
        <v>150</v>
      </c>
      <c r="Q270" s="16">
        <v>47274</v>
      </c>
      <c r="R270" s="17" t="str">
        <f ca="1">IF(Q270=0," ",IFERROR(IF(DATEDIF(TODAY(),Q270,"M")&lt;=5,"ROJO",IF(DATEDIF(TODAY(),Q270,"M")&gt;=12,"VERDE",IF(AND(DATEDIF(TODAY(),Q270,"M")&gt;=6,DATEDIF(TODAY(),Q270,"M")&lt;=11),"AMARILLO"))),S270))</f>
        <v>VERDE</v>
      </c>
      <c r="S270" s="17" t="str">
        <f>IF(Q270=0," ",IF(Q270&lt;=$N$4,"VENCIDO","NO VENCIDO"))</f>
        <v>NO VENCIDO</v>
      </c>
      <c r="T270" s="18"/>
      <c r="U270" s="19"/>
      <c r="V270" s="19"/>
      <c r="W270" s="20"/>
      <c r="X270" s="20"/>
      <c r="Y270" s="163">
        <f>+AT270</f>
        <v>0</v>
      </c>
      <c r="Z270" s="21"/>
      <c r="AA270" s="4"/>
      <c r="AB270" s="166"/>
      <c r="AC270" s="166"/>
      <c r="AD270" s="170">
        <f>+AB270+AC270</f>
        <v>0</v>
      </c>
      <c r="AE270" s="166"/>
      <c r="AF270" s="166"/>
      <c r="AG270" s="166"/>
      <c r="AH270" s="166"/>
      <c r="AI270" s="166"/>
      <c r="AJ270" s="166"/>
      <c r="AK270" s="166"/>
      <c r="AL270" s="166"/>
      <c r="AM270" s="166"/>
      <c r="AN270" s="166"/>
      <c r="AO270" s="183">
        <f>SUM(AD270:AN274)</f>
        <v>0</v>
      </c>
      <c r="AP270" s="24"/>
      <c r="AQ270" s="8"/>
    </row>
    <row r="271" spans="1:43" ht="14.65" customHeight="1">
      <c r="A271" s="103"/>
      <c r="B271" s="193"/>
      <c r="C271" s="193"/>
      <c r="D271" s="118"/>
      <c r="E271" s="127"/>
      <c r="F271" s="133"/>
      <c r="G271" s="133"/>
      <c r="H271" s="133"/>
      <c r="I271" s="133"/>
      <c r="J271" s="145"/>
      <c r="K271" s="148"/>
      <c r="L271" s="151"/>
      <c r="M271" s="154"/>
      <c r="N271" s="14"/>
      <c r="O271" s="15"/>
      <c r="P271" s="15"/>
      <c r="Q271" s="16"/>
      <c r="R271" s="17" t="str">
        <f ca="1">IF(Q271=0," ",IFERROR(IF(DATEDIF(TODAY(),Q271,"M")&lt;=5,"ROJO",IF(DATEDIF(TODAY(),Q271,"M")&gt;=12,"VERDE",IF(AND(DATEDIF(TODAY(),Q271,"M")&gt;=6,DATEDIF(TODAY(),Q271,"M")&lt;=11),"AMARILLO"))),S271))</f>
        <v xml:space="preserve"> </v>
      </c>
      <c r="S271" s="25" t="str">
        <f>IF(Q271=0," ",IF(Q271&lt;=$N$4,"VENCIDO","NO VENCIDO"))</f>
        <v xml:space="preserve"> </v>
      </c>
      <c r="T271" s="18"/>
      <c r="U271" s="19"/>
      <c r="V271" s="19"/>
      <c r="W271" s="20"/>
      <c r="X271" s="20"/>
      <c r="Y271" s="164"/>
      <c r="Z271" s="21"/>
      <c r="AA271" s="4"/>
      <c r="AB271" s="166"/>
      <c r="AC271" s="166"/>
      <c r="AD271" s="170"/>
      <c r="AE271" s="166"/>
      <c r="AF271" s="166"/>
      <c r="AG271" s="166"/>
      <c r="AH271" s="166"/>
      <c r="AI271" s="166"/>
      <c r="AJ271" s="166"/>
      <c r="AK271" s="166"/>
      <c r="AL271" s="166"/>
      <c r="AM271" s="166"/>
      <c r="AN271" s="166"/>
      <c r="AO271" s="184"/>
      <c r="AP271" s="24"/>
      <c r="AQ271" s="8"/>
    </row>
    <row r="272" spans="1:43" ht="14.65" customHeight="1">
      <c r="A272" s="103"/>
      <c r="B272" s="193"/>
      <c r="C272" s="193"/>
      <c r="D272" s="118"/>
      <c r="E272" s="127"/>
      <c r="F272" s="133"/>
      <c r="G272" s="133"/>
      <c r="H272" s="133"/>
      <c r="I272" s="133"/>
      <c r="J272" s="145"/>
      <c r="K272" s="148"/>
      <c r="L272" s="151"/>
      <c r="M272" s="154"/>
      <c r="N272" s="14"/>
      <c r="O272" s="15"/>
      <c r="P272" s="15"/>
      <c r="Q272" s="16"/>
      <c r="R272" s="17" t="str">
        <f ca="1">IF(Q272=0," ",IFERROR(IF(DATEDIF(TODAY(),Q272,"M")&lt;=5,"ROJO",IF(DATEDIF(TODAY(),Q272,"M")&gt;=12,"VERDE",IF(AND(DATEDIF(TODAY(),Q272,"M")&gt;=6,DATEDIF(TODAY(),Q272,"M")&lt;=11),"AMARILLO"))),S272))</f>
        <v xml:space="preserve"> </v>
      </c>
      <c r="S272" s="25" t="str">
        <f>IF(Q272=0," ",IF(Q272&lt;=$N$4,"VENCIDO","NO VENCIDO"))</f>
        <v xml:space="preserve"> </v>
      </c>
      <c r="T272" s="18"/>
      <c r="U272" s="19"/>
      <c r="V272" s="19"/>
      <c r="W272" s="20"/>
      <c r="X272" s="20"/>
      <c r="Y272" s="164"/>
      <c r="Z272" s="21"/>
      <c r="AA272" s="4"/>
      <c r="AB272" s="166"/>
      <c r="AC272" s="166"/>
      <c r="AD272" s="170"/>
      <c r="AE272" s="166"/>
      <c r="AF272" s="166"/>
      <c r="AG272" s="166"/>
      <c r="AH272" s="166"/>
      <c r="AI272" s="166"/>
      <c r="AJ272" s="166"/>
      <c r="AK272" s="166"/>
      <c r="AL272" s="166"/>
      <c r="AM272" s="166"/>
      <c r="AN272" s="166"/>
      <c r="AO272" s="184"/>
      <c r="AP272" s="24"/>
      <c r="AQ272" s="8"/>
    </row>
    <row r="273" spans="1:43" ht="14.65" customHeight="1">
      <c r="A273" s="103"/>
      <c r="B273" s="193"/>
      <c r="C273" s="193"/>
      <c r="D273" s="118"/>
      <c r="E273" s="127"/>
      <c r="F273" s="133"/>
      <c r="G273" s="133"/>
      <c r="H273" s="133"/>
      <c r="I273" s="133"/>
      <c r="J273" s="145"/>
      <c r="K273" s="148"/>
      <c r="L273" s="151"/>
      <c r="M273" s="154"/>
      <c r="N273" s="14"/>
      <c r="O273" s="15"/>
      <c r="P273" s="15"/>
      <c r="Q273" s="16"/>
      <c r="R273" s="17" t="str">
        <f ca="1">IF(Q273=0," ",IFERROR(IF(DATEDIF(TODAY(),Q273,"M")&lt;=5,"ROJO",IF(DATEDIF(TODAY(),Q273,"M")&gt;=12,"VERDE",IF(AND(DATEDIF(TODAY(),Q273,"M")&gt;=6,DATEDIF(TODAY(),Q273,"M")&lt;=11),"AMARILLO"))),S273))</f>
        <v xml:space="preserve"> </v>
      </c>
      <c r="S273" s="25" t="str">
        <f>IF(Q273=0," ",IF(Q273&lt;=$N$4,"VENCIDO","NO VENCIDO"))</f>
        <v xml:space="preserve"> </v>
      </c>
      <c r="T273" s="18"/>
      <c r="U273" s="19"/>
      <c r="V273" s="19"/>
      <c r="W273" s="20"/>
      <c r="X273" s="20"/>
      <c r="Y273" s="164"/>
      <c r="Z273" s="21"/>
      <c r="AA273" s="4"/>
      <c r="AB273" s="166"/>
      <c r="AC273" s="166"/>
      <c r="AD273" s="170"/>
      <c r="AE273" s="166"/>
      <c r="AF273" s="166"/>
      <c r="AG273" s="166"/>
      <c r="AH273" s="166"/>
      <c r="AI273" s="166"/>
      <c r="AJ273" s="166"/>
      <c r="AK273" s="166"/>
      <c r="AL273" s="166"/>
      <c r="AM273" s="166"/>
      <c r="AN273" s="166"/>
      <c r="AO273" s="184"/>
      <c r="AP273" s="24"/>
      <c r="AQ273" s="8"/>
    </row>
    <row r="274" spans="1:43" ht="14.65" customHeight="1">
      <c r="A274" s="103"/>
      <c r="B274" s="193"/>
      <c r="C274" s="193"/>
      <c r="D274" s="118"/>
      <c r="E274" s="127"/>
      <c r="F274" s="133"/>
      <c r="G274" s="133"/>
      <c r="H274" s="133"/>
      <c r="I274" s="133"/>
      <c r="J274" s="145"/>
      <c r="K274" s="148"/>
      <c r="L274" s="151"/>
      <c r="M274" s="155"/>
      <c r="N274" s="14"/>
      <c r="O274" s="15"/>
      <c r="P274" s="15"/>
      <c r="Q274" s="16"/>
      <c r="R274" s="17" t="str">
        <f ca="1">IF(Q274=0," ",IFERROR(IF(DATEDIF(TODAY(),Q274,"M")&lt;=5,"ROJO",IF(DATEDIF(TODAY(),Q274,"M")&gt;=12,"VERDE",IF(AND(DATEDIF(TODAY(),Q274,"M")&gt;=6,DATEDIF(TODAY(),Q274,"M")&lt;=11),"AMARILLO"))),S274))</f>
        <v xml:space="preserve"> </v>
      </c>
      <c r="S274" s="25" t="str">
        <f>IF(Q274=0," ",IF(Q274&lt;=$N$4,"VENCIDO","NO VENCIDO"))</f>
        <v xml:space="preserve"> </v>
      </c>
      <c r="T274" s="18"/>
      <c r="U274" s="19"/>
      <c r="V274" s="19"/>
      <c r="W274" s="20"/>
      <c r="X274" s="20"/>
      <c r="Y274" s="164"/>
      <c r="Z274" s="21"/>
      <c r="AA274" s="4"/>
      <c r="AB274" s="166"/>
      <c r="AC274" s="166"/>
      <c r="AD274" s="170"/>
      <c r="AE274" s="166"/>
      <c r="AF274" s="166"/>
      <c r="AG274" s="166"/>
      <c r="AH274" s="166"/>
      <c r="AI274" s="166"/>
      <c r="AJ274" s="166"/>
      <c r="AK274" s="166"/>
      <c r="AL274" s="166"/>
      <c r="AM274" s="166"/>
      <c r="AN274" s="166"/>
      <c r="AO274" s="185"/>
      <c r="AP274" s="24"/>
      <c r="AQ274" s="8"/>
    </row>
    <row r="275" spans="1:43" ht="16.5">
      <c r="A275" s="103"/>
      <c r="B275" s="193"/>
      <c r="C275" s="193"/>
      <c r="D275" s="119"/>
      <c r="E275" s="128"/>
      <c r="F275" s="134"/>
      <c r="G275" s="134"/>
      <c r="H275" s="134"/>
      <c r="I275" s="134"/>
      <c r="J275" s="146"/>
      <c r="K275" s="149"/>
      <c r="L275" s="152"/>
      <c r="M275" s="28" t="b">
        <f>M270=N275</f>
        <v>1</v>
      </c>
      <c r="N275" s="29">
        <f>SUM(N270:N274)</f>
        <v>15</v>
      </c>
      <c r="O275" s="30" t="s">
        <v>112</v>
      </c>
      <c r="P275" s="31"/>
      <c r="Q275" s="32"/>
      <c r="R275" s="32"/>
      <c r="S275" s="32"/>
      <c r="T275" s="33">
        <f>SUM(T270:T274)</f>
        <v>0</v>
      </c>
      <c r="U275" s="34"/>
      <c r="V275" s="34"/>
      <c r="W275" s="35"/>
      <c r="X275" s="35"/>
      <c r="Y275" s="165"/>
      <c r="Z275" s="36"/>
      <c r="AA275" s="4"/>
      <c r="AB275" s="37"/>
      <c r="AC275" s="37"/>
      <c r="AD275" s="38"/>
      <c r="AE275" s="37"/>
      <c r="AF275" s="37"/>
      <c r="AG275" s="37"/>
      <c r="AH275" s="37"/>
      <c r="AI275" s="37"/>
      <c r="AJ275" s="37"/>
      <c r="AK275" s="37"/>
      <c r="AL275" s="37"/>
      <c r="AM275" s="37"/>
      <c r="AN275" s="37"/>
      <c r="AO275" s="39"/>
      <c r="AP275" s="24"/>
      <c r="AQ275" s="8"/>
    </row>
    <row r="276" spans="1:43" ht="14.65" customHeight="1">
      <c r="A276" s="103">
        <f>A270+1</f>
        <v>10</v>
      </c>
      <c r="B276" s="193" t="s">
        <v>194</v>
      </c>
      <c r="C276" s="193"/>
      <c r="D276" s="117">
        <f>+Junio!M276</f>
        <v>9</v>
      </c>
      <c r="E276" s="126"/>
      <c r="F276" s="132">
        <v>3</v>
      </c>
      <c r="G276" s="132"/>
      <c r="H276" s="132"/>
      <c r="I276" s="132"/>
      <c r="J276" s="144">
        <f>+F276+G276</f>
        <v>3</v>
      </c>
      <c r="K276" s="147">
        <f>+AO276</f>
        <v>0</v>
      </c>
      <c r="L276" s="150">
        <f>+J276+K276</f>
        <v>3</v>
      </c>
      <c r="M276" s="153">
        <f>+(D276+E276)-(L276)+H276-I276</f>
        <v>6</v>
      </c>
      <c r="N276" s="14">
        <v>6</v>
      </c>
      <c r="O276" s="15" t="s">
        <v>282</v>
      </c>
      <c r="P276" s="15" t="s">
        <v>244</v>
      </c>
      <c r="Q276" s="16">
        <v>47149</v>
      </c>
      <c r="R276" s="17" t="str">
        <f ca="1">IF(Q276=0," ",IFERROR(IF(DATEDIF(TODAY(),Q276,"M")&lt;=5,"ROJO",IF(DATEDIF(TODAY(),Q276,"M")&gt;=12,"VERDE",IF(AND(DATEDIF(TODAY(),Q276,"M")&gt;=6,DATEDIF(TODAY(),Q276,"M")&lt;=11),"AMARILLO"))),S276))</f>
        <v>VERDE</v>
      </c>
      <c r="S276" s="17" t="str">
        <f>IF(Q276=0," ",IF(Q276&lt;=$N$4,"VENCIDO","NO VENCIDO"))</f>
        <v>NO VENCIDO</v>
      </c>
      <c r="T276" s="18"/>
      <c r="U276" s="19"/>
      <c r="V276" s="19"/>
      <c r="W276" s="20"/>
      <c r="X276" s="20"/>
      <c r="Y276" s="163">
        <f>+AT276</f>
        <v>0</v>
      </c>
      <c r="Z276" s="21"/>
      <c r="AA276" s="4"/>
      <c r="AB276" s="166"/>
      <c r="AC276" s="166"/>
      <c r="AD276" s="170">
        <f>+AB276+AC276</f>
        <v>0</v>
      </c>
      <c r="AE276" s="166"/>
      <c r="AF276" s="166"/>
      <c r="AG276" s="166"/>
      <c r="AH276" s="166"/>
      <c r="AI276" s="166"/>
      <c r="AJ276" s="166"/>
      <c r="AK276" s="166"/>
      <c r="AL276" s="166"/>
      <c r="AM276" s="166"/>
      <c r="AN276" s="166"/>
      <c r="AO276" s="183">
        <f>SUM(AD276:AN280)</f>
        <v>0</v>
      </c>
      <c r="AP276" s="24"/>
      <c r="AQ276" s="8"/>
    </row>
    <row r="277" spans="1:43" ht="14.65" customHeight="1">
      <c r="A277" s="103"/>
      <c r="B277" s="193"/>
      <c r="C277" s="193"/>
      <c r="D277" s="118"/>
      <c r="E277" s="127"/>
      <c r="F277" s="133"/>
      <c r="G277" s="133"/>
      <c r="H277" s="133"/>
      <c r="I277" s="133"/>
      <c r="J277" s="145"/>
      <c r="K277" s="148"/>
      <c r="L277" s="151"/>
      <c r="M277" s="154"/>
      <c r="N277" s="14"/>
      <c r="O277" s="15"/>
      <c r="P277" s="15"/>
      <c r="Q277" s="16"/>
      <c r="R277" s="17" t="str">
        <f ca="1">IF(Q277=0," ",IFERROR(IF(DATEDIF(TODAY(),Q277,"M")&lt;=5,"ROJO",IF(DATEDIF(TODAY(),Q277,"M")&gt;=12,"VERDE",IF(AND(DATEDIF(TODAY(),Q277,"M")&gt;=6,DATEDIF(TODAY(),Q277,"M")&lt;=11),"AMARILLO"))),S277))</f>
        <v xml:space="preserve"> </v>
      </c>
      <c r="S277" s="25" t="str">
        <f>IF(Q277=0," ",IF(Q277&lt;=$N$4,"VENCIDO","NO VENCIDO"))</f>
        <v xml:space="preserve"> </v>
      </c>
      <c r="T277" s="18"/>
      <c r="U277" s="19"/>
      <c r="V277" s="19"/>
      <c r="W277" s="20"/>
      <c r="X277" s="20"/>
      <c r="Y277" s="164"/>
      <c r="Z277" s="21"/>
      <c r="AA277" s="4"/>
      <c r="AB277" s="166"/>
      <c r="AC277" s="166"/>
      <c r="AD277" s="170"/>
      <c r="AE277" s="166"/>
      <c r="AF277" s="166"/>
      <c r="AG277" s="166"/>
      <c r="AH277" s="166"/>
      <c r="AI277" s="166"/>
      <c r="AJ277" s="166"/>
      <c r="AK277" s="166"/>
      <c r="AL277" s="166"/>
      <c r="AM277" s="166"/>
      <c r="AN277" s="166"/>
      <c r="AO277" s="184"/>
      <c r="AP277" s="24"/>
      <c r="AQ277" s="8"/>
    </row>
    <row r="278" spans="1:43" ht="14.65" customHeight="1">
      <c r="A278" s="103"/>
      <c r="B278" s="193"/>
      <c r="C278" s="193"/>
      <c r="D278" s="118"/>
      <c r="E278" s="127"/>
      <c r="F278" s="133"/>
      <c r="G278" s="133"/>
      <c r="H278" s="133"/>
      <c r="I278" s="133"/>
      <c r="J278" s="145"/>
      <c r="K278" s="148"/>
      <c r="L278" s="151"/>
      <c r="M278" s="154"/>
      <c r="N278" s="14"/>
      <c r="O278" s="15"/>
      <c r="P278" s="15"/>
      <c r="Q278" s="16"/>
      <c r="R278" s="17" t="str">
        <f ca="1">IF(Q278=0," ",IFERROR(IF(DATEDIF(TODAY(),Q278,"M")&lt;=5,"ROJO",IF(DATEDIF(TODAY(),Q278,"M")&gt;=12,"VERDE",IF(AND(DATEDIF(TODAY(),Q278,"M")&gt;=6,DATEDIF(TODAY(),Q278,"M")&lt;=11),"AMARILLO"))),S278))</f>
        <v xml:space="preserve"> </v>
      </c>
      <c r="S278" s="25" t="str">
        <f>IF(Q278=0," ",IF(Q278&lt;=$N$4,"VENCIDO","NO VENCIDO"))</f>
        <v xml:space="preserve"> </v>
      </c>
      <c r="T278" s="18"/>
      <c r="U278" s="19"/>
      <c r="V278" s="19"/>
      <c r="W278" s="20"/>
      <c r="X278" s="20"/>
      <c r="Y278" s="164"/>
      <c r="Z278" s="21"/>
      <c r="AA278" s="4"/>
      <c r="AB278" s="166"/>
      <c r="AC278" s="166"/>
      <c r="AD278" s="170"/>
      <c r="AE278" s="166"/>
      <c r="AF278" s="166"/>
      <c r="AG278" s="166"/>
      <c r="AH278" s="166"/>
      <c r="AI278" s="166"/>
      <c r="AJ278" s="166"/>
      <c r="AK278" s="166"/>
      <c r="AL278" s="166"/>
      <c r="AM278" s="166"/>
      <c r="AN278" s="166"/>
      <c r="AO278" s="184"/>
      <c r="AP278" s="24"/>
      <c r="AQ278" s="8"/>
    </row>
    <row r="279" spans="1:43" ht="14.65" customHeight="1">
      <c r="A279" s="103"/>
      <c r="B279" s="193"/>
      <c r="C279" s="193"/>
      <c r="D279" s="118"/>
      <c r="E279" s="127"/>
      <c r="F279" s="133"/>
      <c r="G279" s="133"/>
      <c r="H279" s="133"/>
      <c r="I279" s="133"/>
      <c r="J279" s="145"/>
      <c r="K279" s="148"/>
      <c r="L279" s="151"/>
      <c r="M279" s="154"/>
      <c r="N279" s="14"/>
      <c r="O279" s="15"/>
      <c r="P279" s="15"/>
      <c r="Q279" s="16"/>
      <c r="R279" s="17" t="str">
        <f ca="1">IF(Q279=0," ",IFERROR(IF(DATEDIF(TODAY(),Q279,"M")&lt;=5,"ROJO",IF(DATEDIF(TODAY(),Q279,"M")&gt;=12,"VERDE",IF(AND(DATEDIF(TODAY(),Q279,"M")&gt;=6,DATEDIF(TODAY(),Q279,"M")&lt;=11),"AMARILLO"))),S279))</f>
        <v xml:space="preserve"> </v>
      </c>
      <c r="S279" s="25" t="str">
        <f>IF(Q279=0," ",IF(Q279&lt;=$N$4,"VENCIDO","NO VENCIDO"))</f>
        <v xml:space="preserve"> </v>
      </c>
      <c r="T279" s="18"/>
      <c r="U279" s="19"/>
      <c r="V279" s="19"/>
      <c r="W279" s="20"/>
      <c r="X279" s="20"/>
      <c r="Y279" s="164"/>
      <c r="Z279" s="21"/>
      <c r="AA279" s="4"/>
      <c r="AB279" s="166"/>
      <c r="AC279" s="166"/>
      <c r="AD279" s="170"/>
      <c r="AE279" s="166"/>
      <c r="AF279" s="166"/>
      <c r="AG279" s="166"/>
      <c r="AH279" s="166"/>
      <c r="AI279" s="166"/>
      <c r="AJ279" s="166"/>
      <c r="AK279" s="166"/>
      <c r="AL279" s="166"/>
      <c r="AM279" s="166"/>
      <c r="AN279" s="166"/>
      <c r="AO279" s="184"/>
      <c r="AP279" s="24"/>
      <c r="AQ279" s="8"/>
    </row>
    <row r="280" spans="1:43" ht="14.65" customHeight="1">
      <c r="A280" s="103"/>
      <c r="B280" s="193"/>
      <c r="C280" s="193"/>
      <c r="D280" s="118"/>
      <c r="E280" s="127"/>
      <c r="F280" s="133"/>
      <c r="G280" s="133"/>
      <c r="H280" s="133"/>
      <c r="I280" s="133"/>
      <c r="J280" s="145"/>
      <c r="K280" s="148"/>
      <c r="L280" s="151"/>
      <c r="M280" s="155"/>
      <c r="N280" s="14"/>
      <c r="O280" s="15"/>
      <c r="P280" s="15"/>
      <c r="Q280" s="16"/>
      <c r="R280" s="17" t="str">
        <f ca="1">IF(Q280=0," ",IFERROR(IF(DATEDIF(TODAY(),Q280,"M")&lt;=5,"ROJO",IF(DATEDIF(TODAY(),Q280,"M")&gt;=12,"VERDE",IF(AND(DATEDIF(TODAY(),Q280,"M")&gt;=6,DATEDIF(TODAY(),Q280,"M")&lt;=11),"AMARILLO"))),S280))</f>
        <v xml:space="preserve"> </v>
      </c>
      <c r="S280" s="25" t="str">
        <f>IF(Q280=0," ",IF(Q280&lt;=$N$4,"VENCIDO","NO VENCIDO"))</f>
        <v xml:space="preserve"> </v>
      </c>
      <c r="T280" s="18"/>
      <c r="U280" s="19"/>
      <c r="V280" s="19"/>
      <c r="W280" s="20"/>
      <c r="X280" s="20"/>
      <c r="Y280" s="164"/>
      <c r="Z280" s="21"/>
      <c r="AA280" s="4"/>
      <c r="AB280" s="166"/>
      <c r="AC280" s="166"/>
      <c r="AD280" s="170"/>
      <c r="AE280" s="166"/>
      <c r="AF280" s="166"/>
      <c r="AG280" s="166"/>
      <c r="AH280" s="166"/>
      <c r="AI280" s="166"/>
      <c r="AJ280" s="166"/>
      <c r="AK280" s="166"/>
      <c r="AL280" s="166"/>
      <c r="AM280" s="166"/>
      <c r="AN280" s="166"/>
      <c r="AO280" s="185"/>
      <c r="AP280" s="24"/>
      <c r="AQ280" s="8"/>
    </row>
    <row r="281" spans="1:43" ht="16.5">
      <c r="A281" s="103"/>
      <c r="B281" s="193"/>
      <c r="C281" s="193"/>
      <c r="D281" s="119"/>
      <c r="E281" s="128"/>
      <c r="F281" s="134"/>
      <c r="G281" s="134"/>
      <c r="H281" s="134"/>
      <c r="I281" s="134"/>
      <c r="J281" s="146"/>
      <c r="K281" s="149"/>
      <c r="L281" s="152"/>
      <c r="M281" s="28" t="b">
        <f>M276=N281</f>
        <v>1</v>
      </c>
      <c r="N281" s="29">
        <f>SUM(N276:N280)</f>
        <v>6</v>
      </c>
      <c r="O281" s="30" t="s">
        <v>112</v>
      </c>
      <c r="P281" s="31"/>
      <c r="Q281" s="32"/>
      <c r="R281" s="32"/>
      <c r="S281" s="32"/>
      <c r="T281" s="33">
        <f>SUM(T276:T280)</f>
        <v>0</v>
      </c>
      <c r="U281" s="34"/>
      <c r="V281" s="34"/>
      <c r="W281" s="35"/>
      <c r="X281" s="35"/>
      <c r="Y281" s="165"/>
      <c r="Z281" s="36"/>
      <c r="AA281" s="4"/>
      <c r="AB281" s="37"/>
      <c r="AC281" s="37"/>
      <c r="AD281" s="38"/>
      <c r="AE281" s="37"/>
      <c r="AF281" s="37"/>
      <c r="AG281" s="37"/>
      <c r="AH281" s="37"/>
      <c r="AI281" s="37"/>
      <c r="AJ281" s="37"/>
      <c r="AK281" s="37"/>
      <c r="AL281" s="37"/>
      <c r="AM281" s="37"/>
      <c r="AN281" s="37"/>
      <c r="AO281" s="39"/>
      <c r="AP281" s="24"/>
      <c r="AQ281" s="8"/>
    </row>
    <row r="282" spans="1:43" ht="14.65" customHeight="1">
      <c r="A282" s="103">
        <f>A276+1</f>
        <v>11</v>
      </c>
      <c r="B282" s="193" t="s">
        <v>195</v>
      </c>
      <c r="C282" s="193"/>
      <c r="D282" s="117">
        <f>+Junio!M282</f>
        <v>12</v>
      </c>
      <c r="E282" s="126"/>
      <c r="F282" s="132">
        <v>6</v>
      </c>
      <c r="G282" s="132"/>
      <c r="H282" s="132"/>
      <c r="I282" s="132"/>
      <c r="J282" s="144">
        <f>+F282+G282</f>
        <v>6</v>
      </c>
      <c r="K282" s="147">
        <f>+AO282</f>
        <v>0</v>
      </c>
      <c r="L282" s="150">
        <f>+J282+K282</f>
        <v>6</v>
      </c>
      <c r="M282" s="153">
        <f>+(D282+E282)-(L282)+H282-I282</f>
        <v>6</v>
      </c>
      <c r="N282" s="14">
        <v>6</v>
      </c>
      <c r="O282" s="15" t="s">
        <v>268</v>
      </c>
      <c r="P282" s="15" t="s">
        <v>111</v>
      </c>
      <c r="Q282" s="16" t="s">
        <v>269</v>
      </c>
      <c r="R282" s="17" t="str">
        <f ca="1">IF(Q282=0," ",IFERROR(IF(DATEDIF(TODAY(),Q282,"M")&lt;=5,"ROJO",IF(DATEDIF(TODAY(),Q282,"M")&gt;=12,"VERDE",IF(AND(DATEDIF(TODAY(),Q282,"M")&gt;=6,DATEDIF(TODAY(),Q282,"M")&lt;=11),"AMARILLO"))),S282))</f>
        <v>NO VENCIDO</v>
      </c>
      <c r="S282" s="17" t="str">
        <f>IF(Q282=0," ",IF(Q282&lt;=$N$4,"VENCIDO","NO VENCIDO"))</f>
        <v>NO VENCIDO</v>
      </c>
      <c r="T282" s="18"/>
      <c r="U282" s="19"/>
      <c r="V282" s="19"/>
      <c r="W282" s="20"/>
      <c r="X282" s="20"/>
      <c r="Y282" s="163">
        <f>+AT282</f>
        <v>0</v>
      </c>
      <c r="Z282" s="21"/>
      <c r="AA282" s="4"/>
      <c r="AB282" s="166"/>
      <c r="AC282" s="166"/>
      <c r="AD282" s="170">
        <f>+AB282+AC282</f>
        <v>0</v>
      </c>
      <c r="AE282" s="166"/>
      <c r="AF282" s="166"/>
      <c r="AG282" s="166"/>
      <c r="AH282" s="166"/>
      <c r="AI282" s="166"/>
      <c r="AJ282" s="166"/>
      <c r="AK282" s="166"/>
      <c r="AL282" s="166"/>
      <c r="AM282" s="166"/>
      <c r="AN282" s="166"/>
      <c r="AO282" s="183">
        <f>SUM(AD282:AN286)</f>
        <v>0</v>
      </c>
      <c r="AP282" s="24"/>
      <c r="AQ282" s="8"/>
    </row>
    <row r="283" spans="1:43" ht="14.65" customHeight="1">
      <c r="A283" s="103"/>
      <c r="B283" s="193"/>
      <c r="C283" s="193"/>
      <c r="D283" s="118"/>
      <c r="E283" s="127"/>
      <c r="F283" s="133"/>
      <c r="G283" s="133"/>
      <c r="H283" s="133"/>
      <c r="I283" s="133"/>
      <c r="J283" s="145"/>
      <c r="K283" s="148"/>
      <c r="L283" s="151"/>
      <c r="M283" s="154"/>
      <c r="N283" s="14"/>
      <c r="O283" s="15"/>
      <c r="P283" s="15"/>
      <c r="Q283" s="16"/>
      <c r="R283" s="17" t="str">
        <f ca="1">IF(Q283=0," ",IFERROR(IF(DATEDIF(TODAY(),Q283,"M")&lt;=5,"ROJO",IF(DATEDIF(TODAY(),Q283,"M")&gt;=12,"VERDE",IF(AND(DATEDIF(TODAY(),Q283,"M")&gt;=6,DATEDIF(TODAY(),Q283,"M")&lt;=11),"AMARILLO"))),S283))</f>
        <v xml:space="preserve"> </v>
      </c>
      <c r="S283" s="25" t="str">
        <f>IF(Q283=0," ",IF(Q283&lt;=$N$4,"VENCIDO","NO VENCIDO"))</f>
        <v xml:space="preserve"> </v>
      </c>
      <c r="T283" s="18"/>
      <c r="U283" s="19"/>
      <c r="V283" s="19"/>
      <c r="W283" s="20"/>
      <c r="X283" s="20"/>
      <c r="Y283" s="164"/>
      <c r="Z283" s="21"/>
      <c r="AA283" s="4"/>
      <c r="AB283" s="166"/>
      <c r="AC283" s="166"/>
      <c r="AD283" s="170"/>
      <c r="AE283" s="166"/>
      <c r="AF283" s="166"/>
      <c r="AG283" s="166"/>
      <c r="AH283" s="166"/>
      <c r="AI283" s="166"/>
      <c r="AJ283" s="166"/>
      <c r="AK283" s="166"/>
      <c r="AL283" s="166"/>
      <c r="AM283" s="166"/>
      <c r="AN283" s="166"/>
      <c r="AO283" s="184"/>
      <c r="AP283" s="24"/>
      <c r="AQ283" s="8"/>
    </row>
    <row r="284" spans="1:43" ht="14.65" customHeight="1">
      <c r="A284" s="103"/>
      <c r="B284" s="193"/>
      <c r="C284" s="193"/>
      <c r="D284" s="118"/>
      <c r="E284" s="127"/>
      <c r="F284" s="133"/>
      <c r="G284" s="133"/>
      <c r="H284" s="133"/>
      <c r="I284" s="133"/>
      <c r="J284" s="145"/>
      <c r="K284" s="148"/>
      <c r="L284" s="151"/>
      <c r="M284" s="154"/>
      <c r="N284" s="14"/>
      <c r="O284" s="15"/>
      <c r="P284" s="15"/>
      <c r="Q284" s="16"/>
      <c r="R284" s="17" t="str">
        <f ca="1">IF(Q284=0," ",IFERROR(IF(DATEDIF(TODAY(),Q284,"M")&lt;=5,"ROJO",IF(DATEDIF(TODAY(),Q284,"M")&gt;=12,"VERDE",IF(AND(DATEDIF(TODAY(),Q284,"M")&gt;=6,DATEDIF(TODAY(),Q284,"M")&lt;=11),"AMARILLO"))),S284))</f>
        <v xml:space="preserve"> </v>
      </c>
      <c r="S284" s="25" t="str">
        <f>IF(Q284=0," ",IF(Q284&lt;=$N$4,"VENCIDO","NO VENCIDO"))</f>
        <v xml:space="preserve"> </v>
      </c>
      <c r="T284" s="18"/>
      <c r="U284" s="19"/>
      <c r="V284" s="19"/>
      <c r="W284" s="20"/>
      <c r="X284" s="20"/>
      <c r="Y284" s="164"/>
      <c r="Z284" s="21"/>
      <c r="AA284" s="4"/>
      <c r="AB284" s="166"/>
      <c r="AC284" s="166"/>
      <c r="AD284" s="170"/>
      <c r="AE284" s="166"/>
      <c r="AF284" s="166"/>
      <c r="AG284" s="166"/>
      <c r="AH284" s="166"/>
      <c r="AI284" s="166"/>
      <c r="AJ284" s="166"/>
      <c r="AK284" s="166"/>
      <c r="AL284" s="166"/>
      <c r="AM284" s="166"/>
      <c r="AN284" s="166"/>
      <c r="AO284" s="184"/>
      <c r="AP284" s="24"/>
      <c r="AQ284" s="8"/>
    </row>
    <row r="285" spans="1:43" ht="14.65" customHeight="1">
      <c r="A285" s="103"/>
      <c r="B285" s="193"/>
      <c r="C285" s="193"/>
      <c r="D285" s="118"/>
      <c r="E285" s="127"/>
      <c r="F285" s="133"/>
      <c r="G285" s="133"/>
      <c r="H285" s="133"/>
      <c r="I285" s="133"/>
      <c r="J285" s="145"/>
      <c r="K285" s="148"/>
      <c r="L285" s="151"/>
      <c r="M285" s="154"/>
      <c r="N285" s="14"/>
      <c r="O285" s="15"/>
      <c r="P285" s="15"/>
      <c r="Q285" s="16"/>
      <c r="R285" s="17" t="str">
        <f ca="1">IF(Q285=0," ",IFERROR(IF(DATEDIF(TODAY(),Q285,"M")&lt;=5,"ROJO",IF(DATEDIF(TODAY(),Q285,"M")&gt;=12,"VERDE",IF(AND(DATEDIF(TODAY(),Q285,"M")&gt;=6,DATEDIF(TODAY(),Q285,"M")&lt;=11),"AMARILLO"))),S285))</f>
        <v xml:space="preserve"> </v>
      </c>
      <c r="S285" s="25" t="str">
        <f>IF(Q285=0," ",IF(Q285&lt;=$N$4,"VENCIDO","NO VENCIDO"))</f>
        <v xml:space="preserve"> </v>
      </c>
      <c r="T285" s="18"/>
      <c r="U285" s="19"/>
      <c r="V285" s="19"/>
      <c r="W285" s="20"/>
      <c r="X285" s="20"/>
      <c r="Y285" s="164"/>
      <c r="Z285" s="21"/>
      <c r="AA285" s="4"/>
      <c r="AB285" s="166"/>
      <c r="AC285" s="166"/>
      <c r="AD285" s="170"/>
      <c r="AE285" s="166"/>
      <c r="AF285" s="166"/>
      <c r="AG285" s="166"/>
      <c r="AH285" s="166"/>
      <c r="AI285" s="166"/>
      <c r="AJ285" s="166"/>
      <c r="AK285" s="166"/>
      <c r="AL285" s="166"/>
      <c r="AM285" s="166"/>
      <c r="AN285" s="166"/>
      <c r="AO285" s="184"/>
      <c r="AP285" s="24"/>
      <c r="AQ285" s="8"/>
    </row>
    <row r="286" spans="1:43" ht="14.65" customHeight="1">
      <c r="A286" s="103"/>
      <c r="B286" s="193"/>
      <c r="C286" s="193"/>
      <c r="D286" s="118"/>
      <c r="E286" s="127"/>
      <c r="F286" s="133"/>
      <c r="G286" s="133"/>
      <c r="H286" s="133"/>
      <c r="I286" s="133"/>
      <c r="J286" s="145"/>
      <c r="K286" s="148"/>
      <c r="L286" s="151"/>
      <c r="M286" s="155"/>
      <c r="N286" s="14"/>
      <c r="O286" s="15"/>
      <c r="P286" s="15"/>
      <c r="Q286" s="16"/>
      <c r="R286" s="17" t="str">
        <f ca="1">IF(Q286=0," ",IFERROR(IF(DATEDIF(TODAY(),Q286,"M")&lt;=5,"ROJO",IF(DATEDIF(TODAY(),Q286,"M")&gt;=12,"VERDE",IF(AND(DATEDIF(TODAY(),Q286,"M")&gt;=6,DATEDIF(TODAY(),Q286,"M")&lt;=11),"AMARILLO"))),S286))</f>
        <v xml:space="preserve"> </v>
      </c>
      <c r="S286" s="25" t="str">
        <f>IF(Q286=0," ",IF(Q286&lt;=$N$4,"VENCIDO","NO VENCIDO"))</f>
        <v xml:space="preserve"> </v>
      </c>
      <c r="T286" s="18"/>
      <c r="U286" s="19"/>
      <c r="V286" s="19"/>
      <c r="W286" s="20"/>
      <c r="X286" s="20"/>
      <c r="Y286" s="164"/>
      <c r="Z286" s="21"/>
      <c r="AA286" s="4"/>
      <c r="AB286" s="166"/>
      <c r="AC286" s="166"/>
      <c r="AD286" s="170"/>
      <c r="AE286" s="166"/>
      <c r="AF286" s="166"/>
      <c r="AG286" s="166"/>
      <c r="AH286" s="166"/>
      <c r="AI286" s="166"/>
      <c r="AJ286" s="166"/>
      <c r="AK286" s="166"/>
      <c r="AL286" s="166"/>
      <c r="AM286" s="166"/>
      <c r="AN286" s="166"/>
      <c r="AO286" s="185"/>
      <c r="AP286" s="24"/>
      <c r="AQ286" s="8"/>
    </row>
    <row r="287" spans="1:43" ht="16.5">
      <c r="A287" s="103"/>
      <c r="B287" s="193"/>
      <c r="C287" s="193"/>
      <c r="D287" s="119"/>
      <c r="E287" s="128"/>
      <c r="F287" s="134"/>
      <c r="G287" s="134"/>
      <c r="H287" s="134"/>
      <c r="I287" s="134"/>
      <c r="J287" s="146"/>
      <c r="K287" s="149"/>
      <c r="L287" s="152"/>
      <c r="M287" s="28" t="b">
        <f>M282=N287</f>
        <v>1</v>
      </c>
      <c r="N287" s="29">
        <f>SUM(N282:N286)</f>
        <v>6</v>
      </c>
      <c r="O287" s="30" t="s">
        <v>112</v>
      </c>
      <c r="P287" s="31"/>
      <c r="Q287" s="32"/>
      <c r="R287" s="32"/>
      <c r="S287" s="32"/>
      <c r="T287" s="33">
        <f>SUM(T282:T286)</f>
        <v>0</v>
      </c>
      <c r="U287" s="34"/>
      <c r="V287" s="34"/>
      <c r="W287" s="35"/>
      <c r="X287" s="35"/>
      <c r="Y287" s="165"/>
      <c r="Z287" s="36"/>
      <c r="AA287" s="4"/>
      <c r="AB287" s="37"/>
      <c r="AC287" s="37"/>
      <c r="AD287" s="38"/>
      <c r="AE287" s="37"/>
      <c r="AF287" s="37"/>
      <c r="AG287" s="37"/>
      <c r="AH287" s="37"/>
      <c r="AI287" s="37"/>
      <c r="AJ287" s="37"/>
      <c r="AK287" s="37"/>
      <c r="AL287" s="37"/>
      <c r="AM287" s="37"/>
      <c r="AN287" s="37"/>
      <c r="AO287" s="39"/>
      <c r="AP287" s="24"/>
      <c r="AQ287" s="8"/>
    </row>
    <row r="288" spans="1:43" ht="14.65" customHeight="1">
      <c r="A288" s="103">
        <f>A282+1</f>
        <v>12</v>
      </c>
      <c r="B288" s="193" t="s">
        <v>196</v>
      </c>
      <c r="C288" s="193"/>
      <c r="D288" s="117">
        <f>+Junio!M288</f>
        <v>0</v>
      </c>
      <c r="E288" s="126"/>
      <c r="F288" s="132"/>
      <c r="G288" s="132"/>
      <c r="H288" s="132"/>
      <c r="I288" s="132"/>
      <c r="J288" s="144">
        <f>+F288+G288</f>
        <v>0</v>
      </c>
      <c r="K288" s="147">
        <f>+AO288</f>
        <v>0</v>
      </c>
      <c r="L288" s="150">
        <f>+J288+K288</f>
        <v>0</v>
      </c>
      <c r="M288" s="153">
        <f>+(D288+E288)-(L288)+H288-I288</f>
        <v>0</v>
      </c>
      <c r="N288" s="14"/>
      <c r="O288" s="15"/>
      <c r="P288" s="15"/>
      <c r="Q288" s="16"/>
      <c r="R288" s="17" t="str">
        <f ca="1">IF(Q288=0," ",IFERROR(IF(DATEDIF(TODAY(),Q288,"M")&lt;=5,"ROJO",IF(DATEDIF(TODAY(),Q288,"M")&gt;=12,"VERDE",IF(AND(DATEDIF(TODAY(),Q288,"M")&gt;=6,DATEDIF(TODAY(),Q288,"M")&lt;=11),"AMARILLO"))),S288))</f>
        <v xml:space="preserve"> </v>
      </c>
      <c r="S288" s="17" t="str">
        <f>IF(Q288=0," ",IF(Q288&lt;=$N$4,"VENCIDO","NO VENCIDO"))</f>
        <v xml:space="preserve"> </v>
      </c>
      <c r="T288" s="18"/>
      <c r="U288" s="19"/>
      <c r="V288" s="19"/>
      <c r="W288" s="20"/>
      <c r="X288" s="20"/>
      <c r="Y288" s="163">
        <f>+AT288</f>
        <v>0</v>
      </c>
      <c r="Z288" s="21"/>
      <c r="AA288" s="4"/>
      <c r="AB288" s="166"/>
      <c r="AC288" s="166"/>
      <c r="AD288" s="170">
        <f>+AB288+AC288</f>
        <v>0</v>
      </c>
      <c r="AE288" s="166"/>
      <c r="AF288" s="166"/>
      <c r="AG288" s="166"/>
      <c r="AH288" s="166"/>
      <c r="AI288" s="166"/>
      <c r="AJ288" s="166"/>
      <c r="AK288" s="166"/>
      <c r="AL288" s="166"/>
      <c r="AM288" s="166"/>
      <c r="AN288" s="166"/>
      <c r="AO288" s="183">
        <f>SUM(AD288:AN292)</f>
        <v>0</v>
      </c>
      <c r="AP288" s="24"/>
      <c r="AQ288" s="8"/>
    </row>
    <row r="289" spans="1:43" ht="14.65" customHeight="1">
      <c r="A289" s="103"/>
      <c r="B289" s="193"/>
      <c r="C289" s="193"/>
      <c r="D289" s="118"/>
      <c r="E289" s="127"/>
      <c r="F289" s="133"/>
      <c r="G289" s="133"/>
      <c r="H289" s="133"/>
      <c r="I289" s="133"/>
      <c r="J289" s="145"/>
      <c r="K289" s="148"/>
      <c r="L289" s="151"/>
      <c r="M289" s="154"/>
      <c r="N289" s="14"/>
      <c r="O289" s="15"/>
      <c r="P289" s="15"/>
      <c r="Q289" s="16"/>
      <c r="R289" s="17" t="str">
        <f ca="1">IF(Q289=0," ",IFERROR(IF(DATEDIF(TODAY(),Q289,"M")&lt;=5,"ROJO",IF(DATEDIF(TODAY(),Q289,"M")&gt;=12,"VERDE",IF(AND(DATEDIF(TODAY(),Q289,"M")&gt;=6,DATEDIF(TODAY(),Q289,"M")&lt;=11),"AMARILLO"))),S289))</f>
        <v xml:space="preserve"> </v>
      </c>
      <c r="S289" s="25" t="str">
        <f>IF(Q289=0," ",IF(Q289&lt;=$N$4,"VENCIDO","NO VENCIDO"))</f>
        <v xml:space="preserve"> </v>
      </c>
      <c r="T289" s="18"/>
      <c r="U289" s="19"/>
      <c r="V289" s="19"/>
      <c r="W289" s="20"/>
      <c r="X289" s="20"/>
      <c r="Y289" s="164"/>
      <c r="Z289" s="21"/>
      <c r="AA289" s="4"/>
      <c r="AB289" s="166"/>
      <c r="AC289" s="166"/>
      <c r="AD289" s="170"/>
      <c r="AE289" s="166"/>
      <c r="AF289" s="166"/>
      <c r="AG289" s="166"/>
      <c r="AH289" s="166"/>
      <c r="AI289" s="166"/>
      <c r="AJ289" s="166"/>
      <c r="AK289" s="166"/>
      <c r="AL289" s="166"/>
      <c r="AM289" s="166"/>
      <c r="AN289" s="166"/>
      <c r="AO289" s="184"/>
      <c r="AP289" s="24"/>
      <c r="AQ289" s="8"/>
    </row>
    <row r="290" spans="1:43" ht="14.65" customHeight="1">
      <c r="A290" s="103"/>
      <c r="B290" s="193"/>
      <c r="C290" s="193"/>
      <c r="D290" s="118"/>
      <c r="E290" s="127"/>
      <c r="F290" s="133"/>
      <c r="G290" s="133"/>
      <c r="H290" s="133"/>
      <c r="I290" s="133"/>
      <c r="J290" s="145"/>
      <c r="K290" s="148"/>
      <c r="L290" s="151"/>
      <c r="M290" s="154"/>
      <c r="N290" s="14"/>
      <c r="O290" s="15"/>
      <c r="P290" s="15"/>
      <c r="Q290" s="16"/>
      <c r="R290" s="17" t="str">
        <f ca="1">IF(Q290=0," ",IFERROR(IF(DATEDIF(TODAY(),Q290,"M")&lt;=5,"ROJO",IF(DATEDIF(TODAY(),Q290,"M")&gt;=12,"VERDE",IF(AND(DATEDIF(TODAY(),Q290,"M")&gt;=6,DATEDIF(TODAY(),Q290,"M")&lt;=11),"AMARILLO"))),S290))</f>
        <v xml:space="preserve"> </v>
      </c>
      <c r="S290" s="25" t="str">
        <f>IF(Q290=0," ",IF(Q290&lt;=$N$4,"VENCIDO","NO VENCIDO"))</f>
        <v xml:space="preserve"> </v>
      </c>
      <c r="T290" s="18"/>
      <c r="U290" s="19"/>
      <c r="V290" s="19"/>
      <c r="W290" s="20"/>
      <c r="X290" s="20"/>
      <c r="Y290" s="164"/>
      <c r="Z290" s="21"/>
      <c r="AA290" s="4"/>
      <c r="AB290" s="166"/>
      <c r="AC290" s="166"/>
      <c r="AD290" s="170"/>
      <c r="AE290" s="166"/>
      <c r="AF290" s="166"/>
      <c r="AG290" s="166"/>
      <c r="AH290" s="166"/>
      <c r="AI290" s="166"/>
      <c r="AJ290" s="166"/>
      <c r="AK290" s="166"/>
      <c r="AL290" s="166"/>
      <c r="AM290" s="166"/>
      <c r="AN290" s="166"/>
      <c r="AO290" s="184"/>
      <c r="AP290" s="24"/>
      <c r="AQ290" s="8"/>
    </row>
    <row r="291" spans="1:43" ht="14.65" customHeight="1">
      <c r="A291" s="103"/>
      <c r="B291" s="193"/>
      <c r="C291" s="193"/>
      <c r="D291" s="118"/>
      <c r="E291" s="127"/>
      <c r="F291" s="133"/>
      <c r="G291" s="133"/>
      <c r="H291" s="133"/>
      <c r="I291" s="133"/>
      <c r="J291" s="145"/>
      <c r="K291" s="148"/>
      <c r="L291" s="151"/>
      <c r="M291" s="154"/>
      <c r="N291" s="14"/>
      <c r="O291" s="15"/>
      <c r="P291" s="15"/>
      <c r="Q291" s="16"/>
      <c r="R291" s="17" t="str">
        <f ca="1">IF(Q291=0," ",IFERROR(IF(DATEDIF(TODAY(),Q291,"M")&lt;=5,"ROJO",IF(DATEDIF(TODAY(),Q291,"M")&gt;=12,"VERDE",IF(AND(DATEDIF(TODAY(),Q291,"M")&gt;=6,DATEDIF(TODAY(),Q291,"M")&lt;=11),"AMARILLO"))),S291))</f>
        <v xml:space="preserve"> </v>
      </c>
      <c r="S291" s="25" t="str">
        <f>IF(Q291=0," ",IF(Q291&lt;=$N$4,"VENCIDO","NO VENCIDO"))</f>
        <v xml:space="preserve"> </v>
      </c>
      <c r="T291" s="18"/>
      <c r="U291" s="19"/>
      <c r="V291" s="19"/>
      <c r="W291" s="20"/>
      <c r="X291" s="20"/>
      <c r="Y291" s="164"/>
      <c r="Z291" s="21"/>
      <c r="AA291" s="4"/>
      <c r="AB291" s="166"/>
      <c r="AC291" s="166"/>
      <c r="AD291" s="170"/>
      <c r="AE291" s="166"/>
      <c r="AF291" s="166"/>
      <c r="AG291" s="166"/>
      <c r="AH291" s="166"/>
      <c r="AI291" s="166"/>
      <c r="AJ291" s="166"/>
      <c r="AK291" s="166"/>
      <c r="AL291" s="166"/>
      <c r="AM291" s="166"/>
      <c r="AN291" s="166"/>
      <c r="AO291" s="184"/>
      <c r="AP291" s="24"/>
      <c r="AQ291" s="8"/>
    </row>
    <row r="292" spans="1:43" ht="14.65" customHeight="1">
      <c r="A292" s="103"/>
      <c r="B292" s="193"/>
      <c r="C292" s="193"/>
      <c r="D292" s="118"/>
      <c r="E292" s="127"/>
      <c r="F292" s="133"/>
      <c r="G292" s="133"/>
      <c r="H292" s="133"/>
      <c r="I292" s="133"/>
      <c r="J292" s="145"/>
      <c r="K292" s="148"/>
      <c r="L292" s="151"/>
      <c r="M292" s="155"/>
      <c r="N292" s="14"/>
      <c r="O292" s="15"/>
      <c r="P292" s="15"/>
      <c r="Q292" s="16"/>
      <c r="R292" s="17" t="str">
        <f ca="1">IF(Q292=0," ",IFERROR(IF(DATEDIF(TODAY(),Q292,"M")&lt;=5,"ROJO",IF(DATEDIF(TODAY(),Q292,"M")&gt;=12,"VERDE",IF(AND(DATEDIF(TODAY(),Q292,"M")&gt;=6,DATEDIF(TODAY(),Q292,"M")&lt;=11),"AMARILLO"))),S292))</f>
        <v xml:space="preserve"> </v>
      </c>
      <c r="S292" s="25" t="str">
        <f>IF(Q292=0," ",IF(Q292&lt;=$N$4,"VENCIDO","NO VENCIDO"))</f>
        <v xml:space="preserve"> </v>
      </c>
      <c r="T292" s="18"/>
      <c r="U292" s="19"/>
      <c r="V292" s="19"/>
      <c r="W292" s="20"/>
      <c r="X292" s="20"/>
      <c r="Y292" s="164"/>
      <c r="Z292" s="21"/>
      <c r="AA292" s="4"/>
      <c r="AB292" s="166"/>
      <c r="AC292" s="166"/>
      <c r="AD292" s="170"/>
      <c r="AE292" s="166"/>
      <c r="AF292" s="166"/>
      <c r="AG292" s="166"/>
      <c r="AH292" s="166"/>
      <c r="AI292" s="166"/>
      <c r="AJ292" s="166"/>
      <c r="AK292" s="166"/>
      <c r="AL292" s="166"/>
      <c r="AM292" s="166"/>
      <c r="AN292" s="166"/>
      <c r="AO292" s="185"/>
      <c r="AP292" s="24"/>
      <c r="AQ292" s="8"/>
    </row>
    <row r="293" spans="1:43" ht="16.5">
      <c r="A293" s="103"/>
      <c r="B293" s="193"/>
      <c r="C293" s="193"/>
      <c r="D293" s="119"/>
      <c r="E293" s="128"/>
      <c r="F293" s="134"/>
      <c r="G293" s="134"/>
      <c r="H293" s="134"/>
      <c r="I293" s="134"/>
      <c r="J293" s="146"/>
      <c r="K293" s="149"/>
      <c r="L293" s="152"/>
      <c r="M293" s="28" t="b">
        <f>M288=N293</f>
        <v>1</v>
      </c>
      <c r="N293" s="29">
        <f>SUM(N288:N292)</f>
        <v>0</v>
      </c>
      <c r="O293" s="30" t="s">
        <v>112</v>
      </c>
      <c r="P293" s="31"/>
      <c r="Q293" s="32"/>
      <c r="R293" s="32"/>
      <c r="S293" s="32"/>
      <c r="T293" s="33">
        <f>SUM(T288:T292)</f>
        <v>0</v>
      </c>
      <c r="U293" s="34"/>
      <c r="V293" s="34"/>
      <c r="W293" s="35"/>
      <c r="X293" s="35"/>
      <c r="Y293" s="165"/>
      <c r="Z293" s="36"/>
      <c r="AA293" s="4"/>
      <c r="AB293" s="37"/>
      <c r="AC293" s="38"/>
      <c r="AD293" s="38"/>
      <c r="AE293" s="38"/>
      <c r="AF293" s="38"/>
      <c r="AG293" s="38"/>
      <c r="AH293" s="38"/>
      <c r="AI293" s="38"/>
      <c r="AJ293" s="38"/>
      <c r="AK293" s="38"/>
      <c r="AL293" s="38"/>
      <c r="AM293" s="38"/>
      <c r="AN293" s="38"/>
      <c r="AO293" s="39"/>
      <c r="AP293" s="24"/>
      <c r="AQ293" s="8"/>
    </row>
    <row r="294" spans="1:43" ht="16.5">
      <c r="A294" s="91" t="s">
        <v>197</v>
      </c>
      <c r="B294" s="91"/>
      <c r="C294" s="91"/>
      <c r="D294" s="48"/>
      <c r="E294" s="48"/>
      <c r="F294" s="48"/>
      <c r="G294" s="48"/>
      <c r="H294" s="48"/>
      <c r="I294" s="48"/>
      <c r="J294" s="48"/>
      <c r="K294" s="48"/>
      <c r="L294" s="48"/>
      <c r="M294" s="48"/>
      <c r="N294" s="48"/>
      <c r="O294" s="48"/>
      <c r="P294" s="48"/>
      <c r="Q294" s="48"/>
      <c r="R294" s="48"/>
      <c r="S294" s="48"/>
      <c r="T294" s="48"/>
      <c r="U294" s="48"/>
      <c r="V294" s="48"/>
      <c r="W294" s="48"/>
      <c r="X294" s="48"/>
      <c r="Y294" s="48"/>
      <c r="Z294" s="49"/>
      <c r="AA294" s="4"/>
      <c r="AB294" s="50"/>
      <c r="AC294" s="51"/>
      <c r="AD294" s="51"/>
      <c r="AE294" s="51"/>
      <c r="AF294" s="51"/>
      <c r="AG294" s="51"/>
      <c r="AH294" s="51"/>
      <c r="AI294" s="51"/>
      <c r="AJ294" s="51"/>
      <c r="AK294" s="51"/>
      <c r="AL294" s="51"/>
      <c r="AM294" s="51"/>
      <c r="AN294" s="51"/>
      <c r="AO294" s="51"/>
      <c r="AP294" s="52"/>
      <c r="AQ294" s="8"/>
    </row>
    <row r="295" spans="1:43" ht="14.65" customHeight="1">
      <c r="A295" s="103">
        <v>1</v>
      </c>
      <c r="B295" s="193" t="s">
        <v>198</v>
      </c>
      <c r="C295" s="193"/>
      <c r="D295" s="117">
        <f>+Junio!M295</f>
        <v>311</v>
      </c>
      <c r="E295" s="126"/>
      <c r="F295" s="132">
        <v>78</v>
      </c>
      <c r="G295" s="132"/>
      <c r="H295" s="132"/>
      <c r="I295" s="132"/>
      <c r="J295" s="144">
        <f>+F295+G295</f>
        <v>78</v>
      </c>
      <c r="K295" s="147">
        <f>+AO295</f>
        <v>0</v>
      </c>
      <c r="L295" s="150">
        <f>+J295+K295</f>
        <v>78</v>
      </c>
      <c r="M295" s="153">
        <f>+(D295+E295)-L295+H295-I295</f>
        <v>233</v>
      </c>
      <c r="N295" s="14">
        <v>233</v>
      </c>
      <c r="O295" s="15" t="s">
        <v>274</v>
      </c>
      <c r="P295" s="15" t="s">
        <v>275</v>
      </c>
      <c r="Q295" s="16">
        <v>46691</v>
      </c>
      <c r="R295" s="17" t="str">
        <f ca="1">IF(Q295=0," ",IFERROR(IF(DATEDIF(TODAY(),Q295,"M")&lt;=5,"ROJO",IF(DATEDIF(TODAY(),Q295,"M")&gt;=12,"VERDE",IF(AND(DATEDIF(TODAY(),Q295,"M")&gt;=6,DATEDIF(TODAY(),Q295,"M")&lt;=11),"AMARILLO"))),S295))</f>
        <v>VERDE</v>
      </c>
      <c r="S295" s="17" t="str">
        <f t="shared" ref="S295:S300" si="0">IF(Q295=0," ",IF(Q295&lt;=$N$4,"VENCIDO","NO VENCIDO"))</f>
        <v>NO VENCIDO</v>
      </c>
      <c r="T295" s="18"/>
      <c r="U295" s="19"/>
      <c r="V295" s="19"/>
      <c r="W295" s="20"/>
      <c r="X295" s="20"/>
      <c r="Y295" s="163">
        <f>+AT295</f>
        <v>0</v>
      </c>
      <c r="Z295" s="21"/>
      <c r="AA295" s="4"/>
      <c r="AB295" s="167"/>
      <c r="AC295" s="167"/>
      <c r="AD295" s="171">
        <f>+AB295+AC295</f>
        <v>0</v>
      </c>
      <c r="AE295" s="167"/>
      <c r="AF295" s="167"/>
      <c r="AG295" s="167"/>
      <c r="AH295" s="167"/>
      <c r="AI295" s="167"/>
      <c r="AJ295" s="167"/>
      <c r="AK295" s="167"/>
      <c r="AL295" s="167"/>
      <c r="AM295" s="167"/>
      <c r="AN295" s="167"/>
      <c r="AO295" s="183">
        <f>SUM(AD295:AN300)</f>
        <v>0</v>
      </c>
      <c r="AP295" s="24"/>
      <c r="AQ295" s="8"/>
    </row>
    <row r="296" spans="1:43" ht="14.65" customHeight="1">
      <c r="A296" s="103"/>
      <c r="B296" s="193"/>
      <c r="C296" s="193"/>
      <c r="D296" s="118"/>
      <c r="E296" s="127"/>
      <c r="F296" s="133"/>
      <c r="G296" s="133"/>
      <c r="H296" s="133"/>
      <c r="I296" s="133"/>
      <c r="J296" s="145"/>
      <c r="K296" s="148"/>
      <c r="L296" s="151"/>
      <c r="M296" s="154"/>
      <c r="N296" s="14"/>
      <c r="O296" s="15"/>
      <c r="P296" s="15"/>
      <c r="Q296" s="16"/>
      <c r="R296" s="17" t="str">
        <f ca="1">IF(Q296=0," ",IFERROR(IF(DATEDIF(TODAY(),Q296,"M")&lt;=5,"ROJO",IF(DATEDIF(TODAY(),Q296,"M")&gt;=12,"VERDE",IF(AND(DATEDIF(TODAY(),Q296,"M")&gt;=6,DATEDIF(TODAY(),Q296,"M")&lt;=11),"AMARILLO"))),S296))</f>
        <v xml:space="preserve"> </v>
      </c>
      <c r="S296" s="25" t="str">
        <f t="shared" si="0"/>
        <v xml:space="preserve"> </v>
      </c>
      <c r="T296" s="18"/>
      <c r="U296" s="19"/>
      <c r="V296" s="19"/>
      <c r="W296" s="20"/>
      <c r="X296" s="20"/>
      <c r="Y296" s="164"/>
      <c r="Z296" s="21"/>
      <c r="AA296" s="4"/>
      <c r="AB296" s="168"/>
      <c r="AC296" s="168"/>
      <c r="AD296" s="172"/>
      <c r="AE296" s="168"/>
      <c r="AF296" s="168"/>
      <c r="AG296" s="168"/>
      <c r="AH296" s="168"/>
      <c r="AI296" s="168"/>
      <c r="AJ296" s="168"/>
      <c r="AK296" s="168"/>
      <c r="AL296" s="168"/>
      <c r="AM296" s="168"/>
      <c r="AN296" s="168"/>
      <c r="AO296" s="184"/>
      <c r="AP296" s="24"/>
      <c r="AQ296" s="8"/>
    </row>
    <row r="297" spans="1:43" ht="14.65" customHeight="1">
      <c r="A297" s="103"/>
      <c r="B297" s="193"/>
      <c r="C297" s="193"/>
      <c r="D297" s="118"/>
      <c r="E297" s="127"/>
      <c r="F297" s="133"/>
      <c r="G297" s="133"/>
      <c r="H297" s="133"/>
      <c r="I297" s="133"/>
      <c r="J297" s="145"/>
      <c r="K297" s="148"/>
      <c r="L297" s="151"/>
      <c r="M297" s="154"/>
      <c r="N297" s="14"/>
      <c r="O297" s="15"/>
      <c r="P297" s="15"/>
      <c r="Q297" s="16"/>
      <c r="R297" s="17" t="str">
        <f ca="1">IF(Q297=0," ",IFERROR(IF(DATEDIF(TODAY(),Q297,"M")&lt;=5,"ROJO",IF(DATEDIF(TODAY(),Q297,"M")&gt;=12,"VERDE",IF(AND(DATEDIF(TODAY(),Q297,"M")&gt;=6,DATEDIF(TODAY(),Q297,"M")&lt;=11),"AMARILLO"))),S297))</f>
        <v xml:space="preserve"> </v>
      </c>
      <c r="S297" s="25" t="str">
        <f t="shared" si="0"/>
        <v xml:space="preserve"> </v>
      </c>
      <c r="T297" s="18"/>
      <c r="U297" s="19"/>
      <c r="V297" s="19"/>
      <c r="W297" s="20"/>
      <c r="X297" s="20"/>
      <c r="Y297" s="164"/>
      <c r="Z297" s="21"/>
      <c r="AA297" s="4"/>
      <c r="AB297" s="168"/>
      <c r="AC297" s="168"/>
      <c r="AD297" s="172"/>
      <c r="AE297" s="168"/>
      <c r="AF297" s="168"/>
      <c r="AG297" s="168"/>
      <c r="AH297" s="168"/>
      <c r="AI297" s="168"/>
      <c r="AJ297" s="168"/>
      <c r="AK297" s="168"/>
      <c r="AL297" s="168"/>
      <c r="AM297" s="168"/>
      <c r="AN297" s="168"/>
      <c r="AO297" s="184"/>
      <c r="AP297" s="24"/>
      <c r="AQ297" s="8"/>
    </row>
    <row r="298" spans="1:43" ht="14.65" customHeight="1">
      <c r="A298" s="103"/>
      <c r="B298" s="193"/>
      <c r="C298" s="193"/>
      <c r="D298" s="118"/>
      <c r="E298" s="127"/>
      <c r="F298" s="133"/>
      <c r="G298" s="133"/>
      <c r="H298" s="133"/>
      <c r="I298" s="133"/>
      <c r="J298" s="145"/>
      <c r="K298" s="148"/>
      <c r="L298" s="151"/>
      <c r="M298" s="154"/>
      <c r="N298" s="14"/>
      <c r="O298" s="15"/>
      <c r="P298" s="15"/>
      <c r="Q298" s="16"/>
      <c r="R298" s="40"/>
      <c r="S298" s="41"/>
      <c r="T298" s="18"/>
      <c r="U298" s="19"/>
      <c r="V298" s="19"/>
      <c r="W298" s="20"/>
      <c r="X298" s="20"/>
      <c r="Y298" s="164"/>
      <c r="Z298" s="21"/>
      <c r="AA298" s="4"/>
      <c r="AB298" s="168"/>
      <c r="AC298" s="168"/>
      <c r="AD298" s="172"/>
      <c r="AE298" s="168"/>
      <c r="AF298" s="168"/>
      <c r="AG298" s="168"/>
      <c r="AH298" s="168"/>
      <c r="AI298" s="168"/>
      <c r="AJ298" s="168"/>
      <c r="AK298" s="168"/>
      <c r="AL298" s="168"/>
      <c r="AM298" s="168"/>
      <c r="AN298" s="168"/>
      <c r="AO298" s="184"/>
      <c r="AP298" s="24"/>
      <c r="AQ298" s="8"/>
    </row>
    <row r="299" spans="1:43" ht="14.65" customHeight="1">
      <c r="A299" s="103"/>
      <c r="B299" s="193"/>
      <c r="C299" s="193"/>
      <c r="D299" s="118"/>
      <c r="E299" s="127"/>
      <c r="F299" s="133"/>
      <c r="G299" s="133"/>
      <c r="H299" s="133"/>
      <c r="I299" s="133"/>
      <c r="J299" s="145"/>
      <c r="K299" s="148"/>
      <c r="L299" s="151"/>
      <c r="M299" s="154"/>
      <c r="N299" s="14"/>
      <c r="O299" s="15"/>
      <c r="P299" s="15"/>
      <c r="Q299" s="16"/>
      <c r="R299" s="17" t="str">
        <f ca="1">IF(Q299=0," ",IFERROR(IF(DATEDIF(TODAY(),Q299,"M")&lt;=5,"ROJO",IF(DATEDIF(TODAY(),Q299,"M")&gt;=12,"VERDE",IF(AND(DATEDIF(TODAY(),Q299,"M")&gt;=6,DATEDIF(TODAY(),Q299,"M")&lt;=11),"AMARILLO"))),S299))</f>
        <v xml:space="preserve"> </v>
      </c>
      <c r="S299" s="25" t="str">
        <f t="shared" si="0"/>
        <v xml:space="preserve"> </v>
      </c>
      <c r="T299" s="18"/>
      <c r="U299" s="19"/>
      <c r="V299" s="19"/>
      <c r="W299" s="20"/>
      <c r="X299" s="20"/>
      <c r="Y299" s="164"/>
      <c r="Z299" s="21"/>
      <c r="AA299" s="4"/>
      <c r="AB299" s="168"/>
      <c r="AC299" s="168"/>
      <c r="AD299" s="172"/>
      <c r="AE299" s="168"/>
      <c r="AF299" s="168"/>
      <c r="AG299" s="168"/>
      <c r="AH299" s="168"/>
      <c r="AI299" s="168"/>
      <c r="AJ299" s="168"/>
      <c r="AK299" s="168"/>
      <c r="AL299" s="168"/>
      <c r="AM299" s="168"/>
      <c r="AN299" s="168"/>
      <c r="AO299" s="184"/>
      <c r="AP299" s="24"/>
      <c r="AQ299" s="8"/>
    </row>
    <row r="300" spans="1:43" ht="14.65" customHeight="1">
      <c r="A300" s="103"/>
      <c r="B300" s="193"/>
      <c r="C300" s="193"/>
      <c r="D300" s="118"/>
      <c r="E300" s="127"/>
      <c r="F300" s="133"/>
      <c r="G300" s="133"/>
      <c r="H300" s="133"/>
      <c r="I300" s="133"/>
      <c r="J300" s="145"/>
      <c r="K300" s="148"/>
      <c r="L300" s="151"/>
      <c r="M300" s="155"/>
      <c r="N300" s="14"/>
      <c r="O300" s="15"/>
      <c r="P300" s="15"/>
      <c r="Q300" s="16"/>
      <c r="R300" s="17" t="str">
        <f ca="1">IF(Q300=0," ",IFERROR(IF(DATEDIF(TODAY(),Q300,"M")&lt;=5,"ROJO",IF(DATEDIF(TODAY(),Q300,"M")&gt;=12,"VERDE",IF(AND(DATEDIF(TODAY(),Q300,"M")&gt;=6,DATEDIF(TODAY(),Q300,"M")&lt;=11),"AMARILLO"))),S300))</f>
        <v xml:space="preserve"> </v>
      </c>
      <c r="S300" s="25" t="str">
        <f t="shared" si="0"/>
        <v xml:space="preserve"> </v>
      </c>
      <c r="T300" s="18"/>
      <c r="U300" s="19"/>
      <c r="V300" s="19"/>
      <c r="W300" s="20"/>
      <c r="X300" s="20"/>
      <c r="Y300" s="164"/>
      <c r="Z300" s="21"/>
      <c r="AA300" s="4"/>
      <c r="AB300" s="169"/>
      <c r="AC300" s="169"/>
      <c r="AD300" s="173"/>
      <c r="AE300" s="169"/>
      <c r="AF300" s="169"/>
      <c r="AG300" s="169"/>
      <c r="AH300" s="169"/>
      <c r="AI300" s="169"/>
      <c r="AJ300" s="169"/>
      <c r="AK300" s="169"/>
      <c r="AL300" s="169"/>
      <c r="AM300" s="169"/>
      <c r="AN300" s="169"/>
      <c r="AO300" s="185"/>
      <c r="AP300" s="24"/>
      <c r="AQ300" s="8"/>
    </row>
    <row r="301" spans="1:43" ht="16.5">
      <c r="A301" s="103"/>
      <c r="B301" s="193"/>
      <c r="C301" s="193"/>
      <c r="D301" s="119"/>
      <c r="E301" s="128"/>
      <c r="F301" s="134"/>
      <c r="G301" s="134"/>
      <c r="H301" s="134"/>
      <c r="I301" s="134"/>
      <c r="J301" s="146"/>
      <c r="K301" s="149"/>
      <c r="L301" s="152"/>
      <c r="M301" s="28" t="b">
        <f>M295=N301</f>
        <v>1</v>
      </c>
      <c r="N301" s="29">
        <f>SUM(N295:N300)</f>
        <v>233</v>
      </c>
      <c r="O301" s="30" t="s">
        <v>112</v>
      </c>
      <c r="P301" s="31"/>
      <c r="Q301" s="32"/>
      <c r="R301" s="32"/>
      <c r="S301" s="32"/>
      <c r="T301" s="33">
        <f>SUM(T295:T300)</f>
        <v>0</v>
      </c>
      <c r="U301" s="34"/>
      <c r="V301" s="34"/>
      <c r="W301" s="35"/>
      <c r="X301" s="35"/>
      <c r="Y301" s="165"/>
      <c r="Z301" s="36"/>
      <c r="AA301" s="4"/>
      <c r="AB301" s="37"/>
      <c r="AC301" s="38"/>
      <c r="AD301" s="53"/>
      <c r="AE301" s="38"/>
      <c r="AF301" s="38"/>
      <c r="AG301" s="38"/>
      <c r="AH301" s="38"/>
      <c r="AI301" s="38"/>
      <c r="AJ301" s="38"/>
      <c r="AK301" s="38"/>
      <c r="AL301" s="38"/>
      <c r="AM301" s="38"/>
      <c r="AN301" s="38"/>
      <c r="AO301" s="39"/>
      <c r="AP301" s="24"/>
      <c r="AQ301" s="8"/>
    </row>
    <row r="302" spans="1:43" ht="14.65" customHeight="1">
      <c r="A302" s="103">
        <f>+A295+1</f>
        <v>2</v>
      </c>
      <c r="B302" s="193" t="s">
        <v>201</v>
      </c>
      <c r="C302" s="193"/>
      <c r="D302" s="117">
        <f>+Junio!M302</f>
        <v>0</v>
      </c>
      <c r="E302" s="126"/>
      <c r="F302" s="132"/>
      <c r="G302" s="132"/>
      <c r="H302" s="132"/>
      <c r="I302" s="132"/>
      <c r="J302" s="144">
        <f>+F302+G302</f>
        <v>0</v>
      </c>
      <c r="K302" s="147">
        <f>+AO302</f>
        <v>0</v>
      </c>
      <c r="L302" s="150">
        <f>+J302+K302</f>
        <v>0</v>
      </c>
      <c r="M302" s="153">
        <f>+(D302+E302)-L302+H302-I302</f>
        <v>0</v>
      </c>
      <c r="N302" s="14"/>
      <c r="O302" s="15"/>
      <c r="P302" s="15"/>
      <c r="Q302" s="16"/>
      <c r="R302" s="17" t="str">
        <f ca="1">IF(Q302=0," ",IFERROR(IF(DATEDIF(TODAY(),Q302,"M")&lt;=5,"ROJO",IF(DATEDIF(TODAY(),Q302,"M")&gt;=12,"VERDE",IF(AND(DATEDIF(TODAY(),Q302,"M")&gt;=6,DATEDIF(TODAY(),Q302,"M")&lt;=11),"AMARILLO"))),S302))</f>
        <v xml:space="preserve"> </v>
      </c>
      <c r="S302" s="17" t="str">
        <f t="shared" ref="S302:S307" si="1">IF(Q302=0," ",IF(Q302&lt;=$N$4,"VENCIDO","NO VENCIDO"))</f>
        <v xml:space="preserve"> </v>
      </c>
      <c r="T302" s="18"/>
      <c r="U302" s="19"/>
      <c r="V302" s="19"/>
      <c r="W302" s="20"/>
      <c r="X302" s="20"/>
      <c r="Y302" s="163">
        <f>+AT302</f>
        <v>0</v>
      </c>
      <c r="Z302" s="21"/>
      <c r="AA302" s="4"/>
      <c r="AB302" s="167"/>
      <c r="AC302" s="167"/>
      <c r="AD302" s="171">
        <f>+AB302+AC302</f>
        <v>0</v>
      </c>
      <c r="AE302" s="167"/>
      <c r="AF302" s="167"/>
      <c r="AG302" s="167"/>
      <c r="AH302" s="167"/>
      <c r="AI302" s="167"/>
      <c r="AJ302" s="167"/>
      <c r="AK302" s="167"/>
      <c r="AL302" s="167"/>
      <c r="AM302" s="167"/>
      <c r="AN302" s="167"/>
      <c r="AO302" s="183">
        <f>SUM(AD302:AN307)</f>
        <v>0</v>
      </c>
      <c r="AP302" s="24"/>
      <c r="AQ302" s="8"/>
    </row>
    <row r="303" spans="1:43" ht="14.65" customHeight="1">
      <c r="A303" s="103"/>
      <c r="B303" s="193"/>
      <c r="C303" s="193"/>
      <c r="D303" s="118"/>
      <c r="E303" s="127"/>
      <c r="F303" s="133"/>
      <c r="G303" s="133"/>
      <c r="H303" s="133"/>
      <c r="I303" s="133"/>
      <c r="J303" s="145"/>
      <c r="K303" s="148"/>
      <c r="L303" s="151"/>
      <c r="M303" s="154"/>
      <c r="N303" s="14"/>
      <c r="O303" s="15"/>
      <c r="P303" s="15"/>
      <c r="Q303" s="16"/>
      <c r="R303" s="17" t="str">
        <f ca="1">IF(Q303=0," ",IFERROR(IF(DATEDIF(TODAY(),Q303,"M")&lt;=5,"ROJO",IF(DATEDIF(TODAY(),Q303,"M")&gt;=12,"VERDE",IF(AND(DATEDIF(TODAY(),Q303,"M")&gt;=6,DATEDIF(TODAY(),Q303,"M")&lt;=11),"AMARILLO"))),S303))</f>
        <v xml:space="preserve"> </v>
      </c>
      <c r="S303" s="25" t="str">
        <f t="shared" si="1"/>
        <v xml:space="preserve"> </v>
      </c>
      <c r="T303" s="18"/>
      <c r="U303" s="19"/>
      <c r="V303" s="19"/>
      <c r="W303" s="20"/>
      <c r="X303" s="20"/>
      <c r="Y303" s="164"/>
      <c r="Z303" s="21"/>
      <c r="AA303" s="4"/>
      <c r="AB303" s="168"/>
      <c r="AC303" s="168"/>
      <c r="AD303" s="172"/>
      <c r="AE303" s="168"/>
      <c r="AF303" s="168"/>
      <c r="AG303" s="168"/>
      <c r="AH303" s="168"/>
      <c r="AI303" s="168"/>
      <c r="AJ303" s="168"/>
      <c r="AK303" s="168"/>
      <c r="AL303" s="168"/>
      <c r="AM303" s="168"/>
      <c r="AN303" s="168"/>
      <c r="AO303" s="184"/>
      <c r="AP303" s="24"/>
      <c r="AQ303" s="8"/>
    </row>
    <row r="304" spans="1:43" ht="14.65" customHeight="1">
      <c r="A304" s="103"/>
      <c r="B304" s="193"/>
      <c r="C304" s="193"/>
      <c r="D304" s="118"/>
      <c r="E304" s="127"/>
      <c r="F304" s="133"/>
      <c r="G304" s="133"/>
      <c r="H304" s="133"/>
      <c r="I304" s="133"/>
      <c r="J304" s="145"/>
      <c r="K304" s="148"/>
      <c r="L304" s="151"/>
      <c r="M304" s="154"/>
      <c r="N304" s="14"/>
      <c r="O304" s="15"/>
      <c r="P304" s="15"/>
      <c r="Q304" s="16"/>
      <c r="R304" s="17" t="str">
        <f ca="1">IF(Q304=0," ",IFERROR(IF(DATEDIF(TODAY(),Q304,"M")&lt;=5,"ROJO",IF(DATEDIF(TODAY(),Q304,"M")&gt;=12,"VERDE",IF(AND(DATEDIF(TODAY(),Q304,"M")&gt;=6,DATEDIF(TODAY(),Q304,"M")&lt;=11),"AMARILLO"))),S304))</f>
        <v xml:space="preserve"> </v>
      </c>
      <c r="S304" s="25" t="str">
        <f t="shared" si="1"/>
        <v xml:space="preserve"> </v>
      </c>
      <c r="T304" s="18"/>
      <c r="U304" s="19"/>
      <c r="V304" s="19"/>
      <c r="W304" s="20"/>
      <c r="X304" s="20"/>
      <c r="Y304" s="164"/>
      <c r="Z304" s="21"/>
      <c r="AA304" s="4"/>
      <c r="AB304" s="168"/>
      <c r="AC304" s="168"/>
      <c r="AD304" s="172"/>
      <c r="AE304" s="168"/>
      <c r="AF304" s="168"/>
      <c r="AG304" s="168"/>
      <c r="AH304" s="168"/>
      <c r="AI304" s="168"/>
      <c r="AJ304" s="168"/>
      <c r="AK304" s="168"/>
      <c r="AL304" s="168"/>
      <c r="AM304" s="168"/>
      <c r="AN304" s="168"/>
      <c r="AO304" s="184"/>
      <c r="AP304" s="24"/>
      <c r="AQ304" s="8"/>
    </row>
    <row r="305" spans="1:43" ht="14.65" customHeight="1">
      <c r="A305" s="103"/>
      <c r="B305" s="193"/>
      <c r="C305" s="193"/>
      <c r="D305" s="118"/>
      <c r="E305" s="127"/>
      <c r="F305" s="133"/>
      <c r="G305" s="133"/>
      <c r="H305" s="133"/>
      <c r="I305" s="133"/>
      <c r="J305" s="145"/>
      <c r="K305" s="148"/>
      <c r="L305" s="151"/>
      <c r="M305" s="154"/>
      <c r="N305" s="14"/>
      <c r="O305" s="15"/>
      <c r="P305" s="15"/>
      <c r="Q305" s="16"/>
      <c r="R305" s="40"/>
      <c r="S305" s="41"/>
      <c r="T305" s="18"/>
      <c r="U305" s="19"/>
      <c r="V305" s="19"/>
      <c r="W305" s="20"/>
      <c r="X305" s="20"/>
      <c r="Y305" s="164"/>
      <c r="Z305" s="21"/>
      <c r="AA305" s="4"/>
      <c r="AB305" s="168"/>
      <c r="AC305" s="168"/>
      <c r="AD305" s="172"/>
      <c r="AE305" s="168"/>
      <c r="AF305" s="168"/>
      <c r="AG305" s="168"/>
      <c r="AH305" s="168"/>
      <c r="AI305" s="168"/>
      <c r="AJ305" s="168"/>
      <c r="AK305" s="168"/>
      <c r="AL305" s="168"/>
      <c r="AM305" s="168"/>
      <c r="AN305" s="168"/>
      <c r="AO305" s="184"/>
      <c r="AP305" s="24"/>
      <c r="AQ305" s="8"/>
    </row>
    <row r="306" spans="1:43" ht="14.65" customHeight="1">
      <c r="A306" s="103"/>
      <c r="B306" s="193"/>
      <c r="C306" s="193"/>
      <c r="D306" s="118"/>
      <c r="E306" s="127"/>
      <c r="F306" s="133"/>
      <c r="G306" s="133"/>
      <c r="H306" s="133"/>
      <c r="I306" s="133"/>
      <c r="J306" s="145"/>
      <c r="K306" s="148"/>
      <c r="L306" s="151"/>
      <c r="M306" s="154"/>
      <c r="N306" s="14"/>
      <c r="O306" s="15"/>
      <c r="P306" s="15"/>
      <c r="Q306" s="16"/>
      <c r="R306" s="17" t="str">
        <f ca="1">IF(Q306=0," ",IFERROR(IF(DATEDIF(TODAY(),Q306,"M")&lt;=5,"ROJO",IF(DATEDIF(TODAY(),Q306,"M")&gt;=12,"VERDE",IF(AND(DATEDIF(TODAY(),Q306,"M")&gt;=6,DATEDIF(TODAY(),Q306,"M")&lt;=11),"AMARILLO"))),S306))</f>
        <v xml:space="preserve"> </v>
      </c>
      <c r="S306" s="25" t="str">
        <f t="shared" si="1"/>
        <v xml:space="preserve"> </v>
      </c>
      <c r="T306" s="18"/>
      <c r="U306" s="19"/>
      <c r="V306" s="19"/>
      <c r="W306" s="20"/>
      <c r="X306" s="20"/>
      <c r="Y306" s="164"/>
      <c r="Z306" s="21"/>
      <c r="AA306" s="4"/>
      <c r="AB306" s="168"/>
      <c r="AC306" s="168"/>
      <c r="AD306" s="172"/>
      <c r="AE306" s="168"/>
      <c r="AF306" s="168"/>
      <c r="AG306" s="168"/>
      <c r="AH306" s="168"/>
      <c r="AI306" s="168"/>
      <c r="AJ306" s="168"/>
      <c r="AK306" s="168"/>
      <c r="AL306" s="168"/>
      <c r="AM306" s="168"/>
      <c r="AN306" s="168"/>
      <c r="AO306" s="184"/>
      <c r="AP306" s="24"/>
      <c r="AQ306" s="8"/>
    </row>
    <row r="307" spans="1:43" ht="14.65" customHeight="1">
      <c r="A307" s="103"/>
      <c r="B307" s="193"/>
      <c r="C307" s="193"/>
      <c r="D307" s="118"/>
      <c r="E307" s="127"/>
      <c r="F307" s="133"/>
      <c r="G307" s="133"/>
      <c r="H307" s="133"/>
      <c r="I307" s="133"/>
      <c r="J307" s="145"/>
      <c r="K307" s="148"/>
      <c r="L307" s="151"/>
      <c r="M307" s="155"/>
      <c r="N307" s="14"/>
      <c r="O307" s="15"/>
      <c r="P307" s="15"/>
      <c r="Q307" s="16"/>
      <c r="R307" s="17" t="str">
        <f ca="1">IF(Q307=0," ",IFERROR(IF(DATEDIF(TODAY(),Q307,"M")&lt;=5,"ROJO",IF(DATEDIF(TODAY(),Q307,"M")&gt;=12,"VERDE",IF(AND(DATEDIF(TODAY(),Q307,"M")&gt;=6,DATEDIF(TODAY(),Q307,"M")&lt;=11),"AMARILLO"))),S307))</f>
        <v xml:space="preserve"> </v>
      </c>
      <c r="S307" s="25" t="str">
        <f t="shared" si="1"/>
        <v xml:space="preserve"> </v>
      </c>
      <c r="T307" s="18"/>
      <c r="U307" s="19"/>
      <c r="V307" s="19"/>
      <c r="W307" s="20"/>
      <c r="X307" s="20"/>
      <c r="Y307" s="164"/>
      <c r="Z307" s="21"/>
      <c r="AA307" s="4"/>
      <c r="AB307" s="169"/>
      <c r="AC307" s="169"/>
      <c r="AD307" s="173"/>
      <c r="AE307" s="169"/>
      <c r="AF307" s="169"/>
      <c r="AG307" s="169"/>
      <c r="AH307" s="169"/>
      <c r="AI307" s="169"/>
      <c r="AJ307" s="169"/>
      <c r="AK307" s="169"/>
      <c r="AL307" s="169"/>
      <c r="AM307" s="169"/>
      <c r="AN307" s="169"/>
      <c r="AO307" s="185"/>
      <c r="AP307" s="24"/>
      <c r="AQ307" s="8"/>
    </row>
    <row r="308" spans="1:43" ht="16.5">
      <c r="A308" s="103"/>
      <c r="B308" s="193"/>
      <c r="C308" s="193"/>
      <c r="D308" s="119"/>
      <c r="E308" s="128"/>
      <c r="F308" s="134"/>
      <c r="G308" s="134"/>
      <c r="H308" s="134"/>
      <c r="I308" s="134"/>
      <c r="J308" s="146"/>
      <c r="K308" s="149"/>
      <c r="L308" s="152"/>
      <c r="M308" s="28" t="b">
        <f>M302=N308</f>
        <v>1</v>
      </c>
      <c r="N308" s="29">
        <f>SUM(N302:N307)</f>
        <v>0</v>
      </c>
      <c r="O308" s="30" t="s">
        <v>112</v>
      </c>
      <c r="P308" s="31"/>
      <c r="Q308" s="32"/>
      <c r="R308" s="32"/>
      <c r="S308" s="32"/>
      <c r="T308" s="33">
        <f>SUM(T302:T307)</f>
        <v>0</v>
      </c>
      <c r="U308" s="34"/>
      <c r="V308" s="34"/>
      <c r="W308" s="35"/>
      <c r="X308" s="35"/>
      <c r="Y308" s="165"/>
      <c r="Z308" s="36"/>
      <c r="AA308" s="4"/>
      <c r="AB308" s="37"/>
      <c r="AC308" s="38"/>
      <c r="AD308" s="53"/>
      <c r="AE308" s="38"/>
      <c r="AF308" s="38"/>
      <c r="AG308" s="38"/>
      <c r="AH308" s="38"/>
      <c r="AI308" s="38"/>
      <c r="AJ308" s="38"/>
      <c r="AK308" s="38"/>
      <c r="AL308" s="38"/>
      <c r="AM308" s="38"/>
      <c r="AN308" s="38"/>
      <c r="AO308" s="39"/>
      <c r="AP308" s="24"/>
      <c r="AQ308" s="8"/>
    </row>
    <row r="309" spans="1:43" ht="14.65" customHeight="1">
      <c r="A309" s="103">
        <f>+A302+1</f>
        <v>3</v>
      </c>
      <c r="B309" s="193" t="s">
        <v>202</v>
      </c>
      <c r="C309" s="193"/>
      <c r="D309" s="117">
        <f>+Junio!M309</f>
        <v>0</v>
      </c>
      <c r="E309" s="126"/>
      <c r="F309" s="132"/>
      <c r="G309" s="132"/>
      <c r="H309" s="132"/>
      <c r="I309" s="132"/>
      <c r="J309" s="144">
        <f>+F309+G309</f>
        <v>0</v>
      </c>
      <c r="K309" s="147">
        <f>+AO309</f>
        <v>0</v>
      </c>
      <c r="L309" s="150">
        <f>+J309+K309</f>
        <v>0</v>
      </c>
      <c r="M309" s="153">
        <f>+(D309+E309)-L309+H309-I309</f>
        <v>0</v>
      </c>
      <c r="N309" s="14"/>
      <c r="O309" s="15"/>
      <c r="P309" s="15"/>
      <c r="Q309" s="16"/>
      <c r="R309" s="17" t="str">
        <f ca="1">IF(Q309=0," ",IFERROR(IF(DATEDIF(TODAY(),Q309,"M")&lt;=5,"ROJO",IF(DATEDIF(TODAY(),Q309,"M")&gt;=12,"VERDE",IF(AND(DATEDIF(TODAY(),Q309,"M")&gt;=6,DATEDIF(TODAY(),Q309,"M")&lt;=11),"AMARILLO"))),S309))</f>
        <v xml:space="preserve"> </v>
      </c>
      <c r="S309" s="17" t="str">
        <f t="shared" ref="S309:S314" si="2">IF(Q309=0," ",IF(Q309&lt;=$N$4,"VENCIDO","NO VENCIDO"))</f>
        <v xml:space="preserve"> </v>
      </c>
      <c r="T309" s="18"/>
      <c r="U309" s="19"/>
      <c r="V309" s="19"/>
      <c r="W309" s="20"/>
      <c r="X309" s="20"/>
      <c r="Y309" s="163">
        <f>+AT309</f>
        <v>0</v>
      </c>
      <c r="Z309" s="21"/>
      <c r="AA309" s="4"/>
      <c r="AB309" s="167"/>
      <c r="AC309" s="167"/>
      <c r="AD309" s="171">
        <f>+AB309+AC309</f>
        <v>0</v>
      </c>
      <c r="AE309" s="167"/>
      <c r="AF309" s="167"/>
      <c r="AG309" s="167"/>
      <c r="AH309" s="167"/>
      <c r="AI309" s="167"/>
      <c r="AJ309" s="167"/>
      <c r="AK309" s="167"/>
      <c r="AL309" s="167"/>
      <c r="AM309" s="167"/>
      <c r="AN309" s="167"/>
      <c r="AO309" s="183">
        <f>SUM(AD309:AN314)</f>
        <v>0</v>
      </c>
      <c r="AP309" s="24"/>
      <c r="AQ309" s="8"/>
    </row>
    <row r="310" spans="1:43" ht="14.65" customHeight="1">
      <c r="A310" s="103"/>
      <c r="B310" s="193"/>
      <c r="C310" s="193"/>
      <c r="D310" s="118"/>
      <c r="E310" s="127"/>
      <c r="F310" s="133"/>
      <c r="G310" s="133"/>
      <c r="H310" s="133"/>
      <c r="I310" s="133"/>
      <c r="J310" s="145"/>
      <c r="K310" s="148"/>
      <c r="L310" s="151"/>
      <c r="M310" s="154"/>
      <c r="N310" s="14"/>
      <c r="O310" s="15"/>
      <c r="P310" s="15"/>
      <c r="Q310" s="16"/>
      <c r="R310" s="17" t="str">
        <f ca="1">IF(Q310=0," ",IFERROR(IF(DATEDIF(TODAY(),Q310,"M")&lt;=5,"ROJO",IF(DATEDIF(TODAY(),Q310,"M")&gt;=12,"VERDE",IF(AND(DATEDIF(TODAY(),Q310,"M")&gt;=6,DATEDIF(TODAY(),Q310,"M")&lt;=11),"AMARILLO"))),S310))</f>
        <v xml:space="preserve"> </v>
      </c>
      <c r="S310" s="25" t="str">
        <f t="shared" si="2"/>
        <v xml:space="preserve"> </v>
      </c>
      <c r="T310" s="18"/>
      <c r="U310" s="19"/>
      <c r="V310" s="19"/>
      <c r="W310" s="20"/>
      <c r="X310" s="20"/>
      <c r="Y310" s="164"/>
      <c r="Z310" s="21"/>
      <c r="AA310" s="4"/>
      <c r="AB310" s="168"/>
      <c r="AC310" s="168"/>
      <c r="AD310" s="172"/>
      <c r="AE310" s="168"/>
      <c r="AF310" s="168"/>
      <c r="AG310" s="168"/>
      <c r="AH310" s="168"/>
      <c r="AI310" s="168"/>
      <c r="AJ310" s="168"/>
      <c r="AK310" s="168"/>
      <c r="AL310" s="168"/>
      <c r="AM310" s="168"/>
      <c r="AN310" s="168"/>
      <c r="AO310" s="184"/>
      <c r="AP310" s="24"/>
      <c r="AQ310" s="8"/>
    </row>
    <row r="311" spans="1:43" ht="14.65" customHeight="1">
      <c r="A311" s="103"/>
      <c r="B311" s="193"/>
      <c r="C311" s="193"/>
      <c r="D311" s="118"/>
      <c r="E311" s="127"/>
      <c r="F311" s="133"/>
      <c r="G311" s="133"/>
      <c r="H311" s="133"/>
      <c r="I311" s="133"/>
      <c r="J311" s="145"/>
      <c r="K311" s="148"/>
      <c r="L311" s="151"/>
      <c r="M311" s="154"/>
      <c r="N311" s="14"/>
      <c r="O311" s="15"/>
      <c r="P311" s="15"/>
      <c r="Q311" s="16"/>
      <c r="R311" s="40"/>
      <c r="S311" s="41"/>
      <c r="T311" s="18"/>
      <c r="U311" s="19"/>
      <c r="V311" s="19"/>
      <c r="W311" s="20"/>
      <c r="X311" s="20"/>
      <c r="Y311" s="164"/>
      <c r="Z311" s="21"/>
      <c r="AA311" s="4"/>
      <c r="AB311" s="168"/>
      <c r="AC311" s="168"/>
      <c r="AD311" s="172"/>
      <c r="AE311" s="168"/>
      <c r="AF311" s="168"/>
      <c r="AG311" s="168"/>
      <c r="AH311" s="168"/>
      <c r="AI311" s="168"/>
      <c r="AJ311" s="168"/>
      <c r="AK311" s="168"/>
      <c r="AL311" s="168"/>
      <c r="AM311" s="168"/>
      <c r="AN311" s="168"/>
      <c r="AO311" s="184"/>
      <c r="AP311" s="24"/>
      <c r="AQ311" s="8"/>
    </row>
    <row r="312" spans="1:43" ht="14.65" customHeight="1">
      <c r="A312" s="103"/>
      <c r="B312" s="193"/>
      <c r="C312" s="193"/>
      <c r="D312" s="118"/>
      <c r="E312" s="127"/>
      <c r="F312" s="133"/>
      <c r="G312" s="133"/>
      <c r="H312" s="133"/>
      <c r="I312" s="133"/>
      <c r="J312" s="145"/>
      <c r="K312" s="148"/>
      <c r="L312" s="151"/>
      <c r="M312" s="154"/>
      <c r="N312" s="14"/>
      <c r="O312" s="15"/>
      <c r="P312" s="15"/>
      <c r="Q312" s="16"/>
      <c r="R312" s="17" t="str">
        <f ca="1">IF(Q312=0," ",IFERROR(IF(DATEDIF(TODAY(),Q312,"M")&lt;=5,"ROJO",IF(DATEDIF(TODAY(),Q312,"M")&gt;=12,"VERDE",IF(AND(DATEDIF(TODAY(),Q312,"M")&gt;=6,DATEDIF(TODAY(),Q312,"M")&lt;=11),"AMARILLO"))),S312))</f>
        <v xml:space="preserve"> </v>
      </c>
      <c r="S312" s="25" t="str">
        <f t="shared" si="2"/>
        <v xml:space="preserve"> </v>
      </c>
      <c r="T312" s="18"/>
      <c r="U312" s="19"/>
      <c r="V312" s="19"/>
      <c r="W312" s="20"/>
      <c r="X312" s="20"/>
      <c r="Y312" s="164"/>
      <c r="Z312" s="21"/>
      <c r="AA312" s="4"/>
      <c r="AB312" s="168"/>
      <c r="AC312" s="168"/>
      <c r="AD312" s="172"/>
      <c r="AE312" s="168"/>
      <c r="AF312" s="168"/>
      <c r="AG312" s="168"/>
      <c r="AH312" s="168"/>
      <c r="AI312" s="168"/>
      <c r="AJ312" s="168"/>
      <c r="AK312" s="168"/>
      <c r="AL312" s="168"/>
      <c r="AM312" s="168"/>
      <c r="AN312" s="168"/>
      <c r="AO312" s="184"/>
      <c r="AP312" s="24"/>
      <c r="AQ312" s="8"/>
    </row>
    <row r="313" spans="1:43" ht="14.65" customHeight="1">
      <c r="A313" s="103"/>
      <c r="B313" s="193"/>
      <c r="C313" s="193"/>
      <c r="D313" s="118"/>
      <c r="E313" s="127"/>
      <c r="F313" s="133"/>
      <c r="G313" s="133"/>
      <c r="H313" s="133"/>
      <c r="I313" s="133"/>
      <c r="J313" s="145"/>
      <c r="K313" s="148"/>
      <c r="L313" s="151"/>
      <c r="M313" s="154"/>
      <c r="N313" s="14"/>
      <c r="O313" s="15"/>
      <c r="P313" s="15"/>
      <c r="Q313" s="16"/>
      <c r="R313" s="17" t="str">
        <f ca="1">IF(Q313=0," ",IFERROR(IF(DATEDIF(TODAY(),Q313,"M")&lt;=5,"ROJO",IF(DATEDIF(TODAY(),Q313,"M")&gt;=12,"VERDE",IF(AND(DATEDIF(TODAY(),Q313,"M")&gt;=6,DATEDIF(TODAY(),Q313,"M")&lt;=11),"AMARILLO"))),S313))</f>
        <v xml:space="preserve"> </v>
      </c>
      <c r="S313" s="25" t="str">
        <f t="shared" si="2"/>
        <v xml:space="preserve"> </v>
      </c>
      <c r="T313" s="18"/>
      <c r="U313" s="19"/>
      <c r="V313" s="19"/>
      <c r="W313" s="20"/>
      <c r="X313" s="20"/>
      <c r="Y313" s="164"/>
      <c r="Z313" s="21"/>
      <c r="AA313" s="4"/>
      <c r="AB313" s="168"/>
      <c r="AC313" s="168"/>
      <c r="AD313" s="172"/>
      <c r="AE313" s="168"/>
      <c r="AF313" s="168"/>
      <c r="AG313" s="168"/>
      <c r="AH313" s="168"/>
      <c r="AI313" s="168"/>
      <c r="AJ313" s="168"/>
      <c r="AK313" s="168"/>
      <c r="AL313" s="168"/>
      <c r="AM313" s="168"/>
      <c r="AN313" s="168"/>
      <c r="AO313" s="184"/>
      <c r="AP313" s="24"/>
      <c r="AQ313" s="8"/>
    </row>
    <row r="314" spans="1:43" ht="14.65" customHeight="1">
      <c r="A314" s="103"/>
      <c r="B314" s="193"/>
      <c r="C314" s="193"/>
      <c r="D314" s="118"/>
      <c r="E314" s="127"/>
      <c r="F314" s="133"/>
      <c r="G314" s="133"/>
      <c r="H314" s="133"/>
      <c r="I314" s="133"/>
      <c r="J314" s="145"/>
      <c r="K314" s="148"/>
      <c r="L314" s="151"/>
      <c r="M314" s="155"/>
      <c r="N314" s="14"/>
      <c r="O314" s="15"/>
      <c r="P314" s="15"/>
      <c r="Q314" s="16"/>
      <c r="R314" s="17" t="str">
        <f ca="1">IF(Q314=0," ",IFERROR(IF(DATEDIF(TODAY(),Q314,"M")&lt;=5,"ROJO",IF(DATEDIF(TODAY(),Q314,"M")&gt;=12,"VERDE",IF(AND(DATEDIF(TODAY(),Q314,"M")&gt;=6,DATEDIF(TODAY(),Q314,"M")&lt;=11),"AMARILLO"))),S314))</f>
        <v xml:space="preserve"> </v>
      </c>
      <c r="S314" s="25" t="str">
        <f t="shared" si="2"/>
        <v xml:space="preserve"> </v>
      </c>
      <c r="T314" s="18"/>
      <c r="U314" s="19"/>
      <c r="V314" s="19"/>
      <c r="W314" s="20"/>
      <c r="X314" s="20"/>
      <c r="Y314" s="164"/>
      <c r="Z314" s="21"/>
      <c r="AA314" s="4"/>
      <c r="AB314" s="169"/>
      <c r="AC314" s="169"/>
      <c r="AD314" s="173"/>
      <c r="AE314" s="169"/>
      <c r="AF314" s="169"/>
      <c r="AG314" s="169"/>
      <c r="AH314" s="169"/>
      <c r="AI314" s="169"/>
      <c r="AJ314" s="169"/>
      <c r="AK314" s="169"/>
      <c r="AL314" s="169"/>
      <c r="AM314" s="169"/>
      <c r="AN314" s="169"/>
      <c r="AO314" s="185"/>
      <c r="AP314" s="24"/>
      <c r="AQ314" s="8"/>
    </row>
    <row r="315" spans="1:43" ht="16.5">
      <c r="A315" s="103"/>
      <c r="B315" s="193"/>
      <c r="C315" s="193"/>
      <c r="D315" s="119"/>
      <c r="E315" s="128"/>
      <c r="F315" s="134"/>
      <c r="G315" s="134"/>
      <c r="H315" s="134"/>
      <c r="I315" s="134"/>
      <c r="J315" s="146"/>
      <c r="K315" s="149"/>
      <c r="L315" s="152"/>
      <c r="M315" s="28" t="b">
        <f>M309=N315</f>
        <v>1</v>
      </c>
      <c r="N315" s="29">
        <f>SUM(N309:N314)</f>
        <v>0</v>
      </c>
      <c r="O315" s="30" t="s">
        <v>112</v>
      </c>
      <c r="P315" s="31"/>
      <c r="Q315" s="32"/>
      <c r="R315" s="32"/>
      <c r="S315" s="32"/>
      <c r="T315" s="33">
        <f>SUM(T309:T314)</f>
        <v>0</v>
      </c>
      <c r="U315" s="34"/>
      <c r="V315" s="34"/>
      <c r="W315" s="35"/>
      <c r="X315" s="35"/>
      <c r="Y315" s="165"/>
      <c r="Z315" s="36"/>
      <c r="AA315" s="4"/>
      <c r="AB315" s="37"/>
      <c r="AC315" s="38"/>
      <c r="AD315" s="53"/>
      <c r="AE315" s="38"/>
      <c r="AF315" s="38"/>
      <c r="AG315" s="38"/>
      <c r="AH315" s="38"/>
      <c r="AI315" s="38"/>
      <c r="AJ315" s="38"/>
      <c r="AK315" s="38"/>
      <c r="AL315" s="38"/>
      <c r="AM315" s="38"/>
      <c r="AN315" s="38"/>
      <c r="AO315" s="39"/>
      <c r="AP315" s="24"/>
      <c r="AQ315" s="8"/>
    </row>
    <row r="316" spans="1:43" ht="14.65" customHeight="1">
      <c r="A316" s="103">
        <f>+A309+1</f>
        <v>4</v>
      </c>
      <c r="B316" s="193" t="s">
        <v>203</v>
      </c>
      <c r="C316" s="193"/>
      <c r="D316" s="117">
        <f>+Junio!M316</f>
        <v>0</v>
      </c>
      <c r="E316" s="126"/>
      <c r="F316" s="132"/>
      <c r="G316" s="132"/>
      <c r="H316" s="132"/>
      <c r="I316" s="132"/>
      <c r="J316" s="144">
        <f>+F316+G316</f>
        <v>0</v>
      </c>
      <c r="K316" s="147">
        <f>+AO316</f>
        <v>0</v>
      </c>
      <c r="L316" s="150">
        <f>+J316+K316</f>
        <v>0</v>
      </c>
      <c r="M316" s="153">
        <f>+(D316+E316)-L316+H316-I316</f>
        <v>0</v>
      </c>
      <c r="N316" s="14"/>
      <c r="O316" s="15"/>
      <c r="P316" s="15"/>
      <c r="Q316" s="16"/>
      <c r="R316" s="17" t="str">
        <f ca="1">IF(Q316=0," ",IFERROR(IF(DATEDIF(TODAY(),Q316,"M")&lt;=5,"ROJO",IF(DATEDIF(TODAY(),Q316,"M")&gt;=12,"VERDE",IF(AND(DATEDIF(TODAY(),Q316,"M")&gt;=6,DATEDIF(TODAY(),Q316,"M")&lt;=11),"AMARILLO"))),S316))</f>
        <v xml:space="preserve"> </v>
      </c>
      <c r="S316" s="17" t="str">
        <f>IF(Q316=0," ",IF(Q316&lt;=$N$4,"VENCIDO","NO VENCIDO"))</f>
        <v xml:space="preserve"> </v>
      </c>
      <c r="T316" s="18"/>
      <c r="U316" s="19"/>
      <c r="V316" s="19"/>
      <c r="W316" s="20"/>
      <c r="X316" s="20"/>
      <c r="Y316" s="163">
        <f>+AT316</f>
        <v>0</v>
      </c>
      <c r="Z316" s="21"/>
      <c r="AA316" s="4"/>
      <c r="AB316" s="167"/>
      <c r="AC316" s="167"/>
      <c r="AD316" s="171">
        <f>+AB316+AC316</f>
        <v>0</v>
      </c>
      <c r="AE316" s="167"/>
      <c r="AF316" s="167"/>
      <c r="AG316" s="167"/>
      <c r="AH316" s="167"/>
      <c r="AI316" s="167"/>
      <c r="AJ316" s="167"/>
      <c r="AK316" s="167"/>
      <c r="AL316" s="167"/>
      <c r="AM316" s="167"/>
      <c r="AN316" s="167"/>
      <c r="AO316" s="183">
        <f>SUM(AD316:AN321)</f>
        <v>0</v>
      </c>
      <c r="AP316" s="24"/>
      <c r="AQ316" s="8"/>
    </row>
    <row r="317" spans="1:43" ht="14.65" customHeight="1">
      <c r="A317" s="103"/>
      <c r="B317" s="193"/>
      <c r="C317" s="193"/>
      <c r="D317" s="118"/>
      <c r="E317" s="127"/>
      <c r="F317" s="133"/>
      <c r="G317" s="133"/>
      <c r="H317" s="133"/>
      <c r="I317" s="133"/>
      <c r="J317" s="145"/>
      <c r="K317" s="148"/>
      <c r="L317" s="151"/>
      <c r="M317" s="154"/>
      <c r="N317" s="14"/>
      <c r="O317" s="15"/>
      <c r="P317" s="15"/>
      <c r="Q317" s="16"/>
      <c r="R317" s="17" t="str">
        <f ca="1">IF(Q317=0," ",IFERROR(IF(DATEDIF(TODAY(),Q317,"M")&lt;=5,"ROJO",IF(DATEDIF(TODAY(),Q317,"M")&gt;=12,"VERDE",IF(AND(DATEDIF(TODAY(),Q317,"M")&gt;=6,DATEDIF(TODAY(),Q317,"M")&lt;=11),"AMARILLO"))),S317))</f>
        <v xml:space="preserve"> </v>
      </c>
      <c r="S317" s="25" t="str">
        <f>IF(Q317=0," ",IF(Q317&lt;=$N$4,"VENCIDO","NO VENCIDO"))</f>
        <v xml:space="preserve"> </v>
      </c>
      <c r="T317" s="18"/>
      <c r="U317" s="19"/>
      <c r="V317" s="19"/>
      <c r="W317" s="20"/>
      <c r="X317" s="20"/>
      <c r="Y317" s="164"/>
      <c r="Z317" s="21"/>
      <c r="AA317" s="4"/>
      <c r="AB317" s="168"/>
      <c r="AC317" s="168"/>
      <c r="AD317" s="172"/>
      <c r="AE317" s="168"/>
      <c r="AF317" s="168"/>
      <c r="AG317" s="168"/>
      <c r="AH317" s="168"/>
      <c r="AI317" s="168"/>
      <c r="AJ317" s="168"/>
      <c r="AK317" s="168"/>
      <c r="AL317" s="168"/>
      <c r="AM317" s="168"/>
      <c r="AN317" s="168"/>
      <c r="AO317" s="184"/>
      <c r="AP317" s="24"/>
      <c r="AQ317" s="8"/>
    </row>
    <row r="318" spans="1:43" ht="14.65" customHeight="1">
      <c r="A318" s="103"/>
      <c r="B318" s="193"/>
      <c r="C318" s="193"/>
      <c r="D318" s="118"/>
      <c r="E318" s="127"/>
      <c r="F318" s="133"/>
      <c r="G318" s="133"/>
      <c r="H318" s="133"/>
      <c r="I318" s="133"/>
      <c r="J318" s="145"/>
      <c r="K318" s="148"/>
      <c r="L318" s="151"/>
      <c r="M318" s="154"/>
      <c r="N318" s="14"/>
      <c r="O318" s="15"/>
      <c r="P318" s="15"/>
      <c r="Q318" s="16"/>
      <c r="R318" s="40"/>
      <c r="S318" s="41"/>
      <c r="T318" s="18"/>
      <c r="U318" s="19"/>
      <c r="V318" s="19"/>
      <c r="W318" s="20"/>
      <c r="X318" s="20"/>
      <c r="Y318" s="164"/>
      <c r="Z318" s="21"/>
      <c r="AA318" s="4"/>
      <c r="AB318" s="168"/>
      <c r="AC318" s="168"/>
      <c r="AD318" s="172"/>
      <c r="AE318" s="168"/>
      <c r="AF318" s="168"/>
      <c r="AG318" s="168"/>
      <c r="AH318" s="168"/>
      <c r="AI318" s="168"/>
      <c r="AJ318" s="168"/>
      <c r="AK318" s="168"/>
      <c r="AL318" s="168"/>
      <c r="AM318" s="168"/>
      <c r="AN318" s="168"/>
      <c r="AO318" s="184"/>
      <c r="AP318" s="24"/>
      <c r="AQ318" s="8"/>
    </row>
    <row r="319" spans="1:43" ht="14.65" customHeight="1">
      <c r="A319" s="103"/>
      <c r="B319" s="193"/>
      <c r="C319" s="193"/>
      <c r="D319" s="118"/>
      <c r="E319" s="127"/>
      <c r="F319" s="133"/>
      <c r="G319" s="133"/>
      <c r="H319" s="133"/>
      <c r="I319" s="133"/>
      <c r="J319" s="145"/>
      <c r="K319" s="148"/>
      <c r="L319" s="151"/>
      <c r="M319" s="154"/>
      <c r="N319" s="14"/>
      <c r="O319" s="15"/>
      <c r="P319" s="15"/>
      <c r="Q319" s="16"/>
      <c r="R319" s="17" t="str">
        <f ca="1">IF(Q319=0," ",IFERROR(IF(DATEDIF(TODAY(),Q319,"M")&lt;=5,"ROJO",IF(DATEDIF(TODAY(),Q319,"M")&gt;=12,"VERDE",IF(AND(DATEDIF(TODAY(),Q319,"M")&gt;=6,DATEDIF(TODAY(),Q319,"M")&lt;=11),"AMARILLO"))),S319))</f>
        <v xml:space="preserve"> </v>
      </c>
      <c r="S319" s="25" t="str">
        <f>IF(Q319=0," ",IF(Q319&lt;=$N$4,"VENCIDO","NO VENCIDO"))</f>
        <v xml:space="preserve"> </v>
      </c>
      <c r="T319" s="18"/>
      <c r="U319" s="19"/>
      <c r="V319" s="19"/>
      <c r="W319" s="20"/>
      <c r="X319" s="20"/>
      <c r="Y319" s="164"/>
      <c r="Z319" s="21"/>
      <c r="AA319" s="4"/>
      <c r="AB319" s="168"/>
      <c r="AC319" s="168"/>
      <c r="AD319" s="172"/>
      <c r="AE319" s="168"/>
      <c r="AF319" s="168"/>
      <c r="AG319" s="168"/>
      <c r="AH319" s="168"/>
      <c r="AI319" s="168"/>
      <c r="AJ319" s="168"/>
      <c r="AK319" s="168"/>
      <c r="AL319" s="168"/>
      <c r="AM319" s="168"/>
      <c r="AN319" s="168"/>
      <c r="AO319" s="184"/>
      <c r="AP319" s="24"/>
      <c r="AQ319" s="8"/>
    </row>
    <row r="320" spans="1:43" ht="14.65" customHeight="1">
      <c r="A320" s="103"/>
      <c r="B320" s="193"/>
      <c r="C320" s="193"/>
      <c r="D320" s="118"/>
      <c r="E320" s="127"/>
      <c r="F320" s="133"/>
      <c r="G320" s="133"/>
      <c r="H320" s="133"/>
      <c r="I320" s="133"/>
      <c r="J320" s="145"/>
      <c r="K320" s="148"/>
      <c r="L320" s="151"/>
      <c r="M320" s="154"/>
      <c r="N320" s="14"/>
      <c r="O320" s="15"/>
      <c r="P320" s="15"/>
      <c r="Q320" s="16"/>
      <c r="R320" s="17" t="str">
        <f ca="1">IF(Q320=0," ",IFERROR(IF(DATEDIF(TODAY(),Q320,"M")&lt;=5,"ROJO",IF(DATEDIF(TODAY(),Q320,"M")&gt;=12,"VERDE",IF(AND(DATEDIF(TODAY(),Q320,"M")&gt;=6,DATEDIF(TODAY(),Q320,"M")&lt;=11),"AMARILLO"))),S320))</f>
        <v xml:space="preserve"> </v>
      </c>
      <c r="S320" s="25" t="str">
        <f>IF(Q320=0," ",IF(Q320&lt;=$N$4,"VENCIDO","NO VENCIDO"))</f>
        <v xml:space="preserve"> </v>
      </c>
      <c r="T320" s="18"/>
      <c r="U320" s="19"/>
      <c r="V320" s="19"/>
      <c r="W320" s="20"/>
      <c r="X320" s="20"/>
      <c r="Y320" s="164"/>
      <c r="Z320" s="21"/>
      <c r="AA320" s="4"/>
      <c r="AB320" s="168"/>
      <c r="AC320" s="168"/>
      <c r="AD320" s="172"/>
      <c r="AE320" s="168"/>
      <c r="AF320" s="168"/>
      <c r="AG320" s="168"/>
      <c r="AH320" s="168"/>
      <c r="AI320" s="168"/>
      <c r="AJ320" s="168"/>
      <c r="AK320" s="168"/>
      <c r="AL320" s="168"/>
      <c r="AM320" s="168"/>
      <c r="AN320" s="168"/>
      <c r="AO320" s="184"/>
      <c r="AP320" s="24"/>
      <c r="AQ320" s="8"/>
    </row>
    <row r="321" spans="1:43" ht="14.65" customHeight="1">
      <c r="A321" s="103"/>
      <c r="B321" s="193"/>
      <c r="C321" s="193"/>
      <c r="D321" s="118"/>
      <c r="E321" s="127"/>
      <c r="F321" s="133"/>
      <c r="G321" s="133"/>
      <c r="H321" s="133"/>
      <c r="I321" s="133"/>
      <c r="J321" s="145"/>
      <c r="K321" s="148"/>
      <c r="L321" s="151"/>
      <c r="M321" s="155"/>
      <c r="N321" s="14"/>
      <c r="O321" s="15"/>
      <c r="P321" s="15"/>
      <c r="Q321" s="16"/>
      <c r="R321" s="17" t="str">
        <f ca="1">IF(Q321=0," ",IFERROR(IF(DATEDIF(TODAY(),Q321,"M")&lt;=5,"ROJO",IF(DATEDIF(TODAY(),Q321,"M")&gt;=12,"VERDE",IF(AND(DATEDIF(TODAY(),Q321,"M")&gt;=6,DATEDIF(TODAY(),Q321,"M")&lt;=11),"AMARILLO"))),S321))</f>
        <v xml:space="preserve"> </v>
      </c>
      <c r="S321" s="25" t="str">
        <f>IF(Q321=0," ",IF(Q321&lt;=$N$4,"VENCIDO","NO VENCIDO"))</f>
        <v xml:space="preserve"> </v>
      </c>
      <c r="T321" s="18"/>
      <c r="U321" s="19"/>
      <c r="V321" s="19"/>
      <c r="W321" s="20"/>
      <c r="X321" s="20"/>
      <c r="Y321" s="164"/>
      <c r="Z321" s="21"/>
      <c r="AA321" s="4"/>
      <c r="AB321" s="169"/>
      <c r="AC321" s="169"/>
      <c r="AD321" s="173"/>
      <c r="AE321" s="169"/>
      <c r="AF321" s="169"/>
      <c r="AG321" s="169"/>
      <c r="AH321" s="169"/>
      <c r="AI321" s="169"/>
      <c r="AJ321" s="169"/>
      <c r="AK321" s="169"/>
      <c r="AL321" s="169"/>
      <c r="AM321" s="169"/>
      <c r="AN321" s="169"/>
      <c r="AO321" s="185"/>
      <c r="AP321" s="24"/>
      <c r="AQ321" s="8"/>
    </row>
    <row r="322" spans="1:43" ht="16.5">
      <c r="A322" s="103"/>
      <c r="B322" s="193"/>
      <c r="C322" s="193"/>
      <c r="D322" s="119"/>
      <c r="E322" s="128"/>
      <c r="F322" s="134"/>
      <c r="G322" s="134"/>
      <c r="H322" s="134"/>
      <c r="I322" s="134"/>
      <c r="J322" s="146"/>
      <c r="K322" s="149"/>
      <c r="L322" s="152"/>
      <c r="M322" s="28" t="b">
        <f>M316=N322</f>
        <v>1</v>
      </c>
      <c r="N322" s="29">
        <f>SUM(N316:N321)</f>
        <v>0</v>
      </c>
      <c r="O322" s="30" t="s">
        <v>112</v>
      </c>
      <c r="P322" s="31"/>
      <c r="Q322" s="32"/>
      <c r="R322" s="32"/>
      <c r="S322" s="32"/>
      <c r="T322" s="33">
        <f>SUM(T316:T321)</f>
        <v>0</v>
      </c>
      <c r="U322" s="34"/>
      <c r="V322" s="34"/>
      <c r="W322" s="35"/>
      <c r="X322" s="35"/>
      <c r="Y322" s="165"/>
      <c r="Z322" s="36"/>
      <c r="AA322" s="4"/>
      <c r="AB322" s="37"/>
      <c r="AC322" s="38"/>
      <c r="AD322" s="53"/>
      <c r="AE322" s="38"/>
      <c r="AF322" s="38"/>
      <c r="AG322" s="38"/>
      <c r="AH322" s="38"/>
      <c r="AI322" s="38"/>
      <c r="AJ322" s="38"/>
      <c r="AK322" s="38"/>
      <c r="AL322" s="38"/>
      <c r="AM322" s="38"/>
      <c r="AN322" s="38"/>
      <c r="AO322" s="39"/>
      <c r="AP322" s="24"/>
      <c r="AQ322" s="8"/>
    </row>
    <row r="323" spans="1:43" ht="14.65" customHeight="1">
      <c r="A323" s="103">
        <f>+A316+1</f>
        <v>5</v>
      </c>
      <c r="B323" s="193" t="s">
        <v>204</v>
      </c>
      <c r="C323" s="193"/>
      <c r="D323" s="117">
        <f>+Junio!M323</f>
        <v>0</v>
      </c>
      <c r="E323" s="126"/>
      <c r="F323" s="132"/>
      <c r="G323" s="132"/>
      <c r="H323" s="132"/>
      <c r="I323" s="132"/>
      <c r="J323" s="144">
        <f>+F323+G323</f>
        <v>0</v>
      </c>
      <c r="K323" s="147">
        <f>+AO323</f>
        <v>0</v>
      </c>
      <c r="L323" s="150">
        <f>+J323+K323</f>
        <v>0</v>
      </c>
      <c r="M323" s="153">
        <f>+(D323+E323)-L323+H323-I323</f>
        <v>0</v>
      </c>
      <c r="N323" s="14"/>
      <c r="O323" s="15"/>
      <c r="P323" s="15"/>
      <c r="Q323" s="16"/>
      <c r="R323" s="17" t="str">
        <f ca="1">IF(Q323=0," ",IFERROR(IF(DATEDIF(TODAY(),Q323,"M")&lt;=5,"ROJO",IF(DATEDIF(TODAY(),Q323,"M")&gt;=12,"VERDE",IF(AND(DATEDIF(TODAY(),Q323,"M")&gt;=6,DATEDIF(TODAY(),Q323,"M")&lt;=11),"AMARILLO"))),S323))</f>
        <v xml:space="preserve"> </v>
      </c>
      <c r="S323" s="17" t="str">
        <f>IF(Q323=0," ",IF(Q323&lt;=$N$4,"VENCIDO","NO VENCIDO"))</f>
        <v xml:space="preserve"> </v>
      </c>
      <c r="T323" s="18"/>
      <c r="U323" s="19"/>
      <c r="V323" s="19"/>
      <c r="W323" s="20"/>
      <c r="X323" s="20"/>
      <c r="Y323" s="163">
        <f>+AT323</f>
        <v>0</v>
      </c>
      <c r="Z323" s="21"/>
      <c r="AA323" s="4"/>
      <c r="AB323" s="167"/>
      <c r="AC323" s="167"/>
      <c r="AD323" s="171">
        <f>+AB323+AC323</f>
        <v>0</v>
      </c>
      <c r="AE323" s="167"/>
      <c r="AF323" s="167"/>
      <c r="AG323" s="167"/>
      <c r="AH323" s="167"/>
      <c r="AI323" s="167"/>
      <c r="AJ323" s="167"/>
      <c r="AK323" s="167"/>
      <c r="AL323" s="167"/>
      <c r="AM323" s="167"/>
      <c r="AN323" s="167"/>
      <c r="AO323" s="183">
        <f>SUM(AD323:AN328)</f>
        <v>0</v>
      </c>
      <c r="AP323" s="24"/>
      <c r="AQ323" s="8"/>
    </row>
    <row r="324" spans="1:43" ht="14.65" customHeight="1">
      <c r="A324" s="103"/>
      <c r="B324" s="193"/>
      <c r="C324" s="193"/>
      <c r="D324" s="118"/>
      <c r="E324" s="127"/>
      <c r="F324" s="133"/>
      <c r="G324" s="133"/>
      <c r="H324" s="133"/>
      <c r="I324" s="133"/>
      <c r="J324" s="145"/>
      <c r="K324" s="148"/>
      <c r="L324" s="151"/>
      <c r="M324" s="154"/>
      <c r="N324" s="14"/>
      <c r="O324" s="15"/>
      <c r="P324" s="15"/>
      <c r="Q324" s="16"/>
      <c r="R324" s="17" t="str">
        <f ca="1">IF(Q324=0," ",IFERROR(IF(DATEDIF(TODAY(),Q324,"M")&lt;=5,"ROJO",IF(DATEDIF(TODAY(),Q324,"M")&gt;=12,"VERDE",IF(AND(DATEDIF(TODAY(),Q324,"M")&gt;=6,DATEDIF(TODAY(),Q324,"M")&lt;=11),"AMARILLO"))),S324))</f>
        <v xml:space="preserve"> </v>
      </c>
      <c r="S324" s="25" t="str">
        <f>IF(Q324=0," ",IF(Q324&lt;=$N$4,"VENCIDO","NO VENCIDO"))</f>
        <v xml:space="preserve"> </v>
      </c>
      <c r="T324" s="18"/>
      <c r="U324" s="19"/>
      <c r="V324" s="19"/>
      <c r="W324" s="20"/>
      <c r="X324" s="20"/>
      <c r="Y324" s="164"/>
      <c r="Z324" s="21"/>
      <c r="AA324" s="4"/>
      <c r="AB324" s="168"/>
      <c r="AC324" s="168"/>
      <c r="AD324" s="172"/>
      <c r="AE324" s="168"/>
      <c r="AF324" s="168"/>
      <c r="AG324" s="168"/>
      <c r="AH324" s="168"/>
      <c r="AI324" s="168"/>
      <c r="AJ324" s="168"/>
      <c r="AK324" s="168"/>
      <c r="AL324" s="168"/>
      <c r="AM324" s="168"/>
      <c r="AN324" s="168"/>
      <c r="AO324" s="184"/>
      <c r="AP324" s="24"/>
      <c r="AQ324" s="8"/>
    </row>
    <row r="325" spans="1:43" ht="14.65" customHeight="1">
      <c r="A325" s="103"/>
      <c r="B325" s="193"/>
      <c r="C325" s="193"/>
      <c r="D325" s="118"/>
      <c r="E325" s="127"/>
      <c r="F325" s="133"/>
      <c r="G325" s="133"/>
      <c r="H325" s="133"/>
      <c r="I325" s="133"/>
      <c r="J325" s="145"/>
      <c r="K325" s="148"/>
      <c r="L325" s="151"/>
      <c r="M325" s="154"/>
      <c r="N325" s="14"/>
      <c r="O325" s="15"/>
      <c r="P325" s="15"/>
      <c r="Q325" s="16"/>
      <c r="R325" s="40"/>
      <c r="S325" s="41"/>
      <c r="T325" s="18"/>
      <c r="U325" s="19"/>
      <c r="V325" s="19"/>
      <c r="W325" s="20"/>
      <c r="X325" s="20"/>
      <c r="Y325" s="164"/>
      <c r="Z325" s="21"/>
      <c r="AA325" s="4"/>
      <c r="AB325" s="168"/>
      <c r="AC325" s="168"/>
      <c r="AD325" s="172"/>
      <c r="AE325" s="168"/>
      <c r="AF325" s="168"/>
      <c r="AG325" s="168"/>
      <c r="AH325" s="168"/>
      <c r="AI325" s="168"/>
      <c r="AJ325" s="168"/>
      <c r="AK325" s="168"/>
      <c r="AL325" s="168"/>
      <c r="AM325" s="168"/>
      <c r="AN325" s="168"/>
      <c r="AO325" s="184"/>
      <c r="AP325" s="24"/>
      <c r="AQ325" s="8"/>
    </row>
    <row r="326" spans="1:43" ht="14.65" customHeight="1">
      <c r="A326" s="103"/>
      <c r="B326" s="193"/>
      <c r="C326" s="193"/>
      <c r="D326" s="118"/>
      <c r="E326" s="127"/>
      <c r="F326" s="133"/>
      <c r="G326" s="133"/>
      <c r="H326" s="133"/>
      <c r="I326" s="133"/>
      <c r="J326" s="145"/>
      <c r="K326" s="148"/>
      <c r="L326" s="151"/>
      <c r="M326" s="154"/>
      <c r="N326" s="14"/>
      <c r="O326" s="15"/>
      <c r="P326" s="15"/>
      <c r="Q326" s="16"/>
      <c r="R326" s="17" t="str">
        <f ca="1">IF(Q326=0," ",IFERROR(IF(DATEDIF(TODAY(),Q326,"M")&lt;=5,"ROJO",IF(DATEDIF(TODAY(),Q326,"M")&gt;=12,"VERDE",IF(AND(DATEDIF(TODAY(),Q326,"M")&gt;=6,DATEDIF(TODAY(),Q326,"M")&lt;=11),"AMARILLO"))),S326))</f>
        <v xml:space="preserve"> </v>
      </c>
      <c r="S326" s="25" t="str">
        <f>IF(Q326=0," ",IF(Q326&lt;=$N$4,"VENCIDO","NO VENCIDO"))</f>
        <v xml:space="preserve"> </v>
      </c>
      <c r="T326" s="18"/>
      <c r="U326" s="19"/>
      <c r="V326" s="19"/>
      <c r="W326" s="20"/>
      <c r="X326" s="20"/>
      <c r="Y326" s="164"/>
      <c r="Z326" s="21"/>
      <c r="AA326" s="4"/>
      <c r="AB326" s="168"/>
      <c r="AC326" s="168"/>
      <c r="AD326" s="172"/>
      <c r="AE326" s="168"/>
      <c r="AF326" s="168"/>
      <c r="AG326" s="168"/>
      <c r="AH326" s="168"/>
      <c r="AI326" s="168"/>
      <c r="AJ326" s="168"/>
      <c r="AK326" s="168"/>
      <c r="AL326" s="168"/>
      <c r="AM326" s="168"/>
      <c r="AN326" s="168"/>
      <c r="AO326" s="184"/>
      <c r="AP326" s="24"/>
      <c r="AQ326" s="8"/>
    </row>
    <row r="327" spans="1:43" ht="14.65" customHeight="1">
      <c r="A327" s="103"/>
      <c r="B327" s="193"/>
      <c r="C327" s="193"/>
      <c r="D327" s="118"/>
      <c r="E327" s="127"/>
      <c r="F327" s="133"/>
      <c r="G327" s="133"/>
      <c r="H327" s="133"/>
      <c r="I327" s="133"/>
      <c r="J327" s="145"/>
      <c r="K327" s="148"/>
      <c r="L327" s="151"/>
      <c r="M327" s="154"/>
      <c r="N327" s="14"/>
      <c r="O327" s="15"/>
      <c r="P327" s="15"/>
      <c r="Q327" s="16"/>
      <c r="R327" s="17" t="str">
        <f ca="1">IF(Q327=0," ",IFERROR(IF(DATEDIF(TODAY(),Q327,"M")&lt;=5,"ROJO",IF(DATEDIF(TODAY(),Q327,"M")&gt;=12,"VERDE",IF(AND(DATEDIF(TODAY(),Q327,"M")&gt;=6,DATEDIF(TODAY(),Q327,"M")&lt;=11),"AMARILLO"))),S327))</f>
        <v xml:space="preserve"> </v>
      </c>
      <c r="S327" s="25" t="str">
        <f>IF(Q327=0," ",IF(Q327&lt;=$N$4,"VENCIDO","NO VENCIDO"))</f>
        <v xml:space="preserve"> </v>
      </c>
      <c r="T327" s="18"/>
      <c r="U327" s="19"/>
      <c r="V327" s="19"/>
      <c r="W327" s="20"/>
      <c r="X327" s="20"/>
      <c r="Y327" s="164"/>
      <c r="Z327" s="21"/>
      <c r="AA327" s="4"/>
      <c r="AB327" s="168"/>
      <c r="AC327" s="168"/>
      <c r="AD327" s="172"/>
      <c r="AE327" s="168"/>
      <c r="AF327" s="168"/>
      <c r="AG327" s="168"/>
      <c r="AH327" s="168"/>
      <c r="AI327" s="168"/>
      <c r="AJ327" s="168"/>
      <c r="AK327" s="168"/>
      <c r="AL327" s="168"/>
      <c r="AM327" s="168"/>
      <c r="AN327" s="168"/>
      <c r="AO327" s="184"/>
      <c r="AP327" s="24"/>
      <c r="AQ327" s="8"/>
    </row>
    <row r="328" spans="1:43" ht="14.65" customHeight="1">
      <c r="A328" s="103"/>
      <c r="B328" s="193"/>
      <c r="C328" s="193"/>
      <c r="D328" s="118"/>
      <c r="E328" s="127"/>
      <c r="F328" s="133"/>
      <c r="G328" s="133"/>
      <c r="H328" s="133"/>
      <c r="I328" s="133"/>
      <c r="J328" s="145"/>
      <c r="K328" s="148"/>
      <c r="L328" s="151"/>
      <c r="M328" s="155"/>
      <c r="N328" s="14"/>
      <c r="O328" s="15"/>
      <c r="P328" s="15"/>
      <c r="Q328" s="16"/>
      <c r="R328" s="17" t="str">
        <f ca="1">IF(Q328=0," ",IFERROR(IF(DATEDIF(TODAY(),Q328,"M")&lt;=5,"ROJO",IF(DATEDIF(TODAY(),Q328,"M")&gt;=12,"VERDE",IF(AND(DATEDIF(TODAY(),Q328,"M")&gt;=6,DATEDIF(TODAY(),Q328,"M")&lt;=11),"AMARILLO"))),S328))</f>
        <v xml:space="preserve"> </v>
      </c>
      <c r="S328" s="25" t="str">
        <f>IF(Q328=0," ",IF(Q328&lt;=$N$4,"VENCIDO","NO VENCIDO"))</f>
        <v xml:space="preserve"> </v>
      </c>
      <c r="T328" s="18"/>
      <c r="U328" s="19"/>
      <c r="V328" s="19"/>
      <c r="W328" s="20"/>
      <c r="X328" s="20"/>
      <c r="Y328" s="164"/>
      <c r="Z328" s="21"/>
      <c r="AA328" s="4"/>
      <c r="AB328" s="169"/>
      <c r="AC328" s="169"/>
      <c r="AD328" s="173"/>
      <c r="AE328" s="169"/>
      <c r="AF328" s="169"/>
      <c r="AG328" s="169"/>
      <c r="AH328" s="169"/>
      <c r="AI328" s="169"/>
      <c r="AJ328" s="169"/>
      <c r="AK328" s="169"/>
      <c r="AL328" s="169"/>
      <c r="AM328" s="169"/>
      <c r="AN328" s="169"/>
      <c r="AO328" s="185"/>
      <c r="AP328" s="24"/>
      <c r="AQ328" s="8"/>
    </row>
    <row r="329" spans="1:43" ht="16.5">
      <c r="A329" s="103"/>
      <c r="B329" s="193"/>
      <c r="C329" s="193"/>
      <c r="D329" s="119"/>
      <c r="E329" s="128"/>
      <c r="F329" s="134"/>
      <c r="G329" s="134"/>
      <c r="H329" s="134"/>
      <c r="I329" s="134"/>
      <c r="J329" s="146"/>
      <c r="K329" s="149"/>
      <c r="L329" s="152"/>
      <c r="M329" s="28" t="b">
        <f>M323=N329</f>
        <v>1</v>
      </c>
      <c r="N329" s="29">
        <f>SUM(N323:N328)</f>
        <v>0</v>
      </c>
      <c r="O329" s="30" t="s">
        <v>112</v>
      </c>
      <c r="P329" s="31"/>
      <c r="Q329" s="32"/>
      <c r="R329" s="32"/>
      <c r="S329" s="32"/>
      <c r="T329" s="33">
        <f>SUM(T323:T328)</f>
        <v>0</v>
      </c>
      <c r="U329" s="34"/>
      <c r="V329" s="34"/>
      <c r="W329" s="35"/>
      <c r="X329" s="35"/>
      <c r="Y329" s="165"/>
      <c r="Z329" s="36"/>
      <c r="AA329" s="4"/>
      <c r="AB329" s="37"/>
      <c r="AC329" s="38"/>
      <c r="AD329" s="53"/>
      <c r="AE329" s="38"/>
      <c r="AF329" s="38"/>
      <c r="AG329" s="38"/>
      <c r="AH329" s="38"/>
      <c r="AI329" s="38"/>
      <c r="AJ329" s="38"/>
      <c r="AK329" s="38"/>
      <c r="AL329" s="38"/>
      <c r="AM329" s="38"/>
      <c r="AN329" s="38"/>
      <c r="AO329" s="39"/>
      <c r="AP329" s="24"/>
      <c r="AQ329" s="8"/>
    </row>
    <row r="330" spans="1:43" ht="14.65" customHeight="1">
      <c r="A330" s="103">
        <f>+A323+1</f>
        <v>6</v>
      </c>
      <c r="B330" s="193" t="s">
        <v>205</v>
      </c>
      <c r="C330" s="193"/>
      <c r="D330" s="117">
        <f>+Junio!M330</f>
        <v>48</v>
      </c>
      <c r="E330" s="126">
        <v>200</v>
      </c>
      <c r="F330" s="132">
        <v>117</v>
      </c>
      <c r="G330" s="132"/>
      <c r="H330" s="132"/>
      <c r="I330" s="132"/>
      <c r="J330" s="144">
        <f>+F330+G330</f>
        <v>117</v>
      </c>
      <c r="K330" s="147">
        <f>+AO330</f>
        <v>0</v>
      </c>
      <c r="L330" s="150">
        <f>+J330+K330</f>
        <v>117</v>
      </c>
      <c r="M330" s="153">
        <f>+(D330+E330)-L330+H330-I330</f>
        <v>131</v>
      </c>
      <c r="N330" s="14">
        <v>131</v>
      </c>
      <c r="O330" s="15" t="s">
        <v>241</v>
      </c>
      <c r="P330" s="15" t="s">
        <v>275</v>
      </c>
      <c r="Q330" s="16">
        <v>46477</v>
      </c>
      <c r="R330" s="17" t="str">
        <f ca="1">IF(Q330=0," ",IFERROR(IF(DATEDIF(TODAY(),Q330,"M")&lt;=5,"ROJO",IF(DATEDIF(TODAY(),Q330,"M")&gt;=12,"VERDE",IF(AND(DATEDIF(TODAY(),Q330,"M")&gt;=6,DATEDIF(TODAY(),Q330,"M")&lt;=11),"AMARILLO"))),S330))</f>
        <v>ROJO</v>
      </c>
      <c r="S330" s="17" t="str">
        <f>IF(Q330=0," ",IF(Q330&lt;=$N$4,"VENCIDO","NO VENCIDO"))</f>
        <v>NO VENCIDO</v>
      </c>
      <c r="T330" s="18"/>
      <c r="U330" s="19"/>
      <c r="V330" s="19"/>
      <c r="W330" s="20"/>
      <c r="X330" s="20"/>
      <c r="Y330" s="163">
        <f>+AT330</f>
        <v>0</v>
      </c>
      <c r="Z330" s="21"/>
      <c r="AA330" s="4"/>
      <c r="AB330" s="167"/>
      <c r="AC330" s="167"/>
      <c r="AD330" s="171">
        <f>+AB330+AC330</f>
        <v>0</v>
      </c>
      <c r="AE330" s="167"/>
      <c r="AF330" s="167"/>
      <c r="AG330" s="167"/>
      <c r="AH330" s="167"/>
      <c r="AI330" s="167"/>
      <c r="AJ330" s="167"/>
      <c r="AK330" s="167"/>
      <c r="AL330" s="167"/>
      <c r="AM330" s="167"/>
      <c r="AN330" s="167"/>
      <c r="AO330" s="183">
        <f>SUM(AD330:AN335)</f>
        <v>0</v>
      </c>
      <c r="AP330" s="24"/>
      <c r="AQ330" s="8"/>
    </row>
    <row r="331" spans="1:43" ht="14.65" customHeight="1">
      <c r="A331" s="103"/>
      <c r="B331" s="193"/>
      <c r="C331" s="193"/>
      <c r="D331" s="118"/>
      <c r="E331" s="127"/>
      <c r="F331" s="133"/>
      <c r="G331" s="133"/>
      <c r="H331" s="133"/>
      <c r="I331" s="133"/>
      <c r="J331" s="145"/>
      <c r="K331" s="148"/>
      <c r="L331" s="151"/>
      <c r="M331" s="154"/>
      <c r="N331" s="14"/>
      <c r="O331" s="15"/>
      <c r="P331" s="15"/>
      <c r="Q331" s="16"/>
      <c r="R331" s="17" t="str">
        <f ca="1">IF(Q331=0," ",IFERROR(IF(DATEDIF(TODAY(),Q331,"M")&lt;=5,"ROJO",IF(DATEDIF(TODAY(),Q331,"M")&gt;=12,"VERDE",IF(AND(DATEDIF(TODAY(),Q331,"M")&gt;=6,DATEDIF(TODAY(),Q331,"M")&lt;=11),"AMARILLO"))),S331))</f>
        <v xml:space="preserve"> </v>
      </c>
      <c r="S331" s="25" t="str">
        <f>IF(Q331=0," ",IF(Q331&lt;=$N$4,"VENCIDO","NO VENCIDO"))</f>
        <v xml:space="preserve"> </v>
      </c>
      <c r="T331" s="18"/>
      <c r="U331" s="19"/>
      <c r="V331" s="19"/>
      <c r="W331" s="20"/>
      <c r="X331" s="20"/>
      <c r="Y331" s="164"/>
      <c r="Z331" s="21"/>
      <c r="AA331" s="4"/>
      <c r="AB331" s="168"/>
      <c r="AC331" s="168"/>
      <c r="AD331" s="172"/>
      <c r="AE331" s="168"/>
      <c r="AF331" s="168"/>
      <c r="AG331" s="168"/>
      <c r="AH331" s="168"/>
      <c r="AI331" s="168"/>
      <c r="AJ331" s="168"/>
      <c r="AK331" s="168"/>
      <c r="AL331" s="168"/>
      <c r="AM331" s="168"/>
      <c r="AN331" s="168"/>
      <c r="AO331" s="184"/>
      <c r="AP331" s="24"/>
      <c r="AQ331" s="8"/>
    </row>
    <row r="332" spans="1:43" ht="14.65" customHeight="1">
      <c r="A332" s="103"/>
      <c r="B332" s="193"/>
      <c r="C332" s="193"/>
      <c r="D332" s="118"/>
      <c r="E332" s="127"/>
      <c r="F332" s="133"/>
      <c r="G332" s="133"/>
      <c r="H332" s="133"/>
      <c r="I332" s="133"/>
      <c r="J332" s="145"/>
      <c r="K332" s="148"/>
      <c r="L332" s="151"/>
      <c r="M332" s="154"/>
      <c r="N332" s="14"/>
      <c r="O332" s="15"/>
      <c r="P332" s="15"/>
      <c r="Q332" s="16"/>
      <c r="R332" s="40"/>
      <c r="S332" s="41"/>
      <c r="T332" s="18"/>
      <c r="U332" s="19"/>
      <c r="V332" s="19"/>
      <c r="W332" s="20"/>
      <c r="X332" s="20"/>
      <c r="Y332" s="164"/>
      <c r="Z332" s="21"/>
      <c r="AA332" s="4"/>
      <c r="AB332" s="168"/>
      <c r="AC332" s="168"/>
      <c r="AD332" s="172"/>
      <c r="AE332" s="168"/>
      <c r="AF332" s="168"/>
      <c r="AG332" s="168"/>
      <c r="AH332" s="168"/>
      <c r="AI332" s="168"/>
      <c r="AJ332" s="168"/>
      <c r="AK332" s="168"/>
      <c r="AL332" s="168"/>
      <c r="AM332" s="168"/>
      <c r="AN332" s="168"/>
      <c r="AO332" s="184"/>
      <c r="AP332" s="24"/>
      <c r="AQ332" s="8"/>
    </row>
    <row r="333" spans="1:43" ht="14.65" customHeight="1">
      <c r="A333" s="103"/>
      <c r="B333" s="193"/>
      <c r="C333" s="193"/>
      <c r="D333" s="118"/>
      <c r="E333" s="127"/>
      <c r="F333" s="133"/>
      <c r="G333" s="133"/>
      <c r="H333" s="133"/>
      <c r="I333" s="133"/>
      <c r="J333" s="145"/>
      <c r="K333" s="148"/>
      <c r="L333" s="151"/>
      <c r="M333" s="154"/>
      <c r="N333" s="14"/>
      <c r="O333" s="15"/>
      <c r="P333" s="15"/>
      <c r="Q333" s="16"/>
      <c r="R333" s="17" t="str">
        <f ca="1">IF(Q333=0," ",IFERROR(IF(DATEDIF(TODAY(),Q333,"M")&lt;=5,"ROJO",IF(DATEDIF(TODAY(),Q333,"M")&gt;=12,"VERDE",IF(AND(DATEDIF(TODAY(),Q333,"M")&gt;=6,DATEDIF(TODAY(),Q333,"M")&lt;=11),"AMARILLO"))),S333))</f>
        <v xml:space="preserve"> </v>
      </c>
      <c r="S333" s="25" t="str">
        <f>IF(Q333=0," ",IF(Q333&lt;=$N$4,"VENCIDO","NO VENCIDO"))</f>
        <v xml:space="preserve"> </v>
      </c>
      <c r="T333" s="18"/>
      <c r="U333" s="19"/>
      <c r="V333" s="19"/>
      <c r="W333" s="20"/>
      <c r="X333" s="20"/>
      <c r="Y333" s="164"/>
      <c r="Z333" s="21"/>
      <c r="AA333" s="4"/>
      <c r="AB333" s="168"/>
      <c r="AC333" s="168"/>
      <c r="AD333" s="172"/>
      <c r="AE333" s="168"/>
      <c r="AF333" s="168"/>
      <c r="AG333" s="168"/>
      <c r="AH333" s="168"/>
      <c r="AI333" s="168"/>
      <c r="AJ333" s="168"/>
      <c r="AK333" s="168"/>
      <c r="AL333" s="168"/>
      <c r="AM333" s="168"/>
      <c r="AN333" s="168"/>
      <c r="AO333" s="184"/>
      <c r="AP333" s="24"/>
      <c r="AQ333" s="8"/>
    </row>
    <row r="334" spans="1:43" ht="14.65" customHeight="1">
      <c r="A334" s="103"/>
      <c r="B334" s="193"/>
      <c r="C334" s="193"/>
      <c r="D334" s="118"/>
      <c r="E334" s="127"/>
      <c r="F334" s="133"/>
      <c r="G334" s="133"/>
      <c r="H334" s="133"/>
      <c r="I334" s="133"/>
      <c r="J334" s="145"/>
      <c r="K334" s="148"/>
      <c r="L334" s="151"/>
      <c r="M334" s="154"/>
      <c r="N334" s="14"/>
      <c r="O334" s="15"/>
      <c r="P334" s="15"/>
      <c r="Q334" s="16"/>
      <c r="R334" s="17" t="str">
        <f ca="1">IF(Q334=0," ",IFERROR(IF(DATEDIF(TODAY(),Q334,"M")&lt;=5,"ROJO",IF(DATEDIF(TODAY(),Q334,"M")&gt;=12,"VERDE",IF(AND(DATEDIF(TODAY(),Q334,"M")&gt;=6,DATEDIF(TODAY(),Q334,"M")&lt;=11),"AMARILLO"))),S334))</f>
        <v xml:space="preserve"> </v>
      </c>
      <c r="S334" s="25" t="str">
        <f>IF(Q334=0," ",IF(Q334&lt;=$N$4,"VENCIDO","NO VENCIDO"))</f>
        <v xml:space="preserve"> </v>
      </c>
      <c r="T334" s="18"/>
      <c r="U334" s="19"/>
      <c r="V334" s="19"/>
      <c r="W334" s="20"/>
      <c r="X334" s="20"/>
      <c r="Y334" s="164"/>
      <c r="Z334" s="21"/>
      <c r="AA334" s="4"/>
      <c r="AB334" s="168"/>
      <c r="AC334" s="168"/>
      <c r="AD334" s="172"/>
      <c r="AE334" s="168"/>
      <c r="AF334" s="168"/>
      <c r="AG334" s="168"/>
      <c r="AH334" s="168"/>
      <c r="AI334" s="168"/>
      <c r="AJ334" s="168"/>
      <c r="AK334" s="168"/>
      <c r="AL334" s="168"/>
      <c r="AM334" s="168"/>
      <c r="AN334" s="168"/>
      <c r="AO334" s="184"/>
      <c r="AP334" s="24"/>
      <c r="AQ334" s="8"/>
    </row>
    <row r="335" spans="1:43" ht="14.65" customHeight="1">
      <c r="A335" s="103"/>
      <c r="B335" s="193"/>
      <c r="C335" s="193"/>
      <c r="D335" s="118"/>
      <c r="E335" s="127"/>
      <c r="F335" s="133"/>
      <c r="G335" s="133"/>
      <c r="H335" s="133"/>
      <c r="I335" s="133"/>
      <c r="J335" s="145"/>
      <c r="K335" s="148"/>
      <c r="L335" s="151"/>
      <c r="M335" s="155"/>
      <c r="N335" s="14"/>
      <c r="O335" s="15"/>
      <c r="P335" s="15"/>
      <c r="Q335" s="16"/>
      <c r="R335" s="17" t="str">
        <f ca="1">IF(Q335=0," ",IFERROR(IF(DATEDIF(TODAY(),Q335,"M")&lt;=5,"ROJO",IF(DATEDIF(TODAY(),Q335,"M")&gt;=12,"VERDE",IF(AND(DATEDIF(TODAY(),Q335,"M")&gt;=6,DATEDIF(TODAY(),Q335,"M")&lt;=11),"AMARILLO"))),S335))</f>
        <v xml:space="preserve"> </v>
      </c>
      <c r="S335" s="25" t="str">
        <f>IF(Q335=0," ",IF(Q335&lt;=$N$4,"VENCIDO","NO VENCIDO"))</f>
        <v xml:space="preserve"> </v>
      </c>
      <c r="T335" s="18"/>
      <c r="U335" s="19"/>
      <c r="V335" s="19"/>
      <c r="W335" s="20"/>
      <c r="X335" s="20"/>
      <c r="Y335" s="164"/>
      <c r="Z335" s="21"/>
      <c r="AA335" s="4"/>
      <c r="AB335" s="169"/>
      <c r="AC335" s="169"/>
      <c r="AD335" s="173"/>
      <c r="AE335" s="169"/>
      <c r="AF335" s="169"/>
      <c r="AG335" s="169"/>
      <c r="AH335" s="169"/>
      <c r="AI335" s="169"/>
      <c r="AJ335" s="169"/>
      <c r="AK335" s="169"/>
      <c r="AL335" s="169"/>
      <c r="AM335" s="169"/>
      <c r="AN335" s="169"/>
      <c r="AO335" s="185"/>
      <c r="AP335" s="24"/>
      <c r="AQ335" s="8"/>
    </row>
    <row r="336" spans="1:43" ht="16.5">
      <c r="A336" s="103"/>
      <c r="B336" s="193"/>
      <c r="C336" s="193"/>
      <c r="D336" s="119"/>
      <c r="E336" s="128"/>
      <c r="F336" s="134"/>
      <c r="G336" s="134"/>
      <c r="H336" s="134"/>
      <c r="I336" s="134"/>
      <c r="J336" s="146"/>
      <c r="K336" s="149"/>
      <c r="L336" s="152"/>
      <c r="M336" s="28" t="b">
        <f>M330=N336</f>
        <v>1</v>
      </c>
      <c r="N336" s="29">
        <f>SUM(N330:N335)</f>
        <v>131</v>
      </c>
      <c r="O336" s="30" t="s">
        <v>112</v>
      </c>
      <c r="P336" s="31"/>
      <c r="Q336" s="32"/>
      <c r="R336" s="32"/>
      <c r="S336" s="32"/>
      <c r="T336" s="33">
        <f>SUM(T330:T335)</f>
        <v>0</v>
      </c>
      <c r="U336" s="34"/>
      <c r="V336" s="34"/>
      <c r="W336" s="35"/>
      <c r="X336" s="35"/>
      <c r="Y336" s="165"/>
      <c r="Z336" s="36"/>
      <c r="AA336" s="4"/>
      <c r="AB336" s="37"/>
      <c r="AC336" s="38"/>
      <c r="AD336" s="53"/>
      <c r="AE336" s="38"/>
      <c r="AF336" s="38"/>
      <c r="AG336" s="38"/>
      <c r="AH336" s="38"/>
      <c r="AI336" s="38"/>
      <c r="AJ336" s="38"/>
      <c r="AK336" s="38"/>
      <c r="AL336" s="38"/>
      <c r="AM336" s="38"/>
      <c r="AN336" s="38"/>
      <c r="AO336" s="39"/>
      <c r="AP336" s="24"/>
      <c r="AQ336" s="8"/>
    </row>
    <row r="337" spans="1:43" ht="14.65" customHeight="1">
      <c r="A337" s="103">
        <f>+A330+1</f>
        <v>7</v>
      </c>
      <c r="B337" s="193" t="s">
        <v>208</v>
      </c>
      <c r="C337" s="193"/>
      <c r="D337" s="117">
        <f>+Junio!M337</f>
        <v>0</v>
      </c>
      <c r="E337" s="126"/>
      <c r="F337" s="132"/>
      <c r="G337" s="132"/>
      <c r="H337" s="132"/>
      <c r="I337" s="132"/>
      <c r="J337" s="144">
        <f>+F337+G337</f>
        <v>0</v>
      </c>
      <c r="K337" s="147">
        <f>+AO337</f>
        <v>0</v>
      </c>
      <c r="L337" s="150">
        <f>+J337+K337</f>
        <v>0</v>
      </c>
      <c r="M337" s="153">
        <f>+(D337+E337)-L337+H337-I337</f>
        <v>0</v>
      </c>
      <c r="N337" s="14"/>
      <c r="O337" s="15"/>
      <c r="P337" s="15"/>
      <c r="Q337" s="16"/>
      <c r="R337" s="17" t="str">
        <f ca="1">IF(Q337=0," ",IFERROR(IF(DATEDIF(TODAY(),Q337,"M")&lt;=5,"ROJO",IF(DATEDIF(TODAY(),Q337,"M")&gt;=12,"VERDE",IF(AND(DATEDIF(TODAY(),Q337,"M")&gt;=6,DATEDIF(TODAY(),Q337,"M")&lt;=11),"AMARILLO"))),S337))</f>
        <v xml:space="preserve"> </v>
      </c>
      <c r="S337" s="17" t="str">
        <f>IF(Q337=0," ",IF(Q337&lt;=$N$4,"VENCIDO","NO VENCIDO"))</f>
        <v xml:space="preserve"> </v>
      </c>
      <c r="T337" s="18"/>
      <c r="U337" s="19"/>
      <c r="V337" s="19"/>
      <c r="W337" s="20"/>
      <c r="X337" s="20"/>
      <c r="Y337" s="163">
        <f>+AT337</f>
        <v>0</v>
      </c>
      <c r="Z337" s="21"/>
      <c r="AA337" s="4"/>
      <c r="AB337" s="167"/>
      <c r="AC337" s="167"/>
      <c r="AD337" s="171">
        <f>+AB337+AC337</f>
        <v>0</v>
      </c>
      <c r="AE337" s="167"/>
      <c r="AF337" s="167"/>
      <c r="AG337" s="167"/>
      <c r="AH337" s="167"/>
      <c r="AI337" s="167"/>
      <c r="AJ337" s="167"/>
      <c r="AK337" s="167"/>
      <c r="AL337" s="167"/>
      <c r="AM337" s="167"/>
      <c r="AN337" s="167"/>
      <c r="AO337" s="183">
        <f>SUM(AD337:AN342)</f>
        <v>0</v>
      </c>
      <c r="AP337" s="24"/>
      <c r="AQ337" s="8"/>
    </row>
    <row r="338" spans="1:43" ht="14.65" customHeight="1">
      <c r="A338" s="103"/>
      <c r="B338" s="193"/>
      <c r="C338" s="193"/>
      <c r="D338" s="118"/>
      <c r="E338" s="127"/>
      <c r="F338" s="133"/>
      <c r="G338" s="133"/>
      <c r="H338" s="133"/>
      <c r="I338" s="133"/>
      <c r="J338" s="145"/>
      <c r="K338" s="148"/>
      <c r="L338" s="151"/>
      <c r="M338" s="154"/>
      <c r="N338" s="14"/>
      <c r="O338" s="15"/>
      <c r="P338" s="15"/>
      <c r="Q338" s="16"/>
      <c r="R338" s="17" t="str">
        <f ca="1">IF(Q338=0," ",IFERROR(IF(DATEDIF(TODAY(),Q338,"M")&lt;=5,"ROJO",IF(DATEDIF(TODAY(),Q338,"M")&gt;=12,"VERDE",IF(AND(DATEDIF(TODAY(),Q338,"M")&gt;=6,DATEDIF(TODAY(),Q338,"M")&lt;=11),"AMARILLO"))),S338))</f>
        <v xml:space="preserve"> </v>
      </c>
      <c r="S338" s="25" t="str">
        <f>IF(Q338=0," ",IF(Q338&lt;=$N$4,"VENCIDO","NO VENCIDO"))</f>
        <v xml:space="preserve"> </v>
      </c>
      <c r="T338" s="18"/>
      <c r="U338" s="19"/>
      <c r="V338" s="19"/>
      <c r="W338" s="20"/>
      <c r="X338" s="20"/>
      <c r="Y338" s="164"/>
      <c r="Z338" s="21"/>
      <c r="AA338" s="4"/>
      <c r="AB338" s="168"/>
      <c r="AC338" s="168"/>
      <c r="AD338" s="172"/>
      <c r="AE338" s="168"/>
      <c r="AF338" s="168"/>
      <c r="AG338" s="168"/>
      <c r="AH338" s="168"/>
      <c r="AI338" s="168"/>
      <c r="AJ338" s="168"/>
      <c r="AK338" s="168"/>
      <c r="AL338" s="168"/>
      <c r="AM338" s="168"/>
      <c r="AN338" s="168"/>
      <c r="AO338" s="184"/>
      <c r="AP338" s="24"/>
      <c r="AQ338" s="8"/>
    </row>
    <row r="339" spans="1:43" ht="14.65" customHeight="1">
      <c r="A339" s="103"/>
      <c r="B339" s="193"/>
      <c r="C339" s="193"/>
      <c r="D339" s="118"/>
      <c r="E339" s="127"/>
      <c r="F339" s="133"/>
      <c r="G339" s="133"/>
      <c r="H339" s="133"/>
      <c r="I339" s="133"/>
      <c r="J339" s="145"/>
      <c r="K339" s="148"/>
      <c r="L339" s="151"/>
      <c r="M339" s="154"/>
      <c r="N339" s="14"/>
      <c r="O339" s="15"/>
      <c r="P339" s="15"/>
      <c r="Q339" s="16"/>
      <c r="R339" s="40"/>
      <c r="S339" s="41"/>
      <c r="T339" s="18"/>
      <c r="U339" s="19"/>
      <c r="V339" s="19"/>
      <c r="W339" s="20"/>
      <c r="X339" s="20"/>
      <c r="Y339" s="164"/>
      <c r="Z339" s="21"/>
      <c r="AA339" s="4"/>
      <c r="AB339" s="168"/>
      <c r="AC339" s="168"/>
      <c r="AD339" s="172"/>
      <c r="AE339" s="168"/>
      <c r="AF339" s="168"/>
      <c r="AG339" s="168"/>
      <c r="AH339" s="168"/>
      <c r="AI339" s="168"/>
      <c r="AJ339" s="168"/>
      <c r="AK339" s="168"/>
      <c r="AL339" s="168"/>
      <c r="AM339" s="168"/>
      <c r="AN339" s="168"/>
      <c r="AO339" s="184"/>
      <c r="AP339" s="24"/>
      <c r="AQ339" s="8"/>
    </row>
    <row r="340" spans="1:43" ht="14.65" customHeight="1">
      <c r="A340" s="103"/>
      <c r="B340" s="193"/>
      <c r="C340" s="193"/>
      <c r="D340" s="118"/>
      <c r="E340" s="127"/>
      <c r="F340" s="133"/>
      <c r="G340" s="133"/>
      <c r="H340" s="133"/>
      <c r="I340" s="133"/>
      <c r="J340" s="145"/>
      <c r="K340" s="148"/>
      <c r="L340" s="151"/>
      <c r="M340" s="154"/>
      <c r="N340" s="14"/>
      <c r="O340" s="15"/>
      <c r="P340" s="15"/>
      <c r="Q340" s="16"/>
      <c r="R340" s="17" t="str">
        <f ca="1">IF(Q340=0," ",IFERROR(IF(DATEDIF(TODAY(),Q340,"M")&lt;=5,"ROJO",IF(DATEDIF(TODAY(),Q340,"M")&gt;=12,"VERDE",IF(AND(DATEDIF(TODAY(),Q340,"M")&gt;=6,DATEDIF(TODAY(),Q340,"M")&lt;=11),"AMARILLO"))),S340))</f>
        <v xml:space="preserve"> </v>
      </c>
      <c r="S340" s="25" t="str">
        <f>IF(Q340=0," ",IF(Q340&lt;=$N$4,"VENCIDO","NO VENCIDO"))</f>
        <v xml:space="preserve"> </v>
      </c>
      <c r="T340" s="18"/>
      <c r="U340" s="19"/>
      <c r="V340" s="19"/>
      <c r="W340" s="20"/>
      <c r="X340" s="20"/>
      <c r="Y340" s="164"/>
      <c r="Z340" s="21"/>
      <c r="AA340" s="4"/>
      <c r="AB340" s="168"/>
      <c r="AC340" s="168"/>
      <c r="AD340" s="172"/>
      <c r="AE340" s="168"/>
      <c r="AF340" s="168"/>
      <c r="AG340" s="168"/>
      <c r="AH340" s="168"/>
      <c r="AI340" s="168"/>
      <c r="AJ340" s="168"/>
      <c r="AK340" s="168"/>
      <c r="AL340" s="168"/>
      <c r="AM340" s="168"/>
      <c r="AN340" s="168"/>
      <c r="AO340" s="184"/>
      <c r="AP340" s="24"/>
      <c r="AQ340" s="8"/>
    </row>
    <row r="341" spans="1:43" ht="14.65" customHeight="1">
      <c r="A341" s="103"/>
      <c r="B341" s="193"/>
      <c r="C341" s="193"/>
      <c r="D341" s="118"/>
      <c r="E341" s="127"/>
      <c r="F341" s="133"/>
      <c r="G341" s="133"/>
      <c r="H341" s="133"/>
      <c r="I341" s="133"/>
      <c r="J341" s="145"/>
      <c r="K341" s="148"/>
      <c r="L341" s="151"/>
      <c r="M341" s="154"/>
      <c r="N341" s="14"/>
      <c r="O341" s="15"/>
      <c r="P341" s="15"/>
      <c r="Q341" s="16"/>
      <c r="R341" s="17" t="str">
        <f ca="1">IF(Q341=0," ",IFERROR(IF(DATEDIF(TODAY(),Q341,"M")&lt;=5,"ROJO",IF(DATEDIF(TODAY(),Q341,"M")&gt;=12,"VERDE",IF(AND(DATEDIF(TODAY(),Q341,"M")&gt;=6,DATEDIF(TODAY(),Q341,"M")&lt;=11),"AMARILLO"))),S341))</f>
        <v xml:space="preserve"> </v>
      </c>
      <c r="S341" s="25" t="str">
        <f>IF(Q341=0," ",IF(Q341&lt;=$N$4,"VENCIDO","NO VENCIDO"))</f>
        <v xml:space="preserve"> </v>
      </c>
      <c r="T341" s="18"/>
      <c r="U341" s="19"/>
      <c r="V341" s="19"/>
      <c r="W341" s="20"/>
      <c r="X341" s="20"/>
      <c r="Y341" s="164"/>
      <c r="Z341" s="21"/>
      <c r="AA341" s="4"/>
      <c r="AB341" s="168"/>
      <c r="AC341" s="168"/>
      <c r="AD341" s="172"/>
      <c r="AE341" s="168"/>
      <c r="AF341" s="168"/>
      <c r="AG341" s="168"/>
      <c r="AH341" s="168"/>
      <c r="AI341" s="168"/>
      <c r="AJ341" s="168"/>
      <c r="AK341" s="168"/>
      <c r="AL341" s="168"/>
      <c r="AM341" s="168"/>
      <c r="AN341" s="168"/>
      <c r="AO341" s="184"/>
      <c r="AP341" s="24"/>
      <c r="AQ341" s="8"/>
    </row>
    <row r="342" spans="1:43" ht="14.65" customHeight="1">
      <c r="A342" s="103"/>
      <c r="B342" s="193"/>
      <c r="C342" s="193"/>
      <c r="D342" s="118"/>
      <c r="E342" s="127"/>
      <c r="F342" s="133"/>
      <c r="G342" s="133"/>
      <c r="H342" s="133"/>
      <c r="I342" s="133"/>
      <c r="J342" s="145"/>
      <c r="K342" s="148"/>
      <c r="L342" s="151"/>
      <c r="M342" s="155"/>
      <c r="N342" s="14"/>
      <c r="O342" s="15"/>
      <c r="P342" s="15"/>
      <c r="Q342" s="16"/>
      <c r="R342" s="17" t="str">
        <f ca="1">IF(Q342=0," ",IFERROR(IF(DATEDIF(TODAY(),Q342,"M")&lt;=5,"ROJO",IF(DATEDIF(TODAY(),Q342,"M")&gt;=12,"VERDE",IF(AND(DATEDIF(TODAY(),Q342,"M")&gt;=6,DATEDIF(TODAY(),Q342,"M")&lt;=11),"AMARILLO"))),S342))</f>
        <v xml:space="preserve"> </v>
      </c>
      <c r="S342" s="25" t="str">
        <f>IF(Q342=0," ",IF(Q342&lt;=$N$4,"VENCIDO","NO VENCIDO"))</f>
        <v xml:space="preserve"> </v>
      </c>
      <c r="T342" s="18"/>
      <c r="U342" s="19"/>
      <c r="V342" s="19"/>
      <c r="W342" s="20"/>
      <c r="X342" s="20"/>
      <c r="Y342" s="164"/>
      <c r="Z342" s="21"/>
      <c r="AA342" s="4"/>
      <c r="AB342" s="169"/>
      <c r="AC342" s="169"/>
      <c r="AD342" s="173"/>
      <c r="AE342" s="169"/>
      <c r="AF342" s="169"/>
      <c r="AG342" s="169"/>
      <c r="AH342" s="169"/>
      <c r="AI342" s="169"/>
      <c r="AJ342" s="169"/>
      <c r="AK342" s="169"/>
      <c r="AL342" s="169"/>
      <c r="AM342" s="169"/>
      <c r="AN342" s="169"/>
      <c r="AO342" s="185"/>
      <c r="AP342" s="24"/>
      <c r="AQ342" s="8"/>
    </row>
    <row r="343" spans="1:43" ht="16.5">
      <c r="A343" s="103"/>
      <c r="B343" s="193"/>
      <c r="C343" s="193"/>
      <c r="D343" s="119"/>
      <c r="E343" s="128"/>
      <c r="F343" s="134"/>
      <c r="G343" s="134"/>
      <c r="H343" s="134"/>
      <c r="I343" s="134"/>
      <c r="J343" s="146"/>
      <c r="K343" s="149"/>
      <c r="L343" s="152"/>
      <c r="M343" s="28" t="b">
        <f>M337=N343</f>
        <v>1</v>
      </c>
      <c r="N343" s="29">
        <f>SUM(N337:N342)</f>
        <v>0</v>
      </c>
      <c r="O343" s="30" t="s">
        <v>112</v>
      </c>
      <c r="P343" s="31"/>
      <c r="Q343" s="32"/>
      <c r="R343" s="32"/>
      <c r="S343" s="32"/>
      <c r="T343" s="33">
        <f>SUM(T337:T342)</f>
        <v>0</v>
      </c>
      <c r="U343" s="34"/>
      <c r="V343" s="34"/>
      <c r="W343" s="35"/>
      <c r="X343" s="35"/>
      <c r="Y343" s="165"/>
      <c r="Z343" s="36"/>
      <c r="AA343" s="4"/>
      <c r="AB343" s="37"/>
      <c r="AC343" s="38"/>
      <c r="AD343" s="53"/>
      <c r="AE343" s="38"/>
      <c r="AF343" s="38"/>
      <c r="AG343" s="38"/>
      <c r="AH343" s="38"/>
      <c r="AI343" s="38"/>
      <c r="AJ343" s="38"/>
      <c r="AK343" s="38"/>
      <c r="AL343" s="38"/>
      <c r="AM343" s="38"/>
      <c r="AN343" s="38"/>
      <c r="AO343" s="39"/>
      <c r="AP343" s="24"/>
      <c r="AQ343" s="8"/>
    </row>
    <row r="344" spans="1:43" ht="14.65" customHeight="1">
      <c r="A344" s="103">
        <f>+A337+1</f>
        <v>8</v>
      </c>
      <c r="B344" s="193" t="s">
        <v>209</v>
      </c>
      <c r="C344" s="193"/>
      <c r="D344" s="117">
        <f>+Junio!M344</f>
        <v>205</v>
      </c>
      <c r="E344" s="126"/>
      <c r="F344" s="132">
        <v>32</v>
      </c>
      <c r="G344" s="132"/>
      <c r="H344" s="132"/>
      <c r="I344" s="132"/>
      <c r="J344" s="144">
        <f>+F344+G344</f>
        <v>32</v>
      </c>
      <c r="K344" s="147">
        <f>+AO344</f>
        <v>0</v>
      </c>
      <c r="L344" s="150">
        <f>+J344+K344</f>
        <v>32</v>
      </c>
      <c r="M344" s="153">
        <f>+(D344+E344)-L344+H344-I344</f>
        <v>173</v>
      </c>
      <c r="N344" s="14">
        <v>173</v>
      </c>
      <c r="O344" s="15" t="s">
        <v>242</v>
      </c>
      <c r="P344" s="15" t="s">
        <v>275</v>
      </c>
      <c r="Q344" s="16">
        <v>47728</v>
      </c>
      <c r="R344" s="17" t="str">
        <f ca="1">IF(Q344=0," ",IFERROR(IF(DATEDIF(TODAY(),Q344,"M")&lt;=5,"ROJO",IF(DATEDIF(TODAY(),Q344,"M")&gt;=12,"VERDE",IF(AND(DATEDIF(TODAY(),Q344,"M")&gt;=6,DATEDIF(TODAY(),Q344,"M")&lt;=11),"AMARILLO"))),S344))</f>
        <v>VERDE</v>
      </c>
      <c r="S344" s="17" t="str">
        <f>IF(Q344=0," ",IF(Q344&lt;=$N$4,"VENCIDO","NO VENCIDO"))</f>
        <v>NO VENCIDO</v>
      </c>
      <c r="T344" s="18"/>
      <c r="U344" s="19"/>
      <c r="V344" s="19"/>
      <c r="W344" s="20"/>
      <c r="X344" s="20"/>
      <c r="Y344" s="163">
        <f>+AT344</f>
        <v>0</v>
      </c>
      <c r="Z344" s="21"/>
      <c r="AA344" s="4"/>
      <c r="AB344" s="167"/>
      <c r="AC344" s="167"/>
      <c r="AD344" s="171">
        <f>+AB344+AC344</f>
        <v>0</v>
      </c>
      <c r="AE344" s="167"/>
      <c r="AF344" s="167"/>
      <c r="AG344" s="167"/>
      <c r="AH344" s="167"/>
      <c r="AI344" s="167"/>
      <c r="AJ344" s="167"/>
      <c r="AK344" s="167"/>
      <c r="AL344" s="167"/>
      <c r="AM344" s="167"/>
      <c r="AN344" s="167"/>
      <c r="AO344" s="183">
        <f>SUM(AD344:AN349)</f>
        <v>0</v>
      </c>
      <c r="AP344" s="24"/>
      <c r="AQ344" s="8"/>
    </row>
    <row r="345" spans="1:43" ht="14.65" customHeight="1">
      <c r="A345" s="103"/>
      <c r="B345" s="193"/>
      <c r="C345" s="193"/>
      <c r="D345" s="118"/>
      <c r="E345" s="127"/>
      <c r="F345" s="133"/>
      <c r="G345" s="133"/>
      <c r="H345" s="133"/>
      <c r="I345" s="133"/>
      <c r="J345" s="145"/>
      <c r="K345" s="148"/>
      <c r="L345" s="151"/>
      <c r="M345" s="154"/>
      <c r="N345" s="14"/>
      <c r="O345" s="15"/>
      <c r="P345" s="15"/>
      <c r="Q345" s="16"/>
      <c r="R345" s="17" t="str">
        <f ca="1">IF(Q345=0," ",IFERROR(IF(DATEDIF(TODAY(),Q345,"M")&lt;=5,"ROJO",IF(DATEDIF(TODAY(),Q345,"M")&gt;=12,"VERDE",IF(AND(DATEDIF(TODAY(),Q345,"M")&gt;=6,DATEDIF(TODAY(),Q345,"M")&lt;=11),"AMARILLO"))),S345))</f>
        <v xml:space="preserve"> </v>
      </c>
      <c r="S345" s="25" t="str">
        <f>IF(Q345=0," ",IF(Q345&lt;=$N$4,"VENCIDO","NO VENCIDO"))</f>
        <v xml:space="preserve"> </v>
      </c>
      <c r="T345" s="18"/>
      <c r="U345" s="19"/>
      <c r="V345" s="19"/>
      <c r="W345" s="20"/>
      <c r="X345" s="20"/>
      <c r="Y345" s="164"/>
      <c r="Z345" s="21"/>
      <c r="AA345" s="4"/>
      <c r="AB345" s="168"/>
      <c r="AC345" s="168"/>
      <c r="AD345" s="172"/>
      <c r="AE345" s="168"/>
      <c r="AF345" s="168"/>
      <c r="AG345" s="168"/>
      <c r="AH345" s="168"/>
      <c r="AI345" s="168"/>
      <c r="AJ345" s="168"/>
      <c r="AK345" s="168"/>
      <c r="AL345" s="168"/>
      <c r="AM345" s="168"/>
      <c r="AN345" s="168"/>
      <c r="AO345" s="184"/>
      <c r="AP345" s="24"/>
      <c r="AQ345" s="8"/>
    </row>
    <row r="346" spans="1:43" ht="14.65" customHeight="1">
      <c r="A346" s="103"/>
      <c r="B346" s="193"/>
      <c r="C346" s="193"/>
      <c r="D346" s="118"/>
      <c r="E346" s="127"/>
      <c r="F346" s="133"/>
      <c r="G346" s="133"/>
      <c r="H346" s="133"/>
      <c r="I346" s="133"/>
      <c r="J346" s="145"/>
      <c r="K346" s="148"/>
      <c r="L346" s="151"/>
      <c r="M346" s="154"/>
      <c r="N346" s="14"/>
      <c r="O346" s="15"/>
      <c r="P346" s="15"/>
      <c r="Q346" s="16"/>
      <c r="R346" s="40"/>
      <c r="S346" s="41"/>
      <c r="T346" s="18"/>
      <c r="U346" s="19"/>
      <c r="V346" s="19"/>
      <c r="W346" s="20"/>
      <c r="X346" s="20"/>
      <c r="Y346" s="164"/>
      <c r="Z346" s="21"/>
      <c r="AA346" s="4"/>
      <c r="AB346" s="168"/>
      <c r="AC346" s="168"/>
      <c r="AD346" s="172"/>
      <c r="AE346" s="168"/>
      <c r="AF346" s="168"/>
      <c r="AG346" s="168"/>
      <c r="AH346" s="168"/>
      <c r="AI346" s="168"/>
      <c r="AJ346" s="168"/>
      <c r="AK346" s="168"/>
      <c r="AL346" s="168"/>
      <c r="AM346" s="168"/>
      <c r="AN346" s="168"/>
      <c r="AO346" s="184"/>
      <c r="AP346" s="24"/>
      <c r="AQ346" s="8"/>
    </row>
    <row r="347" spans="1:43" ht="14.65" customHeight="1">
      <c r="A347" s="103"/>
      <c r="B347" s="193"/>
      <c r="C347" s="193"/>
      <c r="D347" s="118"/>
      <c r="E347" s="127"/>
      <c r="F347" s="133"/>
      <c r="G347" s="133"/>
      <c r="H347" s="133"/>
      <c r="I347" s="133"/>
      <c r="J347" s="145"/>
      <c r="K347" s="148"/>
      <c r="L347" s="151"/>
      <c r="M347" s="154"/>
      <c r="N347" s="14"/>
      <c r="O347" s="15"/>
      <c r="P347" s="15"/>
      <c r="Q347" s="16"/>
      <c r="R347" s="17" t="str">
        <f ca="1">IF(Q347=0," ",IFERROR(IF(DATEDIF(TODAY(),Q347,"M")&lt;=5,"ROJO",IF(DATEDIF(TODAY(),Q347,"M")&gt;=12,"VERDE",IF(AND(DATEDIF(TODAY(),Q347,"M")&gt;=6,DATEDIF(TODAY(),Q347,"M")&lt;=11),"AMARILLO"))),S347))</f>
        <v xml:space="preserve"> </v>
      </c>
      <c r="S347" s="25" t="str">
        <f>IF(Q347=0," ",IF(Q347&lt;=$N$4,"VENCIDO","NO VENCIDO"))</f>
        <v xml:space="preserve"> </v>
      </c>
      <c r="T347" s="18"/>
      <c r="U347" s="19"/>
      <c r="V347" s="19"/>
      <c r="W347" s="20"/>
      <c r="X347" s="20"/>
      <c r="Y347" s="164"/>
      <c r="Z347" s="21"/>
      <c r="AA347" s="4"/>
      <c r="AB347" s="168"/>
      <c r="AC347" s="168"/>
      <c r="AD347" s="172"/>
      <c r="AE347" s="168"/>
      <c r="AF347" s="168"/>
      <c r="AG347" s="168"/>
      <c r="AH347" s="168"/>
      <c r="AI347" s="168"/>
      <c r="AJ347" s="168"/>
      <c r="AK347" s="168"/>
      <c r="AL347" s="168"/>
      <c r="AM347" s="168"/>
      <c r="AN347" s="168"/>
      <c r="AO347" s="184"/>
      <c r="AP347" s="24"/>
      <c r="AQ347" s="8"/>
    </row>
    <row r="348" spans="1:43" ht="14.65" customHeight="1">
      <c r="A348" s="103"/>
      <c r="B348" s="193"/>
      <c r="C348" s="193"/>
      <c r="D348" s="118"/>
      <c r="E348" s="127"/>
      <c r="F348" s="133"/>
      <c r="G348" s="133"/>
      <c r="H348" s="133"/>
      <c r="I348" s="133"/>
      <c r="J348" s="145"/>
      <c r="K348" s="148"/>
      <c r="L348" s="151"/>
      <c r="M348" s="154"/>
      <c r="N348" s="14"/>
      <c r="O348" s="15"/>
      <c r="P348" s="15"/>
      <c r="Q348" s="16"/>
      <c r="R348" s="17" t="str">
        <f ca="1">IF(Q348=0," ",IFERROR(IF(DATEDIF(TODAY(),Q348,"M")&lt;=5,"ROJO",IF(DATEDIF(TODAY(),Q348,"M")&gt;=12,"VERDE",IF(AND(DATEDIF(TODAY(),Q348,"M")&gt;=6,DATEDIF(TODAY(),Q348,"M")&lt;=11),"AMARILLO"))),S348))</f>
        <v xml:space="preserve"> </v>
      </c>
      <c r="S348" s="25" t="str">
        <f>IF(Q348=0," ",IF(Q348&lt;=$N$4,"VENCIDO","NO VENCIDO"))</f>
        <v xml:space="preserve"> </v>
      </c>
      <c r="T348" s="18"/>
      <c r="U348" s="19"/>
      <c r="V348" s="19"/>
      <c r="W348" s="20"/>
      <c r="X348" s="20"/>
      <c r="Y348" s="164"/>
      <c r="Z348" s="21"/>
      <c r="AA348" s="4"/>
      <c r="AB348" s="168"/>
      <c r="AC348" s="168"/>
      <c r="AD348" s="172"/>
      <c r="AE348" s="168"/>
      <c r="AF348" s="168"/>
      <c r="AG348" s="168"/>
      <c r="AH348" s="168"/>
      <c r="AI348" s="168"/>
      <c r="AJ348" s="168"/>
      <c r="AK348" s="168"/>
      <c r="AL348" s="168"/>
      <c r="AM348" s="168"/>
      <c r="AN348" s="168"/>
      <c r="AO348" s="184"/>
      <c r="AP348" s="24"/>
      <c r="AQ348" s="8"/>
    </row>
    <row r="349" spans="1:43" ht="14.65" customHeight="1">
      <c r="A349" s="103"/>
      <c r="B349" s="193"/>
      <c r="C349" s="193"/>
      <c r="D349" s="118"/>
      <c r="E349" s="127"/>
      <c r="F349" s="133"/>
      <c r="G349" s="133"/>
      <c r="H349" s="133"/>
      <c r="I349" s="133"/>
      <c r="J349" s="145"/>
      <c r="K349" s="148"/>
      <c r="L349" s="151"/>
      <c r="M349" s="155"/>
      <c r="N349" s="14"/>
      <c r="O349" s="15"/>
      <c r="P349" s="15"/>
      <c r="Q349" s="16"/>
      <c r="R349" s="17" t="str">
        <f ca="1">IF(Q349=0," ",IFERROR(IF(DATEDIF(TODAY(),Q349,"M")&lt;=5,"ROJO",IF(DATEDIF(TODAY(),Q349,"M")&gt;=12,"VERDE",IF(AND(DATEDIF(TODAY(),Q349,"M")&gt;=6,DATEDIF(TODAY(),Q349,"M")&lt;=11),"AMARILLO"))),S349))</f>
        <v xml:space="preserve"> </v>
      </c>
      <c r="S349" s="25" t="str">
        <f>IF(Q349=0," ",IF(Q349&lt;=$N$4,"VENCIDO","NO VENCIDO"))</f>
        <v xml:space="preserve"> </v>
      </c>
      <c r="T349" s="18"/>
      <c r="U349" s="19"/>
      <c r="V349" s="19"/>
      <c r="W349" s="20"/>
      <c r="X349" s="20"/>
      <c r="Y349" s="164"/>
      <c r="Z349" s="21"/>
      <c r="AA349" s="4"/>
      <c r="AB349" s="169"/>
      <c r="AC349" s="169"/>
      <c r="AD349" s="173"/>
      <c r="AE349" s="169"/>
      <c r="AF349" s="169"/>
      <c r="AG349" s="169"/>
      <c r="AH349" s="169"/>
      <c r="AI349" s="169"/>
      <c r="AJ349" s="169"/>
      <c r="AK349" s="169"/>
      <c r="AL349" s="169"/>
      <c r="AM349" s="169"/>
      <c r="AN349" s="169"/>
      <c r="AO349" s="185"/>
      <c r="AP349" s="24"/>
      <c r="AQ349" s="8"/>
    </row>
    <row r="350" spans="1:43" ht="16.5">
      <c r="A350" s="103"/>
      <c r="B350" s="193"/>
      <c r="C350" s="193"/>
      <c r="D350" s="119"/>
      <c r="E350" s="128"/>
      <c r="F350" s="134"/>
      <c r="G350" s="134"/>
      <c r="H350" s="134"/>
      <c r="I350" s="134"/>
      <c r="J350" s="146"/>
      <c r="K350" s="149"/>
      <c r="L350" s="152"/>
      <c r="M350" s="28" t="b">
        <f>M344=N350</f>
        <v>1</v>
      </c>
      <c r="N350" s="29">
        <f>SUM(N344:N349)</f>
        <v>173</v>
      </c>
      <c r="O350" s="30" t="s">
        <v>112</v>
      </c>
      <c r="P350" s="31"/>
      <c r="Q350" s="32"/>
      <c r="R350" s="32"/>
      <c r="S350" s="32"/>
      <c r="T350" s="33">
        <f>SUM(T344:T349)</f>
        <v>0</v>
      </c>
      <c r="U350" s="34"/>
      <c r="V350" s="34"/>
      <c r="W350" s="35"/>
      <c r="X350" s="35"/>
      <c r="Y350" s="165"/>
      <c r="Z350" s="36"/>
      <c r="AA350" s="4"/>
      <c r="AB350" s="37"/>
      <c r="AC350" s="38"/>
      <c r="AD350" s="53"/>
      <c r="AE350" s="38"/>
      <c r="AF350" s="38"/>
      <c r="AG350" s="38"/>
      <c r="AH350" s="38"/>
      <c r="AI350" s="38"/>
      <c r="AJ350" s="38"/>
      <c r="AK350" s="38"/>
      <c r="AL350" s="38"/>
      <c r="AM350" s="38"/>
      <c r="AN350" s="38"/>
      <c r="AO350" s="39"/>
      <c r="AP350" s="24"/>
      <c r="AQ350" s="8"/>
    </row>
    <row r="351" spans="1:43" ht="14.65" customHeight="1">
      <c r="A351" s="103">
        <f>+A344+1</f>
        <v>9</v>
      </c>
      <c r="B351" s="193" t="s">
        <v>211</v>
      </c>
      <c r="C351" s="193"/>
      <c r="D351" s="117">
        <f>+Junio!M351</f>
        <v>44</v>
      </c>
      <c r="E351" s="126"/>
      <c r="F351" s="132"/>
      <c r="G351" s="132"/>
      <c r="H351" s="132"/>
      <c r="I351" s="132"/>
      <c r="J351" s="144">
        <f>+F351+G351</f>
        <v>0</v>
      </c>
      <c r="K351" s="147">
        <f>+AO351</f>
        <v>0</v>
      </c>
      <c r="L351" s="150">
        <f>+J351+K351</f>
        <v>0</v>
      </c>
      <c r="M351" s="153">
        <f>+(D351+E351)-L351+H351-I351</f>
        <v>44</v>
      </c>
      <c r="N351" s="14">
        <v>44</v>
      </c>
      <c r="O351" s="15" t="s">
        <v>212</v>
      </c>
      <c r="P351" s="15" t="s">
        <v>275</v>
      </c>
      <c r="Q351" s="16">
        <v>46446</v>
      </c>
      <c r="R351" s="17" t="str">
        <f ca="1">IF(Q351=0," ",IFERROR(IF(DATEDIF(TODAY(),Q351,"M")&lt;=5,"ROJO",IF(DATEDIF(TODAY(),Q351,"M")&gt;=12,"VERDE",IF(AND(DATEDIF(TODAY(),Q351,"M")&gt;=6,DATEDIF(TODAY(),Q351,"M")&lt;=11),"AMARILLO"))),S351))</f>
        <v>ROJO</v>
      </c>
      <c r="S351" s="17" t="str">
        <f>IF(Q351=0," ",IF(Q351&lt;=$N$4,"VENCIDO","NO VENCIDO"))</f>
        <v>NO VENCIDO</v>
      </c>
      <c r="T351" s="18"/>
      <c r="U351" s="19"/>
      <c r="V351" s="19"/>
      <c r="W351" s="20"/>
      <c r="X351" s="20"/>
      <c r="Y351" s="163">
        <f>+AT351</f>
        <v>0</v>
      </c>
      <c r="Z351" s="21"/>
      <c r="AA351" s="4"/>
      <c r="AB351" s="167"/>
      <c r="AC351" s="167"/>
      <c r="AD351" s="171">
        <f>+AB351+AC351</f>
        <v>0</v>
      </c>
      <c r="AE351" s="167"/>
      <c r="AF351" s="167"/>
      <c r="AG351" s="167"/>
      <c r="AH351" s="167"/>
      <c r="AI351" s="167"/>
      <c r="AJ351" s="167"/>
      <c r="AK351" s="167"/>
      <c r="AL351" s="167"/>
      <c r="AM351" s="167"/>
      <c r="AN351" s="167"/>
      <c r="AO351" s="183">
        <f>SUM(AD351:AN356)</f>
        <v>0</v>
      </c>
      <c r="AP351" s="24"/>
      <c r="AQ351" s="8"/>
    </row>
    <row r="352" spans="1:43" ht="14.65" customHeight="1">
      <c r="A352" s="103"/>
      <c r="B352" s="193"/>
      <c r="C352" s="193"/>
      <c r="D352" s="118"/>
      <c r="E352" s="127"/>
      <c r="F352" s="133"/>
      <c r="G352" s="133"/>
      <c r="H352" s="133"/>
      <c r="I352" s="133"/>
      <c r="J352" s="145"/>
      <c r="K352" s="148"/>
      <c r="L352" s="151"/>
      <c r="M352" s="154"/>
      <c r="N352" s="14"/>
      <c r="O352" s="15"/>
      <c r="P352" s="15"/>
      <c r="Q352" s="16"/>
      <c r="R352" s="17" t="str">
        <f ca="1">IF(Q352=0," ",IFERROR(IF(DATEDIF(TODAY(),Q352,"M")&lt;=5,"ROJO",IF(DATEDIF(TODAY(),Q352,"M")&gt;=12,"VERDE",IF(AND(DATEDIF(TODAY(),Q352,"M")&gt;=6,DATEDIF(TODAY(),Q352,"M")&lt;=11),"AMARILLO"))),S352))</f>
        <v xml:space="preserve"> </v>
      </c>
      <c r="S352" s="25" t="str">
        <f>IF(Q352=0," ",IF(Q352&lt;=$N$4,"VENCIDO","NO VENCIDO"))</f>
        <v xml:space="preserve"> </v>
      </c>
      <c r="T352" s="18"/>
      <c r="U352" s="19"/>
      <c r="V352" s="19"/>
      <c r="W352" s="20"/>
      <c r="X352" s="20"/>
      <c r="Y352" s="164"/>
      <c r="Z352" s="21"/>
      <c r="AA352" s="4"/>
      <c r="AB352" s="168"/>
      <c r="AC352" s="168"/>
      <c r="AD352" s="172"/>
      <c r="AE352" s="168"/>
      <c r="AF352" s="168"/>
      <c r="AG352" s="168"/>
      <c r="AH352" s="168"/>
      <c r="AI352" s="168"/>
      <c r="AJ352" s="168"/>
      <c r="AK352" s="168"/>
      <c r="AL352" s="168"/>
      <c r="AM352" s="168"/>
      <c r="AN352" s="168"/>
      <c r="AO352" s="184"/>
      <c r="AP352" s="24"/>
      <c r="AQ352" s="8"/>
    </row>
    <row r="353" spans="1:43" ht="14.65" customHeight="1">
      <c r="A353" s="103"/>
      <c r="B353" s="193"/>
      <c r="C353" s="193"/>
      <c r="D353" s="118"/>
      <c r="E353" s="127"/>
      <c r="F353" s="133"/>
      <c r="G353" s="133"/>
      <c r="H353" s="133"/>
      <c r="I353" s="133"/>
      <c r="J353" s="145"/>
      <c r="K353" s="148"/>
      <c r="L353" s="151"/>
      <c r="M353" s="154"/>
      <c r="N353" s="14"/>
      <c r="O353" s="15"/>
      <c r="P353" s="15"/>
      <c r="Q353" s="16"/>
      <c r="R353" s="40"/>
      <c r="S353" s="41"/>
      <c r="T353" s="18"/>
      <c r="U353" s="19"/>
      <c r="V353" s="19"/>
      <c r="W353" s="20"/>
      <c r="X353" s="20"/>
      <c r="Y353" s="164"/>
      <c r="Z353" s="21"/>
      <c r="AA353" s="4"/>
      <c r="AB353" s="168"/>
      <c r="AC353" s="168"/>
      <c r="AD353" s="172"/>
      <c r="AE353" s="168"/>
      <c r="AF353" s="168"/>
      <c r="AG353" s="168"/>
      <c r="AH353" s="168"/>
      <c r="AI353" s="168"/>
      <c r="AJ353" s="168"/>
      <c r="AK353" s="168"/>
      <c r="AL353" s="168"/>
      <c r="AM353" s="168"/>
      <c r="AN353" s="168"/>
      <c r="AO353" s="184"/>
      <c r="AP353" s="24"/>
      <c r="AQ353" s="8"/>
    </row>
    <row r="354" spans="1:43" ht="14.65" customHeight="1">
      <c r="A354" s="103"/>
      <c r="B354" s="193"/>
      <c r="C354" s="193"/>
      <c r="D354" s="118"/>
      <c r="E354" s="127"/>
      <c r="F354" s="133"/>
      <c r="G354" s="133"/>
      <c r="H354" s="133"/>
      <c r="I354" s="133"/>
      <c r="J354" s="145"/>
      <c r="K354" s="148"/>
      <c r="L354" s="151"/>
      <c r="M354" s="154"/>
      <c r="N354" s="14"/>
      <c r="O354" s="15"/>
      <c r="P354" s="15"/>
      <c r="Q354" s="16"/>
      <c r="R354" s="17" t="str">
        <f ca="1">IF(Q354=0," ",IFERROR(IF(DATEDIF(TODAY(),Q354,"M")&lt;=5,"ROJO",IF(DATEDIF(TODAY(),Q354,"M")&gt;=12,"VERDE",IF(AND(DATEDIF(TODAY(),Q354,"M")&gt;=6,DATEDIF(TODAY(),Q354,"M")&lt;=11),"AMARILLO"))),S354))</f>
        <v xml:space="preserve"> </v>
      </c>
      <c r="S354" s="25" t="str">
        <f>IF(Q354=0," ",IF(Q354&lt;=$N$4,"VENCIDO","NO VENCIDO"))</f>
        <v xml:space="preserve"> </v>
      </c>
      <c r="T354" s="18"/>
      <c r="U354" s="19"/>
      <c r="V354" s="19"/>
      <c r="W354" s="20"/>
      <c r="X354" s="20"/>
      <c r="Y354" s="164"/>
      <c r="Z354" s="21"/>
      <c r="AA354" s="4"/>
      <c r="AB354" s="168"/>
      <c r="AC354" s="168"/>
      <c r="AD354" s="172"/>
      <c r="AE354" s="168"/>
      <c r="AF354" s="168"/>
      <c r="AG354" s="168"/>
      <c r="AH354" s="168"/>
      <c r="AI354" s="168"/>
      <c r="AJ354" s="168"/>
      <c r="AK354" s="168"/>
      <c r="AL354" s="168"/>
      <c r="AM354" s="168"/>
      <c r="AN354" s="168"/>
      <c r="AO354" s="184"/>
      <c r="AP354" s="24"/>
      <c r="AQ354" s="8"/>
    </row>
    <row r="355" spans="1:43" ht="14.65" customHeight="1">
      <c r="A355" s="103"/>
      <c r="B355" s="193"/>
      <c r="C355" s="193"/>
      <c r="D355" s="118"/>
      <c r="E355" s="127"/>
      <c r="F355" s="133"/>
      <c r="G355" s="133"/>
      <c r="H355" s="133"/>
      <c r="I355" s="133"/>
      <c r="J355" s="145"/>
      <c r="K355" s="148"/>
      <c r="L355" s="151"/>
      <c r="M355" s="154"/>
      <c r="N355" s="14"/>
      <c r="O355" s="15"/>
      <c r="P355" s="15"/>
      <c r="Q355" s="16"/>
      <c r="R355" s="17" t="str">
        <f ca="1">IF(Q355=0," ",IFERROR(IF(DATEDIF(TODAY(),Q355,"M")&lt;=5,"ROJO",IF(DATEDIF(TODAY(),Q355,"M")&gt;=12,"VERDE",IF(AND(DATEDIF(TODAY(),Q355,"M")&gt;=6,DATEDIF(TODAY(),Q355,"M")&lt;=11),"AMARILLO"))),S355))</f>
        <v xml:space="preserve"> </v>
      </c>
      <c r="S355" s="25" t="str">
        <f>IF(Q355=0," ",IF(Q355&lt;=$N$4,"VENCIDO","NO VENCIDO"))</f>
        <v xml:space="preserve"> </v>
      </c>
      <c r="T355" s="18"/>
      <c r="U355" s="19"/>
      <c r="V355" s="19"/>
      <c r="W355" s="20"/>
      <c r="X355" s="20"/>
      <c r="Y355" s="164"/>
      <c r="Z355" s="21"/>
      <c r="AA355" s="4"/>
      <c r="AB355" s="168"/>
      <c r="AC355" s="168"/>
      <c r="AD355" s="172"/>
      <c r="AE355" s="168"/>
      <c r="AF355" s="168"/>
      <c r="AG355" s="168"/>
      <c r="AH355" s="168"/>
      <c r="AI355" s="168"/>
      <c r="AJ355" s="168"/>
      <c r="AK355" s="168"/>
      <c r="AL355" s="168"/>
      <c r="AM355" s="168"/>
      <c r="AN355" s="168"/>
      <c r="AO355" s="184"/>
      <c r="AP355" s="24"/>
      <c r="AQ355" s="8"/>
    </row>
    <row r="356" spans="1:43" ht="14.65" customHeight="1">
      <c r="A356" s="103"/>
      <c r="B356" s="193"/>
      <c r="C356" s="193"/>
      <c r="D356" s="118"/>
      <c r="E356" s="127"/>
      <c r="F356" s="133"/>
      <c r="G356" s="133"/>
      <c r="H356" s="133"/>
      <c r="I356" s="133"/>
      <c r="J356" s="145"/>
      <c r="K356" s="148"/>
      <c r="L356" s="151"/>
      <c r="M356" s="155"/>
      <c r="N356" s="14"/>
      <c r="O356" s="15"/>
      <c r="P356" s="15"/>
      <c r="Q356" s="16"/>
      <c r="R356" s="17" t="str">
        <f ca="1">IF(Q356=0," ",IFERROR(IF(DATEDIF(TODAY(),Q356,"M")&lt;=5,"ROJO",IF(DATEDIF(TODAY(),Q356,"M")&gt;=12,"VERDE",IF(AND(DATEDIF(TODAY(),Q356,"M")&gt;=6,DATEDIF(TODAY(),Q356,"M")&lt;=11),"AMARILLO"))),S356))</f>
        <v xml:space="preserve"> </v>
      </c>
      <c r="S356" s="25" t="str">
        <f>IF(Q356=0," ",IF(Q356&lt;=$N$4,"VENCIDO","NO VENCIDO"))</f>
        <v xml:space="preserve"> </v>
      </c>
      <c r="T356" s="18"/>
      <c r="U356" s="19"/>
      <c r="V356" s="19"/>
      <c r="W356" s="20"/>
      <c r="X356" s="20"/>
      <c r="Y356" s="164"/>
      <c r="Z356" s="21"/>
      <c r="AA356" s="4"/>
      <c r="AB356" s="169"/>
      <c r="AC356" s="169"/>
      <c r="AD356" s="173"/>
      <c r="AE356" s="169"/>
      <c r="AF356" s="169"/>
      <c r="AG356" s="169"/>
      <c r="AH356" s="169"/>
      <c r="AI356" s="169"/>
      <c r="AJ356" s="169"/>
      <c r="AK356" s="169"/>
      <c r="AL356" s="169"/>
      <c r="AM356" s="169"/>
      <c r="AN356" s="169"/>
      <c r="AO356" s="185"/>
      <c r="AP356" s="24"/>
      <c r="AQ356" s="8"/>
    </row>
    <row r="357" spans="1:43" ht="16.5">
      <c r="A357" s="103"/>
      <c r="B357" s="193"/>
      <c r="C357" s="193"/>
      <c r="D357" s="119"/>
      <c r="E357" s="128"/>
      <c r="F357" s="134"/>
      <c r="G357" s="134"/>
      <c r="H357" s="134"/>
      <c r="I357" s="134"/>
      <c r="J357" s="146"/>
      <c r="K357" s="149"/>
      <c r="L357" s="152"/>
      <c r="M357" s="28" t="b">
        <f>M351=N357</f>
        <v>1</v>
      </c>
      <c r="N357" s="29">
        <f>SUM(N351:N356)</f>
        <v>44</v>
      </c>
      <c r="O357" s="30" t="s">
        <v>112</v>
      </c>
      <c r="P357" s="31"/>
      <c r="Q357" s="32"/>
      <c r="R357" s="32"/>
      <c r="S357" s="32"/>
      <c r="T357" s="33">
        <f>SUM(T351:T356)</f>
        <v>0</v>
      </c>
      <c r="U357" s="34"/>
      <c r="V357" s="34"/>
      <c r="W357" s="35"/>
      <c r="X357" s="35"/>
      <c r="Y357" s="165"/>
      <c r="Z357" s="36"/>
      <c r="AA357" s="4"/>
      <c r="AB357" s="37"/>
      <c r="AC357" s="38"/>
      <c r="AD357" s="53"/>
      <c r="AE357" s="38"/>
      <c r="AF357" s="38"/>
      <c r="AG357" s="38"/>
      <c r="AH357" s="38"/>
      <c r="AI357" s="38"/>
      <c r="AJ357" s="38"/>
      <c r="AK357" s="38"/>
      <c r="AL357" s="38"/>
      <c r="AM357" s="38"/>
      <c r="AN357" s="38"/>
      <c r="AO357" s="39"/>
      <c r="AP357" s="24"/>
      <c r="AQ357" s="8"/>
    </row>
    <row r="358" spans="1:43" ht="14.65" customHeight="1">
      <c r="A358" s="103">
        <f>+A351+1</f>
        <v>10</v>
      </c>
      <c r="B358" s="193" t="s">
        <v>213</v>
      </c>
      <c r="C358" s="193"/>
      <c r="D358" s="117">
        <f>+Junio!M358</f>
        <v>0</v>
      </c>
      <c r="E358" s="126"/>
      <c r="F358" s="132"/>
      <c r="G358" s="132"/>
      <c r="H358" s="132"/>
      <c r="I358" s="132"/>
      <c r="J358" s="144">
        <f>+F358+G358</f>
        <v>0</v>
      </c>
      <c r="K358" s="147">
        <f>+AO358</f>
        <v>0</v>
      </c>
      <c r="L358" s="150">
        <f>+J358+K358</f>
        <v>0</v>
      </c>
      <c r="M358" s="153">
        <f>+(D358+E358)-L358+H358-I358</f>
        <v>0</v>
      </c>
      <c r="N358" s="14"/>
      <c r="O358" s="15"/>
      <c r="P358" s="15"/>
      <c r="Q358" s="16"/>
      <c r="R358" s="17" t="str">
        <f ca="1">IF(Q358=0," ",IFERROR(IF(DATEDIF(TODAY(),Q358,"M")&lt;=5,"ROJO",IF(DATEDIF(TODAY(),Q358,"M")&gt;=12,"VERDE",IF(AND(DATEDIF(TODAY(),Q358,"M")&gt;=6,DATEDIF(TODAY(),Q358,"M")&lt;=11),"AMARILLO"))),S358))</f>
        <v xml:space="preserve"> </v>
      </c>
      <c r="S358" s="17" t="str">
        <f>IF(Q358=0," ",IF(Q358&lt;=$N$4,"VENCIDO","NO VENCIDO"))</f>
        <v xml:space="preserve"> </v>
      </c>
      <c r="T358" s="18"/>
      <c r="U358" s="19"/>
      <c r="V358" s="19"/>
      <c r="W358" s="20"/>
      <c r="X358" s="20"/>
      <c r="Y358" s="163">
        <f>+AT358</f>
        <v>0</v>
      </c>
      <c r="Z358" s="21"/>
      <c r="AA358" s="4"/>
      <c r="AB358" s="167"/>
      <c r="AC358" s="167"/>
      <c r="AD358" s="171">
        <f>+AB358+AC358</f>
        <v>0</v>
      </c>
      <c r="AE358" s="167"/>
      <c r="AF358" s="167"/>
      <c r="AG358" s="167"/>
      <c r="AH358" s="167"/>
      <c r="AI358" s="167"/>
      <c r="AJ358" s="167"/>
      <c r="AK358" s="167"/>
      <c r="AL358" s="167"/>
      <c r="AM358" s="167"/>
      <c r="AN358" s="167"/>
      <c r="AO358" s="183">
        <f>SUM(AD358:AN363)</f>
        <v>0</v>
      </c>
      <c r="AP358" s="24"/>
      <c r="AQ358" s="8"/>
    </row>
    <row r="359" spans="1:43" ht="14.65" customHeight="1">
      <c r="A359" s="103"/>
      <c r="B359" s="193"/>
      <c r="C359" s="193"/>
      <c r="D359" s="118"/>
      <c r="E359" s="127"/>
      <c r="F359" s="133"/>
      <c r="G359" s="133"/>
      <c r="H359" s="133"/>
      <c r="I359" s="133"/>
      <c r="J359" s="145"/>
      <c r="K359" s="148"/>
      <c r="L359" s="151"/>
      <c r="M359" s="154"/>
      <c r="N359" s="14"/>
      <c r="O359" s="15"/>
      <c r="P359" s="15"/>
      <c r="Q359" s="16"/>
      <c r="R359" s="17" t="str">
        <f ca="1">IF(Q359=0," ",IFERROR(IF(DATEDIF(TODAY(),Q359,"M")&lt;=5,"ROJO",IF(DATEDIF(TODAY(),Q359,"M")&gt;=12,"VERDE",IF(AND(DATEDIF(TODAY(),Q359,"M")&gt;=6,DATEDIF(TODAY(),Q359,"M")&lt;=11),"AMARILLO"))),S359))</f>
        <v xml:space="preserve"> </v>
      </c>
      <c r="S359" s="25" t="str">
        <f>IF(Q359=0," ",IF(Q359&lt;=$N$4,"VENCIDO","NO VENCIDO"))</f>
        <v xml:space="preserve"> </v>
      </c>
      <c r="T359" s="18"/>
      <c r="U359" s="19"/>
      <c r="V359" s="19"/>
      <c r="W359" s="20"/>
      <c r="X359" s="20"/>
      <c r="Y359" s="164"/>
      <c r="Z359" s="21"/>
      <c r="AA359" s="4"/>
      <c r="AB359" s="168"/>
      <c r="AC359" s="168"/>
      <c r="AD359" s="172"/>
      <c r="AE359" s="168"/>
      <c r="AF359" s="168"/>
      <c r="AG359" s="168"/>
      <c r="AH359" s="168"/>
      <c r="AI359" s="168"/>
      <c r="AJ359" s="168"/>
      <c r="AK359" s="168"/>
      <c r="AL359" s="168"/>
      <c r="AM359" s="168"/>
      <c r="AN359" s="168"/>
      <c r="AO359" s="184"/>
      <c r="AP359" s="24"/>
      <c r="AQ359" s="8"/>
    </row>
    <row r="360" spans="1:43" ht="14.65" customHeight="1">
      <c r="A360" s="103"/>
      <c r="B360" s="193"/>
      <c r="C360" s="193"/>
      <c r="D360" s="118"/>
      <c r="E360" s="127"/>
      <c r="F360" s="133"/>
      <c r="G360" s="133"/>
      <c r="H360" s="133"/>
      <c r="I360" s="133"/>
      <c r="J360" s="145"/>
      <c r="K360" s="148"/>
      <c r="L360" s="151"/>
      <c r="M360" s="154"/>
      <c r="N360" s="14"/>
      <c r="O360" s="15"/>
      <c r="P360" s="15"/>
      <c r="Q360" s="16"/>
      <c r="R360" s="40"/>
      <c r="S360" s="41"/>
      <c r="T360" s="18"/>
      <c r="U360" s="19"/>
      <c r="V360" s="19"/>
      <c r="W360" s="20"/>
      <c r="X360" s="20"/>
      <c r="Y360" s="164"/>
      <c r="Z360" s="21"/>
      <c r="AA360" s="4"/>
      <c r="AB360" s="168"/>
      <c r="AC360" s="168"/>
      <c r="AD360" s="172"/>
      <c r="AE360" s="168"/>
      <c r="AF360" s="168"/>
      <c r="AG360" s="168"/>
      <c r="AH360" s="168"/>
      <c r="AI360" s="168"/>
      <c r="AJ360" s="168"/>
      <c r="AK360" s="168"/>
      <c r="AL360" s="168"/>
      <c r="AM360" s="168"/>
      <c r="AN360" s="168"/>
      <c r="AO360" s="184"/>
      <c r="AP360" s="24"/>
      <c r="AQ360" s="8"/>
    </row>
    <row r="361" spans="1:43" ht="14.65" customHeight="1">
      <c r="A361" s="103"/>
      <c r="B361" s="193"/>
      <c r="C361" s="193"/>
      <c r="D361" s="118"/>
      <c r="E361" s="127"/>
      <c r="F361" s="133"/>
      <c r="G361" s="133"/>
      <c r="H361" s="133"/>
      <c r="I361" s="133"/>
      <c r="J361" s="145"/>
      <c r="K361" s="148"/>
      <c r="L361" s="151"/>
      <c r="M361" s="154"/>
      <c r="N361" s="14"/>
      <c r="O361" s="15"/>
      <c r="P361" s="15"/>
      <c r="Q361" s="16"/>
      <c r="R361" s="17" t="str">
        <f ca="1">IF(Q361=0," ",IFERROR(IF(DATEDIF(TODAY(),Q361,"M")&lt;=5,"ROJO",IF(DATEDIF(TODAY(),Q361,"M")&gt;=12,"VERDE",IF(AND(DATEDIF(TODAY(),Q361,"M")&gt;=6,DATEDIF(TODAY(),Q361,"M")&lt;=11),"AMARILLO"))),S361))</f>
        <v xml:space="preserve"> </v>
      </c>
      <c r="S361" s="25" t="str">
        <f>IF(Q361=0," ",IF(Q361&lt;=$N$4,"VENCIDO","NO VENCIDO"))</f>
        <v xml:space="preserve"> </v>
      </c>
      <c r="T361" s="18"/>
      <c r="U361" s="19"/>
      <c r="V361" s="19"/>
      <c r="W361" s="20"/>
      <c r="X361" s="20"/>
      <c r="Y361" s="164"/>
      <c r="Z361" s="21"/>
      <c r="AA361" s="4"/>
      <c r="AB361" s="168"/>
      <c r="AC361" s="168"/>
      <c r="AD361" s="172"/>
      <c r="AE361" s="168"/>
      <c r="AF361" s="168"/>
      <c r="AG361" s="168"/>
      <c r="AH361" s="168"/>
      <c r="AI361" s="168"/>
      <c r="AJ361" s="168"/>
      <c r="AK361" s="168"/>
      <c r="AL361" s="168"/>
      <c r="AM361" s="168"/>
      <c r="AN361" s="168"/>
      <c r="AO361" s="184"/>
      <c r="AP361" s="24"/>
      <c r="AQ361" s="8"/>
    </row>
    <row r="362" spans="1:43" ht="14.65" customHeight="1">
      <c r="A362" s="103"/>
      <c r="B362" s="193"/>
      <c r="C362" s="193"/>
      <c r="D362" s="118"/>
      <c r="E362" s="127"/>
      <c r="F362" s="133"/>
      <c r="G362" s="133"/>
      <c r="H362" s="133"/>
      <c r="I362" s="133"/>
      <c r="J362" s="145"/>
      <c r="K362" s="148"/>
      <c r="L362" s="151"/>
      <c r="M362" s="154"/>
      <c r="N362" s="14"/>
      <c r="O362" s="15"/>
      <c r="P362" s="15"/>
      <c r="Q362" s="16"/>
      <c r="R362" s="17" t="str">
        <f ca="1">IF(Q362=0," ",IFERROR(IF(DATEDIF(TODAY(),Q362,"M")&lt;=5,"ROJO",IF(DATEDIF(TODAY(),Q362,"M")&gt;=12,"VERDE",IF(AND(DATEDIF(TODAY(),Q362,"M")&gt;=6,DATEDIF(TODAY(),Q362,"M")&lt;=11),"AMARILLO"))),S362))</f>
        <v xml:space="preserve"> </v>
      </c>
      <c r="S362" s="25" t="str">
        <f>IF(Q362=0," ",IF(Q362&lt;=$N$4,"VENCIDO","NO VENCIDO"))</f>
        <v xml:space="preserve"> </v>
      </c>
      <c r="T362" s="18"/>
      <c r="U362" s="19"/>
      <c r="V362" s="19"/>
      <c r="W362" s="20"/>
      <c r="X362" s="20"/>
      <c r="Y362" s="164"/>
      <c r="Z362" s="21"/>
      <c r="AA362" s="4"/>
      <c r="AB362" s="168"/>
      <c r="AC362" s="168"/>
      <c r="AD362" s="172"/>
      <c r="AE362" s="168"/>
      <c r="AF362" s="168"/>
      <c r="AG362" s="168"/>
      <c r="AH362" s="168"/>
      <c r="AI362" s="168"/>
      <c r="AJ362" s="168"/>
      <c r="AK362" s="168"/>
      <c r="AL362" s="168"/>
      <c r="AM362" s="168"/>
      <c r="AN362" s="168"/>
      <c r="AO362" s="184"/>
      <c r="AP362" s="24"/>
      <c r="AQ362" s="8"/>
    </row>
    <row r="363" spans="1:43" ht="14.65" customHeight="1">
      <c r="A363" s="103"/>
      <c r="B363" s="193"/>
      <c r="C363" s="193"/>
      <c r="D363" s="118"/>
      <c r="E363" s="127"/>
      <c r="F363" s="133"/>
      <c r="G363" s="133"/>
      <c r="H363" s="133"/>
      <c r="I363" s="133"/>
      <c r="J363" s="145"/>
      <c r="K363" s="148"/>
      <c r="L363" s="151"/>
      <c r="M363" s="155"/>
      <c r="N363" s="14"/>
      <c r="O363" s="15"/>
      <c r="P363" s="15"/>
      <c r="Q363" s="16"/>
      <c r="R363" s="17" t="str">
        <f ca="1">IF(Q363=0," ",IFERROR(IF(DATEDIF(TODAY(),Q363,"M")&lt;=5,"ROJO",IF(DATEDIF(TODAY(),Q363,"M")&gt;=12,"VERDE",IF(AND(DATEDIF(TODAY(),Q363,"M")&gt;=6,DATEDIF(TODAY(),Q363,"M")&lt;=11),"AMARILLO"))),S363))</f>
        <v xml:space="preserve"> </v>
      </c>
      <c r="S363" s="25" t="str">
        <f>IF(Q363=0," ",IF(Q363&lt;=$N$4,"VENCIDO","NO VENCIDO"))</f>
        <v xml:space="preserve"> </v>
      </c>
      <c r="T363" s="18"/>
      <c r="U363" s="19"/>
      <c r="V363" s="19"/>
      <c r="W363" s="20"/>
      <c r="X363" s="20"/>
      <c r="Y363" s="164"/>
      <c r="Z363" s="21"/>
      <c r="AA363" s="4"/>
      <c r="AB363" s="169"/>
      <c r="AC363" s="169"/>
      <c r="AD363" s="173"/>
      <c r="AE363" s="169"/>
      <c r="AF363" s="169"/>
      <c r="AG363" s="169"/>
      <c r="AH363" s="169"/>
      <c r="AI363" s="169"/>
      <c r="AJ363" s="169"/>
      <c r="AK363" s="169"/>
      <c r="AL363" s="169"/>
      <c r="AM363" s="169"/>
      <c r="AN363" s="169"/>
      <c r="AO363" s="185"/>
      <c r="AP363" s="24"/>
      <c r="AQ363" s="8"/>
    </row>
    <row r="364" spans="1:43" ht="16.5">
      <c r="A364" s="103"/>
      <c r="B364" s="193"/>
      <c r="C364" s="193"/>
      <c r="D364" s="119"/>
      <c r="E364" s="128"/>
      <c r="F364" s="134"/>
      <c r="G364" s="134"/>
      <c r="H364" s="134"/>
      <c r="I364" s="134"/>
      <c r="J364" s="146"/>
      <c r="K364" s="149"/>
      <c r="L364" s="152"/>
      <c r="M364" s="28" t="b">
        <f>M358=N364</f>
        <v>1</v>
      </c>
      <c r="N364" s="29">
        <f>SUM(N358:N363)</f>
        <v>0</v>
      </c>
      <c r="O364" s="30" t="s">
        <v>112</v>
      </c>
      <c r="P364" s="31"/>
      <c r="Q364" s="32"/>
      <c r="R364" s="32"/>
      <c r="S364" s="32"/>
      <c r="T364" s="33">
        <f>SUM(T358:T363)</f>
        <v>0</v>
      </c>
      <c r="U364" s="34"/>
      <c r="V364" s="34"/>
      <c r="W364" s="35"/>
      <c r="X364" s="35"/>
      <c r="Y364" s="165"/>
      <c r="Z364" s="36"/>
      <c r="AA364" s="4"/>
      <c r="AB364" s="37"/>
      <c r="AC364" s="38"/>
      <c r="AD364" s="53"/>
      <c r="AE364" s="38"/>
      <c r="AF364" s="38"/>
      <c r="AG364" s="38"/>
      <c r="AH364" s="38"/>
      <c r="AI364" s="38"/>
      <c r="AJ364" s="38"/>
      <c r="AK364" s="38"/>
      <c r="AL364" s="38"/>
      <c r="AM364" s="38"/>
      <c r="AN364" s="38"/>
      <c r="AO364" s="39"/>
      <c r="AP364" s="24"/>
      <c r="AQ364" s="8"/>
    </row>
    <row r="365" spans="1:43" ht="14.65" customHeight="1">
      <c r="A365" s="45">
        <f>+A358+1</f>
        <v>11</v>
      </c>
      <c r="B365" s="99" t="s">
        <v>214</v>
      </c>
      <c r="C365" s="99"/>
      <c r="D365" s="54">
        <f>+Junio!M365</f>
        <v>6</v>
      </c>
      <c r="E365" s="55"/>
      <c r="F365" s="56">
        <v>1</v>
      </c>
      <c r="G365" s="56"/>
      <c r="H365" s="26"/>
      <c r="I365" s="26"/>
      <c r="J365" s="27">
        <f t="shared" ref="J365:J371" si="3">+F365+G365</f>
        <v>1</v>
      </c>
      <c r="K365" s="57">
        <f t="shared" ref="K365:K371" si="4">+AO365</f>
        <v>0</v>
      </c>
      <c r="L365" s="58">
        <f t="shared" ref="L365:L371" si="5">+J365+K365</f>
        <v>1</v>
      </c>
      <c r="M365" s="59">
        <f t="shared" ref="M365:M371" si="6">+(D365+E365)-(L365)+H365-I365</f>
        <v>5</v>
      </c>
      <c r="N365" s="14"/>
      <c r="O365" s="15"/>
      <c r="P365" s="15"/>
      <c r="Q365" s="16"/>
      <c r="R365" s="17" t="str">
        <f t="shared" ref="R365:R371" ca="1" si="7">IF(Q365=0," ",IFERROR(IF(DATEDIF(TODAY(),Q365,"M")&lt;=5,"ROJO",IF(DATEDIF(TODAY(),Q365,"M")&gt;=12,"VERDE",IF(AND(DATEDIF(TODAY(),Q365,"M")&gt;=6,DATEDIF(TODAY(),Q365,"M")&lt;=11),"AMARILLO"))),S365))</f>
        <v xml:space="preserve"> </v>
      </c>
      <c r="S365" s="25" t="str">
        <f t="shared" ref="S365:S371" si="8">IF(Q365=0," ",IF(Q365&lt;=$N$4,"VENCIDO","NO VENCIDO"))</f>
        <v xml:space="preserve"> </v>
      </c>
      <c r="T365" s="18"/>
      <c r="U365" s="19"/>
      <c r="V365" s="19"/>
      <c r="W365" s="20"/>
      <c r="X365" s="20"/>
      <c r="Y365" s="60"/>
      <c r="Z365" s="61"/>
      <c r="AA365" s="4"/>
      <c r="AB365" s="22"/>
      <c r="AC365" s="22"/>
      <c r="AD365" s="23">
        <f t="shared" ref="AD365:AD371" si="9">+AB365+AC365</f>
        <v>0</v>
      </c>
      <c r="AE365" s="22"/>
      <c r="AF365" s="22"/>
      <c r="AG365" s="22"/>
      <c r="AH365" s="22"/>
      <c r="AI365" s="22"/>
      <c r="AJ365" s="22"/>
      <c r="AK365" s="22"/>
      <c r="AL365" s="22"/>
      <c r="AM365" s="22"/>
      <c r="AN365" s="22"/>
      <c r="AO365" s="62">
        <f>SUM(AD365:AN365)</f>
        <v>0</v>
      </c>
      <c r="AP365" s="24"/>
      <c r="AQ365" s="8"/>
    </row>
    <row r="366" spans="1:43" ht="14.65" customHeight="1">
      <c r="A366" s="45">
        <f t="shared" ref="A366:A371" si="10">A365+1</f>
        <v>12</v>
      </c>
      <c r="B366" s="99" t="s">
        <v>215</v>
      </c>
      <c r="C366" s="99"/>
      <c r="D366" s="54">
        <f>+Junio!M366</f>
        <v>0</v>
      </c>
      <c r="E366" s="55"/>
      <c r="F366" s="56"/>
      <c r="G366" s="56"/>
      <c r="H366" s="26"/>
      <c r="I366" s="26"/>
      <c r="J366" s="27">
        <f t="shared" si="3"/>
        <v>0</v>
      </c>
      <c r="K366" s="57">
        <f t="shared" si="4"/>
        <v>0</v>
      </c>
      <c r="L366" s="58">
        <f t="shared" si="5"/>
        <v>0</v>
      </c>
      <c r="M366" s="59">
        <f t="shared" si="6"/>
        <v>0</v>
      </c>
      <c r="N366" s="14"/>
      <c r="O366" s="15"/>
      <c r="P366" s="15"/>
      <c r="Q366" s="16"/>
      <c r="R366" s="17" t="str">
        <f t="shared" ca="1" si="7"/>
        <v xml:space="preserve"> </v>
      </c>
      <c r="S366" s="25" t="str">
        <f t="shared" si="8"/>
        <v xml:space="preserve"> </v>
      </c>
      <c r="T366" s="18"/>
      <c r="U366" s="19"/>
      <c r="V366" s="19"/>
      <c r="W366" s="20"/>
      <c r="X366" s="20"/>
      <c r="Y366" s="63"/>
      <c r="Z366" s="61"/>
      <c r="AA366" s="4"/>
      <c r="AB366" s="22"/>
      <c r="AC366" s="22"/>
      <c r="AD366" s="23">
        <f t="shared" si="9"/>
        <v>0</v>
      </c>
      <c r="AE366" s="22"/>
      <c r="AF366" s="22"/>
      <c r="AG366" s="22"/>
      <c r="AH366" s="22"/>
      <c r="AI366" s="22"/>
      <c r="AJ366" s="22"/>
      <c r="AK366" s="22"/>
      <c r="AL366" s="22"/>
      <c r="AM366" s="22"/>
      <c r="AN366" s="22"/>
      <c r="AO366" s="62">
        <f t="shared" ref="AO366:AO371" si="11">SUM(AD366:AN366)</f>
        <v>0</v>
      </c>
      <c r="AP366" s="24"/>
      <c r="AQ366" s="8"/>
    </row>
    <row r="367" spans="1:43" ht="14.65" customHeight="1">
      <c r="A367" s="45">
        <f t="shared" si="10"/>
        <v>13</v>
      </c>
      <c r="B367" s="99" t="s">
        <v>216</v>
      </c>
      <c r="C367" s="99"/>
      <c r="D367" s="54">
        <f>+Junio!M367</f>
        <v>0</v>
      </c>
      <c r="E367" s="55"/>
      <c r="F367" s="56"/>
      <c r="G367" s="56"/>
      <c r="H367" s="26"/>
      <c r="I367" s="26"/>
      <c r="J367" s="27">
        <f t="shared" si="3"/>
        <v>0</v>
      </c>
      <c r="K367" s="57">
        <f t="shared" si="4"/>
        <v>0</v>
      </c>
      <c r="L367" s="58">
        <f t="shared" si="5"/>
        <v>0</v>
      </c>
      <c r="M367" s="59">
        <f t="shared" si="6"/>
        <v>0</v>
      </c>
      <c r="N367" s="14"/>
      <c r="O367" s="15"/>
      <c r="P367" s="15"/>
      <c r="Q367" s="16"/>
      <c r="R367" s="17" t="str">
        <f t="shared" ca="1" si="7"/>
        <v xml:space="preserve"> </v>
      </c>
      <c r="S367" s="25" t="str">
        <f t="shared" si="8"/>
        <v xml:space="preserve"> </v>
      </c>
      <c r="T367" s="18"/>
      <c r="U367" s="19"/>
      <c r="V367" s="19"/>
      <c r="W367" s="20"/>
      <c r="X367" s="20"/>
      <c r="Y367" s="63"/>
      <c r="Z367" s="61"/>
      <c r="AA367" s="4"/>
      <c r="AB367" s="22"/>
      <c r="AC367" s="22"/>
      <c r="AD367" s="23">
        <f t="shared" si="9"/>
        <v>0</v>
      </c>
      <c r="AE367" s="22"/>
      <c r="AF367" s="22"/>
      <c r="AG367" s="22"/>
      <c r="AH367" s="22"/>
      <c r="AI367" s="22"/>
      <c r="AJ367" s="22"/>
      <c r="AK367" s="22"/>
      <c r="AL367" s="22"/>
      <c r="AM367" s="22"/>
      <c r="AN367" s="22"/>
      <c r="AO367" s="62">
        <f t="shared" si="11"/>
        <v>0</v>
      </c>
      <c r="AP367" s="24"/>
      <c r="AQ367" s="8"/>
    </row>
    <row r="368" spans="1:43" ht="14.65" customHeight="1">
      <c r="A368" s="45">
        <f t="shared" si="10"/>
        <v>14</v>
      </c>
      <c r="B368" s="99" t="s">
        <v>217</v>
      </c>
      <c r="C368" s="99"/>
      <c r="D368" s="54">
        <f>+Junio!M368</f>
        <v>10</v>
      </c>
      <c r="E368" s="55"/>
      <c r="F368" s="56">
        <v>3</v>
      </c>
      <c r="G368" s="56"/>
      <c r="H368" s="26"/>
      <c r="I368" s="26"/>
      <c r="J368" s="27">
        <f t="shared" si="3"/>
        <v>3</v>
      </c>
      <c r="K368" s="57">
        <f t="shared" si="4"/>
        <v>0</v>
      </c>
      <c r="L368" s="58">
        <f t="shared" si="5"/>
        <v>3</v>
      </c>
      <c r="M368" s="59">
        <f t="shared" si="6"/>
        <v>7</v>
      </c>
      <c r="N368" s="14"/>
      <c r="O368" s="15"/>
      <c r="P368" s="15"/>
      <c r="Q368" s="16"/>
      <c r="R368" s="17" t="str">
        <f t="shared" ca="1" si="7"/>
        <v xml:space="preserve"> </v>
      </c>
      <c r="S368" s="25" t="str">
        <f t="shared" si="8"/>
        <v xml:space="preserve"> </v>
      </c>
      <c r="T368" s="18"/>
      <c r="U368" s="19"/>
      <c r="V368" s="19"/>
      <c r="W368" s="20"/>
      <c r="X368" s="20"/>
      <c r="Y368" s="63"/>
      <c r="Z368" s="61"/>
      <c r="AA368" s="4"/>
      <c r="AB368" s="22"/>
      <c r="AC368" s="22"/>
      <c r="AD368" s="23">
        <f t="shared" si="9"/>
        <v>0</v>
      </c>
      <c r="AE368" s="22"/>
      <c r="AF368" s="22"/>
      <c r="AG368" s="22"/>
      <c r="AH368" s="22"/>
      <c r="AI368" s="22"/>
      <c r="AJ368" s="22"/>
      <c r="AK368" s="22"/>
      <c r="AL368" s="22"/>
      <c r="AM368" s="22"/>
      <c r="AN368" s="22"/>
      <c r="AO368" s="62">
        <f t="shared" si="11"/>
        <v>0</v>
      </c>
      <c r="AP368" s="24"/>
      <c r="AQ368" s="8"/>
    </row>
    <row r="369" spans="1:43" ht="14.65" customHeight="1">
      <c r="A369" s="45">
        <f t="shared" si="10"/>
        <v>15</v>
      </c>
      <c r="B369" s="99" t="s">
        <v>218</v>
      </c>
      <c r="C369" s="99"/>
      <c r="D369" s="54">
        <f>+Junio!M369</f>
        <v>7</v>
      </c>
      <c r="E369" s="55"/>
      <c r="F369" s="56"/>
      <c r="G369" s="56"/>
      <c r="H369" s="26"/>
      <c r="I369" s="26"/>
      <c r="J369" s="27">
        <f t="shared" si="3"/>
        <v>0</v>
      </c>
      <c r="K369" s="57">
        <f t="shared" si="4"/>
        <v>0</v>
      </c>
      <c r="L369" s="58">
        <f t="shared" si="5"/>
        <v>0</v>
      </c>
      <c r="M369" s="59">
        <f t="shared" si="6"/>
        <v>7</v>
      </c>
      <c r="N369" s="14"/>
      <c r="O369" s="15"/>
      <c r="P369" s="15"/>
      <c r="Q369" s="16"/>
      <c r="R369" s="17" t="str">
        <f t="shared" ca="1" si="7"/>
        <v xml:space="preserve"> </v>
      </c>
      <c r="S369" s="25" t="str">
        <f t="shared" si="8"/>
        <v xml:space="preserve"> </v>
      </c>
      <c r="T369" s="18"/>
      <c r="U369" s="19"/>
      <c r="V369" s="19"/>
      <c r="W369" s="20"/>
      <c r="X369" s="20"/>
      <c r="Y369" s="63"/>
      <c r="Z369" s="61"/>
      <c r="AA369" s="4"/>
      <c r="AB369" s="22"/>
      <c r="AC369" s="22"/>
      <c r="AD369" s="23">
        <f t="shared" si="9"/>
        <v>0</v>
      </c>
      <c r="AE369" s="22"/>
      <c r="AF369" s="22"/>
      <c r="AG369" s="22"/>
      <c r="AH369" s="22"/>
      <c r="AI369" s="22"/>
      <c r="AJ369" s="22"/>
      <c r="AK369" s="22"/>
      <c r="AL369" s="22"/>
      <c r="AM369" s="22"/>
      <c r="AN369" s="22"/>
      <c r="AO369" s="62">
        <f t="shared" si="11"/>
        <v>0</v>
      </c>
      <c r="AP369" s="24"/>
      <c r="AQ369" s="8"/>
    </row>
    <row r="370" spans="1:43" ht="16.5">
      <c r="A370" s="45">
        <f t="shared" si="10"/>
        <v>16</v>
      </c>
      <c r="B370" s="99" t="s">
        <v>219</v>
      </c>
      <c r="C370" s="99"/>
      <c r="D370" s="54">
        <f>+Junio!M370</f>
        <v>10</v>
      </c>
      <c r="E370" s="55"/>
      <c r="F370" s="56"/>
      <c r="G370" s="56"/>
      <c r="H370" s="26"/>
      <c r="I370" s="26"/>
      <c r="J370" s="27">
        <f t="shared" si="3"/>
        <v>0</v>
      </c>
      <c r="K370" s="57">
        <f t="shared" si="4"/>
        <v>0</v>
      </c>
      <c r="L370" s="58">
        <f t="shared" si="5"/>
        <v>0</v>
      </c>
      <c r="M370" s="59">
        <f t="shared" si="6"/>
        <v>10</v>
      </c>
      <c r="N370" s="14"/>
      <c r="O370" s="15"/>
      <c r="P370" s="15"/>
      <c r="Q370" s="16"/>
      <c r="R370" s="17" t="str">
        <f t="shared" ca="1" si="7"/>
        <v xml:space="preserve"> </v>
      </c>
      <c r="S370" s="25" t="str">
        <f t="shared" si="8"/>
        <v xml:space="preserve"> </v>
      </c>
      <c r="T370" s="18"/>
      <c r="U370" s="19"/>
      <c r="V370" s="19"/>
      <c r="W370" s="20"/>
      <c r="X370" s="20"/>
      <c r="Y370" s="63"/>
      <c r="Z370" s="61"/>
      <c r="AA370" s="4"/>
      <c r="AB370" s="22"/>
      <c r="AC370" s="22"/>
      <c r="AD370" s="23">
        <f t="shared" si="9"/>
        <v>0</v>
      </c>
      <c r="AE370" s="22"/>
      <c r="AF370" s="22"/>
      <c r="AG370" s="22"/>
      <c r="AH370" s="22"/>
      <c r="AI370" s="22"/>
      <c r="AJ370" s="22"/>
      <c r="AK370" s="22"/>
      <c r="AL370" s="22"/>
      <c r="AM370" s="22"/>
      <c r="AN370" s="22"/>
      <c r="AO370" s="62">
        <f t="shared" si="11"/>
        <v>0</v>
      </c>
      <c r="AP370" s="24"/>
      <c r="AQ370" s="8"/>
    </row>
    <row r="371" spans="1:43" ht="16.5">
      <c r="A371" s="45">
        <f t="shared" si="10"/>
        <v>17</v>
      </c>
      <c r="B371" s="99" t="s">
        <v>220</v>
      </c>
      <c r="C371" s="99"/>
      <c r="D371" s="54">
        <f>+Junio!M371</f>
        <v>0</v>
      </c>
      <c r="E371" s="55"/>
      <c r="F371" s="56"/>
      <c r="G371" s="56"/>
      <c r="H371" s="26"/>
      <c r="I371" s="26"/>
      <c r="J371" s="27">
        <f t="shared" si="3"/>
        <v>0</v>
      </c>
      <c r="K371" s="57">
        <f t="shared" si="4"/>
        <v>0</v>
      </c>
      <c r="L371" s="58">
        <f t="shared" si="5"/>
        <v>0</v>
      </c>
      <c r="M371" s="59">
        <f t="shared" si="6"/>
        <v>0</v>
      </c>
      <c r="N371" s="14"/>
      <c r="O371" s="15"/>
      <c r="P371" s="15"/>
      <c r="Q371" s="16"/>
      <c r="R371" s="17" t="str">
        <f t="shared" ca="1" si="7"/>
        <v xml:space="preserve"> </v>
      </c>
      <c r="S371" s="25" t="str">
        <f t="shared" si="8"/>
        <v xml:space="preserve"> </v>
      </c>
      <c r="T371" s="18"/>
      <c r="U371" s="19"/>
      <c r="V371" s="19"/>
      <c r="W371" s="20"/>
      <c r="X371" s="20"/>
      <c r="Y371" s="63"/>
      <c r="Z371" s="61"/>
      <c r="AA371" s="4"/>
      <c r="AB371" s="22"/>
      <c r="AC371" s="22"/>
      <c r="AD371" s="23">
        <f t="shared" si="9"/>
        <v>0</v>
      </c>
      <c r="AE371" s="22"/>
      <c r="AF371" s="22"/>
      <c r="AG371" s="22"/>
      <c r="AH371" s="22"/>
      <c r="AI371" s="22"/>
      <c r="AJ371" s="22"/>
      <c r="AK371" s="22"/>
      <c r="AL371" s="22"/>
      <c r="AM371" s="22"/>
      <c r="AN371" s="22"/>
      <c r="AO371" s="62">
        <f t="shared" si="11"/>
        <v>0</v>
      </c>
      <c r="AP371" s="24"/>
      <c r="AQ371" s="8"/>
    </row>
    <row r="372" spans="1:43" ht="16.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row>
    <row r="373" spans="1:43" ht="14.65" customHeight="1">
      <c r="A373" s="113" t="s">
        <v>48</v>
      </c>
      <c r="B373" s="202" t="s">
        <v>221</v>
      </c>
      <c r="C373" s="202"/>
      <c r="D373" s="123" t="s">
        <v>78</v>
      </c>
      <c r="E373" s="113" t="s">
        <v>222</v>
      </c>
      <c r="F373" s="104" t="s">
        <v>80</v>
      </c>
      <c r="G373" s="105"/>
      <c r="H373" s="2" t="s">
        <v>81</v>
      </c>
      <c r="I373" s="3" t="s">
        <v>82</v>
      </c>
      <c r="J373" s="141" t="s">
        <v>83</v>
      </c>
      <c r="K373" s="110" t="s">
        <v>84</v>
      </c>
      <c r="L373" s="114" t="s">
        <v>85</v>
      </c>
      <c r="M373" s="113" t="s">
        <v>223</v>
      </c>
      <c r="N373" s="113" t="s">
        <v>87</v>
      </c>
      <c r="O373" s="113" t="s">
        <v>88</v>
      </c>
      <c r="P373" s="113" t="s">
        <v>89</v>
      </c>
      <c r="Q373" s="113" t="s">
        <v>90</v>
      </c>
      <c r="R373" s="159" t="s">
        <v>91</v>
      </c>
      <c r="S373" s="159" t="s">
        <v>92</v>
      </c>
      <c r="T373" s="162" t="s">
        <v>93</v>
      </c>
      <c r="U373" s="162" t="s">
        <v>89</v>
      </c>
      <c r="V373" s="162" t="s">
        <v>94</v>
      </c>
      <c r="W373" s="162" t="s">
        <v>95</v>
      </c>
      <c r="X373" s="162" t="s">
        <v>95</v>
      </c>
      <c r="Y373" s="110" t="s">
        <v>224</v>
      </c>
      <c r="Z373" s="162" t="s">
        <v>98</v>
      </c>
      <c r="AA373" s="4"/>
      <c r="AB373" s="106" t="s">
        <v>225</v>
      </c>
      <c r="AC373" s="106"/>
      <c r="AD373" s="106"/>
      <c r="AE373" s="106"/>
      <c r="AF373" s="106"/>
      <c r="AG373" s="106"/>
      <c r="AH373" s="106"/>
      <c r="AI373" s="106"/>
      <c r="AJ373" s="106"/>
      <c r="AK373" s="106"/>
      <c r="AL373" s="106"/>
      <c r="AM373" s="106"/>
      <c r="AN373" s="106"/>
      <c r="AO373" s="106"/>
      <c r="AP373" s="106"/>
      <c r="AQ373" s="186" t="s">
        <v>100</v>
      </c>
    </row>
    <row r="374" spans="1:43" ht="14.65" customHeight="1">
      <c r="A374" s="113"/>
      <c r="B374" s="202"/>
      <c r="C374" s="202"/>
      <c r="D374" s="124"/>
      <c r="E374" s="113"/>
      <c r="F374" s="114" t="s">
        <v>101</v>
      </c>
      <c r="G374" s="114" t="s">
        <v>102</v>
      </c>
      <c r="H374" s="135" t="s">
        <v>103</v>
      </c>
      <c r="I374" s="138" t="s">
        <v>104</v>
      </c>
      <c r="J374" s="142"/>
      <c r="K374" s="111"/>
      <c r="L374" s="115"/>
      <c r="M374" s="113"/>
      <c r="N374" s="113"/>
      <c r="O374" s="113"/>
      <c r="P374" s="113"/>
      <c r="Q374" s="113"/>
      <c r="R374" s="160"/>
      <c r="S374" s="160"/>
      <c r="T374" s="162"/>
      <c r="U374" s="162"/>
      <c r="V374" s="162"/>
      <c r="W374" s="162"/>
      <c r="X374" s="162"/>
      <c r="Y374" s="111"/>
      <c r="Z374" s="162"/>
      <c r="AA374" s="4"/>
      <c r="AB374" s="91">
        <v>1</v>
      </c>
      <c r="AC374" s="91"/>
      <c r="AD374" s="9">
        <v>2</v>
      </c>
      <c r="AE374" s="9">
        <v>3</v>
      </c>
      <c r="AF374" s="9">
        <v>4</v>
      </c>
      <c r="AG374" s="9">
        <v>5</v>
      </c>
      <c r="AH374" s="9">
        <v>6</v>
      </c>
      <c r="AI374" s="9">
        <v>7</v>
      </c>
      <c r="AJ374" s="9">
        <v>8</v>
      </c>
      <c r="AK374" s="9">
        <v>9</v>
      </c>
      <c r="AL374" s="9">
        <v>10</v>
      </c>
      <c r="AM374" s="9">
        <v>11</v>
      </c>
      <c r="AN374" s="9">
        <v>12</v>
      </c>
      <c r="AO374" s="9">
        <v>13</v>
      </c>
      <c r="AP374" s="9">
        <v>14</v>
      </c>
      <c r="AQ374" s="186"/>
    </row>
    <row r="375" spans="1:43" ht="14.65" customHeight="1">
      <c r="A375" s="113"/>
      <c r="B375" s="202"/>
      <c r="C375" s="202"/>
      <c r="D375" s="124"/>
      <c r="E375" s="113"/>
      <c r="F375" s="115"/>
      <c r="G375" s="115"/>
      <c r="H375" s="136"/>
      <c r="I375" s="139"/>
      <c r="J375" s="142"/>
      <c r="K375" s="111"/>
      <c r="L375" s="115"/>
      <c r="M375" s="113"/>
      <c r="N375" s="113"/>
      <c r="O375" s="113"/>
      <c r="P375" s="113"/>
      <c r="Q375" s="113"/>
      <c r="R375" s="160"/>
      <c r="S375" s="160"/>
      <c r="T375" s="162"/>
      <c r="U375" s="162"/>
      <c r="V375" s="162"/>
      <c r="W375" s="162"/>
      <c r="X375" s="162"/>
      <c r="Y375" s="111"/>
      <c r="Z375" s="162"/>
      <c r="AA375" s="4"/>
      <c r="AB375" s="107" t="s">
        <v>49</v>
      </c>
      <c r="AC375" s="107"/>
      <c r="AD375" s="174" t="s">
        <v>51</v>
      </c>
      <c r="AE375" s="177" t="s">
        <v>53</v>
      </c>
      <c r="AF375" s="174" t="s">
        <v>55</v>
      </c>
      <c r="AG375" s="177" t="s">
        <v>57</v>
      </c>
      <c r="AH375" s="174" t="s">
        <v>59</v>
      </c>
      <c r="AI375" s="177" t="s">
        <v>61</v>
      </c>
      <c r="AJ375" s="174" t="s">
        <v>63</v>
      </c>
      <c r="AK375" s="177" t="s">
        <v>65</v>
      </c>
      <c r="AL375" s="174" t="s">
        <v>67</v>
      </c>
      <c r="AM375" s="107" t="s">
        <v>40</v>
      </c>
      <c r="AN375" s="174" t="s">
        <v>226</v>
      </c>
      <c r="AO375" s="107" t="s">
        <v>73</v>
      </c>
      <c r="AP375" s="174" t="s">
        <v>75</v>
      </c>
      <c r="AQ375" s="186"/>
    </row>
    <row r="376" spans="1:43" ht="16.5">
      <c r="A376" s="113"/>
      <c r="B376" s="202"/>
      <c r="C376" s="202"/>
      <c r="D376" s="125"/>
      <c r="E376" s="113"/>
      <c r="F376" s="116"/>
      <c r="G376" s="116"/>
      <c r="H376" s="137"/>
      <c r="I376" s="140"/>
      <c r="J376" s="143"/>
      <c r="K376" s="112"/>
      <c r="L376" s="116"/>
      <c r="M376" s="113"/>
      <c r="N376" s="113"/>
      <c r="O376" s="113"/>
      <c r="P376" s="113"/>
      <c r="Q376" s="113"/>
      <c r="R376" s="161"/>
      <c r="S376" s="161"/>
      <c r="T376" s="162"/>
      <c r="U376" s="162"/>
      <c r="V376" s="162"/>
      <c r="W376" s="162"/>
      <c r="X376" s="162"/>
      <c r="Y376" s="112"/>
      <c r="Z376" s="162"/>
      <c r="AA376" s="4"/>
      <c r="AB376" s="64" t="s">
        <v>106</v>
      </c>
      <c r="AC376" s="64" t="s">
        <v>107</v>
      </c>
      <c r="AD376" s="174"/>
      <c r="AE376" s="178"/>
      <c r="AF376" s="174"/>
      <c r="AG376" s="178"/>
      <c r="AH376" s="174"/>
      <c r="AI376" s="178"/>
      <c r="AJ376" s="174"/>
      <c r="AK376" s="178"/>
      <c r="AL376" s="174"/>
      <c r="AM376" s="107"/>
      <c r="AN376" s="174"/>
      <c r="AO376" s="107"/>
      <c r="AP376" s="174"/>
      <c r="AQ376" s="186"/>
    </row>
    <row r="377" spans="1:43" ht="14.65" customHeight="1">
      <c r="A377" s="45">
        <v>1</v>
      </c>
      <c r="B377" s="108" t="s">
        <v>227</v>
      </c>
      <c r="C377" s="109"/>
      <c r="D377" s="54">
        <f>+Junio!M377</f>
        <v>0</v>
      </c>
      <c r="E377" s="55"/>
      <c r="F377" s="65"/>
      <c r="G377" s="65"/>
      <c r="H377" s="66"/>
      <c r="I377" s="66"/>
      <c r="J377" s="27">
        <f>SUM(F377,G377)</f>
        <v>0</v>
      </c>
      <c r="K377" s="57">
        <f>+AQ377</f>
        <v>0</v>
      </c>
      <c r="L377" s="58">
        <f>+J377+K377</f>
        <v>0</v>
      </c>
      <c r="M377" s="59">
        <f>+(D377+E377)-(L377)+H377-I377</f>
        <v>0</v>
      </c>
      <c r="N377" s="67">
        <f>+AS377</f>
        <v>0</v>
      </c>
      <c r="O377" s="19"/>
      <c r="P377" s="19"/>
      <c r="Q377" s="19"/>
      <c r="R377" s="19"/>
      <c r="S377" s="20"/>
      <c r="T377" s="20"/>
      <c r="U377" s="68"/>
      <c r="V377" s="68"/>
      <c r="W377" s="68"/>
      <c r="X377" s="68"/>
      <c r="Y377" s="67">
        <f>+AS377</f>
        <v>0</v>
      </c>
      <c r="Z377" s="21"/>
      <c r="AA377" s="4"/>
      <c r="AB377" s="69"/>
      <c r="AC377" s="69"/>
      <c r="AD377" s="69"/>
      <c r="AE377" s="69"/>
      <c r="AF377" s="69"/>
      <c r="AG377" s="69"/>
      <c r="AH377" s="69"/>
      <c r="AI377" s="69"/>
      <c r="AJ377" s="69"/>
      <c r="AK377" s="69"/>
      <c r="AL377" s="69"/>
      <c r="AM377" s="69"/>
      <c r="AN377" s="69"/>
      <c r="AO377" s="69"/>
      <c r="AP377" s="69"/>
      <c r="AQ377" s="70">
        <f>SUM(AB377:AP377)</f>
        <v>0</v>
      </c>
    </row>
    <row r="378" spans="1:43" ht="14.65" customHeight="1">
      <c r="A378" s="45">
        <f>A377+1</f>
        <v>2</v>
      </c>
      <c r="B378" s="108" t="s">
        <v>228</v>
      </c>
      <c r="C378" s="109"/>
      <c r="D378" s="54">
        <f>+Junio!M378</f>
        <v>40</v>
      </c>
      <c r="E378" s="55"/>
      <c r="F378" s="65"/>
      <c r="G378" s="65"/>
      <c r="H378" s="66"/>
      <c r="I378" s="66"/>
      <c r="J378" s="27">
        <f>SUM(F378,G378)</f>
        <v>0</v>
      </c>
      <c r="K378" s="57">
        <f>+AQ378</f>
        <v>0</v>
      </c>
      <c r="L378" s="58">
        <f>+J378+K378</f>
        <v>0</v>
      </c>
      <c r="M378" s="59">
        <f>+(D378+E378)-(L378)+H378-I378</f>
        <v>40</v>
      </c>
      <c r="N378" s="67">
        <f>+AS378</f>
        <v>0</v>
      </c>
      <c r="O378" s="19"/>
      <c r="P378" s="19"/>
      <c r="Q378" s="19"/>
      <c r="R378" s="19"/>
      <c r="S378" s="20"/>
      <c r="T378" s="20"/>
      <c r="U378" s="68"/>
      <c r="V378" s="68"/>
      <c r="W378" s="68"/>
      <c r="X378" s="68"/>
      <c r="Y378" s="67">
        <f>+AS378</f>
        <v>0</v>
      </c>
      <c r="Z378" s="21"/>
      <c r="AA378" s="4"/>
      <c r="AB378" s="69"/>
      <c r="AC378" s="69"/>
      <c r="AD378" s="69"/>
      <c r="AE378" s="69"/>
      <c r="AF378" s="69"/>
      <c r="AG378" s="69"/>
      <c r="AH378" s="69"/>
      <c r="AI378" s="69"/>
      <c r="AJ378" s="69"/>
      <c r="AK378" s="69"/>
      <c r="AL378" s="69"/>
      <c r="AM378" s="69"/>
      <c r="AN378" s="69"/>
      <c r="AO378" s="69"/>
      <c r="AP378" s="69"/>
      <c r="AQ378" s="70">
        <f>SUM(AB378:AP378)</f>
        <v>0</v>
      </c>
    </row>
    <row r="379" spans="1:43" ht="16.5">
      <c r="A379" s="45">
        <f>A378+1</f>
        <v>3</v>
      </c>
      <c r="B379" s="108" t="s">
        <v>229</v>
      </c>
      <c r="C379" s="109"/>
      <c r="D379" s="54">
        <f>+Junio!M379</f>
        <v>12</v>
      </c>
      <c r="E379" s="55"/>
      <c r="F379" s="65">
        <v>2</v>
      </c>
      <c r="G379" s="65"/>
      <c r="H379" s="66"/>
      <c r="I379" s="66"/>
      <c r="J379" s="27">
        <f>SUM(F379,G379)</f>
        <v>2</v>
      </c>
      <c r="K379" s="57">
        <f>+AQ379</f>
        <v>10</v>
      </c>
      <c r="L379" s="58">
        <f>+J379+K379</f>
        <v>12</v>
      </c>
      <c r="M379" s="59">
        <f>+(D379+E379)-(L379)+H379-I379</f>
        <v>0</v>
      </c>
      <c r="N379" s="67">
        <f>+AS379</f>
        <v>0</v>
      </c>
      <c r="O379" s="19"/>
      <c r="P379" s="19"/>
      <c r="Q379" s="19"/>
      <c r="R379" s="19"/>
      <c r="S379" s="20"/>
      <c r="T379" s="20"/>
      <c r="U379" s="68"/>
      <c r="V379" s="68"/>
      <c r="W379" s="68"/>
      <c r="X379" s="68"/>
      <c r="Y379" s="67">
        <f>+AS379</f>
        <v>0</v>
      </c>
      <c r="Z379" s="21"/>
      <c r="AA379" s="4"/>
      <c r="AB379" s="69">
        <v>10</v>
      </c>
      <c r="AC379" s="69"/>
      <c r="AD379" s="69"/>
      <c r="AE379" s="69"/>
      <c r="AF379" s="69"/>
      <c r="AG379" s="69"/>
      <c r="AH379" s="69"/>
      <c r="AI379" s="69"/>
      <c r="AJ379" s="69"/>
      <c r="AK379" s="69"/>
      <c r="AL379" s="69"/>
      <c r="AM379" s="69"/>
      <c r="AN379" s="69"/>
      <c r="AO379" s="69"/>
      <c r="AP379" s="69"/>
      <c r="AQ379" s="70">
        <f>SUM(AB379:AP379)</f>
        <v>10</v>
      </c>
    </row>
    <row r="380" spans="1:43" ht="16.5">
      <c r="A380" s="45">
        <v>4</v>
      </c>
      <c r="B380" s="108" t="s">
        <v>230</v>
      </c>
      <c r="C380" s="109"/>
      <c r="D380" s="54">
        <f>+Junio!M380</f>
        <v>0</v>
      </c>
      <c r="E380" s="55"/>
      <c r="F380" s="65"/>
      <c r="G380" s="65"/>
      <c r="H380" s="66"/>
      <c r="I380" s="66"/>
      <c r="J380" s="27">
        <f t="shared" ref="J380:J381" si="12">SUM(F380,G380)</f>
        <v>0</v>
      </c>
      <c r="K380" s="57">
        <f t="shared" ref="K380:K381" si="13">+AQ380</f>
        <v>0</v>
      </c>
      <c r="L380" s="58">
        <f t="shared" ref="L380:L381" si="14">+J380+K380</f>
        <v>0</v>
      </c>
      <c r="M380" s="59">
        <f t="shared" ref="M380:M381" si="15">+(D380+E380)-(L380)+H380-I380</f>
        <v>0</v>
      </c>
      <c r="N380" s="67">
        <f t="shared" ref="N380:N381" si="16">+AS380</f>
        <v>0</v>
      </c>
      <c r="O380" s="19"/>
      <c r="P380" s="19"/>
      <c r="Q380" s="19"/>
      <c r="R380" s="19"/>
      <c r="S380" s="20"/>
      <c r="T380" s="20"/>
      <c r="U380" s="68"/>
      <c r="V380" s="68"/>
      <c r="W380" s="68"/>
      <c r="X380" s="68"/>
      <c r="Y380" s="67">
        <f t="shared" ref="Y380:Y381" si="17">+AS380</f>
        <v>0</v>
      </c>
      <c r="Z380" s="21"/>
      <c r="AA380" s="4"/>
      <c r="AB380" s="69"/>
      <c r="AC380" s="69"/>
      <c r="AD380" s="69"/>
      <c r="AE380" s="69"/>
      <c r="AF380" s="69"/>
      <c r="AG380" s="69"/>
      <c r="AH380" s="69"/>
      <c r="AI380" s="69"/>
      <c r="AJ380" s="69"/>
      <c r="AK380" s="69"/>
      <c r="AL380" s="69"/>
      <c r="AM380" s="69"/>
      <c r="AN380" s="69"/>
      <c r="AO380" s="69"/>
      <c r="AP380" s="69"/>
      <c r="AQ380" s="70">
        <f t="shared" ref="AQ380:AQ381" si="18">SUM(AB380:AP380)</f>
        <v>0</v>
      </c>
    </row>
    <row r="381" spans="1:43" ht="16.5">
      <c r="A381" s="45">
        <f>A380+1</f>
        <v>5</v>
      </c>
      <c r="B381" s="108" t="s">
        <v>231</v>
      </c>
      <c r="C381" s="109"/>
      <c r="D381" s="54">
        <f>+Junio!M381</f>
        <v>0</v>
      </c>
      <c r="E381" s="55"/>
      <c r="F381" s="65"/>
      <c r="G381" s="65"/>
      <c r="H381" s="66"/>
      <c r="I381" s="66"/>
      <c r="J381" s="27">
        <f t="shared" si="12"/>
        <v>0</v>
      </c>
      <c r="K381" s="57">
        <f t="shared" si="13"/>
        <v>0</v>
      </c>
      <c r="L381" s="58">
        <f t="shared" si="14"/>
        <v>0</v>
      </c>
      <c r="M381" s="59">
        <f t="shared" si="15"/>
        <v>0</v>
      </c>
      <c r="N381" s="67">
        <f t="shared" si="16"/>
        <v>0</v>
      </c>
      <c r="O381" s="19"/>
      <c r="P381" s="19"/>
      <c r="Q381" s="19"/>
      <c r="R381" s="19"/>
      <c r="S381" s="20"/>
      <c r="T381" s="20"/>
      <c r="U381" s="68"/>
      <c r="V381" s="68"/>
      <c r="W381" s="68"/>
      <c r="X381" s="68"/>
      <c r="Y381" s="67">
        <f t="shared" si="17"/>
        <v>0</v>
      </c>
      <c r="Z381" s="21"/>
      <c r="AA381" s="4"/>
      <c r="AB381" s="69"/>
      <c r="AC381" s="69"/>
      <c r="AD381" s="69"/>
      <c r="AE381" s="69"/>
      <c r="AF381" s="69"/>
      <c r="AG381" s="69"/>
      <c r="AH381" s="69"/>
      <c r="AI381" s="69"/>
      <c r="AJ381" s="69"/>
      <c r="AK381" s="69"/>
      <c r="AL381" s="69"/>
      <c r="AM381" s="69"/>
      <c r="AN381" s="69"/>
      <c r="AO381" s="69"/>
      <c r="AP381" s="69"/>
      <c r="AQ381" s="70">
        <f t="shared" si="18"/>
        <v>0</v>
      </c>
    </row>
  </sheetData>
  <sheetProtection algorithmName="SHA-512" hashValue="aRON9TzxE+A863/u2qkN2t03n9SloLTChkg8ssqYtC5o7T63OKXwYMdTcH48Vh5CfBMm7RpY8yJwj2ItQbvjnA==" saltValue="+aWuR/D+FBQDdIcIjvc8Hg==" spinCount="100000" sheet="1" objects="1" scenarios="1"/>
  <protectedRanges>
    <protectedRange algorithmName="SHA-512" hashValue="zHOOI8C6TdaV6s6N2/27xESvwU0t5zAaLoItHRVoGpTXM9j+vyxsopMktU83nI5i57EgckgHvMhLqaFhlwmlrQ==" saltValue="lXnRqhBa+m7p3r+f6ZoJ4w==" spinCount="100000" sqref="K5:K220 K222:K293 K295:K371 Q221:Y221 Q294:Y294 M5:M9 M11:M15 M17:M21 M23:M27 M29:M33 M35:M39 M41:M45 M47:M51 M53:M57 M59:M63 M65:M69 M71:M75 M77:M81 M83:M87 M89:M93 M95:M99 M101:M105 M107:M111 M113:M117 M119:M123 M125:M129 M131:M135 M137:M141 M143:M147 M149:M153 M155:M159 M161:M165 M167:M171 M173:M177 M179:M183 M185:M189 M191:M195 M197:M201 M203:M207 M209:M213 M215:M219 M222:M226 M228:M232 M234:M238 M240:M244 M246:M250 M252:M256 M258:M262 M264:M268 M270:M274 M276:M280 M282:M286 M288:M292 M365:M371" name="Municipios_1_2"/>
    <protectedRange algorithmName="SHA-512" hashValue="azGcVdqYkhR86HIKn2rYPPRr5+mVW4IEq7uRHMk25sS6su9btp67csEbkWb5GQvriIX/bROpuDFXXVgLMPzhMQ==" saltValue="So3PWvzqU6WQxaYTU7AVAg==" spinCount="100000" sqref="M10 M16 M22 M28 M34 M40 M46 M52 M58 M64 M70 M76 M82 M100 M112 M118 M124 M130 M136 M142 M148 M88 M94 M106 M166 M172 M178 M184 M190 M196 M202 M208 M214 M220 M227 M233 M239 M245 M251 M257 M263 M269 M275 M281 M287 M293 M364 M160 M154" name="Acopio_1_2_2"/>
    <protectedRange algorithmName="SHA-512" hashValue="8byoQttQWGP5qbcxqBkq+H+/zRRYljqgH/rENkvAtcx2vfR2IwlTET4l4/66wUB+2T3pLT28iauSquQPOk8bNw==" saltValue="lZksW1D6kU5eg3qR/gQlwA==" spinCount="100000" sqref="AO1:AO4" name="Enero Perdidas_2_2"/>
    <protectedRange algorithmName="SHA-512" hashValue="8byoQttQWGP5qbcxqBkq+H+/zRRYljqgH/rENkvAtcx2vfR2IwlTET4l4/66wUB+2T3pLT28iauSquQPOk8bNw==" saltValue="lZksW1D6kU5eg3qR/gQlwA==" spinCount="100000" sqref="AQ373:AQ376" name="Enero Perdidas_3_2"/>
    <protectedRange algorithmName="SHA-512" hashValue="zHOOI8C6TdaV6s6N2/27xESvwU0t5zAaLoItHRVoGpTXM9j+vyxsopMktU83nI5i57EgckgHvMhLqaFhlwmlrQ==" saltValue="lXnRqhBa+m7p3r+f6ZoJ4w==" spinCount="100000" sqref="M295:M300 M302:M307 M309:M314 M316:M321 M323:M328 M330:M335 M337:M342 M344:M349 M351:M356 M358:M363" name="Municipios_1_2_1"/>
    <protectedRange algorithmName="SHA-512" hashValue="azGcVdqYkhR86HIKn2rYPPRr5+mVW4IEq7uRHMk25sS6su9btp67csEbkWb5GQvriIX/bROpuDFXXVgLMPzhMQ==" saltValue="So3PWvzqU6WQxaYTU7AVAg==" spinCount="100000" sqref="M301 M308 M315 M322 M329 M336 M343 M350 M357" name="Acopio_1_2_2_1"/>
    <protectedRange algorithmName="SHA-512" hashValue="zHOOI8C6TdaV6s6N2/27xESvwU0t5zAaLoItHRVoGpTXM9j+vyxsopMktU83nI5i57EgckgHvMhLqaFhlwmlrQ==" saltValue="lXnRqhBa+m7p3r+f6ZoJ4w==" spinCount="100000" sqref="K377:K381 M377:M381" name="Municipios_1_2_3"/>
    <protectedRange algorithmName="SHA-512" hashValue="8byoQttQWGP5qbcxqBkq+H+/zRRYljqgH/rENkvAtcx2vfR2IwlTET4l4/66wUB+2T3pLT28iauSquQPOk8bNw==" saltValue="lZksW1D6kU5eg3qR/gQlwA==" spinCount="100000" sqref="AQ377:AQ381" name="Enero Perdidas_5_2_2"/>
  </protectedRanges>
  <mergeCells count="1668">
    <mergeCell ref="B209:C214"/>
    <mergeCell ref="B203:C208"/>
    <mergeCell ref="B373:C376"/>
    <mergeCell ref="B358:C364"/>
    <mergeCell ref="B351:C357"/>
    <mergeCell ref="B344:C350"/>
    <mergeCell ref="B337:C343"/>
    <mergeCell ref="B330:C336"/>
    <mergeCell ref="B323:C329"/>
    <mergeCell ref="B316:C322"/>
    <mergeCell ref="B309:C315"/>
    <mergeCell ref="B41:C46"/>
    <mergeCell ref="B35:C40"/>
    <mergeCell ref="B29:C34"/>
    <mergeCell ref="B23:C28"/>
    <mergeCell ref="B17:C22"/>
    <mergeCell ref="B11:C16"/>
    <mergeCell ref="B371:C371"/>
    <mergeCell ref="B5:C10"/>
    <mergeCell ref="B1:C4"/>
    <mergeCell ref="B197:C202"/>
    <mergeCell ref="B191:C196"/>
    <mergeCell ref="B185:C190"/>
    <mergeCell ref="B179:C184"/>
    <mergeCell ref="B173:C178"/>
    <mergeCell ref="B167:C172"/>
    <mergeCell ref="B161:C166"/>
    <mergeCell ref="B155:C157"/>
    <mergeCell ref="B149:C151"/>
    <mergeCell ref="B143:C148"/>
    <mergeCell ref="B137:C142"/>
    <mergeCell ref="B131:C136"/>
    <mergeCell ref="B125:C130"/>
    <mergeCell ref="B119:C124"/>
    <mergeCell ref="B113:C118"/>
    <mergeCell ref="B107:C112"/>
    <mergeCell ref="B101:C106"/>
    <mergeCell ref="AO330:AO335"/>
    <mergeCell ref="AO337:AO342"/>
    <mergeCell ref="AO344:AO349"/>
    <mergeCell ref="AO351:AO356"/>
    <mergeCell ref="AO358:AO363"/>
    <mergeCell ref="AO375:AO376"/>
    <mergeCell ref="AP375:AP376"/>
    <mergeCell ref="AQ373:AQ376"/>
    <mergeCell ref="B95:C100"/>
    <mergeCell ref="B89:C94"/>
    <mergeCell ref="B83:C88"/>
    <mergeCell ref="B77:C82"/>
    <mergeCell ref="B71:C76"/>
    <mergeCell ref="B65:C70"/>
    <mergeCell ref="B59:C64"/>
    <mergeCell ref="B53:C58"/>
    <mergeCell ref="B47:C52"/>
    <mergeCell ref="B302:C308"/>
    <mergeCell ref="B295:C301"/>
    <mergeCell ref="B288:C293"/>
    <mergeCell ref="B282:C287"/>
    <mergeCell ref="B276:C281"/>
    <mergeCell ref="B270:C275"/>
    <mergeCell ref="B264:C269"/>
    <mergeCell ref="B258:C263"/>
    <mergeCell ref="B252:C257"/>
    <mergeCell ref="B246:C251"/>
    <mergeCell ref="B240:C245"/>
    <mergeCell ref="B234:C239"/>
    <mergeCell ref="B228:C233"/>
    <mergeCell ref="B222:C227"/>
    <mergeCell ref="B215:C220"/>
    <mergeCell ref="AO222:AO226"/>
    <mergeCell ref="AO228:AO232"/>
    <mergeCell ref="AO234:AO238"/>
    <mergeCell ref="AO240:AO244"/>
    <mergeCell ref="AO246:AO250"/>
    <mergeCell ref="AO252:AO256"/>
    <mergeCell ref="AO258:AO262"/>
    <mergeCell ref="AO264:AO268"/>
    <mergeCell ref="AO270:AO274"/>
    <mergeCell ref="AO276:AO280"/>
    <mergeCell ref="AO282:AO286"/>
    <mergeCell ref="AO288:AO292"/>
    <mergeCell ref="AO295:AO300"/>
    <mergeCell ref="AO302:AO307"/>
    <mergeCell ref="AO309:AO314"/>
    <mergeCell ref="AO316:AO321"/>
    <mergeCell ref="AO323:AO328"/>
    <mergeCell ref="AO119:AO123"/>
    <mergeCell ref="AO125:AO129"/>
    <mergeCell ref="AO131:AO135"/>
    <mergeCell ref="AO137:AO141"/>
    <mergeCell ref="AO143:AO147"/>
    <mergeCell ref="AO149:AO153"/>
    <mergeCell ref="AO155:AO159"/>
    <mergeCell ref="AO161:AO165"/>
    <mergeCell ref="AO167:AO171"/>
    <mergeCell ref="AO173:AO177"/>
    <mergeCell ref="AO179:AO183"/>
    <mergeCell ref="AO185:AO189"/>
    <mergeCell ref="AO191:AO195"/>
    <mergeCell ref="AO197:AO201"/>
    <mergeCell ref="AO203:AO207"/>
    <mergeCell ref="AO209:AO213"/>
    <mergeCell ref="AO215:AO219"/>
    <mergeCell ref="AN288:AN292"/>
    <mergeCell ref="AN295:AN300"/>
    <mergeCell ref="AN302:AN307"/>
    <mergeCell ref="AN309:AN314"/>
    <mergeCell ref="AN316:AN321"/>
    <mergeCell ref="AN323:AN328"/>
    <mergeCell ref="AN330:AN335"/>
    <mergeCell ref="AN337:AN342"/>
    <mergeCell ref="AN344:AN349"/>
    <mergeCell ref="AN351:AN356"/>
    <mergeCell ref="AN358:AN363"/>
    <mergeCell ref="AN375:AN376"/>
    <mergeCell ref="AO1:AO4"/>
    <mergeCell ref="AO5:AO9"/>
    <mergeCell ref="AO11:AO15"/>
    <mergeCell ref="AO17:AO21"/>
    <mergeCell ref="AO23:AO27"/>
    <mergeCell ref="AO29:AO33"/>
    <mergeCell ref="AO35:AO39"/>
    <mergeCell ref="AO41:AO45"/>
    <mergeCell ref="AO47:AO51"/>
    <mergeCell ref="AO53:AO57"/>
    <mergeCell ref="AO59:AO63"/>
    <mergeCell ref="AO65:AO69"/>
    <mergeCell ref="AO71:AO75"/>
    <mergeCell ref="AO77:AO81"/>
    <mergeCell ref="AO83:AO87"/>
    <mergeCell ref="AO89:AO93"/>
    <mergeCell ref="AO95:AO99"/>
    <mergeCell ref="AO101:AO105"/>
    <mergeCell ref="AO107:AO111"/>
    <mergeCell ref="AO113:AO117"/>
    <mergeCell ref="AN185:AN189"/>
    <mergeCell ref="AN191:AN195"/>
    <mergeCell ref="AN197:AN201"/>
    <mergeCell ref="AN203:AN207"/>
    <mergeCell ref="AN209:AN213"/>
    <mergeCell ref="AN215:AN219"/>
    <mergeCell ref="AN222:AN226"/>
    <mergeCell ref="AN228:AN232"/>
    <mergeCell ref="AN234:AN238"/>
    <mergeCell ref="AN240:AN244"/>
    <mergeCell ref="AN246:AN250"/>
    <mergeCell ref="AN252:AN256"/>
    <mergeCell ref="AN258:AN262"/>
    <mergeCell ref="AN264:AN268"/>
    <mergeCell ref="AN270:AN274"/>
    <mergeCell ref="AN276:AN280"/>
    <mergeCell ref="AN282:AN286"/>
    <mergeCell ref="AM375:AM376"/>
    <mergeCell ref="AN3:AN4"/>
    <mergeCell ref="AN5:AN9"/>
    <mergeCell ref="AN11:AN15"/>
    <mergeCell ref="AN17:AN21"/>
    <mergeCell ref="AN23:AN27"/>
    <mergeCell ref="AN29:AN33"/>
    <mergeCell ref="AN35:AN39"/>
    <mergeCell ref="AN41:AN45"/>
    <mergeCell ref="AN47:AN51"/>
    <mergeCell ref="AN53:AN57"/>
    <mergeCell ref="AN59:AN63"/>
    <mergeCell ref="AN65:AN69"/>
    <mergeCell ref="AN71:AN75"/>
    <mergeCell ref="AN77:AN81"/>
    <mergeCell ref="AN83:AN87"/>
    <mergeCell ref="AN89:AN93"/>
    <mergeCell ref="AN95:AN99"/>
    <mergeCell ref="AN101:AN105"/>
    <mergeCell ref="AN107:AN111"/>
    <mergeCell ref="AN113:AN117"/>
    <mergeCell ref="AN119:AN123"/>
    <mergeCell ref="AN125:AN129"/>
    <mergeCell ref="AN131:AN135"/>
    <mergeCell ref="AN137:AN141"/>
    <mergeCell ref="AN143:AN147"/>
    <mergeCell ref="AN149:AN153"/>
    <mergeCell ref="AN155:AN159"/>
    <mergeCell ref="AN161:AN165"/>
    <mergeCell ref="AN167:AN171"/>
    <mergeCell ref="AN173:AN177"/>
    <mergeCell ref="AN179:AN183"/>
    <mergeCell ref="AM252:AM256"/>
    <mergeCell ref="AM258:AM262"/>
    <mergeCell ref="AM264:AM268"/>
    <mergeCell ref="AM270:AM274"/>
    <mergeCell ref="AM276:AM280"/>
    <mergeCell ref="AM282:AM286"/>
    <mergeCell ref="AM288:AM292"/>
    <mergeCell ref="AM295:AM300"/>
    <mergeCell ref="AM302:AM307"/>
    <mergeCell ref="AM309:AM314"/>
    <mergeCell ref="AM316:AM321"/>
    <mergeCell ref="AM323:AM328"/>
    <mergeCell ref="AM330:AM335"/>
    <mergeCell ref="AM337:AM342"/>
    <mergeCell ref="AM344:AM349"/>
    <mergeCell ref="AM351:AM356"/>
    <mergeCell ref="AM358:AM363"/>
    <mergeCell ref="AM149:AM153"/>
    <mergeCell ref="AM155:AM159"/>
    <mergeCell ref="AM161:AM165"/>
    <mergeCell ref="AM167:AM171"/>
    <mergeCell ref="AM173:AM177"/>
    <mergeCell ref="AM179:AM183"/>
    <mergeCell ref="AM185:AM189"/>
    <mergeCell ref="AM191:AM195"/>
    <mergeCell ref="AM197:AM201"/>
    <mergeCell ref="AM203:AM207"/>
    <mergeCell ref="AM209:AM213"/>
    <mergeCell ref="AM215:AM219"/>
    <mergeCell ref="AM222:AM226"/>
    <mergeCell ref="AM228:AM232"/>
    <mergeCell ref="AM234:AM238"/>
    <mergeCell ref="AM240:AM244"/>
    <mergeCell ref="AM246:AM250"/>
    <mergeCell ref="AL323:AL328"/>
    <mergeCell ref="AL330:AL335"/>
    <mergeCell ref="AL337:AL342"/>
    <mergeCell ref="AL344:AL349"/>
    <mergeCell ref="AL351:AL356"/>
    <mergeCell ref="AL358:AL363"/>
    <mergeCell ref="AL375:AL376"/>
    <mergeCell ref="AM3:AM4"/>
    <mergeCell ref="AM5:AM9"/>
    <mergeCell ref="AM11:AM15"/>
    <mergeCell ref="AM17:AM21"/>
    <mergeCell ref="AM23:AM27"/>
    <mergeCell ref="AM29:AM33"/>
    <mergeCell ref="AM35:AM39"/>
    <mergeCell ref="AM41:AM45"/>
    <mergeCell ref="AM47:AM51"/>
    <mergeCell ref="AM53:AM57"/>
    <mergeCell ref="AM59:AM63"/>
    <mergeCell ref="AM65:AM69"/>
    <mergeCell ref="AM71:AM75"/>
    <mergeCell ref="AM77:AM81"/>
    <mergeCell ref="AM83:AM87"/>
    <mergeCell ref="AM89:AM93"/>
    <mergeCell ref="AM95:AM99"/>
    <mergeCell ref="AM101:AM105"/>
    <mergeCell ref="AM107:AM111"/>
    <mergeCell ref="AM113:AM117"/>
    <mergeCell ref="AM119:AM123"/>
    <mergeCell ref="AM125:AM129"/>
    <mergeCell ref="AM131:AM135"/>
    <mergeCell ref="AM137:AM141"/>
    <mergeCell ref="AM143:AM147"/>
    <mergeCell ref="AL215:AL219"/>
    <mergeCell ref="AL222:AL226"/>
    <mergeCell ref="AL228:AL232"/>
    <mergeCell ref="AL234:AL238"/>
    <mergeCell ref="AL240:AL244"/>
    <mergeCell ref="AL246:AL250"/>
    <mergeCell ref="AL252:AL256"/>
    <mergeCell ref="AL258:AL262"/>
    <mergeCell ref="AL264:AL268"/>
    <mergeCell ref="AL270:AL274"/>
    <mergeCell ref="AL276:AL280"/>
    <mergeCell ref="AL282:AL286"/>
    <mergeCell ref="AL288:AL292"/>
    <mergeCell ref="AL295:AL300"/>
    <mergeCell ref="AL302:AL307"/>
    <mergeCell ref="AL309:AL314"/>
    <mergeCell ref="AL316:AL321"/>
    <mergeCell ref="AL113:AL117"/>
    <mergeCell ref="AL119:AL123"/>
    <mergeCell ref="AL125:AL129"/>
    <mergeCell ref="AL131:AL135"/>
    <mergeCell ref="AL137:AL141"/>
    <mergeCell ref="AL143:AL147"/>
    <mergeCell ref="AL149:AL153"/>
    <mergeCell ref="AL155:AL159"/>
    <mergeCell ref="AL161:AL165"/>
    <mergeCell ref="AL167:AL171"/>
    <mergeCell ref="AL173:AL177"/>
    <mergeCell ref="AL179:AL183"/>
    <mergeCell ref="AL185:AL189"/>
    <mergeCell ref="AL191:AL195"/>
    <mergeCell ref="AL197:AL201"/>
    <mergeCell ref="AL203:AL207"/>
    <mergeCell ref="AL209:AL213"/>
    <mergeCell ref="AK282:AK286"/>
    <mergeCell ref="AK288:AK292"/>
    <mergeCell ref="AK295:AK300"/>
    <mergeCell ref="AK302:AK307"/>
    <mergeCell ref="AK309:AK314"/>
    <mergeCell ref="AK316:AK321"/>
    <mergeCell ref="AK323:AK328"/>
    <mergeCell ref="AK330:AK335"/>
    <mergeCell ref="AK337:AK342"/>
    <mergeCell ref="AK344:AK349"/>
    <mergeCell ref="AK351:AK356"/>
    <mergeCell ref="AK358:AK363"/>
    <mergeCell ref="AK375:AK376"/>
    <mergeCell ref="AL3:AL4"/>
    <mergeCell ref="AL5:AL9"/>
    <mergeCell ref="AL11:AL15"/>
    <mergeCell ref="AL17:AL21"/>
    <mergeCell ref="AL23:AL27"/>
    <mergeCell ref="AL29:AL33"/>
    <mergeCell ref="AL35:AL39"/>
    <mergeCell ref="AL41:AL45"/>
    <mergeCell ref="AL47:AL51"/>
    <mergeCell ref="AL53:AL57"/>
    <mergeCell ref="AL59:AL63"/>
    <mergeCell ref="AL65:AL69"/>
    <mergeCell ref="AL71:AL75"/>
    <mergeCell ref="AL77:AL81"/>
    <mergeCell ref="AL83:AL87"/>
    <mergeCell ref="AL89:AL93"/>
    <mergeCell ref="AL95:AL99"/>
    <mergeCell ref="AL101:AL105"/>
    <mergeCell ref="AL107:AL111"/>
    <mergeCell ref="AK179:AK183"/>
    <mergeCell ref="AK185:AK189"/>
    <mergeCell ref="AK191:AK195"/>
    <mergeCell ref="AK197:AK201"/>
    <mergeCell ref="AK203:AK207"/>
    <mergeCell ref="AK209:AK213"/>
    <mergeCell ref="AK215:AK219"/>
    <mergeCell ref="AK222:AK226"/>
    <mergeCell ref="AK228:AK232"/>
    <mergeCell ref="AK234:AK238"/>
    <mergeCell ref="AK240:AK244"/>
    <mergeCell ref="AK246:AK250"/>
    <mergeCell ref="AK252:AK256"/>
    <mergeCell ref="AK258:AK262"/>
    <mergeCell ref="AK264:AK268"/>
    <mergeCell ref="AK270:AK274"/>
    <mergeCell ref="AK276:AK280"/>
    <mergeCell ref="AJ358:AJ363"/>
    <mergeCell ref="AJ375:AJ376"/>
    <mergeCell ref="AK3:AK4"/>
    <mergeCell ref="AK5:AK9"/>
    <mergeCell ref="AK11:AK15"/>
    <mergeCell ref="AK17:AK21"/>
    <mergeCell ref="AK23:AK27"/>
    <mergeCell ref="AK29:AK33"/>
    <mergeCell ref="AK35:AK39"/>
    <mergeCell ref="AK41:AK45"/>
    <mergeCell ref="AK47:AK51"/>
    <mergeCell ref="AK53:AK57"/>
    <mergeCell ref="AK59:AK63"/>
    <mergeCell ref="AK65:AK69"/>
    <mergeCell ref="AK71:AK75"/>
    <mergeCell ref="AK77:AK81"/>
    <mergeCell ref="AK83:AK87"/>
    <mergeCell ref="AK89:AK93"/>
    <mergeCell ref="AK95:AK99"/>
    <mergeCell ref="AK101:AK105"/>
    <mergeCell ref="AK107:AK111"/>
    <mergeCell ref="AK113:AK117"/>
    <mergeCell ref="AK119:AK123"/>
    <mergeCell ref="AK125:AK129"/>
    <mergeCell ref="AK131:AK135"/>
    <mergeCell ref="AK137:AK141"/>
    <mergeCell ref="AK143:AK147"/>
    <mergeCell ref="AK149:AK153"/>
    <mergeCell ref="AK155:AK159"/>
    <mergeCell ref="AK161:AK165"/>
    <mergeCell ref="AK167:AK171"/>
    <mergeCell ref="AK173:AK177"/>
    <mergeCell ref="AJ246:AJ250"/>
    <mergeCell ref="AJ252:AJ256"/>
    <mergeCell ref="AJ258:AJ262"/>
    <mergeCell ref="AJ264:AJ268"/>
    <mergeCell ref="AJ270:AJ274"/>
    <mergeCell ref="AJ276:AJ280"/>
    <mergeCell ref="AJ282:AJ286"/>
    <mergeCell ref="AJ288:AJ292"/>
    <mergeCell ref="AJ295:AJ300"/>
    <mergeCell ref="AJ302:AJ307"/>
    <mergeCell ref="AJ309:AJ314"/>
    <mergeCell ref="AJ316:AJ321"/>
    <mergeCell ref="AJ323:AJ328"/>
    <mergeCell ref="AJ330:AJ335"/>
    <mergeCell ref="AJ337:AJ342"/>
    <mergeCell ref="AJ344:AJ349"/>
    <mergeCell ref="AJ351:AJ356"/>
    <mergeCell ref="AJ143:AJ147"/>
    <mergeCell ref="AJ149:AJ153"/>
    <mergeCell ref="AJ155:AJ159"/>
    <mergeCell ref="AJ161:AJ165"/>
    <mergeCell ref="AJ167:AJ171"/>
    <mergeCell ref="AJ173:AJ177"/>
    <mergeCell ref="AJ179:AJ183"/>
    <mergeCell ref="AJ185:AJ189"/>
    <mergeCell ref="AJ191:AJ195"/>
    <mergeCell ref="AJ197:AJ201"/>
    <mergeCell ref="AJ203:AJ207"/>
    <mergeCell ref="AJ209:AJ213"/>
    <mergeCell ref="AJ215:AJ219"/>
    <mergeCell ref="AJ222:AJ226"/>
    <mergeCell ref="AJ228:AJ232"/>
    <mergeCell ref="AJ234:AJ238"/>
    <mergeCell ref="AJ240:AJ244"/>
    <mergeCell ref="AI316:AI321"/>
    <mergeCell ref="AI323:AI328"/>
    <mergeCell ref="AI330:AI335"/>
    <mergeCell ref="AI337:AI342"/>
    <mergeCell ref="AI344:AI349"/>
    <mergeCell ref="AI351:AI356"/>
    <mergeCell ref="AI358:AI363"/>
    <mergeCell ref="AI375:AI376"/>
    <mergeCell ref="AJ3:AJ4"/>
    <mergeCell ref="AJ5:AJ9"/>
    <mergeCell ref="AJ11:AJ15"/>
    <mergeCell ref="AJ17:AJ21"/>
    <mergeCell ref="AJ23:AJ27"/>
    <mergeCell ref="AJ29:AJ33"/>
    <mergeCell ref="AJ35:AJ39"/>
    <mergeCell ref="AJ41:AJ45"/>
    <mergeCell ref="AJ47:AJ51"/>
    <mergeCell ref="AJ53:AJ57"/>
    <mergeCell ref="AJ59:AJ63"/>
    <mergeCell ref="AJ65:AJ69"/>
    <mergeCell ref="AJ71:AJ75"/>
    <mergeCell ref="AJ77:AJ81"/>
    <mergeCell ref="AJ83:AJ87"/>
    <mergeCell ref="AJ89:AJ93"/>
    <mergeCell ref="AJ95:AJ99"/>
    <mergeCell ref="AJ101:AJ105"/>
    <mergeCell ref="AJ107:AJ111"/>
    <mergeCell ref="AJ113:AJ117"/>
    <mergeCell ref="AJ119:AJ123"/>
    <mergeCell ref="AJ125:AJ129"/>
    <mergeCell ref="AJ131:AJ135"/>
    <mergeCell ref="AJ137:AJ141"/>
    <mergeCell ref="AI209:AI213"/>
    <mergeCell ref="AI215:AI219"/>
    <mergeCell ref="AI222:AI226"/>
    <mergeCell ref="AI228:AI232"/>
    <mergeCell ref="AI234:AI238"/>
    <mergeCell ref="AI240:AI244"/>
    <mergeCell ref="AI246:AI250"/>
    <mergeCell ref="AI252:AI256"/>
    <mergeCell ref="AI258:AI262"/>
    <mergeCell ref="AI264:AI268"/>
    <mergeCell ref="AI270:AI274"/>
    <mergeCell ref="AI276:AI280"/>
    <mergeCell ref="AI282:AI286"/>
    <mergeCell ref="AI288:AI292"/>
    <mergeCell ref="AI295:AI300"/>
    <mergeCell ref="AI302:AI307"/>
    <mergeCell ref="AI309:AI314"/>
    <mergeCell ref="AI107:AI111"/>
    <mergeCell ref="AI113:AI117"/>
    <mergeCell ref="AI119:AI123"/>
    <mergeCell ref="AI125:AI129"/>
    <mergeCell ref="AI131:AI135"/>
    <mergeCell ref="AI137:AI141"/>
    <mergeCell ref="AI143:AI147"/>
    <mergeCell ref="AI149:AI153"/>
    <mergeCell ref="AI155:AI159"/>
    <mergeCell ref="AI161:AI165"/>
    <mergeCell ref="AI167:AI171"/>
    <mergeCell ref="AI173:AI177"/>
    <mergeCell ref="AI179:AI183"/>
    <mergeCell ref="AI185:AI189"/>
    <mergeCell ref="AI191:AI195"/>
    <mergeCell ref="AI197:AI201"/>
    <mergeCell ref="AI203:AI207"/>
    <mergeCell ref="AH276:AH280"/>
    <mergeCell ref="AH282:AH286"/>
    <mergeCell ref="AH288:AH292"/>
    <mergeCell ref="AH295:AH300"/>
    <mergeCell ref="AH302:AH307"/>
    <mergeCell ref="AH309:AH314"/>
    <mergeCell ref="AH316:AH321"/>
    <mergeCell ref="AH323:AH328"/>
    <mergeCell ref="AH330:AH335"/>
    <mergeCell ref="AH337:AH342"/>
    <mergeCell ref="AH344:AH349"/>
    <mergeCell ref="AH351:AH356"/>
    <mergeCell ref="AH358:AH363"/>
    <mergeCell ref="AH375:AH376"/>
    <mergeCell ref="AI3:AI4"/>
    <mergeCell ref="AI5:AI9"/>
    <mergeCell ref="AI11:AI15"/>
    <mergeCell ref="AI17:AI21"/>
    <mergeCell ref="AI23:AI27"/>
    <mergeCell ref="AI29:AI33"/>
    <mergeCell ref="AI35:AI39"/>
    <mergeCell ref="AI41:AI45"/>
    <mergeCell ref="AI47:AI51"/>
    <mergeCell ref="AI53:AI57"/>
    <mergeCell ref="AI59:AI63"/>
    <mergeCell ref="AI65:AI69"/>
    <mergeCell ref="AI71:AI75"/>
    <mergeCell ref="AI77:AI81"/>
    <mergeCell ref="AI83:AI87"/>
    <mergeCell ref="AI89:AI93"/>
    <mergeCell ref="AI95:AI99"/>
    <mergeCell ref="AI101:AI105"/>
    <mergeCell ref="AH173:AH177"/>
    <mergeCell ref="AH179:AH183"/>
    <mergeCell ref="AH185:AH189"/>
    <mergeCell ref="AH191:AH195"/>
    <mergeCell ref="AH197:AH201"/>
    <mergeCell ref="AH203:AH207"/>
    <mergeCell ref="AH209:AH213"/>
    <mergeCell ref="AH215:AH219"/>
    <mergeCell ref="AH222:AH226"/>
    <mergeCell ref="AH228:AH232"/>
    <mergeCell ref="AH234:AH238"/>
    <mergeCell ref="AH240:AH244"/>
    <mergeCell ref="AH246:AH250"/>
    <mergeCell ref="AH252:AH256"/>
    <mergeCell ref="AH258:AH262"/>
    <mergeCell ref="AH264:AH268"/>
    <mergeCell ref="AH270:AH274"/>
    <mergeCell ref="AG351:AG356"/>
    <mergeCell ref="AG358:AG363"/>
    <mergeCell ref="AG375:AG376"/>
    <mergeCell ref="AH3:AH4"/>
    <mergeCell ref="AH5:AH9"/>
    <mergeCell ref="AH11:AH15"/>
    <mergeCell ref="AH17:AH21"/>
    <mergeCell ref="AH23:AH27"/>
    <mergeCell ref="AH29:AH33"/>
    <mergeCell ref="AH35:AH39"/>
    <mergeCell ref="AH41:AH45"/>
    <mergeCell ref="AH47:AH51"/>
    <mergeCell ref="AH53:AH57"/>
    <mergeCell ref="AH59:AH63"/>
    <mergeCell ref="AH65:AH69"/>
    <mergeCell ref="AH71:AH75"/>
    <mergeCell ref="AH77:AH81"/>
    <mergeCell ref="AH83:AH87"/>
    <mergeCell ref="AH89:AH93"/>
    <mergeCell ref="AH95:AH99"/>
    <mergeCell ref="AH101:AH105"/>
    <mergeCell ref="AH107:AH111"/>
    <mergeCell ref="AH113:AH117"/>
    <mergeCell ref="AH119:AH123"/>
    <mergeCell ref="AH125:AH129"/>
    <mergeCell ref="AH131:AH135"/>
    <mergeCell ref="AH137:AH141"/>
    <mergeCell ref="AH143:AH147"/>
    <mergeCell ref="AH149:AH153"/>
    <mergeCell ref="AH155:AH159"/>
    <mergeCell ref="AH161:AH165"/>
    <mergeCell ref="AH167:AH171"/>
    <mergeCell ref="AG240:AG244"/>
    <mergeCell ref="AG246:AG250"/>
    <mergeCell ref="AG252:AG256"/>
    <mergeCell ref="AG258:AG262"/>
    <mergeCell ref="AG264:AG268"/>
    <mergeCell ref="AG270:AG274"/>
    <mergeCell ref="AG276:AG280"/>
    <mergeCell ref="AG282:AG286"/>
    <mergeCell ref="AG288:AG292"/>
    <mergeCell ref="AG295:AG300"/>
    <mergeCell ref="AG302:AG307"/>
    <mergeCell ref="AG309:AG314"/>
    <mergeCell ref="AG316:AG321"/>
    <mergeCell ref="AG323:AG328"/>
    <mergeCell ref="AG330:AG335"/>
    <mergeCell ref="AG337:AG342"/>
    <mergeCell ref="AG344:AG349"/>
    <mergeCell ref="AG137:AG141"/>
    <mergeCell ref="AG143:AG147"/>
    <mergeCell ref="AG149:AG153"/>
    <mergeCell ref="AG155:AG159"/>
    <mergeCell ref="AG161:AG165"/>
    <mergeCell ref="AG167:AG171"/>
    <mergeCell ref="AG173:AG177"/>
    <mergeCell ref="AG179:AG183"/>
    <mergeCell ref="AG185:AG189"/>
    <mergeCell ref="AG191:AG195"/>
    <mergeCell ref="AG197:AG201"/>
    <mergeCell ref="AG203:AG207"/>
    <mergeCell ref="AG209:AG213"/>
    <mergeCell ref="AG215:AG219"/>
    <mergeCell ref="AG222:AG226"/>
    <mergeCell ref="AG228:AG232"/>
    <mergeCell ref="AG234:AG238"/>
    <mergeCell ref="AF309:AF314"/>
    <mergeCell ref="AF316:AF321"/>
    <mergeCell ref="AF323:AF328"/>
    <mergeCell ref="AF330:AF335"/>
    <mergeCell ref="AF337:AF342"/>
    <mergeCell ref="AF344:AF349"/>
    <mergeCell ref="AF351:AF356"/>
    <mergeCell ref="AF358:AF363"/>
    <mergeCell ref="AF375:AF376"/>
    <mergeCell ref="AG3:AG4"/>
    <mergeCell ref="AG5:AG9"/>
    <mergeCell ref="AG11:AG15"/>
    <mergeCell ref="AG17:AG21"/>
    <mergeCell ref="AG23:AG27"/>
    <mergeCell ref="AG29:AG33"/>
    <mergeCell ref="AG35:AG39"/>
    <mergeCell ref="AG41:AG45"/>
    <mergeCell ref="AG47:AG51"/>
    <mergeCell ref="AG53:AG57"/>
    <mergeCell ref="AG59:AG63"/>
    <mergeCell ref="AG65:AG69"/>
    <mergeCell ref="AG71:AG75"/>
    <mergeCell ref="AG77:AG81"/>
    <mergeCell ref="AG83:AG87"/>
    <mergeCell ref="AG89:AG93"/>
    <mergeCell ref="AG95:AG99"/>
    <mergeCell ref="AG101:AG105"/>
    <mergeCell ref="AG107:AG111"/>
    <mergeCell ref="AG113:AG117"/>
    <mergeCell ref="AG119:AG123"/>
    <mergeCell ref="AG125:AG129"/>
    <mergeCell ref="AG131:AG135"/>
    <mergeCell ref="AF203:AF207"/>
    <mergeCell ref="AF209:AF213"/>
    <mergeCell ref="AF215:AF219"/>
    <mergeCell ref="AF222:AF226"/>
    <mergeCell ref="AF228:AF232"/>
    <mergeCell ref="AF234:AF238"/>
    <mergeCell ref="AF240:AF244"/>
    <mergeCell ref="AF246:AF250"/>
    <mergeCell ref="AF252:AF256"/>
    <mergeCell ref="AF258:AF262"/>
    <mergeCell ref="AF264:AF268"/>
    <mergeCell ref="AF270:AF274"/>
    <mergeCell ref="AF276:AF280"/>
    <mergeCell ref="AF282:AF286"/>
    <mergeCell ref="AF288:AF292"/>
    <mergeCell ref="AF295:AF300"/>
    <mergeCell ref="AF302:AF307"/>
    <mergeCell ref="AF101:AF105"/>
    <mergeCell ref="AF107:AF111"/>
    <mergeCell ref="AF113:AF117"/>
    <mergeCell ref="AF119:AF123"/>
    <mergeCell ref="AF125:AF129"/>
    <mergeCell ref="AF131:AF135"/>
    <mergeCell ref="AF137:AF141"/>
    <mergeCell ref="AF143:AF147"/>
    <mergeCell ref="AF149:AF153"/>
    <mergeCell ref="AF155:AF159"/>
    <mergeCell ref="AF161:AF165"/>
    <mergeCell ref="AF167:AF171"/>
    <mergeCell ref="AF173:AF177"/>
    <mergeCell ref="AF179:AF183"/>
    <mergeCell ref="AF185:AF189"/>
    <mergeCell ref="AF191:AF195"/>
    <mergeCell ref="AF197:AF201"/>
    <mergeCell ref="AF3:AF4"/>
    <mergeCell ref="AF5:AF9"/>
    <mergeCell ref="AF11:AF15"/>
    <mergeCell ref="AF17:AF21"/>
    <mergeCell ref="AF23:AF27"/>
    <mergeCell ref="AF29:AF33"/>
    <mergeCell ref="AF35:AF39"/>
    <mergeCell ref="AF41:AF45"/>
    <mergeCell ref="AF47:AF51"/>
    <mergeCell ref="AF53:AF57"/>
    <mergeCell ref="AF59:AF63"/>
    <mergeCell ref="AF65:AF69"/>
    <mergeCell ref="AF71:AF75"/>
    <mergeCell ref="AF77:AF81"/>
    <mergeCell ref="AF83:AF87"/>
    <mergeCell ref="AF89:AF93"/>
    <mergeCell ref="AF95:AF99"/>
    <mergeCell ref="AE258:AE262"/>
    <mergeCell ref="AE264:AE268"/>
    <mergeCell ref="AE270:AE274"/>
    <mergeCell ref="AE276:AE280"/>
    <mergeCell ref="AE282:AE286"/>
    <mergeCell ref="AE288:AE292"/>
    <mergeCell ref="AE295:AE300"/>
    <mergeCell ref="AE302:AE307"/>
    <mergeCell ref="AE309:AE314"/>
    <mergeCell ref="AE316:AE321"/>
    <mergeCell ref="AE323:AE328"/>
    <mergeCell ref="AE330:AE335"/>
    <mergeCell ref="AE337:AE342"/>
    <mergeCell ref="AE344:AE349"/>
    <mergeCell ref="AE351:AE356"/>
    <mergeCell ref="AE358:AE363"/>
    <mergeCell ref="AE375:AE376"/>
    <mergeCell ref="AE155:AE159"/>
    <mergeCell ref="AE161:AE165"/>
    <mergeCell ref="AE167:AE171"/>
    <mergeCell ref="AE173:AE177"/>
    <mergeCell ref="AE179:AE183"/>
    <mergeCell ref="AE185:AE189"/>
    <mergeCell ref="AE191:AE195"/>
    <mergeCell ref="AE197:AE201"/>
    <mergeCell ref="AE203:AE207"/>
    <mergeCell ref="AE209:AE213"/>
    <mergeCell ref="AE215:AE219"/>
    <mergeCell ref="AE222:AE226"/>
    <mergeCell ref="AE228:AE232"/>
    <mergeCell ref="AE234:AE238"/>
    <mergeCell ref="AE240:AE244"/>
    <mergeCell ref="AE246:AE250"/>
    <mergeCell ref="AE252:AE256"/>
    <mergeCell ref="AD330:AD335"/>
    <mergeCell ref="AD337:AD342"/>
    <mergeCell ref="AD344:AD349"/>
    <mergeCell ref="AD351:AD356"/>
    <mergeCell ref="AD358:AD363"/>
    <mergeCell ref="AD375:AD376"/>
    <mergeCell ref="AE3:AE4"/>
    <mergeCell ref="AE5:AE9"/>
    <mergeCell ref="AE11:AE15"/>
    <mergeCell ref="AE17:AE21"/>
    <mergeCell ref="AE23:AE27"/>
    <mergeCell ref="AE29:AE33"/>
    <mergeCell ref="AE35:AE39"/>
    <mergeCell ref="AE41:AE45"/>
    <mergeCell ref="AE47:AE51"/>
    <mergeCell ref="AE53:AE57"/>
    <mergeCell ref="AE59:AE63"/>
    <mergeCell ref="AE65:AE69"/>
    <mergeCell ref="AE71:AE75"/>
    <mergeCell ref="AE77:AE81"/>
    <mergeCell ref="AE83:AE87"/>
    <mergeCell ref="AE89:AE93"/>
    <mergeCell ref="AE95:AE99"/>
    <mergeCell ref="AE101:AE105"/>
    <mergeCell ref="AE107:AE111"/>
    <mergeCell ref="AE113:AE117"/>
    <mergeCell ref="AE119:AE123"/>
    <mergeCell ref="AE125:AE129"/>
    <mergeCell ref="AE131:AE135"/>
    <mergeCell ref="AE137:AE141"/>
    <mergeCell ref="AE143:AE147"/>
    <mergeCell ref="AE149:AE153"/>
    <mergeCell ref="AD222:AD226"/>
    <mergeCell ref="AD228:AD232"/>
    <mergeCell ref="AD234:AD238"/>
    <mergeCell ref="AD240:AD244"/>
    <mergeCell ref="AD246:AD250"/>
    <mergeCell ref="AD252:AD256"/>
    <mergeCell ref="AD258:AD262"/>
    <mergeCell ref="AD264:AD268"/>
    <mergeCell ref="AD270:AD274"/>
    <mergeCell ref="AD276:AD280"/>
    <mergeCell ref="AD282:AD286"/>
    <mergeCell ref="AD288:AD292"/>
    <mergeCell ref="AD295:AD300"/>
    <mergeCell ref="AD302:AD307"/>
    <mergeCell ref="AD309:AD314"/>
    <mergeCell ref="AD316:AD321"/>
    <mergeCell ref="AD323:AD328"/>
    <mergeCell ref="AD119:AD123"/>
    <mergeCell ref="AD125:AD129"/>
    <mergeCell ref="AD131:AD135"/>
    <mergeCell ref="AD137:AD141"/>
    <mergeCell ref="AD143:AD147"/>
    <mergeCell ref="AD149:AD153"/>
    <mergeCell ref="AD155:AD159"/>
    <mergeCell ref="AD161:AD165"/>
    <mergeCell ref="AD167:AD171"/>
    <mergeCell ref="AD173:AD177"/>
    <mergeCell ref="AD179:AD183"/>
    <mergeCell ref="AD185:AD189"/>
    <mergeCell ref="AD191:AD195"/>
    <mergeCell ref="AD197:AD201"/>
    <mergeCell ref="AD203:AD207"/>
    <mergeCell ref="AD209:AD213"/>
    <mergeCell ref="AD215:AD219"/>
    <mergeCell ref="AC276:AC280"/>
    <mergeCell ref="AC282:AC286"/>
    <mergeCell ref="AC288:AC292"/>
    <mergeCell ref="AC295:AC300"/>
    <mergeCell ref="AC302:AC307"/>
    <mergeCell ref="AC309:AC314"/>
    <mergeCell ref="AC316:AC321"/>
    <mergeCell ref="AC323:AC328"/>
    <mergeCell ref="AC330:AC335"/>
    <mergeCell ref="AC337:AC342"/>
    <mergeCell ref="AC344:AC349"/>
    <mergeCell ref="AC351:AC356"/>
    <mergeCell ref="AC358:AC363"/>
    <mergeCell ref="AD5:AD9"/>
    <mergeCell ref="AD11:AD15"/>
    <mergeCell ref="AD17:AD21"/>
    <mergeCell ref="AD23:AD27"/>
    <mergeCell ref="AD29:AD33"/>
    <mergeCell ref="AD35:AD39"/>
    <mergeCell ref="AD41:AD45"/>
    <mergeCell ref="AD47:AD51"/>
    <mergeCell ref="AD53:AD57"/>
    <mergeCell ref="AD59:AD63"/>
    <mergeCell ref="AD65:AD69"/>
    <mergeCell ref="AD71:AD75"/>
    <mergeCell ref="AD77:AD81"/>
    <mergeCell ref="AD83:AD87"/>
    <mergeCell ref="AD89:AD93"/>
    <mergeCell ref="AD95:AD99"/>
    <mergeCell ref="AD101:AD105"/>
    <mergeCell ref="AD107:AD111"/>
    <mergeCell ref="AD113:AD117"/>
    <mergeCell ref="AC173:AC177"/>
    <mergeCell ref="AC179:AC183"/>
    <mergeCell ref="AC185:AC189"/>
    <mergeCell ref="AC191:AC195"/>
    <mergeCell ref="AC197:AC201"/>
    <mergeCell ref="AC203:AC207"/>
    <mergeCell ref="AC209:AC213"/>
    <mergeCell ref="AC215:AC219"/>
    <mergeCell ref="AC222:AC226"/>
    <mergeCell ref="AC228:AC232"/>
    <mergeCell ref="AC234:AC238"/>
    <mergeCell ref="AC240:AC244"/>
    <mergeCell ref="AC246:AC250"/>
    <mergeCell ref="AC252:AC256"/>
    <mergeCell ref="AC258:AC262"/>
    <mergeCell ref="AC264:AC268"/>
    <mergeCell ref="AC270:AC274"/>
    <mergeCell ref="AB337:AB342"/>
    <mergeCell ref="AB344:AB349"/>
    <mergeCell ref="AB351:AB356"/>
    <mergeCell ref="AB358:AB363"/>
    <mergeCell ref="AC5:AC9"/>
    <mergeCell ref="AC11:AC15"/>
    <mergeCell ref="AC17:AC21"/>
    <mergeCell ref="AC23:AC27"/>
    <mergeCell ref="AC29:AC33"/>
    <mergeCell ref="AC35:AC39"/>
    <mergeCell ref="AC41:AC45"/>
    <mergeCell ref="AC47:AC51"/>
    <mergeCell ref="AC53:AC57"/>
    <mergeCell ref="AC59:AC63"/>
    <mergeCell ref="AC65:AC69"/>
    <mergeCell ref="AC71:AC75"/>
    <mergeCell ref="AC77:AC81"/>
    <mergeCell ref="AC83:AC87"/>
    <mergeCell ref="AC89:AC93"/>
    <mergeCell ref="AC95:AC99"/>
    <mergeCell ref="AC101:AC105"/>
    <mergeCell ref="AC107:AC111"/>
    <mergeCell ref="AC113:AC117"/>
    <mergeCell ref="AC119:AC123"/>
    <mergeCell ref="AC125:AC129"/>
    <mergeCell ref="AC131:AC135"/>
    <mergeCell ref="AC137:AC141"/>
    <mergeCell ref="AC143:AC147"/>
    <mergeCell ref="AC149:AC153"/>
    <mergeCell ref="AC155:AC159"/>
    <mergeCell ref="AC161:AC165"/>
    <mergeCell ref="AC167:AC171"/>
    <mergeCell ref="AB228:AB232"/>
    <mergeCell ref="AB234:AB238"/>
    <mergeCell ref="AB240:AB244"/>
    <mergeCell ref="AB246:AB250"/>
    <mergeCell ref="AB252:AB256"/>
    <mergeCell ref="AB258:AB262"/>
    <mergeCell ref="AB264:AB268"/>
    <mergeCell ref="AB270:AB274"/>
    <mergeCell ref="AB276:AB280"/>
    <mergeCell ref="AB282:AB286"/>
    <mergeCell ref="AB288:AB292"/>
    <mergeCell ref="AB295:AB300"/>
    <mergeCell ref="AB302:AB307"/>
    <mergeCell ref="AB309:AB314"/>
    <mergeCell ref="AB316:AB321"/>
    <mergeCell ref="AB323:AB328"/>
    <mergeCell ref="AB330:AB335"/>
    <mergeCell ref="AB125:AB129"/>
    <mergeCell ref="AB131:AB135"/>
    <mergeCell ref="AB137:AB141"/>
    <mergeCell ref="AB143:AB147"/>
    <mergeCell ref="AB149:AB153"/>
    <mergeCell ref="AB155:AB159"/>
    <mergeCell ref="AB161:AB165"/>
    <mergeCell ref="AB167:AB171"/>
    <mergeCell ref="AB173:AB177"/>
    <mergeCell ref="AB179:AB183"/>
    <mergeCell ref="AB185:AB189"/>
    <mergeCell ref="AB191:AB195"/>
    <mergeCell ref="AB197:AB201"/>
    <mergeCell ref="AB203:AB207"/>
    <mergeCell ref="AB209:AB213"/>
    <mergeCell ref="AB215:AB219"/>
    <mergeCell ref="AB222:AB226"/>
    <mergeCell ref="Y302:Y308"/>
    <mergeCell ref="Y309:Y315"/>
    <mergeCell ref="Y316:Y322"/>
    <mergeCell ref="Y323:Y329"/>
    <mergeCell ref="Y330:Y336"/>
    <mergeCell ref="Y337:Y343"/>
    <mergeCell ref="Y344:Y350"/>
    <mergeCell ref="Y351:Y357"/>
    <mergeCell ref="Y358:Y364"/>
    <mergeCell ref="Y373:Y376"/>
    <mergeCell ref="Z1:Z4"/>
    <mergeCell ref="Z373:Z376"/>
    <mergeCell ref="AB5:AB9"/>
    <mergeCell ref="AB11:AB15"/>
    <mergeCell ref="AB17:AB21"/>
    <mergeCell ref="AB23:AB27"/>
    <mergeCell ref="AB29:AB33"/>
    <mergeCell ref="AB35:AB39"/>
    <mergeCell ref="AB41:AB45"/>
    <mergeCell ref="AB47:AB51"/>
    <mergeCell ref="AB53:AB57"/>
    <mergeCell ref="AB59:AB63"/>
    <mergeCell ref="AB65:AB69"/>
    <mergeCell ref="AB71:AB75"/>
    <mergeCell ref="AB77:AB81"/>
    <mergeCell ref="AB83:AB87"/>
    <mergeCell ref="AB89:AB93"/>
    <mergeCell ref="AB95:AB99"/>
    <mergeCell ref="AB101:AB105"/>
    <mergeCell ref="AB107:AB111"/>
    <mergeCell ref="AB113:AB117"/>
    <mergeCell ref="AB119:AB123"/>
    <mergeCell ref="Y197:Y202"/>
    <mergeCell ref="Y203:Y208"/>
    <mergeCell ref="Y209:Y214"/>
    <mergeCell ref="Y215:Y220"/>
    <mergeCell ref="Y222:Y227"/>
    <mergeCell ref="Y228:Y233"/>
    <mergeCell ref="Y234:Y239"/>
    <mergeCell ref="Y240:Y245"/>
    <mergeCell ref="Y246:Y251"/>
    <mergeCell ref="Y252:Y257"/>
    <mergeCell ref="Y258:Y263"/>
    <mergeCell ref="Y264:Y269"/>
    <mergeCell ref="Y270:Y275"/>
    <mergeCell ref="Y276:Y281"/>
    <mergeCell ref="Y282:Y287"/>
    <mergeCell ref="Y288:Y293"/>
    <mergeCell ref="Y295:Y301"/>
    <mergeCell ref="Y95:Y100"/>
    <mergeCell ref="Y101:Y106"/>
    <mergeCell ref="Y107:Y112"/>
    <mergeCell ref="Y113:Y118"/>
    <mergeCell ref="Y119:Y124"/>
    <mergeCell ref="Y125:Y130"/>
    <mergeCell ref="Y131:Y136"/>
    <mergeCell ref="Y137:Y142"/>
    <mergeCell ref="Y143:Y148"/>
    <mergeCell ref="Y149:Y154"/>
    <mergeCell ref="Y155:Y160"/>
    <mergeCell ref="Y161:Y166"/>
    <mergeCell ref="Y167:Y172"/>
    <mergeCell ref="Y173:Y178"/>
    <mergeCell ref="Y179:Y184"/>
    <mergeCell ref="Y185:Y190"/>
    <mergeCell ref="Y191:Y196"/>
    <mergeCell ref="Q1:Q4"/>
    <mergeCell ref="Q373:Q376"/>
    <mergeCell ref="R1:R4"/>
    <mergeCell ref="R373:R376"/>
    <mergeCell ref="S1:S4"/>
    <mergeCell ref="S373:S376"/>
    <mergeCell ref="T1:T4"/>
    <mergeCell ref="T373:T376"/>
    <mergeCell ref="U1:U4"/>
    <mergeCell ref="U373:U376"/>
    <mergeCell ref="V1:V4"/>
    <mergeCell ref="V373:V376"/>
    <mergeCell ref="W1:W4"/>
    <mergeCell ref="W373:W376"/>
    <mergeCell ref="X1:X4"/>
    <mergeCell ref="X373:X376"/>
    <mergeCell ref="Y1:Y4"/>
    <mergeCell ref="Y5:Y10"/>
    <mergeCell ref="Y11:Y16"/>
    <mergeCell ref="Y17:Y22"/>
    <mergeCell ref="Y23:Y28"/>
    <mergeCell ref="Y29:Y34"/>
    <mergeCell ref="Y35:Y40"/>
    <mergeCell ref="Y41:Y46"/>
    <mergeCell ref="Y47:Y52"/>
    <mergeCell ref="Y53:Y58"/>
    <mergeCell ref="Y59:Y64"/>
    <mergeCell ref="Y65:Y70"/>
    <mergeCell ref="Y71:Y76"/>
    <mergeCell ref="Y77:Y82"/>
    <mergeCell ref="Y83:Y88"/>
    <mergeCell ref="Y89:Y94"/>
    <mergeCell ref="O1:O4"/>
    <mergeCell ref="O373:O376"/>
    <mergeCell ref="P1:P4"/>
    <mergeCell ref="P373:P376"/>
    <mergeCell ref="M185:M189"/>
    <mergeCell ref="M191:M195"/>
    <mergeCell ref="M197:M201"/>
    <mergeCell ref="M203:M207"/>
    <mergeCell ref="M209:M213"/>
    <mergeCell ref="M215:M219"/>
    <mergeCell ref="M222:M226"/>
    <mergeCell ref="M228:M232"/>
    <mergeCell ref="M234:M238"/>
    <mergeCell ref="M240:M244"/>
    <mergeCell ref="M246:M250"/>
    <mergeCell ref="M252:M256"/>
    <mergeCell ref="M258:M262"/>
    <mergeCell ref="M264:M268"/>
    <mergeCell ref="M167:M171"/>
    <mergeCell ref="M173:M177"/>
    <mergeCell ref="M179:M183"/>
    <mergeCell ref="M119:M123"/>
    <mergeCell ref="M125:M129"/>
    <mergeCell ref="M131:M135"/>
    <mergeCell ref="M137:M141"/>
    <mergeCell ref="M143:M147"/>
    <mergeCell ref="M149:M153"/>
    <mergeCell ref="M155:M159"/>
    <mergeCell ref="M161:M165"/>
    <mergeCell ref="M288:M292"/>
    <mergeCell ref="M295:M300"/>
    <mergeCell ref="M302:M307"/>
    <mergeCell ref="M344:M349"/>
    <mergeCell ref="M351:M356"/>
    <mergeCell ref="M358:M363"/>
    <mergeCell ref="M373:M376"/>
    <mergeCell ref="N1:N4"/>
    <mergeCell ref="N373:N376"/>
    <mergeCell ref="L323:L329"/>
    <mergeCell ref="L330:L336"/>
    <mergeCell ref="L337:L343"/>
    <mergeCell ref="M270:M274"/>
    <mergeCell ref="M276:M280"/>
    <mergeCell ref="M282:M286"/>
    <mergeCell ref="M309:M314"/>
    <mergeCell ref="M316:M321"/>
    <mergeCell ref="M323:M328"/>
    <mergeCell ref="M330:M335"/>
    <mergeCell ref="M337:M342"/>
    <mergeCell ref="L373:L376"/>
    <mergeCell ref="M1:M4"/>
    <mergeCell ref="M5:M9"/>
    <mergeCell ref="M11:M15"/>
    <mergeCell ref="M17:M21"/>
    <mergeCell ref="M23:M27"/>
    <mergeCell ref="M29:M33"/>
    <mergeCell ref="M35:M39"/>
    <mergeCell ref="M41:M45"/>
    <mergeCell ref="M47:M51"/>
    <mergeCell ref="M53:M57"/>
    <mergeCell ref="M59:M63"/>
    <mergeCell ref="M65:M69"/>
    <mergeCell ref="M71:M75"/>
    <mergeCell ref="M77:M81"/>
    <mergeCell ref="M83:M87"/>
    <mergeCell ref="M89:M93"/>
    <mergeCell ref="M95:M99"/>
    <mergeCell ref="M101:M105"/>
    <mergeCell ref="M107:M111"/>
    <mergeCell ref="M113:M117"/>
    <mergeCell ref="L143:L148"/>
    <mergeCell ref="L344:L350"/>
    <mergeCell ref="L351:L357"/>
    <mergeCell ref="L358:L364"/>
    <mergeCell ref="L149:L154"/>
    <mergeCell ref="L155:L160"/>
    <mergeCell ref="L161:L166"/>
    <mergeCell ref="L167:L172"/>
    <mergeCell ref="L173:L178"/>
    <mergeCell ref="L179:L184"/>
    <mergeCell ref="L185:L190"/>
    <mergeCell ref="L191:L196"/>
    <mergeCell ref="L197:L202"/>
    <mergeCell ref="L203:L208"/>
    <mergeCell ref="L209:L214"/>
    <mergeCell ref="L215:L220"/>
    <mergeCell ref="L222:L227"/>
    <mergeCell ref="L228:L233"/>
    <mergeCell ref="L234:L239"/>
    <mergeCell ref="L240:L245"/>
    <mergeCell ref="L246:L251"/>
    <mergeCell ref="L252:L257"/>
    <mergeCell ref="L258:L263"/>
    <mergeCell ref="L264:L269"/>
    <mergeCell ref="L270:L275"/>
    <mergeCell ref="L276:L281"/>
    <mergeCell ref="L282:L287"/>
    <mergeCell ref="L288:L293"/>
    <mergeCell ref="L295:L301"/>
    <mergeCell ref="L302:L308"/>
    <mergeCell ref="L309:L315"/>
    <mergeCell ref="L316:L322"/>
    <mergeCell ref="K316:K322"/>
    <mergeCell ref="K323:K329"/>
    <mergeCell ref="K330:K336"/>
    <mergeCell ref="K337:K343"/>
    <mergeCell ref="K344:K350"/>
    <mergeCell ref="K351:K357"/>
    <mergeCell ref="K358:K364"/>
    <mergeCell ref="K373:K376"/>
    <mergeCell ref="L1:L4"/>
    <mergeCell ref="L5:L10"/>
    <mergeCell ref="L11:L16"/>
    <mergeCell ref="L17:L22"/>
    <mergeCell ref="L23:L28"/>
    <mergeCell ref="L29:L34"/>
    <mergeCell ref="L35:L40"/>
    <mergeCell ref="L41:L46"/>
    <mergeCell ref="L47:L52"/>
    <mergeCell ref="L53:L58"/>
    <mergeCell ref="L59:L64"/>
    <mergeCell ref="L65:L70"/>
    <mergeCell ref="L71:L76"/>
    <mergeCell ref="L77:L82"/>
    <mergeCell ref="L83:L88"/>
    <mergeCell ref="L89:L94"/>
    <mergeCell ref="L95:L100"/>
    <mergeCell ref="L101:L106"/>
    <mergeCell ref="L107:L112"/>
    <mergeCell ref="L113:L118"/>
    <mergeCell ref="L119:L124"/>
    <mergeCell ref="L125:L130"/>
    <mergeCell ref="L131:L136"/>
    <mergeCell ref="L137:L142"/>
    <mergeCell ref="K209:K214"/>
    <mergeCell ref="K215:K220"/>
    <mergeCell ref="K222:K227"/>
    <mergeCell ref="K228:K233"/>
    <mergeCell ref="K234:K239"/>
    <mergeCell ref="K240:K245"/>
    <mergeCell ref="K246:K251"/>
    <mergeCell ref="K252:K257"/>
    <mergeCell ref="K258:K263"/>
    <mergeCell ref="K264:K269"/>
    <mergeCell ref="K270:K275"/>
    <mergeCell ref="K276:K281"/>
    <mergeCell ref="K282:K287"/>
    <mergeCell ref="K288:K293"/>
    <mergeCell ref="K295:K301"/>
    <mergeCell ref="K302:K308"/>
    <mergeCell ref="K309:K315"/>
    <mergeCell ref="K107:K112"/>
    <mergeCell ref="K113:K118"/>
    <mergeCell ref="K119:K124"/>
    <mergeCell ref="K125:K130"/>
    <mergeCell ref="K131:K136"/>
    <mergeCell ref="K137:K142"/>
    <mergeCell ref="K143:K148"/>
    <mergeCell ref="K149:K154"/>
    <mergeCell ref="K155:K160"/>
    <mergeCell ref="K161:K166"/>
    <mergeCell ref="K167:K172"/>
    <mergeCell ref="K173:K178"/>
    <mergeCell ref="K179:K184"/>
    <mergeCell ref="K185:K190"/>
    <mergeCell ref="K191:K196"/>
    <mergeCell ref="K197:K202"/>
    <mergeCell ref="K203:K208"/>
    <mergeCell ref="J276:J281"/>
    <mergeCell ref="J282:J287"/>
    <mergeCell ref="J288:J293"/>
    <mergeCell ref="J295:J301"/>
    <mergeCell ref="J302:J308"/>
    <mergeCell ref="J309:J315"/>
    <mergeCell ref="J316:J322"/>
    <mergeCell ref="J323:J329"/>
    <mergeCell ref="J330:J336"/>
    <mergeCell ref="J337:J343"/>
    <mergeCell ref="J344:J350"/>
    <mergeCell ref="J351:J357"/>
    <mergeCell ref="J358:J364"/>
    <mergeCell ref="J373:J376"/>
    <mergeCell ref="K1:K4"/>
    <mergeCell ref="K5:K10"/>
    <mergeCell ref="K11:K16"/>
    <mergeCell ref="K17:K22"/>
    <mergeCell ref="K23:K28"/>
    <mergeCell ref="K29:K34"/>
    <mergeCell ref="K35:K40"/>
    <mergeCell ref="K41:K46"/>
    <mergeCell ref="K47:K52"/>
    <mergeCell ref="K53:K58"/>
    <mergeCell ref="K59:K64"/>
    <mergeCell ref="K65:K70"/>
    <mergeCell ref="K71:K76"/>
    <mergeCell ref="K77:K82"/>
    <mergeCell ref="K83:K88"/>
    <mergeCell ref="K89:K94"/>
    <mergeCell ref="K95:K100"/>
    <mergeCell ref="K101:K106"/>
    <mergeCell ref="J173:J178"/>
    <mergeCell ref="J179:J184"/>
    <mergeCell ref="J185:J190"/>
    <mergeCell ref="J191:J196"/>
    <mergeCell ref="J197:J202"/>
    <mergeCell ref="J203:J208"/>
    <mergeCell ref="J209:J214"/>
    <mergeCell ref="J215:J220"/>
    <mergeCell ref="J222:J227"/>
    <mergeCell ref="J228:J233"/>
    <mergeCell ref="J234:J239"/>
    <mergeCell ref="J240:J245"/>
    <mergeCell ref="J246:J251"/>
    <mergeCell ref="J252:J257"/>
    <mergeCell ref="J258:J263"/>
    <mergeCell ref="J264:J269"/>
    <mergeCell ref="J270:J275"/>
    <mergeCell ref="I351:I357"/>
    <mergeCell ref="I358:I364"/>
    <mergeCell ref="I374:I376"/>
    <mergeCell ref="J1:J4"/>
    <mergeCell ref="J5:J10"/>
    <mergeCell ref="J11:J16"/>
    <mergeCell ref="J17:J22"/>
    <mergeCell ref="J23:J28"/>
    <mergeCell ref="J29:J34"/>
    <mergeCell ref="J35:J40"/>
    <mergeCell ref="J41:J46"/>
    <mergeCell ref="J47:J52"/>
    <mergeCell ref="J53:J58"/>
    <mergeCell ref="J59:J64"/>
    <mergeCell ref="J65:J70"/>
    <mergeCell ref="J71:J76"/>
    <mergeCell ref="J77:J82"/>
    <mergeCell ref="J83:J88"/>
    <mergeCell ref="J89:J94"/>
    <mergeCell ref="J95:J100"/>
    <mergeCell ref="J101:J106"/>
    <mergeCell ref="J107:J112"/>
    <mergeCell ref="J113:J118"/>
    <mergeCell ref="J119:J124"/>
    <mergeCell ref="J125:J130"/>
    <mergeCell ref="J131:J136"/>
    <mergeCell ref="J137:J142"/>
    <mergeCell ref="J143:J148"/>
    <mergeCell ref="J149:J154"/>
    <mergeCell ref="J155:J160"/>
    <mergeCell ref="J161:J166"/>
    <mergeCell ref="J167:J172"/>
    <mergeCell ref="I240:I245"/>
    <mergeCell ref="I246:I251"/>
    <mergeCell ref="I252:I257"/>
    <mergeCell ref="I258:I263"/>
    <mergeCell ref="I264:I269"/>
    <mergeCell ref="I270:I275"/>
    <mergeCell ref="I276:I281"/>
    <mergeCell ref="I282:I287"/>
    <mergeCell ref="I288:I293"/>
    <mergeCell ref="I295:I301"/>
    <mergeCell ref="I302:I308"/>
    <mergeCell ref="I309:I315"/>
    <mergeCell ref="I316:I322"/>
    <mergeCell ref="I323:I329"/>
    <mergeCell ref="I330:I336"/>
    <mergeCell ref="I337:I343"/>
    <mergeCell ref="I344:I350"/>
    <mergeCell ref="I137:I142"/>
    <mergeCell ref="I143:I148"/>
    <mergeCell ref="I149:I154"/>
    <mergeCell ref="I155:I160"/>
    <mergeCell ref="I161:I166"/>
    <mergeCell ref="I167:I172"/>
    <mergeCell ref="I173:I178"/>
    <mergeCell ref="I179:I184"/>
    <mergeCell ref="I185:I190"/>
    <mergeCell ref="I191:I196"/>
    <mergeCell ref="I197:I202"/>
    <mergeCell ref="I203:I208"/>
    <mergeCell ref="I209:I214"/>
    <mergeCell ref="I215:I220"/>
    <mergeCell ref="I222:I227"/>
    <mergeCell ref="I228:I233"/>
    <mergeCell ref="I234:I239"/>
    <mergeCell ref="H309:H315"/>
    <mergeCell ref="H316:H322"/>
    <mergeCell ref="H323:H329"/>
    <mergeCell ref="H330:H336"/>
    <mergeCell ref="H337:H343"/>
    <mergeCell ref="H344:H350"/>
    <mergeCell ref="H351:H357"/>
    <mergeCell ref="H358:H364"/>
    <mergeCell ref="H374:H376"/>
    <mergeCell ref="I2:I4"/>
    <mergeCell ref="I5:I10"/>
    <mergeCell ref="I11:I16"/>
    <mergeCell ref="I17:I22"/>
    <mergeCell ref="I23:I28"/>
    <mergeCell ref="I29:I34"/>
    <mergeCell ref="I35:I40"/>
    <mergeCell ref="I41:I46"/>
    <mergeCell ref="I47:I52"/>
    <mergeCell ref="I53:I58"/>
    <mergeCell ref="I59:I64"/>
    <mergeCell ref="I65:I70"/>
    <mergeCell ref="I71:I76"/>
    <mergeCell ref="I77:I82"/>
    <mergeCell ref="I83:I88"/>
    <mergeCell ref="I89:I94"/>
    <mergeCell ref="I95:I100"/>
    <mergeCell ref="I101:I106"/>
    <mergeCell ref="I107:I112"/>
    <mergeCell ref="I113:I118"/>
    <mergeCell ref="I119:I124"/>
    <mergeCell ref="I125:I130"/>
    <mergeCell ref="I131:I136"/>
    <mergeCell ref="H203:H208"/>
    <mergeCell ref="H209:H214"/>
    <mergeCell ref="H215:H220"/>
    <mergeCell ref="H222:H227"/>
    <mergeCell ref="H228:H233"/>
    <mergeCell ref="H234:H239"/>
    <mergeCell ref="H240:H245"/>
    <mergeCell ref="H246:H251"/>
    <mergeCell ref="H252:H257"/>
    <mergeCell ref="H258:H263"/>
    <mergeCell ref="H264:H269"/>
    <mergeCell ref="H270:H275"/>
    <mergeCell ref="H276:H281"/>
    <mergeCell ref="H282:H287"/>
    <mergeCell ref="H288:H293"/>
    <mergeCell ref="H295:H301"/>
    <mergeCell ref="H302:H308"/>
    <mergeCell ref="H101:H106"/>
    <mergeCell ref="H107:H112"/>
    <mergeCell ref="H113:H118"/>
    <mergeCell ref="H119:H124"/>
    <mergeCell ref="H125:H130"/>
    <mergeCell ref="H131:H136"/>
    <mergeCell ref="H137:H142"/>
    <mergeCell ref="H143:H148"/>
    <mergeCell ref="H149:H154"/>
    <mergeCell ref="H155:H160"/>
    <mergeCell ref="H161:H166"/>
    <mergeCell ref="H167:H172"/>
    <mergeCell ref="H173:H178"/>
    <mergeCell ref="H179:H184"/>
    <mergeCell ref="H185:H190"/>
    <mergeCell ref="H191:H196"/>
    <mergeCell ref="H197:H202"/>
    <mergeCell ref="G270:G275"/>
    <mergeCell ref="G276:G281"/>
    <mergeCell ref="G282:G287"/>
    <mergeCell ref="G288:G293"/>
    <mergeCell ref="G295:G301"/>
    <mergeCell ref="G302:G308"/>
    <mergeCell ref="G309:G315"/>
    <mergeCell ref="G316:G322"/>
    <mergeCell ref="G323:G329"/>
    <mergeCell ref="G330:G336"/>
    <mergeCell ref="G337:G343"/>
    <mergeCell ref="G344:G350"/>
    <mergeCell ref="G351:G357"/>
    <mergeCell ref="G358:G364"/>
    <mergeCell ref="G374:G376"/>
    <mergeCell ref="H2:H4"/>
    <mergeCell ref="H5:H10"/>
    <mergeCell ref="H11:H16"/>
    <mergeCell ref="H17:H22"/>
    <mergeCell ref="H23:H28"/>
    <mergeCell ref="H29:H34"/>
    <mergeCell ref="H35:H40"/>
    <mergeCell ref="H41:H46"/>
    <mergeCell ref="H47:H52"/>
    <mergeCell ref="H53:H58"/>
    <mergeCell ref="H59:H64"/>
    <mergeCell ref="H65:H70"/>
    <mergeCell ref="H71:H76"/>
    <mergeCell ref="H77:H82"/>
    <mergeCell ref="H83:H88"/>
    <mergeCell ref="H89:H94"/>
    <mergeCell ref="H95:H100"/>
    <mergeCell ref="G167:G172"/>
    <mergeCell ref="G173:G178"/>
    <mergeCell ref="G179:G184"/>
    <mergeCell ref="G185:G190"/>
    <mergeCell ref="G191:G196"/>
    <mergeCell ref="G197:G202"/>
    <mergeCell ref="G203:G208"/>
    <mergeCell ref="G209:G214"/>
    <mergeCell ref="G215:G220"/>
    <mergeCell ref="G222:G227"/>
    <mergeCell ref="G228:G233"/>
    <mergeCell ref="G234:G239"/>
    <mergeCell ref="G240:G245"/>
    <mergeCell ref="G246:G251"/>
    <mergeCell ref="G252:G257"/>
    <mergeCell ref="G258:G263"/>
    <mergeCell ref="G264:G269"/>
    <mergeCell ref="F344:F350"/>
    <mergeCell ref="F351:F357"/>
    <mergeCell ref="F358:F364"/>
    <mergeCell ref="F374:F376"/>
    <mergeCell ref="G2:G4"/>
    <mergeCell ref="G5:G10"/>
    <mergeCell ref="G11:G16"/>
    <mergeCell ref="G17:G22"/>
    <mergeCell ref="G23:G28"/>
    <mergeCell ref="G29:G34"/>
    <mergeCell ref="G35:G40"/>
    <mergeCell ref="G41:G46"/>
    <mergeCell ref="G47:G52"/>
    <mergeCell ref="G53:G58"/>
    <mergeCell ref="G59:G64"/>
    <mergeCell ref="G65:G70"/>
    <mergeCell ref="G71:G76"/>
    <mergeCell ref="G77:G82"/>
    <mergeCell ref="G83:G88"/>
    <mergeCell ref="G89:G94"/>
    <mergeCell ref="G95:G100"/>
    <mergeCell ref="G101:G106"/>
    <mergeCell ref="G107:G112"/>
    <mergeCell ref="G113:G118"/>
    <mergeCell ref="G119:G124"/>
    <mergeCell ref="G125:G130"/>
    <mergeCell ref="G131:G136"/>
    <mergeCell ref="G137:G142"/>
    <mergeCell ref="G143:G148"/>
    <mergeCell ref="G149:G154"/>
    <mergeCell ref="G155:G160"/>
    <mergeCell ref="G161:G166"/>
    <mergeCell ref="F234:F239"/>
    <mergeCell ref="F240:F245"/>
    <mergeCell ref="F246:F251"/>
    <mergeCell ref="F252:F257"/>
    <mergeCell ref="F258:F263"/>
    <mergeCell ref="F264:F269"/>
    <mergeCell ref="F270:F275"/>
    <mergeCell ref="F276:F281"/>
    <mergeCell ref="F282:F287"/>
    <mergeCell ref="F288:F293"/>
    <mergeCell ref="F295:F301"/>
    <mergeCell ref="F302:F308"/>
    <mergeCell ref="F309:F315"/>
    <mergeCell ref="F316:F322"/>
    <mergeCell ref="F323:F329"/>
    <mergeCell ref="F330:F336"/>
    <mergeCell ref="F337:F343"/>
    <mergeCell ref="F131:F136"/>
    <mergeCell ref="F137:F142"/>
    <mergeCell ref="F143:F148"/>
    <mergeCell ref="F149:F154"/>
    <mergeCell ref="F155:F160"/>
    <mergeCell ref="F161:F166"/>
    <mergeCell ref="F167:F172"/>
    <mergeCell ref="F173:F178"/>
    <mergeCell ref="F179:F184"/>
    <mergeCell ref="F185:F190"/>
    <mergeCell ref="F191:F196"/>
    <mergeCell ref="F197:F202"/>
    <mergeCell ref="F203:F208"/>
    <mergeCell ref="F209:F214"/>
    <mergeCell ref="F215:F220"/>
    <mergeCell ref="F222:F227"/>
    <mergeCell ref="F228:F233"/>
    <mergeCell ref="E302:E308"/>
    <mergeCell ref="E309:E315"/>
    <mergeCell ref="E316:E322"/>
    <mergeCell ref="E323:E329"/>
    <mergeCell ref="E330:E336"/>
    <mergeCell ref="E337:E343"/>
    <mergeCell ref="E344:E350"/>
    <mergeCell ref="E351:E357"/>
    <mergeCell ref="E358:E364"/>
    <mergeCell ref="E373:E376"/>
    <mergeCell ref="F2:F4"/>
    <mergeCell ref="F5:F10"/>
    <mergeCell ref="F11:F16"/>
    <mergeCell ref="F17:F22"/>
    <mergeCell ref="F23:F28"/>
    <mergeCell ref="F29:F34"/>
    <mergeCell ref="F35:F40"/>
    <mergeCell ref="F41:F46"/>
    <mergeCell ref="F47:F52"/>
    <mergeCell ref="F53:F58"/>
    <mergeCell ref="F59:F64"/>
    <mergeCell ref="F65:F70"/>
    <mergeCell ref="F71:F76"/>
    <mergeCell ref="F77:F82"/>
    <mergeCell ref="F83:F88"/>
    <mergeCell ref="F89:F94"/>
    <mergeCell ref="F95:F100"/>
    <mergeCell ref="F101:F106"/>
    <mergeCell ref="F107:F112"/>
    <mergeCell ref="F113:F118"/>
    <mergeCell ref="F119:F124"/>
    <mergeCell ref="F125:F130"/>
    <mergeCell ref="E197:E202"/>
    <mergeCell ref="E203:E208"/>
    <mergeCell ref="E209:E214"/>
    <mergeCell ref="E215:E220"/>
    <mergeCell ref="E222:E227"/>
    <mergeCell ref="E228:E233"/>
    <mergeCell ref="E234:E239"/>
    <mergeCell ref="E240:E245"/>
    <mergeCell ref="E246:E251"/>
    <mergeCell ref="E252:E257"/>
    <mergeCell ref="E258:E263"/>
    <mergeCell ref="E264:E269"/>
    <mergeCell ref="E270:E275"/>
    <mergeCell ref="E276:E281"/>
    <mergeCell ref="E282:E287"/>
    <mergeCell ref="E288:E293"/>
    <mergeCell ref="E295:E301"/>
    <mergeCell ref="E95:E100"/>
    <mergeCell ref="E101:E106"/>
    <mergeCell ref="E107:E112"/>
    <mergeCell ref="E113:E118"/>
    <mergeCell ref="E119:E124"/>
    <mergeCell ref="E125:E130"/>
    <mergeCell ref="E131:E136"/>
    <mergeCell ref="E137:E142"/>
    <mergeCell ref="E143:E148"/>
    <mergeCell ref="E149:E154"/>
    <mergeCell ref="E155:E160"/>
    <mergeCell ref="E161:E166"/>
    <mergeCell ref="E167:E172"/>
    <mergeCell ref="E173:E178"/>
    <mergeCell ref="E179:E184"/>
    <mergeCell ref="E185:E190"/>
    <mergeCell ref="E191:E196"/>
    <mergeCell ref="D264:D269"/>
    <mergeCell ref="D270:D275"/>
    <mergeCell ref="D276:D281"/>
    <mergeCell ref="D282:D287"/>
    <mergeCell ref="D288:D293"/>
    <mergeCell ref="D295:D301"/>
    <mergeCell ref="D302:D308"/>
    <mergeCell ref="D309:D315"/>
    <mergeCell ref="D316:D322"/>
    <mergeCell ref="D323:D329"/>
    <mergeCell ref="D330:D336"/>
    <mergeCell ref="D337:D343"/>
    <mergeCell ref="D344:D350"/>
    <mergeCell ref="D351:D357"/>
    <mergeCell ref="D358:D364"/>
    <mergeCell ref="D373:D376"/>
    <mergeCell ref="E1:E4"/>
    <mergeCell ref="E5:E10"/>
    <mergeCell ref="E11:E16"/>
    <mergeCell ref="E17:E22"/>
    <mergeCell ref="E23:E28"/>
    <mergeCell ref="E29:E34"/>
    <mergeCell ref="E35:E40"/>
    <mergeCell ref="E41:E46"/>
    <mergeCell ref="E47:E52"/>
    <mergeCell ref="E53:E58"/>
    <mergeCell ref="E59:E64"/>
    <mergeCell ref="E65:E70"/>
    <mergeCell ref="E71:E76"/>
    <mergeCell ref="E77:E82"/>
    <mergeCell ref="E83:E88"/>
    <mergeCell ref="E89:E94"/>
    <mergeCell ref="D161:D166"/>
    <mergeCell ref="D167:D172"/>
    <mergeCell ref="D173:D178"/>
    <mergeCell ref="D179:D184"/>
    <mergeCell ref="D185:D190"/>
    <mergeCell ref="D191:D196"/>
    <mergeCell ref="D197:D202"/>
    <mergeCell ref="D203:D208"/>
    <mergeCell ref="D209:D214"/>
    <mergeCell ref="D215:D220"/>
    <mergeCell ref="D222:D227"/>
    <mergeCell ref="D228:D233"/>
    <mergeCell ref="D234:D239"/>
    <mergeCell ref="D240:D245"/>
    <mergeCell ref="D246:D251"/>
    <mergeCell ref="D252:D257"/>
    <mergeCell ref="D258:D263"/>
    <mergeCell ref="A337:A343"/>
    <mergeCell ref="A344:A350"/>
    <mergeCell ref="A351:A357"/>
    <mergeCell ref="A358:A364"/>
    <mergeCell ref="A373:A376"/>
    <mergeCell ref="D1:D4"/>
    <mergeCell ref="D5:D10"/>
    <mergeCell ref="D11:D16"/>
    <mergeCell ref="D17:D22"/>
    <mergeCell ref="D23:D28"/>
    <mergeCell ref="D29:D34"/>
    <mergeCell ref="D35:D40"/>
    <mergeCell ref="D41:D46"/>
    <mergeCell ref="D47:D52"/>
    <mergeCell ref="D53:D58"/>
    <mergeCell ref="D59:D64"/>
    <mergeCell ref="D65:D70"/>
    <mergeCell ref="D71:D76"/>
    <mergeCell ref="D77:D82"/>
    <mergeCell ref="D83:D88"/>
    <mergeCell ref="D89:D94"/>
    <mergeCell ref="D95:D100"/>
    <mergeCell ref="D101:D106"/>
    <mergeCell ref="D107:D112"/>
    <mergeCell ref="D113:D118"/>
    <mergeCell ref="D119:D124"/>
    <mergeCell ref="D125:D130"/>
    <mergeCell ref="D131:D136"/>
    <mergeCell ref="D137:D142"/>
    <mergeCell ref="D143:D148"/>
    <mergeCell ref="D149:D151"/>
    <mergeCell ref="D155:D157"/>
    <mergeCell ref="A228:A233"/>
    <mergeCell ref="A234:A239"/>
    <mergeCell ref="A240:A245"/>
    <mergeCell ref="A246:A251"/>
    <mergeCell ref="A252:A257"/>
    <mergeCell ref="A258:A263"/>
    <mergeCell ref="A264:A269"/>
    <mergeCell ref="A270:A275"/>
    <mergeCell ref="A276:A281"/>
    <mergeCell ref="A282:A287"/>
    <mergeCell ref="A288:A293"/>
    <mergeCell ref="A295:A301"/>
    <mergeCell ref="A302:A308"/>
    <mergeCell ref="A309:A315"/>
    <mergeCell ref="A316:A322"/>
    <mergeCell ref="A323:A329"/>
    <mergeCell ref="A330:A336"/>
    <mergeCell ref="F373:G373"/>
    <mergeCell ref="AB373:AP373"/>
    <mergeCell ref="AB374:AC374"/>
    <mergeCell ref="AB375:AC375"/>
    <mergeCell ref="B377:C377"/>
    <mergeCell ref="B378:C378"/>
    <mergeCell ref="B379:C379"/>
    <mergeCell ref="B380:C380"/>
    <mergeCell ref="B381:C381"/>
    <mergeCell ref="A1:A4"/>
    <mergeCell ref="A5:A10"/>
    <mergeCell ref="A11:A16"/>
    <mergeCell ref="A17:A22"/>
    <mergeCell ref="A23:A28"/>
    <mergeCell ref="A29:A34"/>
    <mergeCell ref="A35:A40"/>
    <mergeCell ref="A41:A46"/>
    <mergeCell ref="A47:A52"/>
    <mergeCell ref="A53:A58"/>
    <mergeCell ref="A59:A64"/>
    <mergeCell ref="A65:A70"/>
    <mergeCell ref="A71:A76"/>
    <mergeCell ref="A77:A82"/>
    <mergeCell ref="A83:A88"/>
    <mergeCell ref="A89:A94"/>
    <mergeCell ref="A95:A100"/>
    <mergeCell ref="A101:A106"/>
    <mergeCell ref="A107:A112"/>
    <mergeCell ref="A113:A118"/>
    <mergeCell ref="A119:A124"/>
    <mergeCell ref="A125:A130"/>
    <mergeCell ref="F1:G1"/>
    <mergeCell ref="AB2:AD2"/>
    <mergeCell ref="AB3:AD3"/>
    <mergeCell ref="B152:C152"/>
    <mergeCell ref="B153:C153"/>
    <mergeCell ref="B154:C154"/>
    <mergeCell ref="B158:C158"/>
    <mergeCell ref="B159:C159"/>
    <mergeCell ref="B160:C160"/>
    <mergeCell ref="A221:C221"/>
    <mergeCell ref="A294:C294"/>
    <mergeCell ref="B365:C365"/>
    <mergeCell ref="B366:C366"/>
    <mergeCell ref="B367:C367"/>
    <mergeCell ref="B368:C368"/>
    <mergeCell ref="B369:C369"/>
    <mergeCell ref="B370:C370"/>
    <mergeCell ref="A131:A136"/>
    <mergeCell ref="A137:A142"/>
    <mergeCell ref="A143:A148"/>
    <mergeCell ref="A149:A154"/>
    <mergeCell ref="A155:A160"/>
    <mergeCell ref="A161:A166"/>
    <mergeCell ref="A167:A172"/>
    <mergeCell ref="A173:A178"/>
    <mergeCell ref="A179:A184"/>
    <mergeCell ref="A185:A190"/>
    <mergeCell ref="A191:A196"/>
    <mergeCell ref="A197:A202"/>
    <mergeCell ref="A203:A208"/>
    <mergeCell ref="A209:A214"/>
    <mergeCell ref="A215:A220"/>
    <mergeCell ref="A222:A227"/>
  </mergeCells>
  <conditionalFormatting sqref="D154">
    <cfRule type="cellIs" dxfId="1295" priority="17" stopIfTrue="1" operator="lessThan">
      <formula>0</formula>
    </cfRule>
  </conditionalFormatting>
  <conditionalFormatting sqref="D160">
    <cfRule type="cellIs" dxfId="1294" priority="18" stopIfTrue="1" operator="lessThan">
      <formula>0</formula>
    </cfRule>
  </conditionalFormatting>
  <conditionalFormatting sqref="M5:M9">
    <cfRule type="cellIs" dxfId="1293" priority="70" stopIfTrue="1" operator="lessThan">
      <formula>0</formula>
    </cfRule>
  </conditionalFormatting>
  <conditionalFormatting sqref="M10">
    <cfRule type="containsText" dxfId="1292" priority="226" operator="containsText" text="Falso">
      <formula>NOT(ISERROR(SEARCH("Falso",M10)))</formula>
    </cfRule>
  </conditionalFormatting>
  <conditionalFormatting sqref="M11:M15">
    <cfRule type="cellIs" dxfId="1291" priority="68" stopIfTrue="1" operator="lessThan">
      <formula>0</formula>
    </cfRule>
  </conditionalFormatting>
  <conditionalFormatting sqref="M16">
    <cfRule type="containsText" dxfId="1290" priority="225" operator="containsText" text="Falso">
      <formula>NOT(ISERROR(SEARCH("Falso",M16)))</formula>
    </cfRule>
  </conditionalFormatting>
  <conditionalFormatting sqref="M17:M21">
    <cfRule type="cellIs" dxfId="1289" priority="67" stopIfTrue="1" operator="lessThan">
      <formula>0</formula>
    </cfRule>
  </conditionalFormatting>
  <conditionalFormatting sqref="M22">
    <cfRule type="containsText" dxfId="1288" priority="216" operator="containsText" text="Falso">
      <formula>NOT(ISERROR(SEARCH("Falso",M22)))</formula>
    </cfRule>
  </conditionalFormatting>
  <conditionalFormatting sqref="M23:M27">
    <cfRule type="cellIs" dxfId="1287" priority="66" stopIfTrue="1" operator="lessThan">
      <formula>0</formula>
    </cfRule>
  </conditionalFormatting>
  <conditionalFormatting sqref="M28">
    <cfRule type="containsText" dxfId="1286" priority="215" operator="containsText" text="Falso">
      <formula>NOT(ISERROR(SEARCH("Falso",M28)))</formula>
    </cfRule>
  </conditionalFormatting>
  <conditionalFormatting sqref="M29:M33">
    <cfRule type="cellIs" dxfId="1285" priority="65" stopIfTrue="1" operator="lessThan">
      <formula>0</formula>
    </cfRule>
  </conditionalFormatting>
  <conditionalFormatting sqref="M34">
    <cfRule type="containsText" dxfId="1284" priority="206" operator="containsText" text="Falso">
      <formula>NOT(ISERROR(SEARCH("Falso",M34)))</formula>
    </cfRule>
  </conditionalFormatting>
  <conditionalFormatting sqref="M35:M39">
    <cfRule type="cellIs" dxfId="1283" priority="64" stopIfTrue="1" operator="lessThan">
      <formula>0</formula>
    </cfRule>
  </conditionalFormatting>
  <conditionalFormatting sqref="M40">
    <cfRule type="containsText" dxfId="1282" priority="205" operator="containsText" text="Falso">
      <formula>NOT(ISERROR(SEARCH("Falso",M40)))</formula>
    </cfRule>
  </conditionalFormatting>
  <conditionalFormatting sqref="M41:M45">
    <cfRule type="cellIs" dxfId="1281" priority="63" stopIfTrue="1" operator="lessThan">
      <formula>0</formula>
    </cfRule>
  </conditionalFormatting>
  <conditionalFormatting sqref="M46">
    <cfRule type="containsText" dxfId="1280" priority="196" operator="containsText" text="Falso">
      <formula>NOT(ISERROR(SEARCH("Falso",M46)))</formula>
    </cfRule>
  </conditionalFormatting>
  <conditionalFormatting sqref="M47:M51">
    <cfRule type="cellIs" dxfId="1279" priority="62" stopIfTrue="1" operator="lessThan">
      <formula>0</formula>
    </cfRule>
  </conditionalFormatting>
  <conditionalFormatting sqref="M52 M58 M64 M70 M76 M82 M100 M112 M118 M124 M130 M136 M142 M148">
    <cfRule type="containsText" dxfId="1278" priority="191" operator="containsText" text="Falso">
      <formula>NOT(ISERROR(SEARCH("Falso",M52)))</formula>
    </cfRule>
  </conditionalFormatting>
  <conditionalFormatting sqref="M53:M57">
    <cfRule type="cellIs" dxfId="1277" priority="61" stopIfTrue="1" operator="lessThan">
      <formula>0</formula>
    </cfRule>
  </conditionalFormatting>
  <conditionalFormatting sqref="M59:M63">
    <cfRule type="cellIs" dxfId="1276" priority="60" stopIfTrue="1" operator="lessThan">
      <formula>0</formula>
    </cfRule>
  </conditionalFormatting>
  <conditionalFormatting sqref="M65:M69">
    <cfRule type="cellIs" dxfId="1275" priority="59" stopIfTrue="1" operator="lessThan">
      <formula>0</formula>
    </cfRule>
  </conditionalFormatting>
  <conditionalFormatting sqref="M71:M75">
    <cfRule type="cellIs" dxfId="1274" priority="58" stopIfTrue="1" operator="lessThan">
      <formula>0</formula>
    </cfRule>
  </conditionalFormatting>
  <conditionalFormatting sqref="M77:M81">
    <cfRule type="cellIs" dxfId="1273" priority="57" stopIfTrue="1" operator="lessThan">
      <formula>0</formula>
    </cfRule>
  </conditionalFormatting>
  <conditionalFormatting sqref="M83:M87">
    <cfRule type="cellIs" dxfId="1272" priority="56" stopIfTrue="1" operator="lessThan">
      <formula>0</formula>
    </cfRule>
  </conditionalFormatting>
  <conditionalFormatting sqref="M88 M94">
    <cfRule type="containsText" dxfId="1271" priority="186" operator="containsText" text="Falso">
      <formula>NOT(ISERROR(SEARCH("Falso",M88)))</formula>
    </cfRule>
  </conditionalFormatting>
  <conditionalFormatting sqref="M89:M93">
    <cfRule type="cellIs" dxfId="1270" priority="55" stopIfTrue="1" operator="lessThan">
      <formula>0</formula>
    </cfRule>
  </conditionalFormatting>
  <conditionalFormatting sqref="M95:M99">
    <cfRule type="cellIs" dxfId="1269" priority="54" stopIfTrue="1" operator="lessThan">
      <formula>0</formula>
    </cfRule>
  </conditionalFormatting>
  <conditionalFormatting sqref="M101:M105">
    <cfRule type="cellIs" dxfId="1268" priority="53" stopIfTrue="1" operator="lessThan">
      <formula>0</formula>
    </cfRule>
  </conditionalFormatting>
  <conditionalFormatting sqref="M106">
    <cfRule type="containsText" dxfId="1267" priority="181" operator="containsText" text="Falso">
      <formula>NOT(ISERROR(SEARCH("Falso",M106)))</formula>
    </cfRule>
  </conditionalFormatting>
  <conditionalFormatting sqref="M107:M111">
    <cfRule type="cellIs" dxfId="1266" priority="52" stopIfTrue="1" operator="lessThan">
      <formula>0</formula>
    </cfRule>
  </conditionalFormatting>
  <conditionalFormatting sqref="M113:M117">
    <cfRule type="cellIs" dxfId="1265" priority="51" stopIfTrue="1" operator="lessThan">
      <formula>0</formula>
    </cfRule>
  </conditionalFormatting>
  <conditionalFormatting sqref="M119:M123">
    <cfRule type="cellIs" dxfId="1264" priority="50" stopIfTrue="1" operator="lessThan">
      <formula>0</formula>
    </cfRule>
  </conditionalFormatting>
  <conditionalFormatting sqref="M125:M129">
    <cfRule type="cellIs" dxfId="1263" priority="49" stopIfTrue="1" operator="lessThan">
      <formula>0</formula>
    </cfRule>
  </conditionalFormatting>
  <conditionalFormatting sqref="M131:M135">
    <cfRule type="cellIs" dxfId="1262" priority="48" stopIfTrue="1" operator="lessThan">
      <formula>0</formula>
    </cfRule>
  </conditionalFormatting>
  <conditionalFormatting sqref="M137:M141">
    <cfRule type="cellIs" dxfId="1261" priority="47" stopIfTrue="1" operator="lessThan">
      <formula>0</formula>
    </cfRule>
  </conditionalFormatting>
  <conditionalFormatting sqref="M143:M147">
    <cfRule type="cellIs" dxfId="1260" priority="46" stopIfTrue="1" operator="lessThan">
      <formula>0</formula>
    </cfRule>
  </conditionalFormatting>
  <conditionalFormatting sqref="M149:M153">
    <cfRule type="cellIs" dxfId="1259" priority="45" stopIfTrue="1" operator="lessThan">
      <formula>0</formula>
    </cfRule>
  </conditionalFormatting>
  <conditionalFormatting sqref="M154">
    <cfRule type="containsText" dxfId="1258" priority="71" operator="containsText" text="Falso">
      <formula>NOT(ISERROR(SEARCH("Falso",M154)))</formula>
    </cfRule>
  </conditionalFormatting>
  <conditionalFormatting sqref="M155:M159">
    <cfRule type="cellIs" dxfId="1257" priority="44" stopIfTrue="1" operator="lessThan">
      <formula>0</formula>
    </cfRule>
  </conditionalFormatting>
  <conditionalFormatting sqref="M160">
    <cfRule type="containsText" dxfId="1256" priority="72" operator="containsText" text="Falso">
      <formula>NOT(ISERROR(SEARCH("Falso",M160)))</formula>
    </cfRule>
  </conditionalFormatting>
  <conditionalFormatting sqref="M161:M165">
    <cfRule type="cellIs" dxfId="1255" priority="43" stopIfTrue="1" operator="lessThan">
      <formula>0</formula>
    </cfRule>
  </conditionalFormatting>
  <conditionalFormatting sqref="M166">
    <cfRule type="containsText" dxfId="1254" priority="168" operator="containsText" text="Falso">
      <formula>NOT(ISERROR(SEARCH("Falso",M166)))</formula>
    </cfRule>
  </conditionalFormatting>
  <conditionalFormatting sqref="M167:M171">
    <cfRule type="cellIs" dxfId="1253" priority="42" stopIfTrue="1" operator="lessThan">
      <formula>0</formula>
    </cfRule>
  </conditionalFormatting>
  <conditionalFormatting sqref="M172">
    <cfRule type="containsText" dxfId="1252" priority="163" operator="containsText" text="Falso">
      <formula>NOT(ISERROR(SEARCH("Falso",M172)))</formula>
    </cfRule>
  </conditionalFormatting>
  <conditionalFormatting sqref="M173:M177">
    <cfRule type="cellIs" dxfId="1251" priority="41" stopIfTrue="1" operator="lessThan">
      <formula>0</formula>
    </cfRule>
  </conditionalFormatting>
  <conditionalFormatting sqref="M178">
    <cfRule type="containsText" dxfId="1250" priority="158" operator="containsText" text="Falso">
      <formula>NOT(ISERROR(SEARCH("Falso",M178)))</formula>
    </cfRule>
  </conditionalFormatting>
  <conditionalFormatting sqref="M179:M183">
    <cfRule type="cellIs" dxfId="1249" priority="40" stopIfTrue="1" operator="lessThan">
      <formula>0</formula>
    </cfRule>
  </conditionalFormatting>
  <conditionalFormatting sqref="M184">
    <cfRule type="containsText" dxfId="1248" priority="153" operator="containsText" text="Falso">
      <formula>NOT(ISERROR(SEARCH("Falso",M184)))</formula>
    </cfRule>
  </conditionalFormatting>
  <conditionalFormatting sqref="M185:M189">
    <cfRule type="cellIs" dxfId="1247" priority="39" stopIfTrue="1" operator="lessThan">
      <formula>0</formula>
    </cfRule>
  </conditionalFormatting>
  <conditionalFormatting sqref="M190 M196">
    <cfRule type="containsText" dxfId="1246" priority="148" operator="containsText" text="Falso">
      <formula>NOT(ISERROR(SEARCH("Falso",M190)))</formula>
    </cfRule>
  </conditionalFormatting>
  <conditionalFormatting sqref="M191:M195">
    <cfRule type="cellIs" dxfId="1245" priority="38" stopIfTrue="1" operator="lessThan">
      <formula>0</formula>
    </cfRule>
  </conditionalFormatting>
  <conditionalFormatting sqref="M197:M201">
    <cfRule type="cellIs" dxfId="1244" priority="37" stopIfTrue="1" operator="lessThan">
      <formula>0</formula>
    </cfRule>
  </conditionalFormatting>
  <conditionalFormatting sqref="M202 M208 M214 M220">
    <cfRule type="containsText" dxfId="1243" priority="143" operator="containsText" text="Falso">
      <formula>NOT(ISERROR(SEARCH("Falso",M202)))</formula>
    </cfRule>
  </conditionalFormatting>
  <conditionalFormatting sqref="M203:M207">
    <cfRule type="cellIs" dxfId="1242" priority="36" stopIfTrue="1" operator="lessThan">
      <formula>0</formula>
    </cfRule>
  </conditionalFormatting>
  <conditionalFormatting sqref="M209:M213">
    <cfRule type="cellIs" dxfId="1241" priority="35" stopIfTrue="1" operator="lessThan">
      <formula>0</formula>
    </cfRule>
  </conditionalFormatting>
  <conditionalFormatting sqref="M215:M219">
    <cfRule type="cellIs" dxfId="1240" priority="34" stopIfTrue="1" operator="lessThan">
      <formula>0</formula>
    </cfRule>
  </conditionalFormatting>
  <conditionalFormatting sqref="M222:M226">
    <cfRule type="cellIs" dxfId="1239" priority="33" stopIfTrue="1" operator="lessThan">
      <formula>0</formula>
    </cfRule>
  </conditionalFormatting>
  <conditionalFormatting sqref="M227">
    <cfRule type="containsText" dxfId="1238" priority="142" operator="containsText" text="Falso">
      <formula>NOT(ISERROR(SEARCH("Falso",M227)))</formula>
    </cfRule>
  </conditionalFormatting>
  <conditionalFormatting sqref="M228:M232">
    <cfRule type="cellIs" dxfId="1237" priority="32" stopIfTrue="1" operator="lessThan">
      <formula>0</formula>
    </cfRule>
  </conditionalFormatting>
  <conditionalFormatting sqref="M233 M239 M245">
    <cfRule type="containsText" dxfId="1236" priority="137" operator="containsText" text="Falso">
      <formula>NOT(ISERROR(SEARCH("Falso",M233)))</formula>
    </cfRule>
  </conditionalFormatting>
  <conditionalFormatting sqref="M234:M238">
    <cfRule type="cellIs" dxfId="1235" priority="31" stopIfTrue="1" operator="lessThan">
      <formula>0</formula>
    </cfRule>
  </conditionalFormatting>
  <conditionalFormatting sqref="M240:M244">
    <cfRule type="cellIs" dxfId="1234" priority="30" stopIfTrue="1" operator="lessThan">
      <formula>0</formula>
    </cfRule>
  </conditionalFormatting>
  <conditionalFormatting sqref="M246:M250">
    <cfRule type="cellIs" dxfId="1233" priority="29" stopIfTrue="1" operator="lessThan">
      <formula>0</formula>
    </cfRule>
  </conditionalFormatting>
  <conditionalFormatting sqref="M251">
    <cfRule type="containsText" dxfId="1232" priority="132" operator="containsText" text="Falso">
      <formula>NOT(ISERROR(SEARCH("Falso",M251)))</formula>
    </cfRule>
  </conditionalFormatting>
  <conditionalFormatting sqref="M252:M256">
    <cfRule type="cellIs" dxfId="1231" priority="28" stopIfTrue="1" operator="lessThan">
      <formula>0</formula>
    </cfRule>
  </conditionalFormatting>
  <conditionalFormatting sqref="M257">
    <cfRule type="containsText" dxfId="1230" priority="127" operator="containsText" text="Falso">
      <formula>NOT(ISERROR(SEARCH("Falso",M257)))</formula>
    </cfRule>
  </conditionalFormatting>
  <conditionalFormatting sqref="M258:M262">
    <cfRule type="cellIs" dxfId="1229" priority="27" stopIfTrue="1" operator="lessThan">
      <formula>0</formula>
    </cfRule>
  </conditionalFormatting>
  <conditionalFormatting sqref="M263 M269">
    <cfRule type="containsText" dxfId="1228" priority="122" operator="containsText" text="Falso">
      <formula>NOT(ISERROR(SEARCH("Falso",M263)))</formula>
    </cfRule>
  </conditionalFormatting>
  <conditionalFormatting sqref="M264:M268">
    <cfRule type="cellIs" dxfId="1227" priority="26" stopIfTrue="1" operator="lessThan">
      <formula>0</formula>
    </cfRule>
  </conditionalFormatting>
  <conditionalFormatting sqref="M270:M274">
    <cfRule type="cellIs" dxfId="1226" priority="25" stopIfTrue="1" operator="lessThan">
      <formula>0</formula>
    </cfRule>
  </conditionalFormatting>
  <conditionalFormatting sqref="M275 M281 M287 M293">
    <cfRule type="containsText" dxfId="1225" priority="117" operator="containsText" text="Falso">
      <formula>NOT(ISERROR(SEARCH("Falso",M275)))</formula>
    </cfRule>
  </conditionalFormatting>
  <conditionalFormatting sqref="M276:M280">
    <cfRule type="cellIs" dxfId="1224" priority="24" stopIfTrue="1" operator="lessThan">
      <formula>0</formula>
    </cfRule>
  </conditionalFormatting>
  <conditionalFormatting sqref="M282:M286">
    <cfRule type="cellIs" dxfId="1223" priority="23" stopIfTrue="1" operator="lessThan">
      <formula>0</formula>
    </cfRule>
  </conditionalFormatting>
  <conditionalFormatting sqref="M288:M292">
    <cfRule type="cellIs" dxfId="1222" priority="22" stopIfTrue="1" operator="lessThan">
      <formula>0</formula>
    </cfRule>
  </conditionalFormatting>
  <conditionalFormatting sqref="M295:M300">
    <cfRule type="cellIs" dxfId="1221" priority="16" stopIfTrue="1" operator="lessThan">
      <formula>0</formula>
    </cfRule>
  </conditionalFormatting>
  <conditionalFormatting sqref="M301">
    <cfRule type="containsText" dxfId="1220" priority="15" operator="containsText" text="Falso">
      <formula>NOT(ISERROR(SEARCH("Falso",M301)))</formula>
    </cfRule>
  </conditionalFormatting>
  <conditionalFormatting sqref="M302:M307">
    <cfRule type="cellIs" dxfId="1219" priority="10" stopIfTrue="1" operator="lessThan">
      <formula>0</formula>
    </cfRule>
  </conditionalFormatting>
  <conditionalFormatting sqref="M308 M315">
    <cfRule type="containsText" dxfId="1218" priority="14" operator="containsText" text="Falso">
      <formula>NOT(ISERROR(SEARCH("Falso",M308)))</formula>
    </cfRule>
  </conditionalFormatting>
  <conditionalFormatting sqref="M309:M314">
    <cfRule type="cellIs" dxfId="1217" priority="9" stopIfTrue="1" operator="lessThan">
      <formula>0</formula>
    </cfRule>
  </conditionalFormatting>
  <conditionalFormatting sqref="M316:M321">
    <cfRule type="cellIs" dxfId="1216" priority="8" stopIfTrue="1" operator="lessThan">
      <formula>0</formula>
    </cfRule>
  </conditionalFormatting>
  <conditionalFormatting sqref="M322 M329 M336">
    <cfRule type="containsText" dxfId="1215" priority="13" operator="containsText" text="Falso">
      <formula>NOT(ISERROR(SEARCH("Falso",M322)))</formula>
    </cfRule>
  </conditionalFormatting>
  <conditionalFormatting sqref="M323:M328">
    <cfRule type="cellIs" dxfId="1214" priority="7" stopIfTrue="1" operator="lessThan">
      <formula>0</formula>
    </cfRule>
  </conditionalFormatting>
  <conditionalFormatting sqref="M330:M335">
    <cfRule type="cellIs" dxfId="1213" priority="6" stopIfTrue="1" operator="lessThan">
      <formula>0</formula>
    </cfRule>
  </conditionalFormatting>
  <conditionalFormatting sqref="M337:M342">
    <cfRule type="cellIs" dxfId="1212" priority="5" stopIfTrue="1" operator="lessThan">
      <formula>0</formula>
    </cfRule>
  </conditionalFormatting>
  <conditionalFormatting sqref="M343 M350">
    <cfRule type="containsText" dxfId="1211" priority="12" operator="containsText" text="Falso">
      <formula>NOT(ISERROR(SEARCH("Falso",M343)))</formula>
    </cfRule>
  </conditionalFormatting>
  <conditionalFormatting sqref="M344:M349">
    <cfRule type="cellIs" dxfId="1210" priority="4" stopIfTrue="1" operator="lessThan">
      <formula>0</formula>
    </cfRule>
  </conditionalFormatting>
  <conditionalFormatting sqref="M351:M356">
    <cfRule type="cellIs" dxfId="1209" priority="3" stopIfTrue="1" operator="lessThan">
      <formula>0</formula>
    </cfRule>
  </conditionalFormatting>
  <conditionalFormatting sqref="M357">
    <cfRule type="containsText" dxfId="1208" priority="11" operator="containsText" text="Falso">
      <formula>NOT(ISERROR(SEARCH("Falso",M357)))</formula>
    </cfRule>
  </conditionalFormatting>
  <conditionalFormatting sqref="M358:M363">
    <cfRule type="cellIs" dxfId="1207" priority="2" stopIfTrue="1" operator="lessThan">
      <formula>0</formula>
    </cfRule>
  </conditionalFormatting>
  <conditionalFormatting sqref="M364">
    <cfRule type="containsText" dxfId="1206" priority="81" operator="containsText" text="Falso">
      <formula>NOT(ISERROR(SEARCH("Falso",M364)))</formula>
    </cfRule>
  </conditionalFormatting>
  <conditionalFormatting sqref="M365:M371">
    <cfRule type="cellIs" dxfId="1205" priority="231" stopIfTrue="1" operator="lessThan">
      <formula>0</formula>
    </cfRule>
  </conditionalFormatting>
  <conditionalFormatting sqref="M377:M381">
    <cfRule type="cellIs" dxfId="1204" priority="1" stopIfTrue="1" operator="lessThan">
      <formula>0</formula>
    </cfRule>
  </conditionalFormatting>
  <conditionalFormatting sqref="R5:R9">
    <cfRule type="containsText" dxfId="1203" priority="230" operator="containsText" text="ROJO">
      <formula>NOT(ISERROR(SEARCH("ROJO",R5)))</formula>
    </cfRule>
    <cfRule type="containsText" dxfId="1202" priority="227" operator="containsText" text="VENCIDO">
      <formula>NOT(ISERROR(SEARCH("VENCIDO",R5)))</formula>
    </cfRule>
    <cfRule type="containsText" dxfId="1201" priority="228" operator="containsText" text="VERDE">
      <formula>NOT(ISERROR(SEARCH("VERDE",R5)))</formula>
    </cfRule>
    <cfRule type="containsText" dxfId="1200" priority="229" stopIfTrue="1" operator="containsText" text="AMARILLO">
      <formula>NOT(ISERROR(SEARCH("AMARILLO",R5)))</formula>
    </cfRule>
  </conditionalFormatting>
  <conditionalFormatting sqref="R11:R15">
    <cfRule type="containsText" dxfId="1199" priority="223" stopIfTrue="1" operator="containsText" text="AMARILLO">
      <formula>NOT(ISERROR(SEARCH("AMARILLO",R11)))</formula>
    </cfRule>
    <cfRule type="containsText" dxfId="1198" priority="222" operator="containsText" text="VERDE">
      <formula>NOT(ISERROR(SEARCH("VERDE",R11)))</formula>
    </cfRule>
    <cfRule type="containsText" dxfId="1197" priority="221" operator="containsText" text="VENCIDO">
      <formula>NOT(ISERROR(SEARCH("VENCIDO",R11)))</formula>
    </cfRule>
    <cfRule type="containsText" dxfId="1196" priority="224" operator="containsText" text="ROJO">
      <formula>NOT(ISERROR(SEARCH("ROJO",R11)))</formula>
    </cfRule>
  </conditionalFormatting>
  <conditionalFormatting sqref="R17:R21">
    <cfRule type="containsText" dxfId="1195" priority="219" stopIfTrue="1" operator="containsText" text="AMARILLO">
      <formula>NOT(ISERROR(SEARCH("AMARILLO",R17)))</formula>
    </cfRule>
    <cfRule type="containsText" dxfId="1194" priority="220" operator="containsText" text="ROJO">
      <formula>NOT(ISERROR(SEARCH("ROJO",R17)))</formula>
    </cfRule>
    <cfRule type="containsText" dxfId="1193" priority="217" operator="containsText" text="VENCIDO">
      <formula>NOT(ISERROR(SEARCH("VENCIDO",R17)))</formula>
    </cfRule>
    <cfRule type="containsText" dxfId="1192" priority="218" operator="containsText" text="VERDE">
      <formula>NOT(ISERROR(SEARCH("VERDE",R17)))</formula>
    </cfRule>
  </conditionalFormatting>
  <conditionalFormatting sqref="R23:R27">
    <cfRule type="containsText" dxfId="1191" priority="213" stopIfTrue="1" operator="containsText" text="AMARILLO">
      <formula>NOT(ISERROR(SEARCH("AMARILLO",R23)))</formula>
    </cfRule>
    <cfRule type="containsText" dxfId="1190" priority="214" operator="containsText" text="ROJO">
      <formula>NOT(ISERROR(SEARCH("ROJO",R23)))</formula>
    </cfRule>
    <cfRule type="containsText" dxfId="1189" priority="211" operator="containsText" text="VENCIDO">
      <formula>NOT(ISERROR(SEARCH("VENCIDO",R23)))</formula>
    </cfRule>
    <cfRule type="containsText" dxfId="1188" priority="212" operator="containsText" text="VERDE">
      <formula>NOT(ISERROR(SEARCH("VERDE",R23)))</formula>
    </cfRule>
  </conditionalFormatting>
  <conditionalFormatting sqref="R29:R33">
    <cfRule type="containsText" dxfId="1187" priority="209" stopIfTrue="1" operator="containsText" text="AMARILLO">
      <formula>NOT(ISERROR(SEARCH("AMARILLO",R29)))</formula>
    </cfRule>
    <cfRule type="containsText" dxfId="1186" priority="210" operator="containsText" text="ROJO">
      <formula>NOT(ISERROR(SEARCH("ROJO",R29)))</formula>
    </cfRule>
    <cfRule type="containsText" dxfId="1185" priority="207" operator="containsText" text="VENCIDO">
      <formula>NOT(ISERROR(SEARCH("VENCIDO",R29)))</formula>
    </cfRule>
    <cfRule type="containsText" dxfId="1184" priority="208" operator="containsText" text="VERDE">
      <formula>NOT(ISERROR(SEARCH("VERDE",R29)))</formula>
    </cfRule>
  </conditionalFormatting>
  <conditionalFormatting sqref="R35:R39">
    <cfRule type="containsText" dxfId="1183" priority="204" operator="containsText" text="ROJO">
      <formula>NOT(ISERROR(SEARCH("ROJO",R35)))</formula>
    </cfRule>
    <cfRule type="containsText" dxfId="1182" priority="201" operator="containsText" text="VENCIDO">
      <formula>NOT(ISERROR(SEARCH("VENCIDO",R35)))</formula>
    </cfRule>
    <cfRule type="containsText" dxfId="1181" priority="202" operator="containsText" text="VERDE">
      <formula>NOT(ISERROR(SEARCH("VERDE",R35)))</formula>
    </cfRule>
    <cfRule type="containsText" dxfId="1180" priority="203" stopIfTrue="1" operator="containsText" text="AMARILLO">
      <formula>NOT(ISERROR(SEARCH("AMARILLO",R35)))</formula>
    </cfRule>
  </conditionalFormatting>
  <conditionalFormatting sqref="R41:R45">
    <cfRule type="containsText" dxfId="1179" priority="200" operator="containsText" text="ROJO">
      <formula>NOT(ISERROR(SEARCH("ROJO",R41)))</formula>
    </cfRule>
    <cfRule type="containsText" dxfId="1178" priority="199" stopIfTrue="1" operator="containsText" text="AMARILLO">
      <formula>NOT(ISERROR(SEARCH("AMARILLO",R41)))</formula>
    </cfRule>
    <cfRule type="containsText" dxfId="1177" priority="198" operator="containsText" text="VERDE">
      <formula>NOT(ISERROR(SEARCH("VERDE",R41)))</formula>
    </cfRule>
    <cfRule type="containsText" dxfId="1176" priority="197" operator="containsText" text="VENCIDO">
      <formula>NOT(ISERROR(SEARCH("VENCIDO",R41)))</formula>
    </cfRule>
  </conditionalFormatting>
  <conditionalFormatting sqref="R47:R51 R53:R57 R59:R63 R65:R69 R71:R75 R77:R81 R95:R99 R107:R111 R113:R117 R119:R123 R125:R129 R131:R135 R137:R141 R143:R147">
    <cfRule type="containsText" dxfId="1175" priority="195" operator="containsText" text="ROJO">
      <formula>NOT(ISERROR(SEARCH("ROJO",R47)))</formula>
    </cfRule>
    <cfRule type="containsText" dxfId="1174" priority="194" stopIfTrue="1" operator="containsText" text="AMARILLO">
      <formula>NOT(ISERROR(SEARCH("AMARILLO",R47)))</formula>
    </cfRule>
    <cfRule type="containsText" dxfId="1173" priority="193" operator="containsText" text="VERDE">
      <formula>NOT(ISERROR(SEARCH("VERDE",R47)))</formula>
    </cfRule>
    <cfRule type="containsText" dxfId="1172" priority="192" operator="containsText" text="VENCIDO">
      <formula>NOT(ISERROR(SEARCH("VENCIDO",R47)))</formula>
    </cfRule>
  </conditionalFormatting>
  <conditionalFormatting sqref="R83:R87 R89:R93">
    <cfRule type="containsText" dxfId="1171" priority="189" stopIfTrue="1" operator="containsText" text="AMARILLO">
      <formula>NOT(ISERROR(SEARCH("AMARILLO",R83)))</formula>
    </cfRule>
    <cfRule type="containsText" dxfId="1170" priority="190" operator="containsText" text="ROJO">
      <formula>NOT(ISERROR(SEARCH("ROJO",R83)))</formula>
    </cfRule>
    <cfRule type="containsText" dxfId="1169" priority="187" operator="containsText" text="VENCIDO">
      <formula>NOT(ISERROR(SEARCH("VENCIDO",R83)))</formula>
    </cfRule>
    <cfRule type="containsText" dxfId="1168" priority="188" operator="containsText" text="VERDE">
      <formula>NOT(ISERROR(SEARCH("VERDE",R83)))</formula>
    </cfRule>
  </conditionalFormatting>
  <conditionalFormatting sqref="R101:R105">
    <cfRule type="containsText" dxfId="1167" priority="184" stopIfTrue="1" operator="containsText" text="AMARILLO">
      <formula>NOT(ISERROR(SEARCH("AMARILLO",R101)))</formula>
    </cfRule>
    <cfRule type="containsText" dxfId="1166" priority="185" operator="containsText" text="ROJO">
      <formula>NOT(ISERROR(SEARCH("ROJO",R101)))</formula>
    </cfRule>
    <cfRule type="containsText" dxfId="1165" priority="182" operator="containsText" text="VENCIDO">
      <formula>NOT(ISERROR(SEARCH("VENCIDO",R101)))</formula>
    </cfRule>
    <cfRule type="containsText" dxfId="1164" priority="183" operator="containsText" text="VERDE">
      <formula>NOT(ISERROR(SEARCH("VERDE",R101)))</formula>
    </cfRule>
  </conditionalFormatting>
  <conditionalFormatting sqref="R149:R153">
    <cfRule type="containsText" dxfId="1163" priority="178" operator="containsText" text="VERDE">
      <formula>NOT(ISERROR(SEARCH("VERDE",R149)))</formula>
    </cfRule>
    <cfRule type="containsText" dxfId="1162" priority="177" operator="containsText" text="VENCIDO">
      <formula>NOT(ISERROR(SEARCH("VENCIDO",R149)))</formula>
    </cfRule>
    <cfRule type="containsText" dxfId="1161" priority="179" stopIfTrue="1" operator="containsText" text="AMARILLO">
      <formula>NOT(ISERROR(SEARCH("AMARILLO",R149)))</formula>
    </cfRule>
    <cfRule type="containsText" dxfId="1160" priority="180" operator="containsText" text="ROJO">
      <formula>NOT(ISERROR(SEARCH("ROJO",R149)))</formula>
    </cfRule>
  </conditionalFormatting>
  <conditionalFormatting sqref="R155:R159">
    <cfRule type="containsText" dxfId="1159" priority="176" operator="containsText" text="ROJO">
      <formula>NOT(ISERROR(SEARCH("ROJO",R155)))</formula>
    </cfRule>
    <cfRule type="containsText" dxfId="1158" priority="174" operator="containsText" text="VERDE">
      <formula>NOT(ISERROR(SEARCH("VERDE",R155)))</formula>
    </cfRule>
    <cfRule type="containsText" dxfId="1157" priority="175" stopIfTrue="1" operator="containsText" text="AMARILLO">
      <formula>NOT(ISERROR(SEARCH("AMARILLO",R155)))</formula>
    </cfRule>
    <cfRule type="containsText" dxfId="1156" priority="173" operator="containsText" text="VENCIDO">
      <formula>NOT(ISERROR(SEARCH("VENCIDO",R155)))</formula>
    </cfRule>
  </conditionalFormatting>
  <conditionalFormatting sqref="R161:R165">
    <cfRule type="containsText" dxfId="1155" priority="170" operator="containsText" text="VERDE">
      <formula>NOT(ISERROR(SEARCH("VERDE",R161)))</formula>
    </cfRule>
    <cfRule type="containsText" dxfId="1154" priority="169" operator="containsText" text="VENCIDO">
      <formula>NOT(ISERROR(SEARCH("VENCIDO",R161)))</formula>
    </cfRule>
    <cfRule type="containsText" dxfId="1153" priority="171" stopIfTrue="1" operator="containsText" text="AMARILLO">
      <formula>NOT(ISERROR(SEARCH("AMARILLO",R161)))</formula>
    </cfRule>
    <cfRule type="containsText" dxfId="1152" priority="172" operator="containsText" text="ROJO">
      <formula>NOT(ISERROR(SEARCH("ROJO",R161)))</formula>
    </cfRule>
  </conditionalFormatting>
  <conditionalFormatting sqref="R167:R171">
    <cfRule type="containsText" dxfId="1151" priority="164" operator="containsText" text="VENCIDO">
      <formula>NOT(ISERROR(SEARCH("VENCIDO",R167)))</formula>
    </cfRule>
    <cfRule type="containsText" dxfId="1150" priority="166" stopIfTrue="1" operator="containsText" text="AMARILLO">
      <formula>NOT(ISERROR(SEARCH("AMARILLO",R167)))</formula>
    </cfRule>
    <cfRule type="containsText" dxfId="1149" priority="167" operator="containsText" text="ROJO">
      <formula>NOT(ISERROR(SEARCH("ROJO",R167)))</formula>
    </cfRule>
    <cfRule type="containsText" dxfId="1148" priority="165" operator="containsText" text="VERDE">
      <formula>NOT(ISERROR(SEARCH("VERDE",R167)))</formula>
    </cfRule>
  </conditionalFormatting>
  <conditionalFormatting sqref="R173:R177">
    <cfRule type="containsText" dxfId="1147" priority="160" operator="containsText" text="VERDE">
      <formula>NOT(ISERROR(SEARCH("VERDE",R173)))</formula>
    </cfRule>
    <cfRule type="containsText" dxfId="1146" priority="161" stopIfTrue="1" operator="containsText" text="AMARILLO">
      <formula>NOT(ISERROR(SEARCH("AMARILLO",R173)))</formula>
    </cfRule>
    <cfRule type="containsText" dxfId="1145" priority="162" operator="containsText" text="ROJO">
      <formula>NOT(ISERROR(SEARCH("ROJO",R173)))</formula>
    </cfRule>
    <cfRule type="containsText" dxfId="1144" priority="159" operator="containsText" text="VENCIDO">
      <formula>NOT(ISERROR(SEARCH("VENCIDO",R173)))</formula>
    </cfRule>
  </conditionalFormatting>
  <conditionalFormatting sqref="R179:R183">
    <cfRule type="containsText" dxfId="1143" priority="157" operator="containsText" text="ROJO">
      <formula>NOT(ISERROR(SEARCH("ROJO",R179)))</formula>
    </cfRule>
    <cfRule type="containsText" dxfId="1142" priority="156" stopIfTrue="1" operator="containsText" text="AMARILLO">
      <formula>NOT(ISERROR(SEARCH("AMARILLO",R179)))</formula>
    </cfRule>
    <cfRule type="containsText" dxfId="1141" priority="154" operator="containsText" text="VENCIDO">
      <formula>NOT(ISERROR(SEARCH("VENCIDO",R179)))</formula>
    </cfRule>
    <cfRule type="containsText" dxfId="1140" priority="155" operator="containsText" text="VERDE">
      <formula>NOT(ISERROR(SEARCH("VERDE",R179)))</formula>
    </cfRule>
  </conditionalFormatting>
  <conditionalFormatting sqref="R185:R189 R191:R195">
    <cfRule type="containsText" dxfId="1139" priority="151" stopIfTrue="1" operator="containsText" text="AMARILLO">
      <formula>NOT(ISERROR(SEARCH("AMARILLO",R185)))</formula>
    </cfRule>
    <cfRule type="containsText" dxfId="1138" priority="150" operator="containsText" text="VERDE">
      <formula>NOT(ISERROR(SEARCH("VERDE",R185)))</formula>
    </cfRule>
    <cfRule type="containsText" dxfId="1137" priority="149" operator="containsText" text="VENCIDO">
      <formula>NOT(ISERROR(SEARCH("VENCIDO",R185)))</formula>
    </cfRule>
    <cfRule type="containsText" dxfId="1136" priority="152" operator="containsText" text="ROJO">
      <formula>NOT(ISERROR(SEARCH("ROJO",R185)))</formula>
    </cfRule>
  </conditionalFormatting>
  <conditionalFormatting sqref="R197:R201 R203:R207 R209:R213 R215:R219">
    <cfRule type="containsText" dxfId="1135" priority="146" stopIfTrue="1" operator="containsText" text="AMARILLO">
      <formula>NOT(ISERROR(SEARCH("AMARILLO",R197)))</formula>
    </cfRule>
    <cfRule type="containsText" dxfId="1134" priority="147" operator="containsText" text="ROJO">
      <formula>NOT(ISERROR(SEARCH("ROJO",R197)))</formula>
    </cfRule>
    <cfRule type="containsText" dxfId="1133" priority="144" operator="containsText" text="VENCIDO">
      <formula>NOT(ISERROR(SEARCH("VENCIDO",R197)))</formula>
    </cfRule>
    <cfRule type="containsText" dxfId="1132" priority="145" operator="containsText" text="VERDE">
      <formula>NOT(ISERROR(SEARCH("VERDE",R197)))</formula>
    </cfRule>
  </conditionalFormatting>
  <conditionalFormatting sqref="R222:R226">
    <cfRule type="containsText" dxfId="1131" priority="141" operator="containsText" text="ROJO">
      <formula>NOT(ISERROR(SEARCH("ROJO",R222)))</formula>
    </cfRule>
    <cfRule type="containsText" dxfId="1130" priority="140" stopIfTrue="1" operator="containsText" text="AMARILLO">
      <formula>NOT(ISERROR(SEARCH("AMARILLO",R222)))</formula>
    </cfRule>
    <cfRule type="containsText" dxfId="1129" priority="139" operator="containsText" text="VERDE">
      <formula>NOT(ISERROR(SEARCH("VERDE",R222)))</formula>
    </cfRule>
    <cfRule type="containsText" dxfId="1128" priority="138" operator="containsText" text="VENCIDO">
      <formula>NOT(ISERROR(SEARCH("VENCIDO",R222)))</formula>
    </cfRule>
  </conditionalFormatting>
  <conditionalFormatting sqref="R228:R232 R234:R238 R240:R244">
    <cfRule type="containsText" dxfId="1127" priority="133" operator="containsText" text="VENCIDO">
      <formula>NOT(ISERROR(SEARCH("VENCIDO",R228)))</formula>
    </cfRule>
    <cfRule type="containsText" dxfId="1126" priority="134" operator="containsText" text="VERDE">
      <formula>NOT(ISERROR(SEARCH("VERDE",R228)))</formula>
    </cfRule>
    <cfRule type="containsText" dxfId="1125" priority="135" stopIfTrue="1" operator="containsText" text="AMARILLO">
      <formula>NOT(ISERROR(SEARCH("AMARILLO",R228)))</formula>
    </cfRule>
    <cfRule type="containsText" dxfId="1124" priority="136" operator="containsText" text="ROJO">
      <formula>NOT(ISERROR(SEARCH("ROJO",R228)))</formula>
    </cfRule>
  </conditionalFormatting>
  <conditionalFormatting sqref="R246:R250">
    <cfRule type="containsText" dxfId="1123" priority="128" operator="containsText" text="VENCIDO">
      <formula>NOT(ISERROR(SEARCH("VENCIDO",R246)))</formula>
    </cfRule>
    <cfRule type="containsText" dxfId="1122" priority="129" operator="containsText" text="VERDE">
      <formula>NOT(ISERROR(SEARCH("VERDE",R246)))</formula>
    </cfRule>
    <cfRule type="containsText" dxfId="1121" priority="130" stopIfTrue="1" operator="containsText" text="AMARILLO">
      <formula>NOT(ISERROR(SEARCH("AMARILLO",R246)))</formula>
    </cfRule>
    <cfRule type="containsText" dxfId="1120" priority="131" operator="containsText" text="ROJO">
      <formula>NOT(ISERROR(SEARCH("ROJO",R246)))</formula>
    </cfRule>
  </conditionalFormatting>
  <conditionalFormatting sqref="R252:R256">
    <cfRule type="containsText" dxfId="1119" priority="123" operator="containsText" text="VENCIDO">
      <formula>NOT(ISERROR(SEARCH("VENCIDO",R252)))</formula>
    </cfRule>
    <cfRule type="containsText" dxfId="1118" priority="124" operator="containsText" text="VERDE">
      <formula>NOT(ISERROR(SEARCH("VERDE",R252)))</formula>
    </cfRule>
    <cfRule type="containsText" dxfId="1117" priority="125" stopIfTrue="1" operator="containsText" text="AMARILLO">
      <formula>NOT(ISERROR(SEARCH("AMARILLO",R252)))</formula>
    </cfRule>
    <cfRule type="containsText" dxfId="1116" priority="126" operator="containsText" text="ROJO">
      <formula>NOT(ISERROR(SEARCH("ROJO",R252)))</formula>
    </cfRule>
  </conditionalFormatting>
  <conditionalFormatting sqref="R258:R262 R264:R268">
    <cfRule type="containsText" dxfId="1115" priority="121" operator="containsText" text="ROJO">
      <formula>NOT(ISERROR(SEARCH("ROJO",R258)))</formula>
    </cfRule>
    <cfRule type="containsText" dxfId="1114" priority="120" stopIfTrue="1" operator="containsText" text="AMARILLO">
      <formula>NOT(ISERROR(SEARCH("AMARILLO",R258)))</formula>
    </cfRule>
    <cfRule type="containsText" dxfId="1113" priority="118" operator="containsText" text="VENCIDO">
      <formula>NOT(ISERROR(SEARCH("VENCIDO",R258)))</formula>
    </cfRule>
    <cfRule type="containsText" dxfId="1112" priority="119" operator="containsText" text="VERDE">
      <formula>NOT(ISERROR(SEARCH("VERDE",R258)))</formula>
    </cfRule>
  </conditionalFormatting>
  <conditionalFormatting sqref="R270:R274 R276:R280 R282:R286 R288:R292">
    <cfRule type="containsText" dxfId="1111" priority="113" operator="containsText" text="VENCIDO">
      <formula>NOT(ISERROR(SEARCH("VENCIDO",R270)))</formula>
    </cfRule>
    <cfRule type="containsText" dxfId="1110" priority="114" operator="containsText" text="VERDE">
      <formula>NOT(ISERROR(SEARCH("VERDE",R270)))</formula>
    </cfRule>
    <cfRule type="containsText" dxfId="1109" priority="115" stopIfTrue="1" operator="containsText" text="AMARILLO">
      <formula>NOT(ISERROR(SEARCH("AMARILLO",R270)))</formula>
    </cfRule>
    <cfRule type="containsText" dxfId="1108" priority="116" operator="containsText" text="ROJO">
      <formula>NOT(ISERROR(SEARCH("ROJO",R270)))</formula>
    </cfRule>
  </conditionalFormatting>
  <conditionalFormatting sqref="R295:R300">
    <cfRule type="containsText" dxfId="1107" priority="108" operator="containsText" text="VERDE">
      <formula>NOT(ISERROR(SEARCH("VERDE",R295)))</formula>
    </cfRule>
    <cfRule type="containsText" dxfId="1106" priority="109" stopIfTrue="1" operator="containsText" text="AMARILLO">
      <formula>NOT(ISERROR(SEARCH("AMARILLO",R295)))</formula>
    </cfRule>
    <cfRule type="containsText" dxfId="1105" priority="110" operator="containsText" text="ROJO">
      <formula>NOT(ISERROR(SEARCH("ROJO",R295)))</formula>
    </cfRule>
    <cfRule type="containsText" dxfId="1104" priority="107" operator="containsText" text="VENCIDO">
      <formula>NOT(ISERROR(SEARCH("VENCIDO",R295)))</formula>
    </cfRule>
  </conditionalFormatting>
  <conditionalFormatting sqref="R302:R307 R309:R314">
    <cfRule type="containsText" dxfId="1103" priority="103" stopIfTrue="1" operator="containsText" text="AMARILLO">
      <formula>NOT(ISERROR(SEARCH("AMARILLO",R302)))</formula>
    </cfRule>
    <cfRule type="containsText" dxfId="1102" priority="102" operator="containsText" text="VERDE">
      <formula>NOT(ISERROR(SEARCH("VERDE",R302)))</formula>
    </cfRule>
    <cfRule type="containsText" dxfId="1101" priority="101" operator="containsText" text="VENCIDO">
      <formula>NOT(ISERROR(SEARCH("VENCIDO",R302)))</formula>
    </cfRule>
    <cfRule type="containsText" dxfId="1100" priority="104" operator="containsText" text="ROJO">
      <formula>NOT(ISERROR(SEARCH("ROJO",R302)))</formula>
    </cfRule>
  </conditionalFormatting>
  <conditionalFormatting sqref="R316:R321 R323:R328 R330:R335">
    <cfRule type="containsText" dxfId="1099" priority="98" operator="containsText" text="ROJO">
      <formula>NOT(ISERROR(SEARCH("ROJO",R316)))</formula>
    </cfRule>
    <cfRule type="containsText" dxfId="1098" priority="97" stopIfTrue="1" operator="containsText" text="AMARILLO">
      <formula>NOT(ISERROR(SEARCH("AMARILLO",R316)))</formula>
    </cfRule>
    <cfRule type="containsText" dxfId="1097" priority="96" operator="containsText" text="VERDE">
      <formula>NOT(ISERROR(SEARCH("VERDE",R316)))</formula>
    </cfRule>
    <cfRule type="containsText" dxfId="1096" priority="95" operator="containsText" text="VENCIDO">
      <formula>NOT(ISERROR(SEARCH("VENCIDO",R316)))</formula>
    </cfRule>
  </conditionalFormatting>
  <conditionalFormatting sqref="R337:R342 R344:R349">
    <cfRule type="containsText" dxfId="1095" priority="91" stopIfTrue="1" operator="containsText" text="AMARILLO">
      <formula>NOT(ISERROR(SEARCH("AMARILLO",R337)))</formula>
    </cfRule>
    <cfRule type="containsText" dxfId="1094" priority="90" operator="containsText" text="VERDE">
      <formula>NOT(ISERROR(SEARCH("VERDE",R337)))</formula>
    </cfRule>
    <cfRule type="containsText" dxfId="1093" priority="89" operator="containsText" text="VENCIDO">
      <formula>NOT(ISERROR(SEARCH("VENCIDO",R337)))</formula>
    </cfRule>
    <cfRule type="containsText" dxfId="1092" priority="92" operator="containsText" text="ROJO">
      <formula>NOT(ISERROR(SEARCH("ROJO",R337)))</formula>
    </cfRule>
  </conditionalFormatting>
  <conditionalFormatting sqref="R351:R356">
    <cfRule type="containsText" dxfId="1091" priority="86" operator="containsText" text="ROJO">
      <formula>NOT(ISERROR(SEARCH("ROJO",R351)))</formula>
    </cfRule>
    <cfRule type="containsText" dxfId="1090" priority="85" stopIfTrue="1" operator="containsText" text="AMARILLO">
      <formula>NOT(ISERROR(SEARCH("AMARILLO",R351)))</formula>
    </cfRule>
    <cfRule type="containsText" dxfId="1089" priority="84" operator="containsText" text="VERDE">
      <formula>NOT(ISERROR(SEARCH("VERDE",R351)))</formula>
    </cfRule>
    <cfRule type="containsText" dxfId="1088" priority="83" operator="containsText" text="VENCIDO">
      <formula>NOT(ISERROR(SEARCH("VENCIDO",R351)))</formula>
    </cfRule>
  </conditionalFormatting>
  <conditionalFormatting sqref="R358:R363">
    <cfRule type="containsText" dxfId="1087" priority="79" stopIfTrue="1" operator="containsText" text="AMARILLO">
      <formula>NOT(ISERROR(SEARCH("AMARILLO",R358)))</formula>
    </cfRule>
    <cfRule type="containsText" dxfId="1086" priority="78" operator="containsText" text="VERDE">
      <formula>NOT(ISERROR(SEARCH("VERDE",R358)))</formula>
    </cfRule>
    <cfRule type="containsText" dxfId="1085" priority="77" operator="containsText" text="VENCIDO">
      <formula>NOT(ISERROR(SEARCH("VENCIDO",R358)))</formula>
    </cfRule>
    <cfRule type="containsText" dxfId="1084" priority="80" operator="containsText" text="ROJO">
      <formula>NOT(ISERROR(SEARCH("ROJO",R358)))</formula>
    </cfRule>
  </conditionalFormatting>
  <conditionalFormatting sqref="R365:R371">
    <cfRule type="containsText" dxfId="1083" priority="76" operator="containsText" text="ROJO">
      <formula>NOT(ISERROR(SEARCH("ROJO",R365)))</formula>
    </cfRule>
    <cfRule type="containsText" dxfId="1082" priority="75" stopIfTrue="1" operator="containsText" text="AMARILLO">
      <formula>NOT(ISERROR(SEARCH("AMARILLO",R365)))</formula>
    </cfRule>
    <cfRule type="containsText" dxfId="1081" priority="73" operator="containsText" text="VENCIDO">
      <formula>NOT(ISERROR(SEARCH("VENCIDO",R365)))</formula>
    </cfRule>
    <cfRule type="containsText" dxfId="1080" priority="74" operator="containsText" text="VERDE">
      <formula>NOT(ISERROR(SEARCH("VERDE",R365)))</formula>
    </cfRule>
  </conditionalFormatting>
  <dataValidations count="1">
    <dataValidation type="list" allowBlank="1" showInputMessage="1" showErrorMessage="1" sqref="T222:T226 T228:T232 T234:T238 T240:T244 T246:T250 T252:T256 T258:T262 T264:T268 T270:T274 T276:T280 T282:T286 T288:T292 T295:T300 T302:T307 T309:T314 T316:T321 T323:T328 T330:T335 T337:T342 T344:T349 T351:T356 T358:T363 T365:T371 T377:T381" xr:uid="{00000000-0002-0000-0700-000000000000}">
      <formula1>"VENCIDO,NO VENCIDO"</formula1>
    </dataValidation>
  </dataValidations>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Q381"/>
  <sheetViews>
    <sheetView topLeftCell="A322" zoomScale="80" zoomScaleNormal="80" workbookViewId="0">
      <selection activeCell="O351" sqref="O351:Q351"/>
    </sheetView>
  </sheetViews>
  <sheetFormatPr baseColWidth="10" defaultColWidth="10.875" defaultRowHeight="13.5"/>
  <cols>
    <col min="1" max="12" width="10.875" style="1"/>
    <col min="13" max="13" width="16.25" style="1" customWidth="1"/>
    <col min="14" max="16384" width="10.875" style="1"/>
  </cols>
  <sheetData>
    <row r="1" spans="1:43" ht="14.65" customHeight="1">
      <c r="A1" s="110" t="s">
        <v>48</v>
      </c>
      <c r="B1" s="195" t="s">
        <v>77</v>
      </c>
      <c r="C1" s="196"/>
      <c r="D1" s="114" t="s">
        <v>78</v>
      </c>
      <c r="E1" s="110" t="s">
        <v>79</v>
      </c>
      <c r="F1" s="104" t="s">
        <v>80</v>
      </c>
      <c r="G1" s="105"/>
      <c r="H1" s="2" t="s">
        <v>81</v>
      </c>
      <c r="I1" s="3" t="s">
        <v>82</v>
      </c>
      <c r="J1" s="141" t="s">
        <v>83</v>
      </c>
      <c r="K1" s="110" t="s">
        <v>84</v>
      </c>
      <c r="L1" s="114" t="s">
        <v>85</v>
      </c>
      <c r="M1" s="113" t="s">
        <v>86</v>
      </c>
      <c r="N1" s="113" t="s">
        <v>87</v>
      </c>
      <c r="O1" s="113" t="s">
        <v>88</v>
      </c>
      <c r="P1" s="156" t="s">
        <v>89</v>
      </c>
      <c r="Q1" s="113" t="s">
        <v>90</v>
      </c>
      <c r="R1" s="159" t="s">
        <v>91</v>
      </c>
      <c r="S1" s="159" t="s">
        <v>92</v>
      </c>
      <c r="T1" s="162" t="s">
        <v>93</v>
      </c>
      <c r="U1" s="162" t="s">
        <v>89</v>
      </c>
      <c r="V1" s="162" t="s">
        <v>94</v>
      </c>
      <c r="W1" s="162" t="s">
        <v>95</v>
      </c>
      <c r="X1" s="162" t="s">
        <v>96</v>
      </c>
      <c r="Y1" s="110" t="s">
        <v>97</v>
      </c>
      <c r="Z1" s="110" t="s">
        <v>98</v>
      </c>
      <c r="AA1" s="4"/>
      <c r="AB1" s="5" t="s">
        <v>99</v>
      </c>
      <c r="AC1" s="6"/>
      <c r="AD1" s="6"/>
      <c r="AE1" s="6"/>
      <c r="AF1" s="6"/>
      <c r="AG1" s="6"/>
      <c r="AH1" s="6"/>
      <c r="AI1" s="6"/>
      <c r="AJ1" s="6"/>
      <c r="AK1" s="6"/>
      <c r="AL1" s="6"/>
      <c r="AM1" s="6"/>
      <c r="AN1" s="6"/>
      <c r="AO1" s="180" t="s">
        <v>100</v>
      </c>
      <c r="AP1" s="7"/>
      <c r="AQ1" s="8"/>
    </row>
    <row r="2" spans="1:43" ht="16.5">
      <c r="A2" s="111"/>
      <c r="B2" s="197"/>
      <c r="C2" s="198"/>
      <c r="D2" s="115"/>
      <c r="E2" s="111"/>
      <c r="F2" s="114" t="s">
        <v>101</v>
      </c>
      <c r="G2" s="114" t="s">
        <v>102</v>
      </c>
      <c r="H2" s="135" t="s">
        <v>103</v>
      </c>
      <c r="I2" s="138" t="s">
        <v>104</v>
      </c>
      <c r="J2" s="142"/>
      <c r="K2" s="111"/>
      <c r="L2" s="115"/>
      <c r="M2" s="113"/>
      <c r="N2" s="113"/>
      <c r="O2" s="113"/>
      <c r="P2" s="157"/>
      <c r="Q2" s="113"/>
      <c r="R2" s="160"/>
      <c r="S2" s="160"/>
      <c r="T2" s="162"/>
      <c r="U2" s="162"/>
      <c r="V2" s="162"/>
      <c r="W2" s="162"/>
      <c r="X2" s="162"/>
      <c r="Y2" s="111"/>
      <c r="Z2" s="111"/>
      <c r="AA2" s="4"/>
      <c r="AB2" s="91">
        <v>1</v>
      </c>
      <c r="AC2" s="91"/>
      <c r="AD2" s="91"/>
      <c r="AE2" s="10">
        <v>2</v>
      </c>
      <c r="AF2" s="11">
        <v>3</v>
      </c>
      <c r="AG2" s="9">
        <v>4</v>
      </c>
      <c r="AH2" s="11">
        <v>5</v>
      </c>
      <c r="AI2" s="9">
        <v>6</v>
      </c>
      <c r="AJ2" s="11">
        <v>7</v>
      </c>
      <c r="AK2" s="9">
        <v>8</v>
      </c>
      <c r="AL2" s="9">
        <v>9</v>
      </c>
      <c r="AM2" s="9">
        <v>10</v>
      </c>
      <c r="AN2" s="11">
        <v>11</v>
      </c>
      <c r="AO2" s="181"/>
      <c r="AP2" s="12"/>
      <c r="AQ2" s="8"/>
    </row>
    <row r="3" spans="1:43" ht="16.5">
      <c r="A3" s="111"/>
      <c r="B3" s="197"/>
      <c r="C3" s="198"/>
      <c r="D3" s="115"/>
      <c r="E3" s="111"/>
      <c r="F3" s="115"/>
      <c r="G3" s="115"/>
      <c r="H3" s="136"/>
      <c r="I3" s="139"/>
      <c r="J3" s="142"/>
      <c r="K3" s="111"/>
      <c r="L3" s="115"/>
      <c r="M3" s="113"/>
      <c r="N3" s="113"/>
      <c r="O3" s="113"/>
      <c r="P3" s="157"/>
      <c r="Q3" s="113"/>
      <c r="R3" s="160"/>
      <c r="S3" s="160"/>
      <c r="T3" s="162"/>
      <c r="U3" s="162"/>
      <c r="V3" s="162"/>
      <c r="W3" s="162"/>
      <c r="X3" s="162"/>
      <c r="Y3" s="111"/>
      <c r="Z3" s="111"/>
      <c r="AA3" s="4"/>
      <c r="AB3" s="91" t="s">
        <v>49</v>
      </c>
      <c r="AC3" s="91"/>
      <c r="AD3" s="91"/>
      <c r="AE3" s="175" t="s">
        <v>8</v>
      </c>
      <c r="AF3" s="179" t="s">
        <v>12</v>
      </c>
      <c r="AG3" s="91" t="s">
        <v>14</v>
      </c>
      <c r="AH3" s="179" t="s">
        <v>17</v>
      </c>
      <c r="AI3" s="91" t="s">
        <v>25</v>
      </c>
      <c r="AJ3" s="179" t="s">
        <v>105</v>
      </c>
      <c r="AK3" s="91" t="s">
        <v>35</v>
      </c>
      <c r="AL3" s="91" t="s">
        <v>37</v>
      </c>
      <c r="AM3" s="91" t="s">
        <v>40</v>
      </c>
      <c r="AN3" s="179" t="s">
        <v>43</v>
      </c>
      <c r="AO3" s="181"/>
      <c r="AP3" s="13"/>
      <c r="AQ3" s="8"/>
    </row>
    <row r="4" spans="1:43" ht="25.5">
      <c r="A4" s="112"/>
      <c r="B4" s="199"/>
      <c r="C4" s="200"/>
      <c r="D4" s="116"/>
      <c r="E4" s="112"/>
      <c r="F4" s="116"/>
      <c r="G4" s="116"/>
      <c r="H4" s="137"/>
      <c r="I4" s="140"/>
      <c r="J4" s="143"/>
      <c r="K4" s="112"/>
      <c r="L4" s="116"/>
      <c r="M4" s="113"/>
      <c r="N4" s="113"/>
      <c r="O4" s="113"/>
      <c r="P4" s="158"/>
      <c r="Q4" s="113"/>
      <c r="R4" s="161"/>
      <c r="S4" s="161"/>
      <c r="T4" s="162"/>
      <c r="U4" s="162"/>
      <c r="V4" s="162"/>
      <c r="W4" s="162"/>
      <c r="X4" s="162"/>
      <c r="Y4" s="112"/>
      <c r="Z4" s="112"/>
      <c r="AA4" s="4"/>
      <c r="AB4" s="9" t="s">
        <v>106</v>
      </c>
      <c r="AC4" s="9" t="s">
        <v>107</v>
      </c>
      <c r="AD4" s="9" t="s">
        <v>108</v>
      </c>
      <c r="AE4" s="176"/>
      <c r="AF4" s="179"/>
      <c r="AG4" s="91"/>
      <c r="AH4" s="179"/>
      <c r="AI4" s="91"/>
      <c r="AJ4" s="179"/>
      <c r="AK4" s="91"/>
      <c r="AL4" s="91"/>
      <c r="AM4" s="91"/>
      <c r="AN4" s="179"/>
      <c r="AO4" s="182"/>
      <c r="AP4" s="13"/>
      <c r="AQ4" s="8"/>
    </row>
    <row r="5" spans="1:43" ht="16.5">
      <c r="A5" s="100">
        <v>1</v>
      </c>
      <c r="B5" s="187" t="s">
        <v>109</v>
      </c>
      <c r="C5" s="188"/>
      <c r="D5" s="117">
        <f>+Julio!M5</f>
        <v>10</v>
      </c>
      <c r="E5" s="126">
        <v>10</v>
      </c>
      <c r="F5" s="132"/>
      <c r="G5" s="132"/>
      <c r="H5" s="132"/>
      <c r="I5" s="132"/>
      <c r="J5" s="144">
        <f>+F5+G5</f>
        <v>0</v>
      </c>
      <c r="K5" s="147">
        <f>+AO5</f>
        <v>0</v>
      </c>
      <c r="L5" s="150">
        <f>+J5+K5</f>
        <v>0</v>
      </c>
      <c r="M5" s="153">
        <f>+(D5+E5)-(L5)+H5-I5</f>
        <v>20</v>
      </c>
      <c r="N5" s="14">
        <v>10</v>
      </c>
      <c r="O5" s="15" t="s">
        <v>251</v>
      </c>
      <c r="P5" s="15" t="s">
        <v>111</v>
      </c>
      <c r="Q5" s="16">
        <v>46387</v>
      </c>
      <c r="R5" s="17" t="str">
        <f ca="1">IF(Q5=0," ",IFERROR(IF(DATEDIF(TODAY(),Q5,"M")&lt;=5,"ROJO",IF(DATEDIF(TODAY(),Q5,"M")&gt;=12,"VERDE",IF(AND(DATEDIF(TODAY(),Q5,"M")&gt;=6,DATEDIF(TODAY(),Q5,"M")&lt;=11),"AMARILLO"))),S5))</f>
        <v>ROJO</v>
      </c>
      <c r="S5" s="17" t="str">
        <f>IF(Q5=0," ",IF(Q5&lt;=$N$4,"VENCIDO","NO VENCIDO"))</f>
        <v>NO VENCIDO</v>
      </c>
      <c r="T5" s="18"/>
      <c r="U5" s="19"/>
      <c r="V5" s="19"/>
      <c r="W5" s="20"/>
      <c r="X5" s="20"/>
      <c r="Y5" s="163">
        <f>+AT5</f>
        <v>0</v>
      </c>
      <c r="Z5" s="21"/>
      <c r="AA5" s="4"/>
      <c r="AB5" s="166"/>
      <c r="AC5" s="166"/>
      <c r="AD5" s="170">
        <f>+AB5+AC5</f>
        <v>0</v>
      </c>
      <c r="AE5" s="167"/>
      <c r="AF5" s="167"/>
      <c r="AG5" s="167"/>
      <c r="AH5" s="167"/>
      <c r="AI5" s="167"/>
      <c r="AJ5" s="167"/>
      <c r="AK5" s="167"/>
      <c r="AL5" s="167"/>
      <c r="AM5" s="167"/>
      <c r="AN5" s="167"/>
      <c r="AO5" s="183">
        <f>SUM(AD5:AN9)</f>
        <v>0</v>
      </c>
      <c r="AP5" s="24"/>
      <c r="AQ5" s="8"/>
    </row>
    <row r="6" spans="1:43" ht="16.5">
      <c r="A6" s="101"/>
      <c r="B6" s="189"/>
      <c r="C6" s="190"/>
      <c r="D6" s="118"/>
      <c r="E6" s="127"/>
      <c r="F6" s="133"/>
      <c r="G6" s="133"/>
      <c r="H6" s="133"/>
      <c r="I6" s="133"/>
      <c r="J6" s="145"/>
      <c r="K6" s="148"/>
      <c r="L6" s="151"/>
      <c r="M6" s="154"/>
      <c r="N6" s="14">
        <v>10</v>
      </c>
      <c r="O6" s="15" t="s">
        <v>293</v>
      </c>
      <c r="P6" s="15" t="s">
        <v>111</v>
      </c>
      <c r="Q6" s="16">
        <v>46418</v>
      </c>
      <c r="R6" s="17" t="str">
        <f ca="1">IF(Q6=0," ",IFERROR(IF(DATEDIF(TODAY(),Q6,"M")&lt;=5,"ROJO",IF(DATEDIF(TODAY(),Q6,"M")&gt;=12,"VERDE",IF(AND(DATEDIF(TODAY(),Q6,"M")&gt;=6,DATEDIF(TODAY(),Q6,"M")&lt;=11),"AMARILLO"))),S6))</f>
        <v>ROJO</v>
      </c>
      <c r="S6" s="25" t="str">
        <f>IF(Q6=0," ",IF(Q6&lt;=$N$4,"VENCIDO","NO VENCIDO"))</f>
        <v>NO VENCIDO</v>
      </c>
      <c r="T6" s="18"/>
      <c r="U6" s="19"/>
      <c r="V6" s="19"/>
      <c r="W6" s="20"/>
      <c r="X6" s="20"/>
      <c r="Y6" s="164"/>
      <c r="Z6" s="21"/>
      <c r="AA6" s="4"/>
      <c r="AB6" s="166"/>
      <c r="AC6" s="166"/>
      <c r="AD6" s="170"/>
      <c r="AE6" s="168"/>
      <c r="AF6" s="168"/>
      <c r="AG6" s="168"/>
      <c r="AH6" s="168"/>
      <c r="AI6" s="168"/>
      <c r="AJ6" s="168"/>
      <c r="AK6" s="168"/>
      <c r="AL6" s="168"/>
      <c r="AM6" s="168"/>
      <c r="AN6" s="168"/>
      <c r="AO6" s="184"/>
      <c r="AP6" s="24"/>
      <c r="AQ6" s="8"/>
    </row>
    <row r="7" spans="1:43" ht="16.5">
      <c r="A7" s="101"/>
      <c r="B7" s="189"/>
      <c r="C7" s="190"/>
      <c r="D7" s="118"/>
      <c r="E7" s="127"/>
      <c r="F7" s="133"/>
      <c r="G7" s="133"/>
      <c r="H7" s="133"/>
      <c r="I7" s="133"/>
      <c r="J7" s="145"/>
      <c r="K7" s="148"/>
      <c r="L7" s="151"/>
      <c r="M7" s="154"/>
      <c r="N7" s="14"/>
      <c r="O7" s="15"/>
      <c r="P7" s="15"/>
      <c r="Q7" s="16"/>
      <c r="R7" s="17" t="str">
        <f ca="1">IF(Q7=0," ",IFERROR(IF(DATEDIF(TODAY(),Q7,"M")&lt;=5,"ROJO",IF(DATEDIF(TODAY(),Q7,"M")&gt;=12,"VERDE",IF(AND(DATEDIF(TODAY(),Q7,"M")&gt;=6,DATEDIF(TODAY(),Q7,"M")&lt;=11),"AMARILLO"))),S7))</f>
        <v xml:space="preserve"> </v>
      </c>
      <c r="S7" s="25" t="str">
        <f>IF(Q7=0," ",IF(Q7&lt;=$N$4,"VENCIDO","NO VENCIDO"))</f>
        <v xml:space="preserve"> </v>
      </c>
      <c r="T7" s="18"/>
      <c r="U7" s="19"/>
      <c r="V7" s="19"/>
      <c r="W7" s="20"/>
      <c r="X7" s="20"/>
      <c r="Y7" s="164"/>
      <c r="Z7" s="21"/>
      <c r="AA7" s="4"/>
      <c r="AB7" s="166"/>
      <c r="AC7" s="166"/>
      <c r="AD7" s="170"/>
      <c r="AE7" s="168"/>
      <c r="AF7" s="168"/>
      <c r="AG7" s="168"/>
      <c r="AH7" s="168"/>
      <c r="AI7" s="168"/>
      <c r="AJ7" s="168"/>
      <c r="AK7" s="168"/>
      <c r="AL7" s="168"/>
      <c r="AM7" s="168"/>
      <c r="AN7" s="168"/>
      <c r="AO7" s="184"/>
      <c r="AP7" s="24"/>
      <c r="AQ7" s="8"/>
    </row>
    <row r="8" spans="1:43" ht="16.5">
      <c r="A8" s="101"/>
      <c r="B8" s="189"/>
      <c r="C8" s="190"/>
      <c r="D8" s="118"/>
      <c r="E8" s="127"/>
      <c r="F8" s="133"/>
      <c r="G8" s="133"/>
      <c r="H8" s="133"/>
      <c r="I8" s="133"/>
      <c r="J8" s="145"/>
      <c r="K8" s="148"/>
      <c r="L8" s="151"/>
      <c r="M8" s="154"/>
      <c r="N8" s="14"/>
      <c r="O8" s="15"/>
      <c r="P8" s="15"/>
      <c r="Q8" s="16"/>
      <c r="R8" s="17" t="str">
        <f ca="1">IF(Q8=0," ",IFERROR(IF(DATEDIF(TODAY(),Q8,"M")&lt;=5,"ROJO",IF(DATEDIF(TODAY(),Q8,"M")&gt;=12,"VERDE",IF(AND(DATEDIF(TODAY(),Q8,"M")&gt;=6,DATEDIF(TODAY(),Q8,"M")&lt;=11),"AMARILLO"))),S8))</f>
        <v xml:space="preserve"> </v>
      </c>
      <c r="S8" s="25" t="str">
        <f>IF(Q8=0," ",IF(Q8&lt;=$N$4,"VENCIDO","NO VENCIDO"))</f>
        <v xml:space="preserve"> </v>
      </c>
      <c r="T8" s="18"/>
      <c r="U8" s="19"/>
      <c r="V8" s="19"/>
      <c r="W8" s="20"/>
      <c r="X8" s="20"/>
      <c r="Y8" s="164"/>
      <c r="Z8" s="21"/>
      <c r="AA8" s="4"/>
      <c r="AB8" s="166"/>
      <c r="AC8" s="166"/>
      <c r="AD8" s="170"/>
      <c r="AE8" s="168"/>
      <c r="AF8" s="168"/>
      <c r="AG8" s="168"/>
      <c r="AH8" s="168"/>
      <c r="AI8" s="168"/>
      <c r="AJ8" s="168"/>
      <c r="AK8" s="168"/>
      <c r="AL8" s="168"/>
      <c r="AM8" s="168"/>
      <c r="AN8" s="168"/>
      <c r="AO8" s="184"/>
      <c r="AP8" s="24"/>
      <c r="AQ8" s="8"/>
    </row>
    <row r="9" spans="1:43" ht="16.5">
      <c r="A9" s="101"/>
      <c r="B9" s="189"/>
      <c r="C9" s="190"/>
      <c r="D9" s="118"/>
      <c r="E9" s="127"/>
      <c r="F9" s="133"/>
      <c r="G9" s="133"/>
      <c r="H9" s="133"/>
      <c r="I9" s="133"/>
      <c r="J9" s="145"/>
      <c r="K9" s="148"/>
      <c r="L9" s="151"/>
      <c r="M9" s="155"/>
      <c r="N9" s="14"/>
      <c r="O9" s="15"/>
      <c r="P9" s="15"/>
      <c r="Q9" s="16"/>
      <c r="R9" s="17" t="str">
        <f ca="1">IF(Q9=0," ",IFERROR(IF(DATEDIF(TODAY(),Q9,"M")&lt;=5,"ROJO",IF(DATEDIF(TODAY(),Q9,"M")&gt;=12,"VERDE",IF(AND(DATEDIF(TODAY(),Q9,"M")&gt;=6,DATEDIF(TODAY(),Q9,"M")&lt;=11),"AMARILLO"))),S9))</f>
        <v xml:space="preserve"> </v>
      </c>
      <c r="S9" s="25" t="str">
        <f>IF(Q9=0," ",IF(Q9&lt;=$N$4,"VENCIDO","NO VENCIDO"))</f>
        <v xml:space="preserve"> </v>
      </c>
      <c r="T9" s="18"/>
      <c r="U9" s="19"/>
      <c r="V9" s="19"/>
      <c r="W9" s="20"/>
      <c r="X9" s="20"/>
      <c r="Y9" s="164"/>
      <c r="Z9" s="21"/>
      <c r="AA9" s="4"/>
      <c r="AB9" s="166"/>
      <c r="AC9" s="166"/>
      <c r="AD9" s="170"/>
      <c r="AE9" s="169"/>
      <c r="AF9" s="169"/>
      <c r="AG9" s="169"/>
      <c r="AH9" s="169"/>
      <c r="AI9" s="169"/>
      <c r="AJ9" s="169"/>
      <c r="AK9" s="169"/>
      <c r="AL9" s="169"/>
      <c r="AM9" s="169"/>
      <c r="AN9" s="169"/>
      <c r="AO9" s="185"/>
      <c r="AP9" s="24"/>
      <c r="AQ9" s="8"/>
    </row>
    <row r="10" spans="1:43" ht="16.5">
      <c r="A10" s="102"/>
      <c r="B10" s="191"/>
      <c r="C10" s="192"/>
      <c r="D10" s="119"/>
      <c r="E10" s="128"/>
      <c r="F10" s="134"/>
      <c r="G10" s="134"/>
      <c r="H10" s="134"/>
      <c r="I10" s="134"/>
      <c r="J10" s="146"/>
      <c r="K10" s="149"/>
      <c r="L10" s="152"/>
      <c r="M10" s="28" t="b">
        <f>M5=N10</f>
        <v>1</v>
      </c>
      <c r="N10" s="29">
        <f>SUM(N5:N9)</f>
        <v>20</v>
      </c>
      <c r="O10" s="30" t="s">
        <v>112</v>
      </c>
      <c r="P10" s="31"/>
      <c r="Q10" s="32"/>
      <c r="R10" s="32"/>
      <c r="S10" s="32"/>
      <c r="T10" s="33">
        <f>SUM(T5:T9)</f>
        <v>0</v>
      </c>
      <c r="U10" s="34"/>
      <c r="V10" s="34"/>
      <c r="W10" s="34"/>
      <c r="X10" s="35"/>
      <c r="Y10" s="165"/>
      <c r="Z10" s="36"/>
      <c r="AA10" s="4"/>
      <c r="AB10" s="37"/>
      <c r="AC10" s="38"/>
      <c r="AD10" s="38"/>
      <c r="AE10" s="38"/>
      <c r="AF10" s="38"/>
      <c r="AG10" s="38"/>
      <c r="AH10" s="38"/>
      <c r="AI10" s="38"/>
      <c r="AJ10" s="38"/>
      <c r="AK10" s="38"/>
      <c r="AL10" s="38"/>
      <c r="AM10" s="38"/>
      <c r="AN10" s="38"/>
      <c r="AO10" s="39"/>
      <c r="AP10" s="24"/>
      <c r="AQ10" s="8"/>
    </row>
    <row r="11" spans="1:43" ht="14.65" customHeight="1">
      <c r="A11" s="100">
        <f>A5+1</f>
        <v>2</v>
      </c>
      <c r="B11" s="187" t="s">
        <v>113</v>
      </c>
      <c r="C11" s="188"/>
      <c r="D11" s="117">
        <f>+Julio!M11</f>
        <v>9</v>
      </c>
      <c r="E11" s="126">
        <v>11</v>
      </c>
      <c r="F11" s="132"/>
      <c r="G11" s="132"/>
      <c r="H11" s="132"/>
      <c r="I11" s="132"/>
      <c r="J11" s="144">
        <f>+F11+G11</f>
        <v>0</v>
      </c>
      <c r="K11" s="147">
        <f>+AO11</f>
        <v>0</v>
      </c>
      <c r="L11" s="150">
        <f>+J11+K11</f>
        <v>0</v>
      </c>
      <c r="M11" s="153">
        <f>+(D11+E11)-(L11)+H11-I11</f>
        <v>20</v>
      </c>
      <c r="N11" s="14">
        <v>9</v>
      </c>
      <c r="O11" s="15" t="s">
        <v>232</v>
      </c>
      <c r="P11" s="15" t="s">
        <v>115</v>
      </c>
      <c r="Q11" s="16">
        <v>46721</v>
      </c>
      <c r="R11" s="17" t="str">
        <f ca="1">IF(Q11=0," ",IFERROR(IF(DATEDIF(TODAY(),Q11,"M")&lt;=5,"ROJO",IF(DATEDIF(TODAY(),Q11,"M")&gt;=12,"VERDE",IF(AND(DATEDIF(TODAY(),Q11,"M")&gt;=6,DATEDIF(TODAY(),Q11,"M")&lt;=11),"AMARILLO"))),S11))</f>
        <v>VERDE</v>
      </c>
      <c r="S11" s="17" t="str">
        <f>IF(Q11=0," ",IF(Q11&lt;=$N$4,"VENCIDO","NO VENCIDO"))</f>
        <v>NO VENCIDO</v>
      </c>
      <c r="T11" s="18"/>
      <c r="U11" s="19"/>
      <c r="V11" s="19"/>
      <c r="W11" s="20"/>
      <c r="X11" s="20"/>
      <c r="Y11" s="163">
        <f>+AT11</f>
        <v>0</v>
      </c>
      <c r="Z11" s="21"/>
      <c r="AA11" s="4"/>
      <c r="AB11" s="166"/>
      <c r="AC11" s="166"/>
      <c r="AD11" s="170">
        <f>+AB11+AC11</f>
        <v>0</v>
      </c>
      <c r="AE11" s="167"/>
      <c r="AF11" s="166"/>
      <c r="AG11" s="166"/>
      <c r="AH11" s="166"/>
      <c r="AI11" s="166"/>
      <c r="AJ11" s="166"/>
      <c r="AK11" s="166"/>
      <c r="AL11" s="166"/>
      <c r="AM11" s="166"/>
      <c r="AN11" s="166"/>
      <c r="AO11" s="183">
        <f>SUM(AD11:AN15)</f>
        <v>0</v>
      </c>
      <c r="AP11" s="24"/>
      <c r="AQ11" s="8"/>
    </row>
    <row r="12" spans="1:43" ht="14.65" customHeight="1">
      <c r="A12" s="101"/>
      <c r="B12" s="189"/>
      <c r="C12" s="190"/>
      <c r="D12" s="118"/>
      <c r="E12" s="127"/>
      <c r="F12" s="133"/>
      <c r="G12" s="133"/>
      <c r="H12" s="133"/>
      <c r="I12" s="133"/>
      <c r="J12" s="145"/>
      <c r="K12" s="148"/>
      <c r="L12" s="151"/>
      <c r="M12" s="154"/>
      <c r="N12" s="14">
        <v>11</v>
      </c>
      <c r="O12" s="15" t="s">
        <v>294</v>
      </c>
      <c r="P12" s="15" t="s">
        <v>115</v>
      </c>
      <c r="Q12" s="16">
        <v>46843</v>
      </c>
      <c r="R12" s="17" t="str">
        <f ca="1">IF(Q12=0," ",IFERROR(IF(DATEDIF(TODAY(),Q12,"M")&lt;=5,"ROJO",IF(DATEDIF(TODAY(),Q12,"M")&gt;=12,"VERDE",IF(AND(DATEDIF(TODAY(),Q12,"M")&gt;=6,DATEDIF(TODAY(),Q12,"M")&lt;=11),"AMARILLO"))),S12))</f>
        <v>VERDE</v>
      </c>
      <c r="S12" s="25" t="str">
        <f>IF(Q12=0," ",IF(Q12&lt;=$N$4,"VENCIDO","NO VENCIDO"))</f>
        <v>NO VENCIDO</v>
      </c>
      <c r="T12" s="18"/>
      <c r="U12" s="19"/>
      <c r="V12" s="19"/>
      <c r="W12" s="20"/>
      <c r="X12" s="20"/>
      <c r="Y12" s="164"/>
      <c r="Z12" s="21"/>
      <c r="AA12" s="4"/>
      <c r="AB12" s="166"/>
      <c r="AC12" s="166"/>
      <c r="AD12" s="170"/>
      <c r="AE12" s="168"/>
      <c r="AF12" s="166"/>
      <c r="AG12" s="166"/>
      <c r="AH12" s="166"/>
      <c r="AI12" s="166"/>
      <c r="AJ12" s="166"/>
      <c r="AK12" s="166"/>
      <c r="AL12" s="166"/>
      <c r="AM12" s="166"/>
      <c r="AN12" s="166"/>
      <c r="AO12" s="184"/>
      <c r="AP12" s="24"/>
      <c r="AQ12" s="8"/>
    </row>
    <row r="13" spans="1:43" ht="14.65" customHeight="1">
      <c r="A13" s="101"/>
      <c r="B13" s="189"/>
      <c r="C13" s="190"/>
      <c r="D13" s="118"/>
      <c r="E13" s="127"/>
      <c r="F13" s="133"/>
      <c r="G13" s="133"/>
      <c r="H13" s="133"/>
      <c r="I13" s="133"/>
      <c r="J13" s="145"/>
      <c r="K13" s="148"/>
      <c r="L13" s="151"/>
      <c r="M13" s="154"/>
      <c r="N13" s="14"/>
      <c r="O13" s="15"/>
      <c r="P13" s="15"/>
      <c r="Q13" s="16"/>
      <c r="R13" s="17" t="str">
        <f ca="1">IF(Q13=0," ",IFERROR(IF(DATEDIF(TODAY(),Q13,"M")&lt;=5,"ROJO",IF(DATEDIF(TODAY(),Q13,"M")&gt;=12,"VERDE",IF(AND(DATEDIF(TODAY(),Q13,"M")&gt;=6,DATEDIF(TODAY(),Q13,"M")&lt;=11),"AMARILLO"))),S13))</f>
        <v xml:space="preserve"> </v>
      </c>
      <c r="S13" s="25" t="str">
        <f>IF(Q13=0," ",IF(Q13&lt;=$N$4,"VENCIDO","NO VENCIDO"))</f>
        <v xml:space="preserve"> </v>
      </c>
      <c r="T13" s="18"/>
      <c r="U13" s="19"/>
      <c r="V13" s="19"/>
      <c r="W13" s="20"/>
      <c r="X13" s="20"/>
      <c r="Y13" s="164"/>
      <c r="Z13" s="21"/>
      <c r="AA13" s="4"/>
      <c r="AB13" s="166"/>
      <c r="AC13" s="166"/>
      <c r="AD13" s="170"/>
      <c r="AE13" s="168"/>
      <c r="AF13" s="166"/>
      <c r="AG13" s="166"/>
      <c r="AH13" s="166"/>
      <c r="AI13" s="166"/>
      <c r="AJ13" s="166"/>
      <c r="AK13" s="166"/>
      <c r="AL13" s="166"/>
      <c r="AM13" s="166"/>
      <c r="AN13" s="166"/>
      <c r="AO13" s="184"/>
      <c r="AP13" s="24"/>
      <c r="AQ13" s="8"/>
    </row>
    <row r="14" spans="1:43" ht="14.65" customHeight="1">
      <c r="A14" s="101"/>
      <c r="B14" s="189"/>
      <c r="C14" s="190"/>
      <c r="D14" s="118"/>
      <c r="E14" s="127"/>
      <c r="F14" s="133"/>
      <c r="G14" s="133"/>
      <c r="H14" s="133"/>
      <c r="I14" s="133"/>
      <c r="J14" s="145"/>
      <c r="K14" s="148"/>
      <c r="L14" s="151"/>
      <c r="M14" s="154"/>
      <c r="N14" s="14"/>
      <c r="O14" s="15"/>
      <c r="P14" s="15"/>
      <c r="Q14" s="16"/>
      <c r="R14" s="17" t="str">
        <f ca="1">IF(Q14=0," ",IFERROR(IF(DATEDIF(TODAY(),Q14,"M")&lt;=5,"ROJO",IF(DATEDIF(TODAY(),Q14,"M")&gt;=12,"VERDE",IF(AND(DATEDIF(TODAY(),Q14,"M")&gt;=6,DATEDIF(TODAY(),Q14,"M")&lt;=11),"AMARILLO"))),S14))</f>
        <v xml:space="preserve"> </v>
      </c>
      <c r="S14" s="25" t="str">
        <f>IF(Q14=0," ",IF(Q14&lt;=$N$4,"VENCIDO","NO VENCIDO"))</f>
        <v xml:space="preserve"> </v>
      </c>
      <c r="T14" s="18"/>
      <c r="U14" s="19"/>
      <c r="V14" s="19"/>
      <c r="W14" s="20"/>
      <c r="X14" s="20"/>
      <c r="Y14" s="164"/>
      <c r="Z14" s="21"/>
      <c r="AA14" s="4"/>
      <c r="AB14" s="166"/>
      <c r="AC14" s="166"/>
      <c r="AD14" s="170"/>
      <c r="AE14" s="168"/>
      <c r="AF14" s="166"/>
      <c r="AG14" s="166"/>
      <c r="AH14" s="166"/>
      <c r="AI14" s="166"/>
      <c r="AJ14" s="166"/>
      <c r="AK14" s="166"/>
      <c r="AL14" s="166"/>
      <c r="AM14" s="166"/>
      <c r="AN14" s="166"/>
      <c r="AO14" s="184"/>
      <c r="AP14" s="24"/>
      <c r="AQ14" s="8"/>
    </row>
    <row r="15" spans="1:43" ht="14.65" customHeight="1">
      <c r="A15" s="101"/>
      <c r="B15" s="189"/>
      <c r="C15" s="190"/>
      <c r="D15" s="118"/>
      <c r="E15" s="127"/>
      <c r="F15" s="133"/>
      <c r="G15" s="133"/>
      <c r="H15" s="133"/>
      <c r="I15" s="133"/>
      <c r="J15" s="145"/>
      <c r="K15" s="148"/>
      <c r="L15" s="151"/>
      <c r="M15" s="155"/>
      <c r="N15" s="14"/>
      <c r="O15" s="15"/>
      <c r="P15" s="15"/>
      <c r="Q15" s="16"/>
      <c r="R15" s="17" t="str">
        <f ca="1">IF(Q15=0," ",IFERROR(IF(DATEDIF(TODAY(),Q15,"M")&lt;=5,"ROJO",IF(DATEDIF(TODAY(),Q15,"M")&gt;=12,"VERDE",IF(AND(DATEDIF(TODAY(),Q15,"M")&gt;=6,DATEDIF(TODAY(),Q15,"M")&lt;=11),"AMARILLO"))),S15))</f>
        <v xml:space="preserve"> </v>
      </c>
      <c r="S15" s="25" t="str">
        <f>IF(Q15=0," ",IF(Q15&lt;=$N$4,"VENCIDO","NO VENCIDO"))</f>
        <v xml:space="preserve"> </v>
      </c>
      <c r="T15" s="18"/>
      <c r="U15" s="19"/>
      <c r="V15" s="19"/>
      <c r="W15" s="20"/>
      <c r="X15" s="20"/>
      <c r="Y15" s="164"/>
      <c r="Z15" s="21"/>
      <c r="AA15" s="4"/>
      <c r="AB15" s="166"/>
      <c r="AC15" s="166"/>
      <c r="AD15" s="170"/>
      <c r="AE15" s="169"/>
      <c r="AF15" s="166"/>
      <c r="AG15" s="166"/>
      <c r="AH15" s="166"/>
      <c r="AI15" s="166"/>
      <c r="AJ15" s="166"/>
      <c r="AK15" s="166"/>
      <c r="AL15" s="166"/>
      <c r="AM15" s="166"/>
      <c r="AN15" s="166"/>
      <c r="AO15" s="185"/>
      <c r="AP15" s="24"/>
      <c r="AQ15" s="8"/>
    </row>
    <row r="16" spans="1:43" ht="16.5">
      <c r="A16" s="102"/>
      <c r="B16" s="191"/>
      <c r="C16" s="192"/>
      <c r="D16" s="119"/>
      <c r="E16" s="128"/>
      <c r="F16" s="134"/>
      <c r="G16" s="134"/>
      <c r="H16" s="134"/>
      <c r="I16" s="134"/>
      <c r="J16" s="146"/>
      <c r="K16" s="149"/>
      <c r="L16" s="152"/>
      <c r="M16" s="28" t="b">
        <f>M11=N16</f>
        <v>1</v>
      </c>
      <c r="N16" s="29">
        <f>SUM(N11:N15)</f>
        <v>20</v>
      </c>
      <c r="O16" s="30" t="s">
        <v>112</v>
      </c>
      <c r="P16" s="31"/>
      <c r="Q16" s="32"/>
      <c r="R16" s="32"/>
      <c r="S16" s="32"/>
      <c r="T16" s="33">
        <f>SUM(T11:T15)</f>
        <v>0</v>
      </c>
      <c r="U16" s="34"/>
      <c r="V16" s="34"/>
      <c r="W16" s="34"/>
      <c r="X16" s="35"/>
      <c r="Y16" s="165"/>
      <c r="Z16" s="36"/>
      <c r="AA16" s="4"/>
      <c r="AB16" s="37"/>
      <c r="AC16" s="38"/>
      <c r="AD16" s="38"/>
      <c r="AE16" s="38"/>
      <c r="AF16" s="38"/>
      <c r="AG16" s="38"/>
      <c r="AH16" s="38"/>
      <c r="AI16" s="38"/>
      <c r="AJ16" s="38"/>
      <c r="AK16" s="38"/>
      <c r="AL16" s="38"/>
      <c r="AM16" s="38"/>
      <c r="AN16" s="38"/>
      <c r="AO16" s="39"/>
      <c r="AP16" s="24"/>
      <c r="AQ16" s="8"/>
    </row>
    <row r="17" spans="1:43" ht="14.65" customHeight="1">
      <c r="A17" s="100">
        <f>A11+1</f>
        <v>3</v>
      </c>
      <c r="B17" s="187" t="s">
        <v>116</v>
      </c>
      <c r="C17" s="188"/>
      <c r="D17" s="117">
        <f>+Julio!M17</f>
        <v>15</v>
      </c>
      <c r="E17" s="126"/>
      <c r="F17" s="132">
        <v>1</v>
      </c>
      <c r="G17" s="132"/>
      <c r="H17" s="132"/>
      <c r="I17" s="132">
        <v>5</v>
      </c>
      <c r="J17" s="144">
        <f>+F17+G17</f>
        <v>1</v>
      </c>
      <c r="K17" s="147">
        <f>+AO17</f>
        <v>0</v>
      </c>
      <c r="L17" s="150">
        <f>+J17+K17</f>
        <v>1</v>
      </c>
      <c r="M17" s="153">
        <f>+(D17+E17)-(L17)+H17-I17</f>
        <v>9</v>
      </c>
      <c r="N17" s="14">
        <v>9</v>
      </c>
      <c r="O17" s="15" t="s">
        <v>276</v>
      </c>
      <c r="P17" s="15" t="s">
        <v>111</v>
      </c>
      <c r="Q17" s="16">
        <v>46752</v>
      </c>
      <c r="R17" s="17" t="str">
        <f ca="1">IF(Q17=0," ",IFERROR(IF(DATEDIF(TODAY(),Q17,"M")&lt;=5,"ROJO",IF(DATEDIF(TODAY(),Q17,"M")&gt;=12,"VERDE",IF(AND(DATEDIF(TODAY(),Q17,"M")&gt;=6,DATEDIF(TODAY(),Q17,"M")&lt;=11),"AMARILLO"))),S17))</f>
        <v>VERDE</v>
      </c>
      <c r="S17" s="17" t="str">
        <f>IF(Q17=0," ",IF(Q17&lt;=$N$4,"VENCIDO","NO VENCIDO"))</f>
        <v>NO VENCIDO</v>
      </c>
      <c r="T17" s="18"/>
      <c r="U17" s="19"/>
      <c r="V17" s="19"/>
      <c r="W17" s="20"/>
      <c r="X17" s="20"/>
      <c r="Y17" s="163">
        <f>+AT17</f>
        <v>0</v>
      </c>
      <c r="Z17" s="21"/>
      <c r="AA17" s="4"/>
      <c r="AB17" s="166"/>
      <c r="AC17" s="166"/>
      <c r="AD17" s="170">
        <f>+AB17+AC17</f>
        <v>0</v>
      </c>
      <c r="AE17" s="166"/>
      <c r="AF17" s="166"/>
      <c r="AG17" s="166"/>
      <c r="AH17" s="166"/>
      <c r="AI17" s="166"/>
      <c r="AJ17" s="166"/>
      <c r="AK17" s="166"/>
      <c r="AL17" s="166"/>
      <c r="AM17" s="166"/>
      <c r="AN17" s="166"/>
      <c r="AO17" s="183">
        <f>SUM(AD17:AN21)</f>
        <v>0</v>
      </c>
      <c r="AP17" s="24"/>
      <c r="AQ17" s="8"/>
    </row>
    <row r="18" spans="1:43" ht="14.65" customHeight="1">
      <c r="A18" s="101"/>
      <c r="B18" s="189"/>
      <c r="C18" s="190"/>
      <c r="D18" s="118"/>
      <c r="E18" s="127"/>
      <c r="F18" s="133"/>
      <c r="G18" s="133"/>
      <c r="H18" s="133"/>
      <c r="I18" s="133"/>
      <c r="J18" s="145"/>
      <c r="K18" s="148"/>
      <c r="L18" s="151"/>
      <c r="M18" s="154"/>
      <c r="N18" s="14"/>
      <c r="O18" s="15"/>
      <c r="P18" s="15"/>
      <c r="Q18" s="16"/>
      <c r="R18" s="17" t="str">
        <f ca="1">IF(Q18=0," ",IFERROR(IF(DATEDIF(TODAY(),Q18,"M")&lt;=5,"ROJO",IF(DATEDIF(TODAY(),Q18,"M")&gt;=12,"VERDE",IF(AND(DATEDIF(TODAY(),Q18,"M")&gt;=6,DATEDIF(TODAY(),Q18,"M")&lt;=11),"AMARILLO"))),S18))</f>
        <v xml:space="preserve"> </v>
      </c>
      <c r="S18" s="25" t="str">
        <f>IF(Q18=0," ",IF(Q18&lt;=$N$4,"VENCIDO","NO VENCIDO"))</f>
        <v xml:space="preserve"> </v>
      </c>
      <c r="T18" s="18"/>
      <c r="U18" s="19"/>
      <c r="V18" s="19"/>
      <c r="W18" s="20"/>
      <c r="X18" s="20"/>
      <c r="Y18" s="164"/>
      <c r="Z18" s="21"/>
      <c r="AA18" s="4"/>
      <c r="AB18" s="166"/>
      <c r="AC18" s="166"/>
      <c r="AD18" s="170"/>
      <c r="AE18" s="166"/>
      <c r="AF18" s="166"/>
      <c r="AG18" s="166"/>
      <c r="AH18" s="166"/>
      <c r="AI18" s="166"/>
      <c r="AJ18" s="166"/>
      <c r="AK18" s="166"/>
      <c r="AL18" s="166"/>
      <c r="AM18" s="166"/>
      <c r="AN18" s="166"/>
      <c r="AO18" s="184"/>
      <c r="AP18" s="24"/>
      <c r="AQ18" s="8"/>
    </row>
    <row r="19" spans="1:43" ht="14.65" customHeight="1">
      <c r="A19" s="101"/>
      <c r="B19" s="189"/>
      <c r="C19" s="190"/>
      <c r="D19" s="118"/>
      <c r="E19" s="127"/>
      <c r="F19" s="133"/>
      <c r="G19" s="133"/>
      <c r="H19" s="133"/>
      <c r="I19" s="133"/>
      <c r="J19" s="145"/>
      <c r="K19" s="148"/>
      <c r="L19" s="151"/>
      <c r="M19" s="154"/>
      <c r="N19" s="14"/>
      <c r="O19" s="15"/>
      <c r="P19" s="15"/>
      <c r="Q19" s="16"/>
      <c r="R19" s="17" t="str">
        <f ca="1">IF(Q19=0," ",IFERROR(IF(DATEDIF(TODAY(),Q19,"M")&lt;=5,"ROJO",IF(DATEDIF(TODAY(),Q19,"M")&gt;=12,"VERDE",IF(AND(DATEDIF(TODAY(),Q19,"M")&gt;=6,DATEDIF(TODAY(),Q19,"M")&lt;=11),"AMARILLO"))),S19))</f>
        <v xml:space="preserve"> </v>
      </c>
      <c r="S19" s="25" t="str">
        <f>IF(Q19=0," ",IF(Q19&lt;=$N$4,"VENCIDO","NO VENCIDO"))</f>
        <v xml:space="preserve"> </v>
      </c>
      <c r="T19" s="18"/>
      <c r="U19" s="19"/>
      <c r="V19" s="19"/>
      <c r="W19" s="20"/>
      <c r="X19" s="20"/>
      <c r="Y19" s="164"/>
      <c r="Z19" s="21"/>
      <c r="AA19" s="4"/>
      <c r="AB19" s="166"/>
      <c r="AC19" s="166"/>
      <c r="AD19" s="170"/>
      <c r="AE19" s="166"/>
      <c r="AF19" s="166"/>
      <c r="AG19" s="166"/>
      <c r="AH19" s="166"/>
      <c r="AI19" s="166"/>
      <c r="AJ19" s="166"/>
      <c r="AK19" s="166"/>
      <c r="AL19" s="166"/>
      <c r="AM19" s="166"/>
      <c r="AN19" s="166"/>
      <c r="AO19" s="184"/>
      <c r="AP19" s="24"/>
      <c r="AQ19" s="8"/>
    </row>
    <row r="20" spans="1:43" ht="14.65" customHeight="1">
      <c r="A20" s="101"/>
      <c r="B20" s="189"/>
      <c r="C20" s="190"/>
      <c r="D20" s="118"/>
      <c r="E20" s="127"/>
      <c r="F20" s="133"/>
      <c r="G20" s="133"/>
      <c r="H20" s="133"/>
      <c r="I20" s="133"/>
      <c r="J20" s="145"/>
      <c r="K20" s="148"/>
      <c r="L20" s="151"/>
      <c r="M20" s="154"/>
      <c r="N20" s="14"/>
      <c r="O20" s="15"/>
      <c r="P20" s="15"/>
      <c r="Q20" s="16"/>
      <c r="R20" s="17" t="str">
        <f ca="1">IF(Q20=0," ",IFERROR(IF(DATEDIF(TODAY(),Q20,"M")&lt;=5,"ROJO",IF(DATEDIF(TODAY(),Q20,"M")&gt;=12,"VERDE",IF(AND(DATEDIF(TODAY(),Q20,"M")&gt;=6,DATEDIF(TODAY(),Q20,"M")&lt;=11),"AMARILLO"))),S20))</f>
        <v xml:space="preserve"> </v>
      </c>
      <c r="S20" s="25" t="str">
        <f>IF(Q20=0," ",IF(Q20&lt;=$N$4,"VENCIDO","NO VENCIDO"))</f>
        <v xml:space="preserve"> </v>
      </c>
      <c r="T20" s="18"/>
      <c r="U20" s="19"/>
      <c r="V20" s="19"/>
      <c r="W20" s="20"/>
      <c r="X20" s="20"/>
      <c r="Y20" s="164"/>
      <c r="Z20" s="21"/>
      <c r="AA20" s="4"/>
      <c r="AB20" s="166"/>
      <c r="AC20" s="166"/>
      <c r="AD20" s="170"/>
      <c r="AE20" s="166"/>
      <c r="AF20" s="166"/>
      <c r="AG20" s="166"/>
      <c r="AH20" s="166"/>
      <c r="AI20" s="166"/>
      <c r="AJ20" s="166"/>
      <c r="AK20" s="166"/>
      <c r="AL20" s="166"/>
      <c r="AM20" s="166"/>
      <c r="AN20" s="166"/>
      <c r="AO20" s="184"/>
      <c r="AP20" s="24"/>
      <c r="AQ20" s="8"/>
    </row>
    <row r="21" spans="1:43" ht="14.65" customHeight="1">
      <c r="A21" s="101"/>
      <c r="B21" s="189"/>
      <c r="C21" s="190"/>
      <c r="D21" s="118"/>
      <c r="E21" s="127"/>
      <c r="F21" s="133"/>
      <c r="G21" s="133"/>
      <c r="H21" s="133"/>
      <c r="I21" s="133"/>
      <c r="J21" s="145"/>
      <c r="K21" s="148"/>
      <c r="L21" s="151"/>
      <c r="M21" s="155"/>
      <c r="N21" s="14"/>
      <c r="O21" s="15"/>
      <c r="P21" s="15"/>
      <c r="Q21" s="16"/>
      <c r="R21" s="17" t="str">
        <f ca="1">IF(Q21=0," ",IFERROR(IF(DATEDIF(TODAY(),Q21,"M")&lt;=5,"ROJO",IF(DATEDIF(TODAY(),Q21,"M")&gt;=12,"VERDE",IF(AND(DATEDIF(TODAY(),Q21,"M")&gt;=6,DATEDIF(TODAY(),Q21,"M")&lt;=11),"AMARILLO"))),S21))</f>
        <v xml:space="preserve"> </v>
      </c>
      <c r="S21" s="25" t="str">
        <f>IF(Q21=0," ",IF(Q21&lt;=$N$4,"VENCIDO","NO VENCIDO"))</f>
        <v xml:space="preserve"> </v>
      </c>
      <c r="T21" s="18"/>
      <c r="U21" s="19"/>
      <c r="V21" s="19"/>
      <c r="W21" s="20"/>
      <c r="X21" s="20"/>
      <c r="Y21" s="164"/>
      <c r="Z21" s="21"/>
      <c r="AA21" s="4"/>
      <c r="AB21" s="166"/>
      <c r="AC21" s="166"/>
      <c r="AD21" s="170"/>
      <c r="AE21" s="166"/>
      <c r="AF21" s="166"/>
      <c r="AG21" s="166"/>
      <c r="AH21" s="166"/>
      <c r="AI21" s="166"/>
      <c r="AJ21" s="166"/>
      <c r="AK21" s="166"/>
      <c r="AL21" s="166"/>
      <c r="AM21" s="166"/>
      <c r="AN21" s="166"/>
      <c r="AO21" s="185"/>
      <c r="AP21" s="24"/>
      <c r="AQ21" s="8"/>
    </row>
    <row r="22" spans="1:43" ht="16.5">
      <c r="A22" s="102"/>
      <c r="B22" s="191"/>
      <c r="C22" s="192"/>
      <c r="D22" s="119"/>
      <c r="E22" s="128"/>
      <c r="F22" s="134"/>
      <c r="G22" s="134"/>
      <c r="H22" s="134"/>
      <c r="I22" s="134"/>
      <c r="J22" s="146"/>
      <c r="K22" s="149"/>
      <c r="L22" s="152"/>
      <c r="M22" s="28" t="b">
        <f>M17=N22</f>
        <v>1</v>
      </c>
      <c r="N22" s="29">
        <f>SUM(N17:N21)</f>
        <v>9</v>
      </c>
      <c r="O22" s="30" t="s">
        <v>112</v>
      </c>
      <c r="P22" s="31"/>
      <c r="Q22" s="32"/>
      <c r="R22" s="32"/>
      <c r="S22" s="32"/>
      <c r="T22" s="33">
        <f>SUM(T17:T21)</f>
        <v>0</v>
      </c>
      <c r="U22" s="34"/>
      <c r="V22" s="34"/>
      <c r="W22" s="34"/>
      <c r="X22" s="35"/>
      <c r="Y22" s="165"/>
      <c r="Z22" s="36"/>
      <c r="AA22" s="4"/>
      <c r="AB22" s="37"/>
      <c r="AC22" s="38"/>
      <c r="AD22" s="38"/>
      <c r="AE22" s="38"/>
      <c r="AF22" s="38"/>
      <c r="AG22" s="38"/>
      <c r="AH22" s="38"/>
      <c r="AI22" s="38"/>
      <c r="AJ22" s="38"/>
      <c r="AK22" s="38"/>
      <c r="AL22" s="38"/>
      <c r="AM22" s="38"/>
      <c r="AN22" s="38"/>
      <c r="AO22" s="39"/>
      <c r="AP22" s="24"/>
      <c r="AQ22" s="8"/>
    </row>
    <row r="23" spans="1:43" ht="14.65" customHeight="1">
      <c r="A23" s="100">
        <f>A17+1</f>
        <v>4</v>
      </c>
      <c r="B23" s="187" t="s">
        <v>118</v>
      </c>
      <c r="C23" s="188"/>
      <c r="D23" s="117">
        <f>+Julio!M23</f>
        <v>32</v>
      </c>
      <c r="E23" s="126">
        <v>40</v>
      </c>
      <c r="F23" s="132">
        <v>20</v>
      </c>
      <c r="G23" s="132"/>
      <c r="H23" s="132"/>
      <c r="I23" s="132"/>
      <c r="J23" s="144">
        <f>+F23+G23</f>
        <v>20</v>
      </c>
      <c r="K23" s="147">
        <f>+AO23</f>
        <v>0</v>
      </c>
      <c r="L23" s="150">
        <f>+J23+K23</f>
        <v>20</v>
      </c>
      <c r="M23" s="153">
        <f>+(D23+E23)-(L23)+H23-I23</f>
        <v>52</v>
      </c>
      <c r="N23" s="14">
        <v>12</v>
      </c>
      <c r="O23" s="15" t="s">
        <v>252</v>
      </c>
      <c r="P23" s="15" t="s">
        <v>120</v>
      </c>
      <c r="Q23" s="16">
        <v>46808</v>
      </c>
      <c r="R23" s="17" t="str">
        <f ca="1">IF(Q23=0," ",IFERROR(IF(DATEDIF(TODAY(),Q23,"M")&lt;=5,"ROJO",IF(DATEDIF(TODAY(),Q23,"M")&gt;=12,"VERDE",IF(AND(DATEDIF(TODAY(),Q23,"M")&gt;=6,DATEDIF(TODAY(),Q23,"M")&lt;=11),"AMARILLO"))),S23))</f>
        <v>VERDE</v>
      </c>
      <c r="S23" s="17" t="str">
        <f>IF(Q23=0," ",IF(Q23&lt;=$N$4,"VENCIDO","NO VENCIDO"))</f>
        <v>NO VENCIDO</v>
      </c>
      <c r="T23" s="18"/>
      <c r="U23" s="19"/>
      <c r="V23" s="19"/>
      <c r="W23" s="20"/>
      <c r="X23" s="20"/>
      <c r="Y23" s="163">
        <f>+AT23</f>
        <v>0</v>
      </c>
      <c r="Z23" s="21"/>
      <c r="AA23" s="4"/>
      <c r="AB23" s="166"/>
      <c r="AC23" s="166"/>
      <c r="AD23" s="170">
        <f>+AB23+AC23</f>
        <v>0</v>
      </c>
      <c r="AE23" s="166"/>
      <c r="AF23" s="166"/>
      <c r="AG23" s="166"/>
      <c r="AH23" s="166"/>
      <c r="AI23" s="166"/>
      <c r="AJ23" s="166"/>
      <c r="AK23" s="166"/>
      <c r="AL23" s="166"/>
      <c r="AM23" s="166"/>
      <c r="AN23" s="166"/>
      <c r="AO23" s="183">
        <f>SUM(AD23:AN27)</f>
        <v>0</v>
      </c>
      <c r="AP23" s="24"/>
      <c r="AQ23" s="8"/>
    </row>
    <row r="24" spans="1:43" ht="14.65" customHeight="1">
      <c r="A24" s="101"/>
      <c r="B24" s="189"/>
      <c r="C24" s="190"/>
      <c r="D24" s="118"/>
      <c r="E24" s="127"/>
      <c r="F24" s="133"/>
      <c r="G24" s="133"/>
      <c r="H24" s="133"/>
      <c r="I24" s="133"/>
      <c r="J24" s="145"/>
      <c r="K24" s="148"/>
      <c r="L24" s="151"/>
      <c r="M24" s="154"/>
      <c r="N24" s="14">
        <v>40</v>
      </c>
      <c r="O24" s="15" t="s">
        <v>277</v>
      </c>
      <c r="P24" s="15" t="s">
        <v>120</v>
      </c>
      <c r="Q24" s="16">
        <v>46916</v>
      </c>
      <c r="R24" s="17" t="str">
        <f ca="1">IF(Q24=0," ",IFERROR(IF(DATEDIF(TODAY(),Q24,"M")&lt;=5,"ROJO",IF(DATEDIF(TODAY(),Q24,"M")&gt;=12,"VERDE",IF(AND(DATEDIF(TODAY(),Q24,"M")&gt;=6,DATEDIF(TODAY(),Q24,"M")&lt;=11),"AMARILLO"))),S24))</f>
        <v>VERDE</v>
      </c>
      <c r="S24" s="25" t="str">
        <f>IF(Q24=0," ",IF(Q24&lt;=$N$4,"VENCIDO","NO VENCIDO"))</f>
        <v>NO VENCIDO</v>
      </c>
      <c r="T24" s="18"/>
      <c r="U24" s="19"/>
      <c r="V24" s="19"/>
      <c r="W24" s="20"/>
      <c r="X24" s="20"/>
      <c r="Y24" s="164"/>
      <c r="Z24" s="21"/>
      <c r="AA24" s="4"/>
      <c r="AB24" s="166"/>
      <c r="AC24" s="166"/>
      <c r="AD24" s="170"/>
      <c r="AE24" s="166"/>
      <c r="AF24" s="166"/>
      <c r="AG24" s="166"/>
      <c r="AH24" s="166"/>
      <c r="AI24" s="166"/>
      <c r="AJ24" s="166"/>
      <c r="AK24" s="166"/>
      <c r="AL24" s="166"/>
      <c r="AM24" s="166"/>
      <c r="AN24" s="166"/>
      <c r="AO24" s="184"/>
      <c r="AP24" s="24"/>
      <c r="AQ24" s="8"/>
    </row>
    <row r="25" spans="1:43" ht="14.65" customHeight="1">
      <c r="A25" s="101"/>
      <c r="B25" s="189"/>
      <c r="C25" s="190"/>
      <c r="D25" s="118"/>
      <c r="E25" s="127"/>
      <c r="F25" s="133"/>
      <c r="G25" s="133"/>
      <c r="H25" s="133"/>
      <c r="I25" s="133"/>
      <c r="J25" s="145"/>
      <c r="K25" s="148"/>
      <c r="L25" s="151"/>
      <c r="M25" s="154"/>
      <c r="N25" s="14"/>
      <c r="O25" s="15"/>
      <c r="P25" s="15"/>
      <c r="Q25" s="16"/>
      <c r="R25" s="17" t="str">
        <f ca="1">IF(Q25=0," ",IFERROR(IF(DATEDIF(TODAY(),Q25,"M")&lt;=5,"ROJO",IF(DATEDIF(TODAY(),Q25,"M")&gt;=12,"VERDE",IF(AND(DATEDIF(TODAY(),Q25,"M")&gt;=6,DATEDIF(TODAY(),Q25,"M")&lt;=11),"AMARILLO"))),S25))</f>
        <v xml:space="preserve"> </v>
      </c>
      <c r="S25" s="25" t="str">
        <f>IF(Q25=0," ",IF(Q25&lt;=$N$4,"VENCIDO","NO VENCIDO"))</f>
        <v xml:space="preserve"> </v>
      </c>
      <c r="T25" s="18"/>
      <c r="U25" s="19"/>
      <c r="V25" s="19"/>
      <c r="W25" s="20"/>
      <c r="X25" s="20"/>
      <c r="Y25" s="164"/>
      <c r="Z25" s="21"/>
      <c r="AA25" s="4"/>
      <c r="AB25" s="166"/>
      <c r="AC25" s="166"/>
      <c r="AD25" s="170"/>
      <c r="AE25" s="166"/>
      <c r="AF25" s="166"/>
      <c r="AG25" s="166"/>
      <c r="AH25" s="166"/>
      <c r="AI25" s="166"/>
      <c r="AJ25" s="166"/>
      <c r="AK25" s="166"/>
      <c r="AL25" s="166"/>
      <c r="AM25" s="166"/>
      <c r="AN25" s="166"/>
      <c r="AO25" s="184"/>
      <c r="AP25" s="24"/>
      <c r="AQ25" s="8"/>
    </row>
    <row r="26" spans="1:43" ht="14.65" customHeight="1">
      <c r="A26" s="101"/>
      <c r="B26" s="189"/>
      <c r="C26" s="190"/>
      <c r="D26" s="118"/>
      <c r="E26" s="127"/>
      <c r="F26" s="133"/>
      <c r="G26" s="133"/>
      <c r="H26" s="133"/>
      <c r="I26" s="133"/>
      <c r="J26" s="145"/>
      <c r="K26" s="148"/>
      <c r="L26" s="151"/>
      <c r="M26" s="154"/>
      <c r="N26" s="14"/>
      <c r="O26" s="15"/>
      <c r="P26" s="15"/>
      <c r="Q26" s="16"/>
      <c r="R26" s="17" t="str">
        <f ca="1">IF(Q26=0," ",IFERROR(IF(DATEDIF(TODAY(),Q26,"M")&lt;=5,"ROJO",IF(DATEDIF(TODAY(),Q26,"M")&gt;=12,"VERDE",IF(AND(DATEDIF(TODAY(),Q26,"M")&gt;=6,DATEDIF(TODAY(),Q26,"M")&lt;=11),"AMARILLO"))),S26))</f>
        <v xml:space="preserve"> </v>
      </c>
      <c r="S26" s="25" t="str">
        <f>IF(Q26=0," ",IF(Q26&lt;=$N$4,"VENCIDO","NO VENCIDO"))</f>
        <v xml:space="preserve"> </v>
      </c>
      <c r="T26" s="18"/>
      <c r="U26" s="19"/>
      <c r="V26" s="19"/>
      <c r="W26" s="20"/>
      <c r="X26" s="20"/>
      <c r="Y26" s="164"/>
      <c r="Z26" s="21"/>
      <c r="AA26" s="4"/>
      <c r="AB26" s="166"/>
      <c r="AC26" s="166"/>
      <c r="AD26" s="170"/>
      <c r="AE26" s="166"/>
      <c r="AF26" s="166"/>
      <c r="AG26" s="166"/>
      <c r="AH26" s="166"/>
      <c r="AI26" s="166"/>
      <c r="AJ26" s="166"/>
      <c r="AK26" s="166"/>
      <c r="AL26" s="166"/>
      <c r="AM26" s="166"/>
      <c r="AN26" s="166"/>
      <c r="AO26" s="184"/>
      <c r="AP26" s="24"/>
      <c r="AQ26" s="8"/>
    </row>
    <row r="27" spans="1:43" ht="14.65" customHeight="1">
      <c r="A27" s="101"/>
      <c r="B27" s="189"/>
      <c r="C27" s="190"/>
      <c r="D27" s="118"/>
      <c r="E27" s="127"/>
      <c r="F27" s="133"/>
      <c r="G27" s="133"/>
      <c r="H27" s="133"/>
      <c r="I27" s="133"/>
      <c r="J27" s="145"/>
      <c r="K27" s="148"/>
      <c r="L27" s="151"/>
      <c r="M27" s="155"/>
      <c r="N27" s="14"/>
      <c r="O27" s="15"/>
      <c r="P27" s="15"/>
      <c r="Q27" s="16"/>
      <c r="R27" s="17" t="str">
        <f ca="1">IF(Q27=0," ",IFERROR(IF(DATEDIF(TODAY(),Q27,"M")&lt;=5,"ROJO",IF(DATEDIF(TODAY(),Q27,"M")&gt;=12,"VERDE",IF(AND(DATEDIF(TODAY(),Q27,"M")&gt;=6,DATEDIF(TODAY(),Q27,"M")&lt;=11),"AMARILLO"))),S27))</f>
        <v xml:space="preserve"> </v>
      </c>
      <c r="S27" s="25" t="str">
        <f>IF(Q27=0," ",IF(Q27&lt;=$N$4,"VENCIDO","NO VENCIDO"))</f>
        <v xml:space="preserve"> </v>
      </c>
      <c r="T27" s="18"/>
      <c r="U27" s="19"/>
      <c r="V27" s="19"/>
      <c r="W27" s="20"/>
      <c r="X27" s="20"/>
      <c r="Y27" s="164"/>
      <c r="Z27" s="21"/>
      <c r="AA27" s="4"/>
      <c r="AB27" s="166"/>
      <c r="AC27" s="166"/>
      <c r="AD27" s="170"/>
      <c r="AE27" s="166"/>
      <c r="AF27" s="166"/>
      <c r="AG27" s="166"/>
      <c r="AH27" s="166"/>
      <c r="AI27" s="166"/>
      <c r="AJ27" s="166"/>
      <c r="AK27" s="166"/>
      <c r="AL27" s="166"/>
      <c r="AM27" s="166"/>
      <c r="AN27" s="166"/>
      <c r="AO27" s="185"/>
      <c r="AP27" s="24"/>
      <c r="AQ27" s="8"/>
    </row>
    <row r="28" spans="1:43" ht="16.5">
      <c r="A28" s="102"/>
      <c r="B28" s="191"/>
      <c r="C28" s="192"/>
      <c r="D28" s="119"/>
      <c r="E28" s="128"/>
      <c r="F28" s="134"/>
      <c r="G28" s="134"/>
      <c r="H28" s="134"/>
      <c r="I28" s="134"/>
      <c r="J28" s="146"/>
      <c r="K28" s="149"/>
      <c r="L28" s="152"/>
      <c r="M28" s="28" t="b">
        <f>M23=N28</f>
        <v>1</v>
      </c>
      <c r="N28" s="29">
        <f>SUM(N23:N27)</f>
        <v>52</v>
      </c>
      <c r="O28" s="30" t="s">
        <v>112</v>
      </c>
      <c r="P28" s="31"/>
      <c r="Q28" s="32"/>
      <c r="R28" s="32"/>
      <c r="S28" s="32"/>
      <c r="T28" s="33">
        <f>SUM(T23:T27)</f>
        <v>0</v>
      </c>
      <c r="U28" s="34"/>
      <c r="V28" s="34"/>
      <c r="W28" s="34"/>
      <c r="X28" s="35"/>
      <c r="Y28" s="165"/>
      <c r="Z28" s="36"/>
      <c r="AA28" s="4"/>
      <c r="AB28" s="37"/>
      <c r="AC28" s="38"/>
      <c r="AD28" s="38"/>
      <c r="AE28" s="38"/>
      <c r="AF28" s="38"/>
      <c r="AG28" s="38"/>
      <c r="AH28" s="38"/>
      <c r="AI28" s="38"/>
      <c r="AJ28" s="38"/>
      <c r="AK28" s="38"/>
      <c r="AL28" s="38"/>
      <c r="AM28" s="38"/>
      <c r="AN28" s="38"/>
      <c r="AO28" s="39"/>
      <c r="AP28" s="24"/>
      <c r="AQ28" s="8"/>
    </row>
    <row r="29" spans="1:43" ht="14.65" customHeight="1">
      <c r="A29" s="100">
        <f>A23+1</f>
        <v>5</v>
      </c>
      <c r="B29" s="193" t="s">
        <v>121</v>
      </c>
      <c r="C29" s="193"/>
      <c r="D29" s="117">
        <f>+Julio!M29</f>
        <v>19</v>
      </c>
      <c r="E29" s="126">
        <v>40</v>
      </c>
      <c r="F29" s="132">
        <v>14</v>
      </c>
      <c r="G29" s="132"/>
      <c r="H29" s="132"/>
      <c r="I29" s="132">
        <v>10</v>
      </c>
      <c r="J29" s="144">
        <f>+F29+G29</f>
        <v>14</v>
      </c>
      <c r="K29" s="147">
        <f>+AO29</f>
        <v>0</v>
      </c>
      <c r="L29" s="150">
        <f>+J29+K29</f>
        <v>14</v>
      </c>
      <c r="M29" s="153">
        <f>+(D29+E29)-(L29)+H29-I29</f>
        <v>35</v>
      </c>
      <c r="N29" s="14">
        <v>15</v>
      </c>
      <c r="O29" s="15" t="s">
        <v>246</v>
      </c>
      <c r="P29" s="15" t="s">
        <v>115</v>
      </c>
      <c r="Q29" s="16">
        <v>46568</v>
      </c>
      <c r="R29" s="17" t="str">
        <f ca="1">IF(Q29=0," ",IFERROR(IF(DATEDIF(TODAY(),Q29,"M")&lt;=5,"ROJO",IF(DATEDIF(TODAY(),Q29,"M")&gt;=12,"VERDE",IF(AND(DATEDIF(TODAY(),Q29,"M")&gt;=6,DATEDIF(TODAY(),Q29,"M")&lt;=11),"AMARILLO"))),S29))</f>
        <v>AMARILLO</v>
      </c>
      <c r="S29" s="17" t="str">
        <f>IF(Q29=0," ",IF(Q29&lt;=$N$4,"VENCIDO","NO VENCIDO"))</f>
        <v>NO VENCIDO</v>
      </c>
      <c r="T29" s="18"/>
      <c r="U29" s="19"/>
      <c r="V29" s="19"/>
      <c r="W29" s="20"/>
      <c r="X29" s="20"/>
      <c r="Y29" s="163">
        <f>+AT29</f>
        <v>0</v>
      </c>
      <c r="Z29" s="21"/>
      <c r="AA29" s="4"/>
      <c r="AB29" s="166"/>
      <c r="AC29" s="166"/>
      <c r="AD29" s="170">
        <f>+AB29+AC29</f>
        <v>0</v>
      </c>
      <c r="AE29" s="166"/>
      <c r="AF29" s="166"/>
      <c r="AG29" s="166"/>
      <c r="AH29" s="166"/>
      <c r="AI29" s="166"/>
      <c r="AJ29" s="166"/>
      <c r="AK29" s="166"/>
      <c r="AL29" s="166"/>
      <c r="AM29" s="166"/>
      <c r="AN29" s="166"/>
      <c r="AO29" s="183">
        <f>SUM(AD29:AN33)</f>
        <v>0</v>
      </c>
      <c r="AP29" s="24"/>
      <c r="AQ29" s="8"/>
    </row>
    <row r="30" spans="1:43" ht="14.65" customHeight="1">
      <c r="A30" s="101"/>
      <c r="B30" s="193"/>
      <c r="C30" s="193"/>
      <c r="D30" s="118"/>
      <c r="E30" s="127"/>
      <c r="F30" s="133"/>
      <c r="G30" s="133"/>
      <c r="H30" s="133"/>
      <c r="I30" s="133"/>
      <c r="J30" s="145"/>
      <c r="K30" s="148"/>
      <c r="L30" s="151"/>
      <c r="M30" s="154"/>
      <c r="N30" s="14">
        <v>20</v>
      </c>
      <c r="O30" s="15" t="s">
        <v>295</v>
      </c>
      <c r="P30" s="15" t="s">
        <v>115</v>
      </c>
      <c r="Q30" s="16">
        <v>46630</v>
      </c>
      <c r="R30" s="17" t="str">
        <f ca="1">IF(Q30=0," ",IFERROR(IF(DATEDIF(TODAY(),Q30,"M")&lt;=5,"ROJO",IF(DATEDIF(TODAY(),Q30,"M")&gt;=12,"VERDE",IF(AND(DATEDIF(TODAY(),Q30,"M")&gt;=6,DATEDIF(TODAY(),Q30,"M")&lt;=11),"AMARILLO"))),S30))</f>
        <v>AMARILLO</v>
      </c>
      <c r="S30" s="25" t="str">
        <f>IF(Q30=0," ",IF(Q30&lt;=$N$4,"VENCIDO","NO VENCIDO"))</f>
        <v>NO VENCIDO</v>
      </c>
      <c r="T30" s="18"/>
      <c r="U30" s="19"/>
      <c r="V30" s="19"/>
      <c r="W30" s="20"/>
      <c r="X30" s="20"/>
      <c r="Y30" s="164"/>
      <c r="Z30" s="21"/>
      <c r="AA30" s="4"/>
      <c r="AB30" s="166"/>
      <c r="AC30" s="166"/>
      <c r="AD30" s="170"/>
      <c r="AE30" s="166"/>
      <c r="AF30" s="166"/>
      <c r="AG30" s="166"/>
      <c r="AH30" s="166"/>
      <c r="AI30" s="166"/>
      <c r="AJ30" s="166"/>
      <c r="AK30" s="166"/>
      <c r="AL30" s="166"/>
      <c r="AM30" s="166"/>
      <c r="AN30" s="166"/>
      <c r="AO30" s="184"/>
      <c r="AP30" s="24"/>
      <c r="AQ30" s="8"/>
    </row>
    <row r="31" spans="1:43" ht="14.65" customHeight="1">
      <c r="A31" s="101"/>
      <c r="B31" s="193"/>
      <c r="C31" s="193"/>
      <c r="D31" s="118"/>
      <c r="E31" s="127"/>
      <c r="F31" s="133"/>
      <c r="G31" s="133"/>
      <c r="H31" s="133"/>
      <c r="I31" s="133"/>
      <c r="J31" s="145"/>
      <c r="K31" s="148"/>
      <c r="L31" s="151"/>
      <c r="M31" s="154"/>
      <c r="N31" s="14"/>
      <c r="O31" s="15"/>
      <c r="P31" s="15"/>
      <c r="Q31" s="16"/>
      <c r="R31" s="17" t="str">
        <f ca="1">IF(Q31=0," ",IFERROR(IF(DATEDIF(TODAY(),Q31,"M")&lt;=5,"ROJO",IF(DATEDIF(TODAY(),Q31,"M")&gt;=12,"VERDE",IF(AND(DATEDIF(TODAY(),Q31,"M")&gt;=6,DATEDIF(TODAY(),Q31,"M")&lt;=11),"AMARILLO"))),S31))</f>
        <v xml:space="preserve"> </v>
      </c>
      <c r="S31" s="25" t="str">
        <f>IF(Q31=0," ",IF(Q31&lt;=$N$4,"VENCIDO","NO VENCIDO"))</f>
        <v xml:space="preserve"> </v>
      </c>
      <c r="T31" s="18"/>
      <c r="U31" s="19"/>
      <c r="V31" s="19"/>
      <c r="W31" s="20"/>
      <c r="X31" s="20"/>
      <c r="Y31" s="164"/>
      <c r="Z31" s="21"/>
      <c r="AA31" s="4"/>
      <c r="AB31" s="166"/>
      <c r="AC31" s="166"/>
      <c r="AD31" s="170"/>
      <c r="AE31" s="166"/>
      <c r="AF31" s="166"/>
      <c r="AG31" s="166"/>
      <c r="AH31" s="166"/>
      <c r="AI31" s="166"/>
      <c r="AJ31" s="166"/>
      <c r="AK31" s="166"/>
      <c r="AL31" s="166"/>
      <c r="AM31" s="166"/>
      <c r="AN31" s="166"/>
      <c r="AO31" s="184"/>
      <c r="AP31" s="24"/>
      <c r="AQ31" s="8"/>
    </row>
    <row r="32" spans="1:43" ht="14.65" customHeight="1">
      <c r="A32" s="101"/>
      <c r="B32" s="193"/>
      <c r="C32" s="193"/>
      <c r="D32" s="118"/>
      <c r="E32" s="127"/>
      <c r="F32" s="133"/>
      <c r="G32" s="133"/>
      <c r="H32" s="133"/>
      <c r="I32" s="133"/>
      <c r="J32" s="145"/>
      <c r="K32" s="148"/>
      <c r="L32" s="151"/>
      <c r="M32" s="154"/>
      <c r="N32" s="14"/>
      <c r="O32" s="15"/>
      <c r="P32" s="15"/>
      <c r="Q32" s="16"/>
      <c r="R32" s="17" t="str">
        <f ca="1">IF(Q32=0," ",IFERROR(IF(DATEDIF(TODAY(),Q32,"M")&lt;=5,"ROJO",IF(DATEDIF(TODAY(),Q32,"M")&gt;=12,"VERDE",IF(AND(DATEDIF(TODAY(),Q32,"M")&gt;=6,DATEDIF(TODAY(),Q32,"M")&lt;=11),"AMARILLO"))),S32))</f>
        <v xml:space="preserve"> </v>
      </c>
      <c r="S32" s="25" t="str">
        <f>IF(Q32=0," ",IF(Q32&lt;=$N$4,"VENCIDO","NO VENCIDO"))</f>
        <v xml:space="preserve"> </v>
      </c>
      <c r="T32" s="18"/>
      <c r="U32" s="19"/>
      <c r="V32" s="19"/>
      <c r="W32" s="20"/>
      <c r="X32" s="20"/>
      <c r="Y32" s="164"/>
      <c r="Z32" s="21"/>
      <c r="AA32" s="4"/>
      <c r="AB32" s="166"/>
      <c r="AC32" s="166"/>
      <c r="AD32" s="170"/>
      <c r="AE32" s="166"/>
      <c r="AF32" s="166"/>
      <c r="AG32" s="166"/>
      <c r="AH32" s="166"/>
      <c r="AI32" s="166"/>
      <c r="AJ32" s="166"/>
      <c r="AK32" s="166"/>
      <c r="AL32" s="166"/>
      <c r="AM32" s="166"/>
      <c r="AN32" s="166"/>
      <c r="AO32" s="184"/>
      <c r="AP32" s="24"/>
      <c r="AQ32" s="8"/>
    </row>
    <row r="33" spans="1:43" ht="14.65" customHeight="1">
      <c r="A33" s="101"/>
      <c r="B33" s="193"/>
      <c r="C33" s="193"/>
      <c r="D33" s="118"/>
      <c r="E33" s="127"/>
      <c r="F33" s="133"/>
      <c r="G33" s="133"/>
      <c r="H33" s="133"/>
      <c r="I33" s="133"/>
      <c r="J33" s="145"/>
      <c r="K33" s="148"/>
      <c r="L33" s="151"/>
      <c r="M33" s="155"/>
      <c r="N33" s="14"/>
      <c r="O33" s="15"/>
      <c r="P33" s="15"/>
      <c r="Q33" s="16"/>
      <c r="R33" s="17" t="str">
        <f ca="1">IF(Q33=0," ",IFERROR(IF(DATEDIF(TODAY(),Q33,"M")&lt;=5,"ROJO",IF(DATEDIF(TODAY(),Q33,"M")&gt;=12,"VERDE",IF(AND(DATEDIF(TODAY(),Q33,"M")&gt;=6,DATEDIF(TODAY(),Q33,"M")&lt;=11),"AMARILLO"))),S33))</f>
        <v xml:space="preserve"> </v>
      </c>
      <c r="S33" s="25" t="str">
        <f>IF(Q33=0," ",IF(Q33&lt;=$N$4,"VENCIDO","NO VENCIDO"))</f>
        <v xml:space="preserve"> </v>
      </c>
      <c r="T33" s="18"/>
      <c r="U33" s="19"/>
      <c r="V33" s="19"/>
      <c r="W33" s="20"/>
      <c r="X33" s="20"/>
      <c r="Y33" s="164"/>
      <c r="Z33" s="21"/>
      <c r="AA33" s="4"/>
      <c r="AB33" s="166"/>
      <c r="AC33" s="166"/>
      <c r="AD33" s="170"/>
      <c r="AE33" s="166"/>
      <c r="AF33" s="166"/>
      <c r="AG33" s="166"/>
      <c r="AH33" s="166"/>
      <c r="AI33" s="166"/>
      <c r="AJ33" s="166"/>
      <c r="AK33" s="166"/>
      <c r="AL33" s="166"/>
      <c r="AM33" s="166"/>
      <c r="AN33" s="166"/>
      <c r="AO33" s="185"/>
      <c r="AP33" s="24"/>
      <c r="AQ33" s="8"/>
    </row>
    <row r="34" spans="1:43" ht="16.5">
      <c r="A34" s="102"/>
      <c r="B34" s="193"/>
      <c r="C34" s="193"/>
      <c r="D34" s="119"/>
      <c r="E34" s="128"/>
      <c r="F34" s="134"/>
      <c r="G34" s="134"/>
      <c r="H34" s="134"/>
      <c r="I34" s="134"/>
      <c r="J34" s="146"/>
      <c r="K34" s="149"/>
      <c r="L34" s="152"/>
      <c r="M34" s="28" t="b">
        <f>M29=N34</f>
        <v>1</v>
      </c>
      <c r="N34" s="29">
        <f>SUM(N29:N33)</f>
        <v>35</v>
      </c>
      <c r="O34" s="30" t="s">
        <v>112</v>
      </c>
      <c r="P34" s="31"/>
      <c r="Q34" s="32"/>
      <c r="R34" s="32"/>
      <c r="S34" s="32"/>
      <c r="T34" s="33">
        <f>SUM(T29:T33)</f>
        <v>0</v>
      </c>
      <c r="U34" s="34"/>
      <c r="V34" s="34"/>
      <c r="W34" s="34"/>
      <c r="X34" s="35"/>
      <c r="Y34" s="165"/>
      <c r="Z34" s="36"/>
      <c r="AA34" s="4"/>
      <c r="AB34" s="37"/>
      <c r="AC34" s="38"/>
      <c r="AD34" s="38"/>
      <c r="AE34" s="38"/>
      <c r="AF34" s="38"/>
      <c r="AG34" s="38"/>
      <c r="AH34" s="38"/>
      <c r="AI34" s="38"/>
      <c r="AJ34" s="38"/>
      <c r="AK34" s="38"/>
      <c r="AL34" s="38"/>
      <c r="AM34" s="38"/>
      <c r="AN34" s="38"/>
      <c r="AO34" s="39"/>
      <c r="AP34" s="24"/>
      <c r="AQ34" s="8"/>
    </row>
    <row r="35" spans="1:43" ht="14.65" customHeight="1">
      <c r="A35" s="100">
        <f>A29+1</f>
        <v>6</v>
      </c>
      <c r="B35" s="193" t="s">
        <v>123</v>
      </c>
      <c r="C35" s="193"/>
      <c r="D35" s="117">
        <f>+Julio!M35</f>
        <v>3</v>
      </c>
      <c r="E35" s="126"/>
      <c r="F35" s="132"/>
      <c r="G35" s="132"/>
      <c r="H35" s="132"/>
      <c r="I35" s="132"/>
      <c r="J35" s="144">
        <f>+F35+G35</f>
        <v>0</v>
      </c>
      <c r="K35" s="147">
        <f>+AO35</f>
        <v>0</v>
      </c>
      <c r="L35" s="150">
        <f>+J35+K35</f>
        <v>0</v>
      </c>
      <c r="M35" s="153">
        <f>+(D35+E35)-(L35)+H35-I35</f>
        <v>3</v>
      </c>
      <c r="N35" s="14">
        <v>3</v>
      </c>
      <c r="O35" s="15" t="s">
        <v>124</v>
      </c>
      <c r="P35" s="15" t="s">
        <v>125</v>
      </c>
      <c r="Q35" s="16">
        <v>46325</v>
      </c>
      <c r="R35" s="17" t="str">
        <f ca="1">IF(Q35=0," ",IFERROR(IF(DATEDIF(TODAY(),Q35,"M")&lt;=5,"ROJO",IF(DATEDIF(TODAY(),Q35,"M")&gt;=12,"VERDE",IF(AND(DATEDIF(TODAY(),Q35,"M")&gt;=6,DATEDIF(TODAY(),Q35,"M")&lt;=11),"AMARILLO"))),S35))</f>
        <v>ROJO</v>
      </c>
      <c r="S35" s="17" t="str">
        <f>IF(Q35=0," ",IF(Q35&lt;=$N$4,"VENCIDO","NO VENCIDO"))</f>
        <v>NO VENCIDO</v>
      </c>
      <c r="T35" s="18"/>
      <c r="U35" s="19"/>
      <c r="V35" s="19"/>
      <c r="W35" s="20"/>
      <c r="X35" s="20"/>
      <c r="Y35" s="163">
        <f>+AT35</f>
        <v>0</v>
      </c>
      <c r="Z35" s="21"/>
      <c r="AA35" s="4"/>
      <c r="AB35" s="166"/>
      <c r="AC35" s="166"/>
      <c r="AD35" s="170">
        <f>+AB35+AC35</f>
        <v>0</v>
      </c>
      <c r="AE35" s="166"/>
      <c r="AF35" s="166"/>
      <c r="AG35" s="166"/>
      <c r="AH35" s="166"/>
      <c r="AI35" s="166"/>
      <c r="AJ35" s="166"/>
      <c r="AK35" s="166"/>
      <c r="AL35" s="166"/>
      <c r="AM35" s="166"/>
      <c r="AN35" s="166"/>
      <c r="AO35" s="183">
        <f>SUM(AD35:AN39)</f>
        <v>0</v>
      </c>
      <c r="AP35" s="24"/>
      <c r="AQ35" s="8"/>
    </row>
    <row r="36" spans="1:43" ht="14.65" customHeight="1">
      <c r="A36" s="101"/>
      <c r="B36" s="193"/>
      <c r="C36" s="193"/>
      <c r="D36" s="118"/>
      <c r="E36" s="127"/>
      <c r="F36" s="133"/>
      <c r="G36" s="133"/>
      <c r="H36" s="133"/>
      <c r="I36" s="133"/>
      <c r="J36" s="145"/>
      <c r="K36" s="148"/>
      <c r="L36" s="151"/>
      <c r="M36" s="154"/>
      <c r="N36" s="14"/>
      <c r="O36" s="15"/>
      <c r="P36" s="15"/>
      <c r="Q36" s="16"/>
      <c r="R36" s="17" t="str">
        <f ca="1">IF(Q36=0," ",IFERROR(IF(DATEDIF(TODAY(),Q36,"M")&lt;=5,"ROJO",IF(DATEDIF(TODAY(),Q36,"M")&gt;=12,"VERDE",IF(AND(DATEDIF(TODAY(),Q36,"M")&gt;=6,DATEDIF(TODAY(),Q36,"M")&lt;=11),"AMARILLO"))),S36))</f>
        <v xml:space="preserve"> </v>
      </c>
      <c r="S36" s="25" t="str">
        <f>IF(Q36=0," ",IF(Q36&lt;=$N$4,"VENCIDO","NO VENCIDO"))</f>
        <v xml:space="preserve"> </v>
      </c>
      <c r="T36" s="18"/>
      <c r="U36" s="19"/>
      <c r="V36" s="19"/>
      <c r="W36" s="20"/>
      <c r="X36" s="20"/>
      <c r="Y36" s="164"/>
      <c r="Z36" s="21"/>
      <c r="AA36" s="4"/>
      <c r="AB36" s="166"/>
      <c r="AC36" s="166"/>
      <c r="AD36" s="170"/>
      <c r="AE36" s="166"/>
      <c r="AF36" s="166"/>
      <c r="AG36" s="166"/>
      <c r="AH36" s="166"/>
      <c r="AI36" s="166"/>
      <c r="AJ36" s="166"/>
      <c r="AK36" s="166"/>
      <c r="AL36" s="166"/>
      <c r="AM36" s="166"/>
      <c r="AN36" s="166"/>
      <c r="AO36" s="184"/>
      <c r="AP36" s="24"/>
      <c r="AQ36" s="8"/>
    </row>
    <row r="37" spans="1:43" ht="14.65" customHeight="1">
      <c r="A37" s="101"/>
      <c r="B37" s="193"/>
      <c r="C37" s="193"/>
      <c r="D37" s="118"/>
      <c r="E37" s="127"/>
      <c r="F37" s="133"/>
      <c r="G37" s="133"/>
      <c r="H37" s="133"/>
      <c r="I37" s="133"/>
      <c r="J37" s="145"/>
      <c r="K37" s="148"/>
      <c r="L37" s="151"/>
      <c r="M37" s="154"/>
      <c r="N37" s="14"/>
      <c r="O37" s="15"/>
      <c r="P37" s="15"/>
      <c r="Q37" s="16"/>
      <c r="R37" s="17" t="str">
        <f ca="1">IF(Q37=0," ",IFERROR(IF(DATEDIF(TODAY(),Q37,"M")&lt;=5,"ROJO",IF(DATEDIF(TODAY(),Q37,"M")&gt;=12,"VERDE",IF(AND(DATEDIF(TODAY(),Q37,"M")&gt;=6,DATEDIF(TODAY(),Q37,"M")&lt;=11),"AMARILLO"))),S37))</f>
        <v xml:space="preserve"> </v>
      </c>
      <c r="S37" s="25" t="str">
        <f>IF(Q37=0," ",IF(Q37&lt;=$N$4,"VENCIDO","NO VENCIDO"))</f>
        <v xml:space="preserve"> </v>
      </c>
      <c r="T37" s="18"/>
      <c r="U37" s="19"/>
      <c r="V37" s="19"/>
      <c r="W37" s="20"/>
      <c r="X37" s="20"/>
      <c r="Y37" s="164"/>
      <c r="Z37" s="21"/>
      <c r="AA37" s="4"/>
      <c r="AB37" s="166"/>
      <c r="AC37" s="166"/>
      <c r="AD37" s="170"/>
      <c r="AE37" s="166"/>
      <c r="AF37" s="166"/>
      <c r="AG37" s="166"/>
      <c r="AH37" s="166"/>
      <c r="AI37" s="166"/>
      <c r="AJ37" s="166"/>
      <c r="AK37" s="166"/>
      <c r="AL37" s="166"/>
      <c r="AM37" s="166"/>
      <c r="AN37" s="166"/>
      <c r="AO37" s="184"/>
      <c r="AP37" s="24"/>
      <c r="AQ37" s="8"/>
    </row>
    <row r="38" spans="1:43" ht="14.65" customHeight="1">
      <c r="A38" s="101"/>
      <c r="B38" s="193"/>
      <c r="C38" s="193"/>
      <c r="D38" s="118"/>
      <c r="E38" s="127"/>
      <c r="F38" s="133"/>
      <c r="G38" s="133"/>
      <c r="H38" s="133"/>
      <c r="I38" s="133"/>
      <c r="J38" s="145"/>
      <c r="K38" s="148"/>
      <c r="L38" s="151"/>
      <c r="M38" s="154"/>
      <c r="N38" s="14"/>
      <c r="O38" s="15"/>
      <c r="P38" s="15"/>
      <c r="Q38" s="16"/>
      <c r="R38" s="17" t="str">
        <f ca="1">IF(Q38=0," ",IFERROR(IF(DATEDIF(TODAY(),Q38,"M")&lt;=5,"ROJO",IF(DATEDIF(TODAY(),Q38,"M")&gt;=12,"VERDE",IF(AND(DATEDIF(TODAY(),Q38,"M")&gt;=6,DATEDIF(TODAY(),Q38,"M")&lt;=11),"AMARILLO"))),S38))</f>
        <v xml:space="preserve"> </v>
      </c>
      <c r="S38" s="25" t="str">
        <f>IF(Q38=0," ",IF(Q38&lt;=$N$4,"VENCIDO","NO VENCIDO"))</f>
        <v xml:space="preserve"> </v>
      </c>
      <c r="T38" s="18"/>
      <c r="U38" s="19"/>
      <c r="V38" s="19"/>
      <c r="W38" s="20"/>
      <c r="X38" s="20"/>
      <c r="Y38" s="164"/>
      <c r="Z38" s="21"/>
      <c r="AA38" s="4"/>
      <c r="AB38" s="166"/>
      <c r="AC38" s="166"/>
      <c r="AD38" s="170"/>
      <c r="AE38" s="166"/>
      <c r="AF38" s="166"/>
      <c r="AG38" s="166"/>
      <c r="AH38" s="166"/>
      <c r="AI38" s="166"/>
      <c r="AJ38" s="166"/>
      <c r="AK38" s="166"/>
      <c r="AL38" s="166"/>
      <c r="AM38" s="166"/>
      <c r="AN38" s="166"/>
      <c r="AO38" s="184"/>
      <c r="AP38" s="24"/>
      <c r="AQ38" s="8"/>
    </row>
    <row r="39" spans="1:43" ht="14.65" customHeight="1">
      <c r="A39" s="101"/>
      <c r="B39" s="193"/>
      <c r="C39" s="193"/>
      <c r="D39" s="118"/>
      <c r="E39" s="127"/>
      <c r="F39" s="133"/>
      <c r="G39" s="133"/>
      <c r="H39" s="133"/>
      <c r="I39" s="133"/>
      <c r="J39" s="145"/>
      <c r="K39" s="148"/>
      <c r="L39" s="151"/>
      <c r="M39" s="155"/>
      <c r="N39" s="14"/>
      <c r="O39" s="15"/>
      <c r="P39" s="15"/>
      <c r="Q39" s="16"/>
      <c r="R39" s="17" t="str">
        <f ca="1">IF(Q39=0," ",IFERROR(IF(DATEDIF(TODAY(),Q39,"M")&lt;=5,"ROJO",IF(DATEDIF(TODAY(),Q39,"M")&gt;=12,"VERDE",IF(AND(DATEDIF(TODAY(),Q39,"M")&gt;=6,DATEDIF(TODAY(),Q39,"M")&lt;=11),"AMARILLO"))),S39))</f>
        <v xml:space="preserve"> </v>
      </c>
      <c r="S39" s="25" t="str">
        <f>IF(Q39=0," ",IF(Q39&lt;=$N$4,"VENCIDO","NO VENCIDO"))</f>
        <v xml:space="preserve"> </v>
      </c>
      <c r="T39" s="18"/>
      <c r="U39" s="19"/>
      <c r="V39" s="19"/>
      <c r="W39" s="20"/>
      <c r="X39" s="20"/>
      <c r="Y39" s="164"/>
      <c r="Z39" s="21"/>
      <c r="AA39" s="4"/>
      <c r="AB39" s="166"/>
      <c r="AC39" s="166"/>
      <c r="AD39" s="170"/>
      <c r="AE39" s="166"/>
      <c r="AF39" s="166"/>
      <c r="AG39" s="166"/>
      <c r="AH39" s="166"/>
      <c r="AI39" s="166"/>
      <c r="AJ39" s="166"/>
      <c r="AK39" s="166"/>
      <c r="AL39" s="166"/>
      <c r="AM39" s="166"/>
      <c r="AN39" s="166"/>
      <c r="AO39" s="185"/>
      <c r="AP39" s="24"/>
      <c r="AQ39" s="8"/>
    </row>
    <row r="40" spans="1:43" ht="16.5">
      <c r="A40" s="102"/>
      <c r="B40" s="193"/>
      <c r="C40" s="193"/>
      <c r="D40" s="119"/>
      <c r="E40" s="128"/>
      <c r="F40" s="134"/>
      <c r="G40" s="134"/>
      <c r="H40" s="134"/>
      <c r="I40" s="134"/>
      <c r="J40" s="146"/>
      <c r="K40" s="149"/>
      <c r="L40" s="152"/>
      <c r="M40" s="28" t="b">
        <f>M35=N40</f>
        <v>1</v>
      </c>
      <c r="N40" s="29">
        <f>SUM(N35:N39)</f>
        <v>3</v>
      </c>
      <c r="O40" s="30" t="s">
        <v>112</v>
      </c>
      <c r="P40" s="31"/>
      <c r="Q40" s="32"/>
      <c r="R40" s="32"/>
      <c r="S40" s="32"/>
      <c r="T40" s="33">
        <f>SUM(T35:T39)</f>
        <v>0</v>
      </c>
      <c r="U40" s="34"/>
      <c r="V40" s="34"/>
      <c r="W40" s="34"/>
      <c r="X40" s="35"/>
      <c r="Y40" s="165"/>
      <c r="Z40" s="36"/>
      <c r="AA40" s="4"/>
      <c r="AB40" s="37"/>
      <c r="AC40" s="38"/>
      <c r="AD40" s="38"/>
      <c r="AE40" s="38"/>
      <c r="AF40" s="38"/>
      <c r="AG40" s="38"/>
      <c r="AH40" s="38"/>
      <c r="AI40" s="38"/>
      <c r="AJ40" s="38"/>
      <c r="AK40" s="38"/>
      <c r="AL40" s="38"/>
      <c r="AM40" s="38"/>
      <c r="AN40" s="38"/>
      <c r="AO40" s="39"/>
      <c r="AP40" s="24"/>
      <c r="AQ40" s="8"/>
    </row>
    <row r="41" spans="1:43" ht="14.65" customHeight="1">
      <c r="A41" s="100">
        <f>A35+1</f>
        <v>7</v>
      </c>
      <c r="B41" s="193" t="s">
        <v>126</v>
      </c>
      <c r="C41" s="193"/>
      <c r="D41" s="117">
        <f>+Julio!M41</f>
        <v>0</v>
      </c>
      <c r="E41" s="126"/>
      <c r="F41" s="132"/>
      <c r="G41" s="132"/>
      <c r="H41" s="132"/>
      <c r="I41" s="132"/>
      <c r="J41" s="144">
        <f>+F41+G41</f>
        <v>0</v>
      </c>
      <c r="K41" s="147">
        <f>+AO41</f>
        <v>0</v>
      </c>
      <c r="L41" s="150">
        <f>+J41+K41</f>
        <v>0</v>
      </c>
      <c r="M41" s="153">
        <f>+(D41+E41)-(L41)+H41-I41</f>
        <v>0</v>
      </c>
      <c r="N41" s="14"/>
      <c r="O41" s="15"/>
      <c r="P41" s="15"/>
      <c r="Q41" s="16"/>
      <c r="R41" s="40"/>
      <c r="S41" s="40"/>
      <c r="T41" s="18"/>
      <c r="U41" s="19"/>
      <c r="V41" s="19"/>
      <c r="W41" s="20"/>
      <c r="X41" s="20"/>
      <c r="Y41" s="163">
        <f>+AT41</f>
        <v>0</v>
      </c>
      <c r="Z41" s="21"/>
      <c r="AA41" s="4"/>
      <c r="AB41" s="166"/>
      <c r="AC41" s="166"/>
      <c r="AD41" s="170">
        <f>+AB41+AC41</f>
        <v>0</v>
      </c>
      <c r="AE41" s="166"/>
      <c r="AF41" s="166"/>
      <c r="AG41" s="166"/>
      <c r="AH41" s="166"/>
      <c r="AI41" s="166"/>
      <c r="AJ41" s="166"/>
      <c r="AK41" s="166"/>
      <c r="AL41" s="166"/>
      <c r="AM41" s="166"/>
      <c r="AN41" s="166"/>
      <c r="AO41" s="183">
        <f>SUM(AD41:AN45)</f>
        <v>0</v>
      </c>
      <c r="AP41" s="24"/>
      <c r="AQ41" s="8"/>
    </row>
    <row r="42" spans="1:43" ht="14.65" customHeight="1">
      <c r="A42" s="101"/>
      <c r="B42" s="193"/>
      <c r="C42" s="193"/>
      <c r="D42" s="118"/>
      <c r="E42" s="127"/>
      <c r="F42" s="133"/>
      <c r="G42" s="133"/>
      <c r="H42" s="133"/>
      <c r="I42" s="133"/>
      <c r="J42" s="145"/>
      <c r="K42" s="148"/>
      <c r="L42" s="151"/>
      <c r="M42" s="154"/>
      <c r="N42" s="14"/>
      <c r="O42" s="15"/>
      <c r="P42" s="15"/>
      <c r="Q42" s="16"/>
      <c r="R42" s="40"/>
      <c r="S42" s="41"/>
      <c r="T42" s="18"/>
      <c r="U42" s="19"/>
      <c r="V42" s="19"/>
      <c r="W42" s="20"/>
      <c r="X42" s="20"/>
      <c r="Y42" s="164"/>
      <c r="Z42" s="21"/>
      <c r="AA42" s="4"/>
      <c r="AB42" s="166"/>
      <c r="AC42" s="166"/>
      <c r="AD42" s="170"/>
      <c r="AE42" s="166"/>
      <c r="AF42" s="166"/>
      <c r="AG42" s="166"/>
      <c r="AH42" s="166"/>
      <c r="AI42" s="166"/>
      <c r="AJ42" s="166"/>
      <c r="AK42" s="166"/>
      <c r="AL42" s="166"/>
      <c r="AM42" s="166"/>
      <c r="AN42" s="166"/>
      <c r="AO42" s="184"/>
      <c r="AP42" s="24"/>
      <c r="AQ42" s="8"/>
    </row>
    <row r="43" spans="1:43" ht="14.65" customHeight="1">
      <c r="A43" s="101"/>
      <c r="B43" s="193"/>
      <c r="C43" s="193"/>
      <c r="D43" s="118"/>
      <c r="E43" s="127"/>
      <c r="F43" s="133"/>
      <c r="G43" s="133"/>
      <c r="H43" s="133"/>
      <c r="I43" s="133"/>
      <c r="J43" s="145"/>
      <c r="K43" s="148"/>
      <c r="L43" s="151"/>
      <c r="M43" s="154"/>
      <c r="N43" s="14"/>
      <c r="O43" s="15"/>
      <c r="P43" s="15"/>
      <c r="Q43" s="16"/>
      <c r="R43" s="40"/>
      <c r="S43" s="41"/>
      <c r="T43" s="18"/>
      <c r="U43" s="19"/>
      <c r="V43" s="19"/>
      <c r="W43" s="20"/>
      <c r="X43" s="20"/>
      <c r="Y43" s="164"/>
      <c r="Z43" s="21"/>
      <c r="AA43" s="4"/>
      <c r="AB43" s="166"/>
      <c r="AC43" s="166"/>
      <c r="AD43" s="170"/>
      <c r="AE43" s="166"/>
      <c r="AF43" s="166"/>
      <c r="AG43" s="166"/>
      <c r="AH43" s="166"/>
      <c r="AI43" s="166"/>
      <c r="AJ43" s="166"/>
      <c r="AK43" s="166"/>
      <c r="AL43" s="166"/>
      <c r="AM43" s="166"/>
      <c r="AN43" s="166"/>
      <c r="AO43" s="184"/>
      <c r="AP43" s="24"/>
      <c r="AQ43" s="8"/>
    </row>
    <row r="44" spans="1:43" ht="14.65" customHeight="1">
      <c r="A44" s="101"/>
      <c r="B44" s="193"/>
      <c r="C44" s="193"/>
      <c r="D44" s="118"/>
      <c r="E44" s="127"/>
      <c r="F44" s="133"/>
      <c r="G44" s="133"/>
      <c r="H44" s="133"/>
      <c r="I44" s="133"/>
      <c r="J44" s="145"/>
      <c r="K44" s="148"/>
      <c r="L44" s="151"/>
      <c r="M44" s="154"/>
      <c r="N44" s="14"/>
      <c r="O44" s="15"/>
      <c r="P44" s="15"/>
      <c r="Q44" s="16"/>
      <c r="R44" s="40"/>
      <c r="S44" s="41"/>
      <c r="T44" s="18"/>
      <c r="U44" s="19"/>
      <c r="V44" s="19"/>
      <c r="W44" s="20"/>
      <c r="X44" s="20"/>
      <c r="Y44" s="164"/>
      <c r="Z44" s="21"/>
      <c r="AA44" s="4"/>
      <c r="AB44" s="166"/>
      <c r="AC44" s="166"/>
      <c r="AD44" s="170"/>
      <c r="AE44" s="166"/>
      <c r="AF44" s="166"/>
      <c r="AG44" s="166"/>
      <c r="AH44" s="166"/>
      <c r="AI44" s="166"/>
      <c r="AJ44" s="166"/>
      <c r="AK44" s="166"/>
      <c r="AL44" s="166"/>
      <c r="AM44" s="166"/>
      <c r="AN44" s="166"/>
      <c r="AO44" s="184"/>
      <c r="AP44" s="24"/>
      <c r="AQ44" s="8"/>
    </row>
    <row r="45" spans="1:43" ht="14.65" customHeight="1">
      <c r="A45" s="101"/>
      <c r="B45" s="193"/>
      <c r="C45" s="193"/>
      <c r="D45" s="118"/>
      <c r="E45" s="127"/>
      <c r="F45" s="133"/>
      <c r="G45" s="133"/>
      <c r="H45" s="133"/>
      <c r="I45" s="133"/>
      <c r="J45" s="145"/>
      <c r="K45" s="148"/>
      <c r="L45" s="151"/>
      <c r="M45" s="155"/>
      <c r="N45" s="14"/>
      <c r="O45" s="15"/>
      <c r="P45" s="15"/>
      <c r="Q45" s="16"/>
      <c r="R45" s="40"/>
      <c r="S45" s="41"/>
      <c r="T45" s="18"/>
      <c r="U45" s="19"/>
      <c r="V45" s="19"/>
      <c r="W45" s="20"/>
      <c r="X45" s="20"/>
      <c r="Y45" s="164"/>
      <c r="Z45" s="21"/>
      <c r="AA45" s="4"/>
      <c r="AB45" s="166"/>
      <c r="AC45" s="166"/>
      <c r="AD45" s="170"/>
      <c r="AE45" s="166"/>
      <c r="AF45" s="166"/>
      <c r="AG45" s="166"/>
      <c r="AH45" s="166"/>
      <c r="AI45" s="166"/>
      <c r="AJ45" s="166"/>
      <c r="AK45" s="166"/>
      <c r="AL45" s="166"/>
      <c r="AM45" s="166"/>
      <c r="AN45" s="166"/>
      <c r="AO45" s="185"/>
      <c r="AP45" s="24"/>
      <c r="AQ45" s="8"/>
    </row>
    <row r="46" spans="1:43" ht="16.5">
      <c r="A46" s="102"/>
      <c r="B46" s="193"/>
      <c r="C46" s="193"/>
      <c r="D46" s="119"/>
      <c r="E46" s="128"/>
      <c r="F46" s="134"/>
      <c r="G46" s="134"/>
      <c r="H46" s="134"/>
      <c r="I46" s="134"/>
      <c r="J46" s="146"/>
      <c r="K46" s="149"/>
      <c r="L46" s="152"/>
      <c r="M46" s="28" t="b">
        <f>M41=N46</f>
        <v>1</v>
      </c>
      <c r="N46" s="29">
        <f>SUM(N41:N45)</f>
        <v>0</v>
      </c>
      <c r="O46" s="30" t="s">
        <v>112</v>
      </c>
      <c r="P46" s="31"/>
      <c r="Q46" s="32"/>
      <c r="R46" s="32"/>
      <c r="S46" s="32"/>
      <c r="T46" s="33">
        <f>SUM(T41:T45)</f>
        <v>0</v>
      </c>
      <c r="U46" s="34"/>
      <c r="V46" s="34"/>
      <c r="W46" s="34"/>
      <c r="X46" s="35"/>
      <c r="Y46" s="165"/>
      <c r="Z46" s="36"/>
      <c r="AA46" s="4"/>
      <c r="AB46" s="37"/>
      <c r="AC46" s="38"/>
      <c r="AD46" s="38"/>
      <c r="AE46" s="38"/>
      <c r="AF46" s="38"/>
      <c r="AG46" s="38"/>
      <c r="AH46" s="38"/>
      <c r="AI46" s="38"/>
      <c r="AJ46" s="38"/>
      <c r="AK46" s="38"/>
      <c r="AL46" s="38"/>
      <c r="AM46" s="38"/>
      <c r="AN46" s="38"/>
      <c r="AO46" s="39"/>
      <c r="AP46" s="24"/>
      <c r="AQ46" s="8"/>
    </row>
    <row r="47" spans="1:43" ht="14.65" customHeight="1">
      <c r="A47" s="100">
        <f>A41+1</f>
        <v>8</v>
      </c>
      <c r="B47" s="187" t="s">
        <v>127</v>
      </c>
      <c r="C47" s="188"/>
      <c r="D47" s="117">
        <f>+Julio!M47</f>
        <v>17</v>
      </c>
      <c r="E47" s="126">
        <v>20</v>
      </c>
      <c r="F47" s="132">
        <v>6</v>
      </c>
      <c r="G47" s="132"/>
      <c r="H47" s="132"/>
      <c r="I47" s="132"/>
      <c r="J47" s="144">
        <f>+F47+G47</f>
        <v>6</v>
      </c>
      <c r="K47" s="147">
        <f>+AO47</f>
        <v>1</v>
      </c>
      <c r="L47" s="150">
        <f>+J47+K47</f>
        <v>7</v>
      </c>
      <c r="M47" s="153">
        <f>+(D47+E47)-(L47)+H47-I47</f>
        <v>30</v>
      </c>
      <c r="N47" s="14">
        <v>10</v>
      </c>
      <c r="O47" s="15" t="s">
        <v>254</v>
      </c>
      <c r="P47" s="15" t="s">
        <v>115</v>
      </c>
      <c r="Q47" s="16">
        <v>46446</v>
      </c>
      <c r="R47" s="17" t="str">
        <f ca="1">IF(Q47=0," ",IFERROR(IF(DATEDIF(TODAY(),Q47,"M")&lt;=5,"ROJO",IF(DATEDIF(TODAY(),Q47,"M")&gt;=12,"VERDE",IF(AND(DATEDIF(TODAY(),Q47,"M")&gt;=6,DATEDIF(TODAY(),Q47,"M")&lt;=11),"AMARILLO"))),S47))</f>
        <v>ROJO</v>
      </c>
      <c r="S47" s="17" t="str">
        <f>IF(Q47=0," ",IF(Q47&lt;=$N$4,"VENCIDO","NO VENCIDO"))</f>
        <v>NO VENCIDO</v>
      </c>
      <c r="T47" s="18"/>
      <c r="U47" s="19"/>
      <c r="V47" s="19"/>
      <c r="W47" s="20"/>
      <c r="X47" s="20"/>
      <c r="Y47" s="163">
        <f>+AT47</f>
        <v>0</v>
      </c>
      <c r="Z47" s="21"/>
      <c r="AA47" s="4"/>
      <c r="AB47" s="166">
        <v>1</v>
      </c>
      <c r="AC47" s="166"/>
      <c r="AD47" s="170">
        <f>+AB47+AC47</f>
        <v>1</v>
      </c>
      <c r="AE47" s="166"/>
      <c r="AF47" s="166"/>
      <c r="AG47" s="166"/>
      <c r="AH47" s="166"/>
      <c r="AI47" s="166"/>
      <c r="AJ47" s="166"/>
      <c r="AK47" s="166"/>
      <c r="AL47" s="166"/>
      <c r="AM47" s="166"/>
      <c r="AN47" s="166"/>
      <c r="AO47" s="183">
        <f>SUM(AD47:AN51)</f>
        <v>1</v>
      </c>
      <c r="AP47" s="24"/>
      <c r="AQ47" s="8"/>
    </row>
    <row r="48" spans="1:43" ht="14.65" customHeight="1">
      <c r="A48" s="101"/>
      <c r="B48" s="189"/>
      <c r="C48" s="190"/>
      <c r="D48" s="118"/>
      <c r="E48" s="127"/>
      <c r="F48" s="133"/>
      <c r="G48" s="133"/>
      <c r="H48" s="133"/>
      <c r="I48" s="133"/>
      <c r="J48" s="145"/>
      <c r="K48" s="148"/>
      <c r="L48" s="151"/>
      <c r="M48" s="154"/>
      <c r="N48" s="14">
        <v>20</v>
      </c>
      <c r="O48" s="15" t="s">
        <v>296</v>
      </c>
      <c r="P48" s="15" t="s">
        <v>115</v>
      </c>
      <c r="Q48" s="16">
        <v>46660</v>
      </c>
      <c r="R48" s="17" t="str">
        <f ca="1">IF(Q48=0," ",IFERROR(IF(DATEDIF(TODAY(),Q48,"M")&lt;=5,"ROJO",IF(DATEDIF(TODAY(),Q48,"M")&gt;=12,"VERDE",IF(AND(DATEDIF(TODAY(),Q48,"M")&gt;=6,DATEDIF(TODAY(),Q48,"M")&lt;=11),"AMARILLO"))),S48))</f>
        <v>AMARILLO</v>
      </c>
      <c r="S48" s="25" t="str">
        <f>IF(Q48=0," ",IF(Q48&lt;=$N$4,"VENCIDO","NO VENCIDO"))</f>
        <v>NO VENCIDO</v>
      </c>
      <c r="T48" s="18"/>
      <c r="U48" s="19"/>
      <c r="V48" s="19"/>
      <c r="W48" s="20"/>
      <c r="X48" s="20"/>
      <c r="Y48" s="164"/>
      <c r="Z48" s="21"/>
      <c r="AA48" s="4"/>
      <c r="AB48" s="166"/>
      <c r="AC48" s="166"/>
      <c r="AD48" s="170"/>
      <c r="AE48" s="166"/>
      <c r="AF48" s="166"/>
      <c r="AG48" s="166"/>
      <c r="AH48" s="166"/>
      <c r="AI48" s="166"/>
      <c r="AJ48" s="166"/>
      <c r="AK48" s="166"/>
      <c r="AL48" s="166"/>
      <c r="AM48" s="166"/>
      <c r="AN48" s="166"/>
      <c r="AO48" s="184"/>
      <c r="AP48" s="24"/>
      <c r="AQ48" s="8"/>
    </row>
    <row r="49" spans="1:43" ht="14.65" customHeight="1">
      <c r="A49" s="101"/>
      <c r="B49" s="189"/>
      <c r="C49" s="190"/>
      <c r="D49" s="118"/>
      <c r="E49" s="127"/>
      <c r="F49" s="133"/>
      <c r="G49" s="133"/>
      <c r="H49" s="133"/>
      <c r="I49" s="133"/>
      <c r="J49" s="145"/>
      <c r="K49" s="148"/>
      <c r="L49" s="151"/>
      <c r="M49" s="154"/>
      <c r="N49" s="14"/>
      <c r="O49" s="15"/>
      <c r="P49" s="15"/>
      <c r="Q49" s="16"/>
      <c r="R49" s="17" t="str">
        <f ca="1">IF(Q49=0," ",IFERROR(IF(DATEDIF(TODAY(),Q49,"M")&lt;=5,"ROJO",IF(DATEDIF(TODAY(),Q49,"M")&gt;=12,"VERDE",IF(AND(DATEDIF(TODAY(),Q49,"M")&gt;=6,DATEDIF(TODAY(),Q49,"M")&lt;=11),"AMARILLO"))),S49))</f>
        <v xml:space="preserve"> </v>
      </c>
      <c r="S49" s="25" t="str">
        <f>IF(Q49=0," ",IF(Q49&lt;=$N$4,"VENCIDO","NO VENCIDO"))</f>
        <v xml:space="preserve"> </v>
      </c>
      <c r="T49" s="18"/>
      <c r="U49" s="19"/>
      <c r="V49" s="19"/>
      <c r="W49" s="20"/>
      <c r="X49" s="20"/>
      <c r="Y49" s="164"/>
      <c r="Z49" s="21"/>
      <c r="AA49" s="4"/>
      <c r="AB49" s="166"/>
      <c r="AC49" s="166"/>
      <c r="AD49" s="170"/>
      <c r="AE49" s="166"/>
      <c r="AF49" s="166"/>
      <c r="AG49" s="166"/>
      <c r="AH49" s="166"/>
      <c r="AI49" s="166"/>
      <c r="AJ49" s="166"/>
      <c r="AK49" s="166"/>
      <c r="AL49" s="166"/>
      <c r="AM49" s="166"/>
      <c r="AN49" s="166"/>
      <c r="AO49" s="184"/>
      <c r="AP49" s="24"/>
      <c r="AQ49" s="8"/>
    </row>
    <row r="50" spans="1:43" ht="14.65" customHeight="1">
      <c r="A50" s="101"/>
      <c r="B50" s="189"/>
      <c r="C50" s="190"/>
      <c r="D50" s="118"/>
      <c r="E50" s="127"/>
      <c r="F50" s="133"/>
      <c r="G50" s="133"/>
      <c r="H50" s="133"/>
      <c r="I50" s="133"/>
      <c r="J50" s="145"/>
      <c r="K50" s="148"/>
      <c r="L50" s="151"/>
      <c r="M50" s="154"/>
      <c r="N50" s="14"/>
      <c r="O50" s="15"/>
      <c r="P50" s="15"/>
      <c r="Q50" s="16"/>
      <c r="R50" s="17" t="str">
        <f ca="1">IF(Q50=0," ",IFERROR(IF(DATEDIF(TODAY(),Q50,"M")&lt;=5,"ROJO",IF(DATEDIF(TODAY(),Q50,"M")&gt;=12,"VERDE",IF(AND(DATEDIF(TODAY(),Q50,"M")&gt;=6,DATEDIF(TODAY(),Q50,"M")&lt;=11),"AMARILLO"))),S50))</f>
        <v xml:space="preserve"> </v>
      </c>
      <c r="S50" s="25" t="str">
        <f>IF(Q50=0," ",IF(Q50&lt;=$N$4,"VENCIDO","NO VENCIDO"))</f>
        <v xml:space="preserve"> </v>
      </c>
      <c r="T50" s="18"/>
      <c r="U50" s="19"/>
      <c r="V50" s="19"/>
      <c r="W50" s="20"/>
      <c r="X50" s="20"/>
      <c r="Y50" s="164"/>
      <c r="Z50" s="21"/>
      <c r="AA50" s="4"/>
      <c r="AB50" s="166"/>
      <c r="AC50" s="166"/>
      <c r="AD50" s="170"/>
      <c r="AE50" s="166"/>
      <c r="AF50" s="166"/>
      <c r="AG50" s="166"/>
      <c r="AH50" s="166"/>
      <c r="AI50" s="166"/>
      <c r="AJ50" s="166"/>
      <c r="AK50" s="166"/>
      <c r="AL50" s="166"/>
      <c r="AM50" s="166"/>
      <c r="AN50" s="166"/>
      <c r="AO50" s="184"/>
      <c r="AP50" s="24"/>
      <c r="AQ50" s="8"/>
    </row>
    <row r="51" spans="1:43" ht="14.65" customHeight="1">
      <c r="A51" s="101"/>
      <c r="B51" s="189"/>
      <c r="C51" s="190"/>
      <c r="D51" s="118"/>
      <c r="E51" s="127"/>
      <c r="F51" s="133"/>
      <c r="G51" s="133"/>
      <c r="H51" s="133"/>
      <c r="I51" s="133"/>
      <c r="J51" s="145"/>
      <c r="K51" s="148"/>
      <c r="L51" s="151"/>
      <c r="M51" s="155"/>
      <c r="N51" s="14"/>
      <c r="O51" s="15"/>
      <c r="P51" s="15"/>
      <c r="Q51" s="16"/>
      <c r="R51" s="17" t="str">
        <f ca="1">IF(Q51=0," ",IFERROR(IF(DATEDIF(TODAY(),Q51,"M")&lt;=5,"ROJO",IF(DATEDIF(TODAY(),Q51,"M")&gt;=12,"VERDE",IF(AND(DATEDIF(TODAY(),Q51,"M")&gt;=6,DATEDIF(TODAY(),Q51,"M")&lt;=11),"AMARILLO"))),S51))</f>
        <v xml:space="preserve"> </v>
      </c>
      <c r="S51" s="25" t="str">
        <f>IF(Q51=0," ",IF(Q51&lt;=$N$4,"VENCIDO","NO VENCIDO"))</f>
        <v xml:space="preserve"> </v>
      </c>
      <c r="T51" s="18"/>
      <c r="U51" s="19"/>
      <c r="V51" s="19"/>
      <c r="W51" s="20"/>
      <c r="X51" s="20"/>
      <c r="Y51" s="164"/>
      <c r="Z51" s="21"/>
      <c r="AA51" s="4"/>
      <c r="AB51" s="166"/>
      <c r="AC51" s="166"/>
      <c r="AD51" s="170"/>
      <c r="AE51" s="166"/>
      <c r="AF51" s="166"/>
      <c r="AG51" s="166"/>
      <c r="AH51" s="166"/>
      <c r="AI51" s="166"/>
      <c r="AJ51" s="166"/>
      <c r="AK51" s="166"/>
      <c r="AL51" s="166"/>
      <c r="AM51" s="166"/>
      <c r="AN51" s="166"/>
      <c r="AO51" s="185"/>
      <c r="AP51" s="24"/>
      <c r="AQ51" s="8"/>
    </row>
    <row r="52" spans="1:43" ht="16.5">
      <c r="A52" s="102"/>
      <c r="B52" s="191"/>
      <c r="C52" s="192"/>
      <c r="D52" s="119"/>
      <c r="E52" s="128"/>
      <c r="F52" s="134"/>
      <c r="G52" s="134"/>
      <c r="H52" s="134"/>
      <c r="I52" s="134"/>
      <c r="J52" s="146"/>
      <c r="K52" s="149"/>
      <c r="L52" s="152"/>
      <c r="M52" s="28" t="b">
        <f>M47=N52</f>
        <v>1</v>
      </c>
      <c r="N52" s="29">
        <f>SUM(N47:N51)</f>
        <v>30</v>
      </c>
      <c r="O52" s="30" t="s">
        <v>112</v>
      </c>
      <c r="P52" s="31"/>
      <c r="Q52" s="32"/>
      <c r="R52" s="32"/>
      <c r="S52" s="32"/>
      <c r="T52" s="33">
        <f>SUM(T47:T51)</f>
        <v>0</v>
      </c>
      <c r="U52" s="34"/>
      <c r="V52" s="34"/>
      <c r="W52" s="34"/>
      <c r="X52" s="35"/>
      <c r="Y52" s="165"/>
      <c r="Z52" s="36"/>
      <c r="AA52" s="4"/>
      <c r="AB52" s="37"/>
      <c r="AC52" s="37"/>
      <c r="AD52" s="38"/>
      <c r="AE52" s="37"/>
      <c r="AF52" s="37"/>
      <c r="AG52" s="37"/>
      <c r="AH52" s="37"/>
      <c r="AI52" s="37"/>
      <c r="AJ52" s="37"/>
      <c r="AK52" s="37"/>
      <c r="AL52" s="37"/>
      <c r="AM52" s="37"/>
      <c r="AN52" s="37"/>
      <c r="AO52" s="39"/>
      <c r="AP52" s="24"/>
      <c r="AQ52" s="8"/>
    </row>
    <row r="53" spans="1:43" ht="14.65" customHeight="1">
      <c r="A53" s="100">
        <f>A47+1</f>
        <v>9</v>
      </c>
      <c r="B53" s="187" t="s">
        <v>128</v>
      </c>
      <c r="C53" s="188"/>
      <c r="D53" s="117">
        <f>+Julio!M53</f>
        <v>10</v>
      </c>
      <c r="E53" s="126"/>
      <c r="F53" s="132"/>
      <c r="G53" s="132"/>
      <c r="H53" s="132"/>
      <c r="I53" s="132"/>
      <c r="J53" s="144">
        <f>+F53+G53</f>
        <v>0</v>
      </c>
      <c r="K53" s="147">
        <f>+AO53</f>
        <v>0</v>
      </c>
      <c r="L53" s="150">
        <f>+J53+K53</f>
        <v>0</v>
      </c>
      <c r="M53" s="153">
        <f>+(D53+E53)-(L53)+H53-I53</f>
        <v>10</v>
      </c>
      <c r="N53" s="14">
        <v>10</v>
      </c>
      <c r="O53" s="15" t="s">
        <v>129</v>
      </c>
      <c r="P53" s="15" t="s">
        <v>130</v>
      </c>
      <c r="Q53" s="16">
        <v>46356</v>
      </c>
      <c r="R53" s="17" t="str">
        <f ca="1">IF(Q53=0," ",IFERROR(IF(DATEDIF(TODAY(),Q53,"M")&lt;=5,"ROJO",IF(DATEDIF(TODAY(),Q53,"M")&gt;=12,"VERDE",IF(AND(DATEDIF(TODAY(),Q53,"M")&gt;=6,DATEDIF(TODAY(),Q53,"M")&lt;=11),"AMARILLO"))),S53))</f>
        <v>ROJO</v>
      </c>
      <c r="S53" s="17" t="str">
        <f>IF(Q53=0," ",IF(Q53&lt;=$N$4,"VENCIDO","NO VENCIDO"))</f>
        <v>NO VENCIDO</v>
      </c>
      <c r="T53" s="18"/>
      <c r="U53" s="19"/>
      <c r="V53" s="19"/>
      <c r="W53" s="20"/>
      <c r="X53" s="20"/>
      <c r="Y53" s="163">
        <f>+AT53</f>
        <v>0</v>
      </c>
      <c r="Z53" s="21"/>
      <c r="AA53" s="4"/>
      <c r="AB53" s="166"/>
      <c r="AC53" s="166"/>
      <c r="AD53" s="170">
        <f>+AB53+AC53</f>
        <v>0</v>
      </c>
      <c r="AE53" s="166"/>
      <c r="AF53" s="166"/>
      <c r="AG53" s="166"/>
      <c r="AH53" s="166"/>
      <c r="AI53" s="166"/>
      <c r="AJ53" s="166"/>
      <c r="AK53" s="166"/>
      <c r="AL53" s="166"/>
      <c r="AM53" s="166"/>
      <c r="AN53" s="166"/>
      <c r="AO53" s="183">
        <f>SUM(AD53:AN57)</f>
        <v>0</v>
      </c>
      <c r="AP53" s="24"/>
      <c r="AQ53" s="8"/>
    </row>
    <row r="54" spans="1:43" ht="14.65" customHeight="1">
      <c r="A54" s="101"/>
      <c r="B54" s="189"/>
      <c r="C54" s="190"/>
      <c r="D54" s="118"/>
      <c r="E54" s="127"/>
      <c r="F54" s="133"/>
      <c r="G54" s="133"/>
      <c r="H54" s="133"/>
      <c r="I54" s="133"/>
      <c r="J54" s="145"/>
      <c r="K54" s="148"/>
      <c r="L54" s="151"/>
      <c r="M54" s="154"/>
      <c r="N54" s="14"/>
      <c r="O54" s="15"/>
      <c r="P54" s="15"/>
      <c r="Q54" s="16"/>
      <c r="R54" s="17" t="str">
        <f ca="1">IF(Q54=0," ",IFERROR(IF(DATEDIF(TODAY(),Q54,"M")&lt;=5,"ROJO",IF(DATEDIF(TODAY(),Q54,"M")&gt;=12,"VERDE",IF(AND(DATEDIF(TODAY(),Q54,"M")&gt;=6,DATEDIF(TODAY(),Q54,"M")&lt;=11),"AMARILLO"))),S54))</f>
        <v xml:space="preserve"> </v>
      </c>
      <c r="S54" s="25" t="str">
        <f>IF(Q54=0," ",IF(Q54&lt;=$N$4,"VENCIDO","NO VENCIDO"))</f>
        <v xml:space="preserve"> </v>
      </c>
      <c r="T54" s="18"/>
      <c r="U54" s="19"/>
      <c r="V54" s="19"/>
      <c r="W54" s="20"/>
      <c r="X54" s="20"/>
      <c r="Y54" s="164"/>
      <c r="Z54" s="21"/>
      <c r="AA54" s="4"/>
      <c r="AB54" s="166"/>
      <c r="AC54" s="166"/>
      <c r="AD54" s="170"/>
      <c r="AE54" s="166"/>
      <c r="AF54" s="166"/>
      <c r="AG54" s="166"/>
      <c r="AH54" s="166"/>
      <c r="AI54" s="166"/>
      <c r="AJ54" s="166"/>
      <c r="AK54" s="166"/>
      <c r="AL54" s="166"/>
      <c r="AM54" s="166"/>
      <c r="AN54" s="166"/>
      <c r="AO54" s="184"/>
      <c r="AP54" s="24"/>
      <c r="AQ54" s="8"/>
    </row>
    <row r="55" spans="1:43" ht="14.65" customHeight="1">
      <c r="A55" s="101"/>
      <c r="B55" s="189"/>
      <c r="C55" s="190"/>
      <c r="D55" s="118"/>
      <c r="E55" s="127"/>
      <c r="F55" s="133"/>
      <c r="G55" s="133"/>
      <c r="H55" s="133"/>
      <c r="I55" s="133"/>
      <c r="J55" s="145"/>
      <c r="K55" s="148"/>
      <c r="L55" s="151"/>
      <c r="M55" s="154"/>
      <c r="N55" s="14"/>
      <c r="O55" s="15"/>
      <c r="P55" s="15"/>
      <c r="Q55" s="16"/>
      <c r="R55" s="17" t="str">
        <f ca="1">IF(Q55=0," ",IFERROR(IF(DATEDIF(TODAY(),Q55,"M")&lt;=5,"ROJO",IF(DATEDIF(TODAY(),Q55,"M")&gt;=12,"VERDE",IF(AND(DATEDIF(TODAY(),Q55,"M")&gt;=6,DATEDIF(TODAY(),Q55,"M")&lt;=11),"AMARILLO"))),S55))</f>
        <v xml:space="preserve"> </v>
      </c>
      <c r="S55" s="25" t="str">
        <f>IF(Q55=0," ",IF(Q55&lt;=$N$4,"VENCIDO","NO VENCIDO"))</f>
        <v xml:space="preserve"> </v>
      </c>
      <c r="T55" s="18"/>
      <c r="U55" s="19"/>
      <c r="V55" s="19"/>
      <c r="W55" s="20"/>
      <c r="X55" s="20"/>
      <c r="Y55" s="164"/>
      <c r="Z55" s="21"/>
      <c r="AA55" s="4"/>
      <c r="AB55" s="166"/>
      <c r="AC55" s="166"/>
      <c r="AD55" s="170"/>
      <c r="AE55" s="166"/>
      <c r="AF55" s="166"/>
      <c r="AG55" s="166"/>
      <c r="AH55" s="166"/>
      <c r="AI55" s="166"/>
      <c r="AJ55" s="166"/>
      <c r="AK55" s="166"/>
      <c r="AL55" s="166"/>
      <c r="AM55" s="166"/>
      <c r="AN55" s="166"/>
      <c r="AO55" s="184"/>
      <c r="AP55" s="24"/>
      <c r="AQ55" s="8"/>
    </row>
    <row r="56" spans="1:43" ht="14.65" customHeight="1">
      <c r="A56" s="101"/>
      <c r="B56" s="189"/>
      <c r="C56" s="190"/>
      <c r="D56" s="118"/>
      <c r="E56" s="127"/>
      <c r="F56" s="133"/>
      <c r="G56" s="133"/>
      <c r="H56" s="133"/>
      <c r="I56" s="133"/>
      <c r="J56" s="145"/>
      <c r="K56" s="148"/>
      <c r="L56" s="151"/>
      <c r="M56" s="154"/>
      <c r="N56" s="14"/>
      <c r="O56" s="15"/>
      <c r="P56" s="15"/>
      <c r="Q56" s="16"/>
      <c r="R56" s="17" t="str">
        <f ca="1">IF(Q56=0," ",IFERROR(IF(DATEDIF(TODAY(),Q56,"M")&lt;=5,"ROJO",IF(DATEDIF(TODAY(),Q56,"M")&gt;=12,"VERDE",IF(AND(DATEDIF(TODAY(),Q56,"M")&gt;=6,DATEDIF(TODAY(),Q56,"M")&lt;=11),"AMARILLO"))),S56))</f>
        <v xml:space="preserve"> </v>
      </c>
      <c r="S56" s="25" t="str">
        <f>IF(Q56=0," ",IF(Q56&lt;=$N$4,"VENCIDO","NO VENCIDO"))</f>
        <v xml:space="preserve"> </v>
      </c>
      <c r="T56" s="18"/>
      <c r="U56" s="19"/>
      <c r="V56" s="19"/>
      <c r="W56" s="20"/>
      <c r="X56" s="20"/>
      <c r="Y56" s="164"/>
      <c r="Z56" s="21"/>
      <c r="AA56" s="4"/>
      <c r="AB56" s="166"/>
      <c r="AC56" s="166"/>
      <c r="AD56" s="170"/>
      <c r="AE56" s="166"/>
      <c r="AF56" s="166"/>
      <c r="AG56" s="166"/>
      <c r="AH56" s="166"/>
      <c r="AI56" s="166"/>
      <c r="AJ56" s="166"/>
      <c r="AK56" s="166"/>
      <c r="AL56" s="166"/>
      <c r="AM56" s="166"/>
      <c r="AN56" s="166"/>
      <c r="AO56" s="184"/>
      <c r="AP56" s="24"/>
      <c r="AQ56" s="8"/>
    </row>
    <row r="57" spans="1:43" ht="14.65" customHeight="1">
      <c r="A57" s="101"/>
      <c r="B57" s="189"/>
      <c r="C57" s="190"/>
      <c r="D57" s="118"/>
      <c r="E57" s="127"/>
      <c r="F57" s="133"/>
      <c r="G57" s="133"/>
      <c r="H57" s="133"/>
      <c r="I57" s="133"/>
      <c r="J57" s="145"/>
      <c r="K57" s="148"/>
      <c r="L57" s="151"/>
      <c r="M57" s="155"/>
      <c r="N57" s="14"/>
      <c r="O57" s="15"/>
      <c r="P57" s="15"/>
      <c r="Q57" s="16"/>
      <c r="R57" s="17" t="str">
        <f ca="1">IF(Q57=0," ",IFERROR(IF(DATEDIF(TODAY(),Q57,"M")&lt;=5,"ROJO",IF(DATEDIF(TODAY(),Q57,"M")&gt;=12,"VERDE",IF(AND(DATEDIF(TODAY(),Q57,"M")&gt;=6,DATEDIF(TODAY(),Q57,"M")&lt;=11),"AMARILLO"))),S57))</f>
        <v xml:space="preserve"> </v>
      </c>
      <c r="S57" s="25" t="str">
        <f>IF(Q57=0," ",IF(Q57&lt;=$N$4,"VENCIDO","NO VENCIDO"))</f>
        <v xml:space="preserve"> </v>
      </c>
      <c r="T57" s="18"/>
      <c r="U57" s="19"/>
      <c r="V57" s="19"/>
      <c r="W57" s="20"/>
      <c r="X57" s="20"/>
      <c r="Y57" s="164"/>
      <c r="Z57" s="21"/>
      <c r="AA57" s="4"/>
      <c r="AB57" s="166"/>
      <c r="AC57" s="166"/>
      <c r="AD57" s="170"/>
      <c r="AE57" s="166"/>
      <c r="AF57" s="166"/>
      <c r="AG57" s="166"/>
      <c r="AH57" s="166"/>
      <c r="AI57" s="166"/>
      <c r="AJ57" s="166"/>
      <c r="AK57" s="166"/>
      <c r="AL57" s="166"/>
      <c r="AM57" s="166"/>
      <c r="AN57" s="166"/>
      <c r="AO57" s="185"/>
      <c r="AP57" s="24"/>
      <c r="AQ57" s="8"/>
    </row>
    <row r="58" spans="1:43" ht="16.5">
      <c r="A58" s="102"/>
      <c r="B58" s="191"/>
      <c r="C58" s="192"/>
      <c r="D58" s="119"/>
      <c r="E58" s="128"/>
      <c r="F58" s="134"/>
      <c r="G58" s="134"/>
      <c r="H58" s="134"/>
      <c r="I58" s="134"/>
      <c r="J58" s="146"/>
      <c r="K58" s="149"/>
      <c r="L58" s="152"/>
      <c r="M58" s="28" t="b">
        <f>M53=N58</f>
        <v>1</v>
      </c>
      <c r="N58" s="29">
        <f>SUM(N53:N57)</f>
        <v>10</v>
      </c>
      <c r="O58" s="30" t="s">
        <v>112</v>
      </c>
      <c r="P58" s="31"/>
      <c r="Q58" s="32"/>
      <c r="R58" s="32"/>
      <c r="S58" s="32"/>
      <c r="T58" s="33">
        <f>SUM(T53:T57)</f>
        <v>0</v>
      </c>
      <c r="U58" s="34"/>
      <c r="V58" s="34"/>
      <c r="W58" s="34"/>
      <c r="X58" s="35"/>
      <c r="Y58" s="165"/>
      <c r="Z58" s="36"/>
      <c r="AA58" s="4"/>
      <c r="AB58" s="37"/>
      <c r="AC58" s="37"/>
      <c r="AD58" s="38"/>
      <c r="AE58" s="37"/>
      <c r="AF58" s="37"/>
      <c r="AG58" s="37"/>
      <c r="AH58" s="37"/>
      <c r="AI58" s="37"/>
      <c r="AJ58" s="37"/>
      <c r="AK58" s="37"/>
      <c r="AL58" s="37"/>
      <c r="AM58" s="37"/>
      <c r="AN58" s="37"/>
      <c r="AO58" s="39"/>
      <c r="AP58" s="24"/>
      <c r="AQ58" s="8"/>
    </row>
    <row r="59" spans="1:43" ht="14.65" customHeight="1">
      <c r="A59" s="100">
        <f>A53+1</f>
        <v>10</v>
      </c>
      <c r="B59" s="187" t="s">
        <v>131</v>
      </c>
      <c r="C59" s="188"/>
      <c r="D59" s="117">
        <f>+Julio!M59</f>
        <v>18</v>
      </c>
      <c r="E59" s="126">
        <v>10</v>
      </c>
      <c r="F59" s="132">
        <v>5</v>
      </c>
      <c r="G59" s="132"/>
      <c r="H59" s="132"/>
      <c r="I59" s="132"/>
      <c r="J59" s="144">
        <f>+F59+G59</f>
        <v>5</v>
      </c>
      <c r="K59" s="147">
        <f>+AO59</f>
        <v>0</v>
      </c>
      <c r="L59" s="150">
        <f>+J59+K59</f>
        <v>5</v>
      </c>
      <c r="M59" s="153">
        <f>+(D59+E59)-(L59)+H59-I59</f>
        <v>23</v>
      </c>
      <c r="N59" s="14">
        <v>13</v>
      </c>
      <c r="O59" s="15" t="s">
        <v>278</v>
      </c>
      <c r="P59" s="15" t="s">
        <v>133</v>
      </c>
      <c r="Q59" s="16">
        <v>46783</v>
      </c>
      <c r="R59" s="17" t="str">
        <f ca="1">IF(Q59=0," ",IFERROR(IF(DATEDIF(TODAY(),Q59,"M")&lt;=5,"ROJO",IF(DATEDIF(TODAY(),Q59,"M")&gt;=12,"VERDE",IF(AND(DATEDIF(TODAY(),Q59,"M")&gt;=6,DATEDIF(TODAY(),Q59,"M")&lt;=11),"AMARILLO"))),S59))</f>
        <v>VERDE</v>
      </c>
      <c r="S59" s="17" t="str">
        <f>IF(Q59=0," ",IF(Q59&lt;=$N$4,"VENCIDO","NO VENCIDO"))</f>
        <v>NO VENCIDO</v>
      </c>
      <c r="T59" s="18"/>
      <c r="U59" s="19"/>
      <c r="V59" s="19"/>
      <c r="W59" s="20"/>
      <c r="X59" s="20"/>
      <c r="Y59" s="163">
        <f>+AT59</f>
        <v>0</v>
      </c>
      <c r="Z59" s="21"/>
      <c r="AA59" s="4"/>
      <c r="AB59" s="166"/>
      <c r="AC59" s="166"/>
      <c r="AD59" s="170">
        <f>+AB59+AC59</f>
        <v>0</v>
      </c>
      <c r="AE59" s="166"/>
      <c r="AF59" s="166"/>
      <c r="AG59" s="166"/>
      <c r="AH59" s="166"/>
      <c r="AI59" s="166"/>
      <c r="AJ59" s="166"/>
      <c r="AK59" s="166"/>
      <c r="AL59" s="166"/>
      <c r="AM59" s="166"/>
      <c r="AN59" s="166"/>
      <c r="AO59" s="183">
        <f>SUM(AD59:AN63)</f>
        <v>0</v>
      </c>
      <c r="AP59" s="24"/>
      <c r="AQ59" s="8"/>
    </row>
    <row r="60" spans="1:43" ht="14.65" customHeight="1">
      <c r="A60" s="101"/>
      <c r="B60" s="189"/>
      <c r="C60" s="190"/>
      <c r="D60" s="118"/>
      <c r="E60" s="127"/>
      <c r="F60" s="133"/>
      <c r="G60" s="133"/>
      <c r="H60" s="133"/>
      <c r="I60" s="133"/>
      <c r="J60" s="145"/>
      <c r="K60" s="148"/>
      <c r="L60" s="151"/>
      <c r="M60" s="154"/>
      <c r="N60" s="14">
        <v>10</v>
      </c>
      <c r="O60" s="15" t="s">
        <v>255</v>
      </c>
      <c r="P60" s="15" t="s">
        <v>133</v>
      </c>
      <c r="Q60" s="16">
        <v>46660</v>
      </c>
      <c r="R60" s="17" t="str">
        <f ca="1">IF(Q60=0," ",IFERROR(IF(DATEDIF(TODAY(),Q60,"M")&lt;=5,"ROJO",IF(DATEDIF(TODAY(),Q60,"M")&gt;=12,"VERDE",IF(AND(DATEDIF(TODAY(),Q60,"M")&gt;=6,DATEDIF(TODAY(),Q60,"M")&lt;=11),"AMARILLO"))),S60))</f>
        <v>AMARILLO</v>
      </c>
      <c r="S60" s="25" t="str">
        <f>IF(Q60=0," ",IF(Q60&lt;=$N$4,"VENCIDO","NO VENCIDO"))</f>
        <v>NO VENCIDO</v>
      </c>
      <c r="T60" s="18"/>
      <c r="U60" s="19"/>
      <c r="V60" s="19"/>
      <c r="W60" s="20"/>
      <c r="X60" s="20"/>
      <c r="Y60" s="164"/>
      <c r="Z60" s="21"/>
      <c r="AA60" s="4"/>
      <c r="AB60" s="166"/>
      <c r="AC60" s="166"/>
      <c r="AD60" s="170"/>
      <c r="AE60" s="166"/>
      <c r="AF60" s="166"/>
      <c r="AG60" s="166"/>
      <c r="AH60" s="166"/>
      <c r="AI60" s="166"/>
      <c r="AJ60" s="166"/>
      <c r="AK60" s="166"/>
      <c r="AL60" s="166"/>
      <c r="AM60" s="166"/>
      <c r="AN60" s="166"/>
      <c r="AO60" s="184"/>
      <c r="AP60" s="24"/>
      <c r="AQ60" s="8"/>
    </row>
    <row r="61" spans="1:43" ht="14.65" customHeight="1">
      <c r="A61" s="101"/>
      <c r="B61" s="189"/>
      <c r="C61" s="190"/>
      <c r="D61" s="118"/>
      <c r="E61" s="127"/>
      <c r="F61" s="133"/>
      <c r="G61" s="133"/>
      <c r="H61" s="133"/>
      <c r="I61" s="133"/>
      <c r="J61" s="145"/>
      <c r="K61" s="148"/>
      <c r="L61" s="151"/>
      <c r="M61" s="154"/>
      <c r="N61" s="14"/>
      <c r="O61" s="15"/>
      <c r="P61" s="15"/>
      <c r="Q61" s="16"/>
      <c r="R61" s="17" t="str">
        <f ca="1">IF(Q61=0," ",IFERROR(IF(DATEDIF(TODAY(),Q61,"M")&lt;=5,"ROJO",IF(DATEDIF(TODAY(),Q61,"M")&gt;=12,"VERDE",IF(AND(DATEDIF(TODAY(),Q61,"M")&gt;=6,DATEDIF(TODAY(),Q61,"M")&lt;=11),"AMARILLO"))),S61))</f>
        <v xml:space="preserve"> </v>
      </c>
      <c r="S61" s="25" t="str">
        <f>IF(Q61=0," ",IF(Q61&lt;=$N$4,"VENCIDO","NO VENCIDO"))</f>
        <v xml:space="preserve"> </v>
      </c>
      <c r="T61" s="18"/>
      <c r="U61" s="19"/>
      <c r="V61" s="19"/>
      <c r="W61" s="20"/>
      <c r="X61" s="20"/>
      <c r="Y61" s="164"/>
      <c r="Z61" s="21"/>
      <c r="AA61" s="4"/>
      <c r="AB61" s="166"/>
      <c r="AC61" s="166"/>
      <c r="AD61" s="170"/>
      <c r="AE61" s="166"/>
      <c r="AF61" s="166"/>
      <c r="AG61" s="166"/>
      <c r="AH61" s="166"/>
      <c r="AI61" s="166"/>
      <c r="AJ61" s="166"/>
      <c r="AK61" s="166"/>
      <c r="AL61" s="166"/>
      <c r="AM61" s="166"/>
      <c r="AN61" s="166"/>
      <c r="AO61" s="184"/>
      <c r="AP61" s="24"/>
      <c r="AQ61" s="8"/>
    </row>
    <row r="62" spans="1:43" ht="14.65" customHeight="1">
      <c r="A62" s="101"/>
      <c r="B62" s="189"/>
      <c r="C62" s="190"/>
      <c r="D62" s="118"/>
      <c r="E62" s="127"/>
      <c r="F62" s="133"/>
      <c r="G62" s="133"/>
      <c r="H62" s="133"/>
      <c r="I62" s="133"/>
      <c r="J62" s="145"/>
      <c r="K62" s="148"/>
      <c r="L62" s="151"/>
      <c r="M62" s="154"/>
      <c r="N62" s="14"/>
      <c r="O62" s="15"/>
      <c r="P62" s="15"/>
      <c r="Q62" s="16"/>
      <c r="R62" s="17" t="str">
        <f ca="1">IF(Q62=0," ",IFERROR(IF(DATEDIF(TODAY(),Q62,"M")&lt;=5,"ROJO",IF(DATEDIF(TODAY(),Q62,"M")&gt;=12,"VERDE",IF(AND(DATEDIF(TODAY(),Q62,"M")&gt;=6,DATEDIF(TODAY(),Q62,"M")&lt;=11),"AMARILLO"))),S62))</f>
        <v xml:space="preserve"> </v>
      </c>
      <c r="S62" s="25" t="str">
        <f>IF(Q62=0," ",IF(Q62&lt;=$N$4,"VENCIDO","NO VENCIDO"))</f>
        <v xml:space="preserve"> </v>
      </c>
      <c r="T62" s="18"/>
      <c r="U62" s="19"/>
      <c r="V62" s="19"/>
      <c r="W62" s="20"/>
      <c r="X62" s="20"/>
      <c r="Y62" s="164"/>
      <c r="Z62" s="21"/>
      <c r="AA62" s="4"/>
      <c r="AB62" s="166"/>
      <c r="AC62" s="166"/>
      <c r="AD62" s="170"/>
      <c r="AE62" s="166"/>
      <c r="AF62" s="166"/>
      <c r="AG62" s="166"/>
      <c r="AH62" s="166"/>
      <c r="AI62" s="166"/>
      <c r="AJ62" s="166"/>
      <c r="AK62" s="166"/>
      <c r="AL62" s="166"/>
      <c r="AM62" s="166"/>
      <c r="AN62" s="166"/>
      <c r="AO62" s="184"/>
      <c r="AP62" s="24"/>
      <c r="AQ62" s="8"/>
    </row>
    <row r="63" spans="1:43" ht="14.65" customHeight="1">
      <c r="A63" s="101"/>
      <c r="B63" s="189"/>
      <c r="C63" s="190"/>
      <c r="D63" s="118"/>
      <c r="E63" s="127"/>
      <c r="F63" s="133"/>
      <c r="G63" s="133"/>
      <c r="H63" s="133"/>
      <c r="I63" s="133"/>
      <c r="J63" s="145"/>
      <c r="K63" s="148"/>
      <c r="L63" s="151"/>
      <c r="M63" s="155"/>
      <c r="N63" s="14"/>
      <c r="O63" s="15"/>
      <c r="P63" s="15"/>
      <c r="Q63" s="16"/>
      <c r="R63" s="17" t="str">
        <f ca="1">IF(Q63=0," ",IFERROR(IF(DATEDIF(TODAY(),Q63,"M")&lt;=5,"ROJO",IF(DATEDIF(TODAY(),Q63,"M")&gt;=12,"VERDE",IF(AND(DATEDIF(TODAY(),Q63,"M")&gt;=6,DATEDIF(TODAY(),Q63,"M")&lt;=11),"AMARILLO"))),S63))</f>
        <v xml:space="preserve"> </v>
      </c>
      <c r="S63" s="25" t="str">
        <f>IF(Q63=0," ",IF(Q63&lt;=$N$4,"VENCIDO","NO VENCIDO"))</f>
        <v xml:space="preserve"> </v>
      </c>
      <c r="T63" s="18"/>
      <c r="U63" s="19"/>
      <c r="V63" s="19"/>
      <c r="W63" s="20"/>
      <c r="X63" s="20"/>
      <c r="Y63" s="164"/>
      <c r="Z63" s="21"/>
      <c r="AA63" s="4"/>
      <c r="AB63" s="166"/>
      <c r="AC63" s="166"/>
      <c r="AD63" s="170"/>
      <c r="AE63" s="166"/>
      <c r="AF63" s="166"/>
      <c r="AG63" s="166"/>
      <c r="AH63" s="166"/>
      <c r="AI63" s="166"/>
      <c r="AJ63" s="166"/>
      <c r="AK63" s="166"/>
      <c r="AL63" s="166"/>
      <c r="AM63" s="166"/>
      <c r="AN63" s="166"/>
      <c r="AO63" s="185"/>
      <c r="AP63" s="24"/>
      <c r="AQ63" s="8"/>
    </row>
    <row r="64" spans="1:43" ht="16.5">
      <c r="A64" s="102"/>
      <c r="B64" s="191"/>
      <c r="C64" s="192"/>
      <c r="D64" s="119"/>
      <c r="E64" s="128"/>
      <c r="F64" s="134"/>
      <c r="G64" s="134"/>
      <c r="H64" s="134"/>
      <c r="I64" s="134"/>
      <c r="J64" s="146"/>
      <c r="K64" s="149"/>
      <c r="L64" s="152"/>
      <c r="M64" s="28" t="b">
        <f>M59=N64</f>
        <v>1</v>
      </c>
      <c r="N64" s="29">
        <f>SUM(N59:N63)</f>
        <v>23</v>
      </c>
      <c r="O64" s="30" t="s">
        <v>112</v>
      </c>
      <c r="P64" s="31"/>
      <c r="Q64" s="32"/>
      <c r="R64" s="32"/>
      <c r="S64" s="32"/>
      <c r="T64" s="33">
        <f>SUM(T59:T63)</f>
        <v>0</v>
      </c>
      <c r="U64" s="34"/>
      <c r="V64" s="34"/>
      <c r="W64" s="34"/>
      <c r="X64" s="35"/>
      <c r="Y64" s="165"/>
      <c r="Z64" s="36"/>
      <c r="AA64" s="4"/>
      <c r="AB64" s="37"/>
      <c r="AC64" s="37"/>
      <c r="AD64" s="38"/>
      <c r="AE64" s="37"/>
      <c r="AF64" s="37"/>
      <c r="AG64" s="37"/>
      <c r="AH64" s="37"/>
      <c r="AI64" s="37"/>
      <c r="AJ64" s="37"/>
      <c r="AK64" s="37"/>
      <c r="AL64" s="37"/>
      <c r="AM64" s="37"/>
      <c r="AN64" s="37"/>
      <c r="AO64" s="39"/>
      <c r="AP64" s="24"/>
      <c r="AQ64" s="8"/>
    </row>
    <row r="65" spans="1:43" ht="14.65" customHeight="1">
      <c r="A65" s="100">
        <f>A59+1</f>
        <v>11</v>
      </c>
      <c r="B65" s="187" t="s">
        <v>134</v>
      </c>
      <c r="C65" s="188"/>
      <c r="D65" s="117">
        <f>+Julio!M65</f>
        <v>17</v>
      </c>
      <c r="E65" s="126">
        <v>20</v>
      </c>
      <c r="F65" s="132">
        <v>8</v>
      </c>
      <c r="G65" s="132"/>
      <c r="H65" s="132"/>
      <c r="I65" s="132"/>
      <c r="J65" s="144">
        <f>+F65+G65</f>
        <v>8</v>
      </c>
      <c r="K65" s="147">
        <f>+AO65</f>
        <v>0</v>
      </c>
      <c r="L65" s="150">
        <f>+J65+K65</f>
        <v>8</v>
      </c>
      <c r="M65" s="153">
        <f>+(D65+E65)-(L65)+H65-I65</f>
        <v>29</v>
      </c>
      <c r="N65" s="14">
        <v>9</v>
      </c>
      <c r="O65" s="15" t="s">
        <v>270</v>
      </c>
      <c r="P65" s="15" t="s">
        <v>136</v>
      </c>
      <c r="Q65" s="16">
        <v>46538</v>
      </c>
      <c r="R65" s="17" t="str">
        <f ca="1">IF(Q65=0," ",IFERROR(IF(DATEDIF(TODAY(),Q65,"M")&lt;=5,"ROJO",IF(DATEDIF(TODAY(),Q65,"M")&gt;=12,"VERDE",IF(AND(DATEDIF(TODAY(),Q65,"M")&gt;=6,DATEDIF(TODAY(),Q65,"M")&lt;=11),"AMARILLO"))),S65))</f>
        <v>AMARILLO</v>
      </c>
      <c r="S65" s="17" t="str">
        <f>IF(Q65=0," ",IF(Q65&lt;=$N$4,"VENCIDO","NO VENCIDO"))</f>
        <v>NO VENCIDO</v>
      </c>
      <c r="T65" s="18"/>
      <c r="U65" s="19"/>
      <c r="V65" s="19"/>
      <c r="W65" s="20"/>
      <c r="X65" s="20"/>
      <c r="Y65" s="163">
        <f>+AT65</f>
        <v>0</v>
      </c>
      <c r="Z65" s="21"/>
      <c r="AA65" s="4"/>
      <c r="AB65" s="166"/>
      <c r="AC65" s="166"/>
      <c r="AD65" s="170">
        <f>+AB65+AC65</f>
        <v>0</v>
      </c>
      <c r="AE65" s="166"/>
      <c r="AF65" s="166"/>
      <c r="AG65" s="166"/>
      <c r="AH65" s="166"/>
      <c r="AI65" s="166"/>
      <c r="AJ65" s="166"/>
      <c r="AK65" s="166"/>
      <c r="AL65" s="166"/>
      <c r="AM65" s="166"/>
      <c r="AN65" s="166"/>
      <c r="AO65" s="183">
        <f>SUM(AD65:AN69)</f>
        <v>0</v>
      </c>
      <c r="AP65" s="24"/>
      <c r="AQ65" s="8"/>
    </row>
    <row r="66" spans="1:43" ht="14.65" customHeight="1">
      <c r="A66" s="101"/>
      <c r="B66" s="189"/>
      <c r="C66" s="190"/>
      <c r="D66" s="118"/>
      <c r="E66" s="127"/>
      <c r="F66" s="133"/>
      <c r="G66" s="133"/>
      <c r="H66" s="133"/>
      <c r="I66" s="133"/>
      <c r="J66" s="145"/>
      <c r="K66" s="148"/>
      <c r="L66" s="151"/>
      <c r="M66" s="154"/>
      <c r="N66" s="14">
        <v>20</v>
      </c>
      <c r="O66" s="15" t="s">
        <v>297</v>
      </c>
      <c r="P66" s="15" t="s">
        <v>136</v>
      </c>
      <c r="Q66" s="16">
        <v>46660</v>
      </c>
      <c r="R66" s="17" t="str">
        <f ca="1">IF(Q66=0," ",IFERROR(IF(DATEDIF(TODAY(),Q66,"M")&lt;=5,"ROJO",IF(DATEDIF(TODAY(),Q66,"M")&gt;=12,"VERDE",IF(AND(DATEDIF(TODAY(),Q66,"M")&gt;=6,DATEDIF(TODAY(),Q66,"M")&lt;=11),"AMARILLO"))),S66))</f>
        <v>AMARILLO</v>
      </c>
      <c r="S66" s="25" t="str">
        <f>IF(Q66=0," ",IF(Q66&lt;=$N$4,"VENCIDO","NO VENCIDO"))</f>
        <v>NO VENCIDO</v>
      </c>
      <c r="T66" s="18"/>
      <c r="U66" s="19"/>
      <c r="V66" s="19"/>
      <c r="W66" s="20"/>
      <c r="X66" s="20"/>
      <c r="Y66" s="164"/>
      <c r="Z66" s="21"/>
      <c r="AA66" s="4"/>
      <c r="AB66" s="166"/>
      <c r="AC66" s="166"/>
      <c r="AD66" s="170"/>
      <c r="AE66" s="166"/>
      <c r="AF66" s="166"/>
      <c r="AG66" s="166"/>
      <c r="AH66" s="166"/>
      <c r="AI66" s="166"/>
      <c r="AJ66" s="166"/>
      <c r="AK66" s="166"/>
      <c r="AL66" s="166"/>
      <c r="AM66" s="166"/>
      <c r="AN66" s="166"/>
      <c r="AO66" s="184"/>
      <c r="AP66" s="24"/>
      <c r="AQ66" s="8"/>
    </row>
    <row r="67" spans="1:43" ht="14.65" customHeight="1">
      <c r="A67" s="101"/>
      <c r="B67" s="189"/>
      <c r="C67" s="190"/>
      <c r="D67" s="118"/>
      <c r="E67" s="127"/>
      <c r="F67" s="133"/>
      <c r="G67" s="133"/>
      <c r="H67" s="133"/>
      <c r="I67" s="133"/>
      <c r="J67" s="145"/>
      <c r="K67" s="148"/>
      <c r="L67" s="151"/>
      <c r="M67" s="154"/>
      <c r="N67" s="14"/>
      <c r="O67" s="15"/>
      <c r="P67" s="15"/>
      <c r="Q67" s="16"/>
      <c r="R67" s="17" t="str">
        <f ca="1">IF(Q67=0," ",IFERROR(IF(DATEDIF(TODAY(),Q67,"M")&lt;=5,"ROJO",IF(DATEDIF(TODAY(),Q67,"M")&gt;=12,"VERDE",IF(AND(DATEDIF(TODAY(),Q67,"M")&gt;=6,DATEDIF(TODAY(),Q67,"M")&lt;=11),"AMARILLO"))),S67))</f>
        <v xml:space="preserve"> </v>
      </c>
      <c r="S67" s="25" t="str">
        <f>IF(Q67=0," ",IF(Q67&lt;=$N$4,"VENCIDO","NO VENCIDO"))</f>
        <v xml:space="preserve"> </v>
      </c>
      <c r="T67" s="18"/>
      <c r="U67" s="19"/>
      <c r="V67" s="19"/>
      <c r="W67" s="20"/>
      <c r="X67" s="20"/>
      <c r="Y67" s="164"/>
      <c r="Z67" s="21"/>
      <c r="AA67" s="4"/>
      <c r="AB67" s="166"/>
      <c r="AC67" s="166"/>
      <c r="AD67" s="170"/>
      <c r="AE67" s="166"/>
      <c r="AF67" s="166"/>
      <c r="AG67" s="166"/>
      <c r="AH67" s="166"/>
      <c r="AI67" s="166"/>
      <c r="AJ67" s="166"/>
      <c r="AK67" s="166"/>
      <c r="AL67" s="166"/>
      <c r="AM67" s="166"/>
      <c r="AN67" s="166"/>
      <c r="AO67" s="184"/>
      <c r="AP67" s="24"/>
      <c r="AQ67" s="8"/>
    </row>
    <row r="68" spans="1:43" ht="14.65" customHeight="1">
      <c r="A68" s="101"/>
      <c r="B68" s="189"/>
      <c r="C68" s="190"/>
      <c r="D68" s="118"/>
      <c r="E68" s="127"/>
      <c r="F68" s="133"/>
      <c r="G68" s="133"/>
      <c r="H68" s="133"/>
      <c r="I68" s="133"/>
      <c r="J68" s="145"/>
      <c r="K68" s="148"/>
      <c r="L68" s="151"/>
      <c r="M68" s="154"/>
      <c r="N68" s="14"/>
      <c r="O68" s="15"/>
      <c r="P68" s="15"/>
      <c r="Q68" s="16"/>
      <c r="R68" s="17" t="str">
        <f ca="1">IF(Q68=0," ",IFERROR(IF(DATEDIF(TODAY(),Q68,"M")&lt;=5,"ROJO",IF(DATEDIF(TODAY(),Q68,"M")&gt;=12,"VERDE",IF(AND(DATEDIF(TODAY(),Q68,"M")&gt;=6,DATEDIF(TODAY(),Q68,"M")&lt;=11),"AMARILLO"))),S68))</f>
        <v xml:space="preserve"> </v>
      </c>
      <c r="S68" s="25" t="str">
        <f>IF(Q68=0," ",IF(Q68&lt;=$N$4,"VENCIDO","NO VENCIDO"))</f>
        <v xml:space="preserve"> </v>
      </c>
      <c r="T68" s="18"/>
      <c r="U68" s="19"/>
      <c r="V68" s="19"/>
      <c r="W68" s="20"/>
      <c r="X68" s="20"/>
      <c r="Y68" s="164"/>
      <c r="Z68" s="21"/>
      <c r="AA68" s="4"/>
      <c r="AB68" s="166"/>
      <c r="AC68" s="166"/>
      <c r="AD68" s="170"/>
      <c r="AE68" s="166"/>
      <c r="AF68" s="166"/>
      <c r="AG68" s="166"/>
      <c r="AH68" s="166"/>
      <c r="AI68" s="166"/>
      <c r="AJ68" s="166"/>
      <c r="AK68" s="166"/>
      <c r="AL68" s="166"/>
      <c r="AM68" s="166"/>
      <c r="AN68" s="166"/>
      <c r="AO68" s="184"/>
      <c r="AP68" s="24"/>
      <c r="AQ68" s="8"/>
    </row>
    <row r="69" spans="1:43" ht="14.65" customHeight="1">
      <c r="A69" s="101"/>
      <c r="B69" s="189"/>
      <c r="C69" s="190"/>
      <c r="D69" s="118"/>
      <c r="E69" s="127"/>
      <c r="F69" s="133"/>
      <c r="G69" s="133"/>
      <c r="H69" s="133"/>
      <c r="I69" s="133"/>
      <c r="J69" s="145"/>
      <c r="K69" s="148"/>
      <c r="L69" s="151"/>
      <c r="M69" s="155"/>
      <c r="N69" s="14"/>
      <c r="O69" s="15"/>
      <c r="P69" s="15"/>
      <c r="Q69" s="16"/>
      <c r="R69" s="17" t="str">
        <f ca="1">IF(Q69=0," ",IFERROR(IF(DATEDIF(TODAY(),Q69,"M")&lt;=5,"ROJO",IF(DATEDIF(TODAY(),Q69,"M")&gt;=12,"VERDE",IF(AND(DATEDIF(TODAY(),Q69,"M")&gt;=6,DATEDIF(TODAY(),Q69,"M")&lt;=11),"AMARILLO"))),S69))</f>
        <v xml:space="preserve"> </v>
      </c>
      <c r="S69" s="25" t="str">
        <f>IF(Q69=0," ",IF(Q69&lt;=$N$4,"VENCIDO","NO VENCIDO"))</f>
        <v xml:space="preserve"> </v>
      </c>
      <c r="T69" s="18"/>
      <c r="U69" s="19"/>
      <c r="V69" s="19"/>
      <c r="W69" s="20"/>
      <c r="X69" s="20"/>
      <c r="Y69" s="164"/>
      <c r="Z69" s="21"/>
      <c r="AA69" s="4"/>
      <c r="AB69" s="166"/>
      <c r="AC69" s="166"/>
      <c r="AD69" s="170"/>
      <c r="AE69" s="166"/>
      <c r="AF69" s="166"/>
      <c r="AG69" s="166"/>
      <c r="AH69" s="166"/>
      <c r="AI69" s="166"/>
      <c r="AJ69" s="166"/>
      <c r="AK69" s="166"/>
      <c r="AL69" s="166"/>
      <c r="AM69" s="166"/>
      <c r="AN69" s="166"/>
      <c r="AO69" s="185"/>
      <c r="AP69" s="24"/>
      <c r="AQ69" s="8"/>
    </row>
    <row r="70" spans="1:43" ht="16.5">
      <c r="A70" s="102"/>
      <c r="B70" s="191"/>
      <c r="C70" s="192"/>
      <c r="D70" s="119"/>
      <c r="E70" s="128"/>
      <c r="F70" s="134"/>
      <c r="G70" s="134"/>
      <c r="H70" s="134"/>
      <c r="I70" s="134"/>
      <c r="J70" s="146"/>
      <c r="K70" s="149"/>
      <c r="L70" s="152"/>
      <c r="M70" s="28" t="b">
        <f>M65=N70</f>
        <v>1</v>
      </c>
      <c r="N70" s="29">
        <f>SUM(N65:N69)</f>
        <v>29</v>
      </c>
      <c r="O70" s="30" t="s">
        <v>112</v>
      </c>
      <c r="P70" s="31"/>
      <c r="Q70" s="32"/>
      <c r="R70" s="32"/>
      <c r="S70" s="32"/>
      <c r="T70" s="33">
        <f>SUM(T65:T69)</f>
        <v>0</v>
      </c>
      <c r="U70" s="34"/>
      <c r="V70" s="34"/>
      <c r="W70" s="34"/>
      <c r="X70" s="35"/>
      <c r="Y70" s="165"/>
      <c r="Z70" s="36"/>
      <c r="AA70" s="4"/>
      <c r="AB70" s="37"/>
      <c r="AC70" s="37"/>
      <c r="AD70" s="38"/>
      <c r="AE70" s="37"/>
      <c r="AF70" s="37"/>
      <c r="AG70" s="37"/>
      <c r="AH70" s="37"/>
      <c r="AI70" s="37"/>
      <c r="AJ70" s="37"/>
      <c r="AK70" s="37"/>
      <c r="AL70" s="37"/>
      <c r="AM70" s="37"/>
      <c r="AN70" s="37"/>
      <c r="AO70" s="39"/>
      <c r="AP70" s="24"/>
      <c r="AQ70" s="8"/>
    </row>
    <row r="71" spans="1:43" ht="14.65" customHeight="1">
      <c r="A71" s="100">
        <f>A65+1</f>
        <v>12</v>
      </c>
      <c r="B71" s="193" t="s">
        <v>137</v>
      </c>
      <c r="C71" s="193"/>
      <c r="D71" s="117">
        <f>+Julio!M71</f>
        <v>0</v>
      </c>
      <c r="E71" s="126"/>
      <c r="F71" s="132"/>
      <c r="G71" s="132"/>
      <c r="H71" s="132"/>
      <c r="I71" s="132"/>
      <c r="J71" s="144">
        <f>+F71+G71</f>
        <v>0</v>
      </c>
      <c r="K71" s="147">
        <f>+AO71</f>
        <v>0</v>
      </c>
      <c r="L71" s="150">
        <f>+J71+K71</f>
        <v>0</v>
      </c>
      <c r="M71" s="153">
        <f>+(D71+E71)-(L71)+H71-I71</f>
        <v>0</v>
      </c>
      <c r="N71" s="14"/>
      <c r="O71" s="15"/>
      <c r="P71" s="15"/>
      <c r="Q71" s="16"/>
      <c r="R71" s="17" t="str">
        <f ca="1">IF(Q71=0," ",IFERROR(IF(DATEDIF(TODAY(),Q71,"M")&lt;=5,"ROJO",IF(DATEDIF(TODAY(),Q71,"M")&gt;=12,"VERDE",IF(AND(DATEDIF(TODAY(),Q71,"M")&gt;=6,DATEDIF(TODAY(),Q71,"M")&lt;=11),"AMARILLO"))),S71))</f>
        <v xml:space="preserve"> </v>
      </c>
      <c r="S71" s="17" t="str">
        <f>IF(Q71=0," ",IF(Q71&lt;=$N$4,"VENCIDO","NO VENCIDO"))</f>
        <v xml:space="preserve"> </v>
      </c>
      <c r="T71" s="18"/>
      <c r="U71" s="19"/>
      <c r="V71" s="19"/>
      <c r="W71" s="20"/>
      <c r="X71" s="20"/>
      <c r="Y71" s="163">
        <f>+AT71</f>
        <v>0</v>
      </c>
      <c r="Z71" s="21"/>
      <c r="AA71" s="4"/>
      <c r="AB71" s="166"/>
      <c r="AC71" s="166"/>
      <c r="AD71" s="170">
        <f>+AB71+AC71</f>
        <v>0</v>
      </c>
      <c r="AE71" s="166"/>
      <c r="AF71" s="166"/>
      <c r="AG71" s="166"/>
      <c r="AH71" s="166"/>
      <c r="AI71" s="166"/>
      <c r="AJ71" s="166"/>
      <c r="AK71" s="166"/>
      <c r="AL71" s="166"/>
      <c r="AM71" s="166"/>
      <c r="AN71" s="166"/>
      <c r="AO71" s="183">
        <f>SUM(AD71:AN75)</f>
        <v>0</v>
      </c>
      <c r="AP71" s="24"/>
      <c r="AQ71" s="8"/>
    </row>
    <row r="72" spans="1:43" ht="14.65" customHeight="1">
      <c r="A72" s="101"/>
      <c r="B72" s="193"/>
      <c r="C72" s="193"/>
      <c r="D72" s="118"/>
      <c r="E72" s="127"/>
      <c r="F72" s="133"/>
      <c r="G72" s="133"/>
      <c r="H72" s="133"/>
      <c r="I72" s="133"/>
      <c r="J72" s="145"/>
      <c r="K72" s="148"/>
      <c r="L72" s="151"/>
      <c r="M72" s="154"/>
      <c r="N72" s="14"/>
      <c r="O72" s="15"/>
      <c r="P72" s="15"/>
      <c r="Q72" s="16"/>
      <c r="R72" s="17" t="str">
        <f ca="1">IF(Q72=0," ",IFERROR(IF(DATEDIF(TODAY(),Q72,"M")&lt;=5,"ROJO",IF(DATEDIF(TODAY(),Q72,"M")&gt;=12,"VERDE",IF(AND(DATEDIF(TODAY(),Q72,"M")&gt;=6,DATEDIF(TODAY(),Q72,"M")&lt;=11),"AMARILLO"))),S72))</f>
        <v xml:space="preserve"> </v>
      </c>
      <c r="S72" s="25" t="str">
        <f>IF(Q72=0," ",IF(Q72&lt;=$N$4,"VENCIDO","NO VENCIDO"))</f>
        <v xml:space="preserve"> </v>
      </c>
      <c r="T72" s="18"/>
      <c r="U72" s="19"/>
      <c r="V72" s="19"/>
      <c r="W72" s="20"/>
      <c r="X72" s="20"/>
      <c r="Y72" s="164"/>
      <c r="Z72" s="21"/>
      <c r="AA72" s="4"/>
      <c r="AB72" s="166"/>
      <c r="AC72" s="166"/>
      <c r="AD72" s="170"/>
      <c r="AE72" s="166"/>
      <c r="AF72" s="166"/>
      <c r="AG72" s="166"/>
      <c r="AH72" s="166"/>
      <c r="AI72" s="166"/>
      <c r="AJ72" s="166"/>
      <c r="AK72" s="166"/>
      <c r="AL72" s="166"/>
      <c r="AM72" s="166"/>
      <c r="AN72" s="166"/>
      <c r="AO72" s="184"/>
      <c r="AP72" s="24"/>
      <c r="AQ72" s="8"/>
    </row>
    <row r="73" spans="1:43" ht="14.65" customHeight="1">
      <c r="A73" s="101"/>
      <c r="B73" s="193"/>
      <c r="C73" s="193"/>
      <c r="D73" s="118"/>
      <c r="E73" s="127"/>
      <c r="F73" s="133"/>
      <c r="G73" s="133"/>
      <c r="H73" s="133"/>
      <c r="I73" s="133"/>
      <c r="J73" s="145"/>
      <c r="K73" s="148"/>
      <c r="L73" s="151"/>
      <c r="M73" s="154"/>
      <c r="N73" s="14"/>
      <c r="O73" s="15"/>
      <c r="P73" s="15"/>
      <c r="Q73" s="16"/>
      <c r="R73" s="17" t="str">
        <f ca="1">IF(Q73=0," ",IFERROR(IF(DATEDIF(TODAY(),Q73,"M")&lt;=5,"ROJO",IF(DATEDIF(TODAY(),Q73,"M")&gt;=12,"VERDE",IF(AND(DATEDIF(TODAY(),Q73,"M")&gt;=6,DATEDIF(TODAY(),Q73,"M")&lt;=11),"AMARILLO"))),S73))</f>
        <v xml:space="preserve"> </v>
      </c>
      <c r="S73" s="25" t="str">
        <f>IF(Q73=0," ",IF(Q73&lt;=$N$4,"VENCIDO","NO VENCIDO"))</f>
        <v xml:space="preserve"> </v>
      </c>
      <c r="T73" s="18"/>
      <c r="U73" s="19"/>
      <c r="V73" s="19"/>
      <c r="W73" s="20"/>
      <c r="X73" s="20"/>
      <c r="Y73" s="164"/>
      <c r="Z73" s="21"/>
      <c r="AA73" s="4"/>
      <c r="AB73" s="166"/>
      <c r="AC73" s="166"/>
      <c r="AD73" s="170"/>
      <c r="AE73" s="166"/>
      <c r="AF73" s="166"/>
      <c r="AG73" s="166"/>
      <c r="AH73" s="166"/>
      <c r="AI73" s="166"/>
      <c r="AJ73" s="166"/>
      <c r="AK73" s="166"/>
      <c r="AL73" s="166"/>
      <c r="AM73" s="166"/>
      <c r="AN73" s="166"/>
      <c r="AO73" s="184"/>
      <c r="AP73" s="24"/>
      <c r="AQ73" s="8"/>
    </row>
    <row r="74" spans="1:43" ht="14.65" customHeight="1">
      <c r="A74" s="101"/>
      <c r="B74" s="193"/>
      <c r="C74" s="193"/>
      <c r="D74" s="118"/>
      <c r="E74" s="127"/>
      <c r="F74" s="133"/>
      <c r="G74" s="133"/>
      <c r="H74" s="133"/>
      <c r="I74" s="133"/>
      <c r="J74" s="145"/>
      <c r="K74" s="148"/>
      <c r="L74" s="151"/>
      <c r="M74" s="154"/>
      <c r="N74" s="14"/>
      <c r="O74" s="15"/>
      <c r="P74" s="15"/>
      <c r="Q74" s="16"/>
      <c r="R74" s="17" t="str">
        <f ca="1">IF(Q74=0," ",IFERROR(IF(DATEDIF(TODAY(),Q74,"M")&lt;=5,"ROJO",IF(DATEDIF(TODAY(),Q74,"M")&gt;=12,"VERDE",IF(AND(DATEDIF(TODAY(),Q74,"M")&gt;=6,DATEDIF(TODAY(),Q74,"M")&lt;=11),"AMARILLO"))),S74))</f>
        <v xml:space="preserve"> </v>
      </c>
      <c r="S74" s="25" t="str">
        <f>IF(Q74=0," ",IF(Q74&lt;=$N$4,"VENCIDO","NO VENCIDO"))</f>
        <v xml:space="preserve"> </v>
      </c>
      <c r="T74" s="18"/>
      <c r="U74" s="19"/>
      <c r="V74" s="19"/>
      <c r="W74" s="20"/>
      <c r="X74" s="20"/>
      <c r="Y74" s="164"/>
      <c r="Z74" s="21"/>
      <c r="AA74" s="4"/>
      <c r="AB74" s="166"/>
      <c r="AC74" s="166"/>
      <c r="AD74" s="170"/>
      <c r="AE74" s="166"/>
      <c r="AF74" s="166"/>
      <c r="AG74" s="166"/>
      <c r="AH74" s="166"/>
      <c r="AI74" s="166"/>
      <c r="AJ74" s="166"/>
      <c r="AK74" s="166"/>
      <c r="AL74" s="166"/>
      <c r="AM74" s="166"/>
      <c r="AN74" s="166"/>
      <c r="AO74" s="184"/>
      <c r="AP74" s="24"/>
      <c r="AQ74" s="8"/>
    </row>
    <row r="75" spans="1:43" ht="14.65" customHeight="1">
      <c r="A75" s="101"/>
      <c r="B75" s="193"/>
      <c r="C75" s="193"/>
      <c r="D75" s="118"/>
      <c r="E75" s="127"/>
      <c r="F75" s="133"/>
      <c r="G75" s="133"/>
      <c r="H75" s="133"/>
      <c r="I75" s="133"/>
      <c r="J75" s="145"/>
      <c r="K75" s="148"/>
      <c r="L75" s="151"/>
      <c r="M75" s="155"/>
      <c r="N75" s="14"/>
      <c r="O75" s="15"/>
      <c r="P75" s="15"/>
      <c r="Q75" s="16"/>
      <c r="R75" s="17" t="str">
        <f ca="1">IF(Q75=0," ",IFERROR(IF(DATEDIF(TODAY(),Q75,"M")&lt;=5,"ROJO",IF(DATEDIF(TODAY(),Q75,"M")&gt;=12,"VERDE",IF(AND(DATEDIF(TODAY(),Q75,"M")&gt;=6,DATEDIF(TODAY(),Q75,"M")&lt;=11),"AMARILLO"))),S75))</f>
        <v xml:space="preserve"> </v>
      </c>
      <c r="S75" s="25" t="str">
        <f>IF(Q75=0," ",IF(Q75&lt;=$N$4,"VENCIDO","NO VENCIDO"))</f>
        <v xml:space="preserve"> </v>
      </c>
      <c r="T75" s="18"/>
      <c r="U75" s="19"/>
      <c r="V75" s="19"/>
      <c r="W75" s="20"/>
      <c r="X75" s="20"/>
      <c r="Y75" s="164"/>
      <c r="Z75" s="21"/>
      <c r="AA75" s="4"/>
      <c r="AB75" s="166"/>
      <c r="AC75" s="166"/>
      <c r="AD75" s="170"/>
      <c r="AE75" s="166"/>
      <c r="AF75" s="166"/>
      <c r="AG75" s="166"/>
      <c r="AH75" s="166"/>
      <c r="AI75" s="166"/>
      <c r="AJ75" s="166"/>
      <c r="AK75" s="166"/>
      <c r="AL75" s="166"/>
      <c r="AM75" s="166"/>
      <c r="AN75" s="166"/>
      <c r="AO75" s="185"/>
      <c r="AP75" s="24"/>
      <c r="AQ75" s="8"/>
    </row>
    <row r="76" spans="1:43" ht="16.5">
      <c r="A76" s="102"/>
      <c r="B76" s="193"/>
      <c r="C76" s="193"/>
      <c r="D76" s="119"/>
      <c r="E76" s="128"/>
      <c r="F76" s="134"/>
      <c r="G76" s="134"/>
      <c r="H76" s="134"/>
      <c r="I76" s="134"/>
      <c r="J76" s="146"/>
      <c r="K76" s="149"/>
      <c r="L76" s="152"/>
      <c r="M76" s="28" t="b">
        <f>M71=N76</f>
        <v>1</v>
      </c>
      <c r="N76" s="29">
        <f>SUM(N71:N75)</f>
        <v>0</v>
      </c>
      <c r="O76" s="30" t="s">
        <v>112</v>
      </c>
      <c r="P76" s="31"/>
      <c r="Q76" s="32"/>
      <c r="R76" s="32"/>
      <c r="S76" s="32"/>
      <c r="T76" s="33">
        <f>SUM(T71:T75)</f>
        <v>0</v>
      </c>
      <c r="U76" s="34"/>
      <c r="V76" s="34"/>
      <c r="W76" s="34"/>
      <c r="X76" s="35"/>
      <c r="Y76" s="165"/>
      <c r="Z76" s="36"/>
      <c r="AA76" s="4"/>
      <c r="AB76" s="37"/>
      <c r="AC76" s="38"/>
      <c r="AD76" s="38"/>
      <c r="AE76" s="38"/>
      <c r="AF76" s="38"/>
      <c r="AG76" s="38"/>
      <c r="AH76" s="38"/>
      <c r="AI76" s="38"/>
      <c r="AJ76" s="38"/>
      <c r="AK76" s="38"/>
      <c r="AL76" s="38"/>
      <c r="AM76" s="38"/>
      <c r="AN76" s="38"/>
      <c r="AO76" s="39"/>
      <c r="AP76" s="24"/>
      <c r="AQ76" s="8"/>
    </row>
    <row r="77" spans="1:43" ht="14.65" customHeight="1">
      <c r="A77" s="100">
        <f>A71+1</f>
        <v>13</v>
      </c>
      <c r="B77" s="193" t="s">
        <v>138</v>
      </c>
      <c r="C77" s="193"/>
      <c r="D77" s="117">
        <f>+Julio!M77</f>
        <v>14</v>
      </c>
      <c r="E77" s="126">
        <v>20</v>
      </c>
      <c r="F77" s="132">
        <v>5</v>
      </c>
      <c r="G77" s="132">
        <v>1</v>
      </c>
      <c r="H77" s="132"/>
      <c r="I77" s="132"/>
      <c r="J77" s="144">
        <f>+F77+G77</f>
        <v>6</v>
      </c>
      <c r="K77" s="147">
        <f>+AO77</f>
        <v>0</v>
      </c>
      <c r="L77" s="150">
        <f>+J77+K77</f>
        <v>6</v>
      </c>
      <c r="M77" s="153">
        <f>+(D77+E77)-(L77)+H77-I77</f>
        <v>28</v>
      </c>
      <c r="N77" s="14">
        <v>8</v>
      </c>
      <c r="O77" s="15" t="s">
        <v>256</v>
      </c>
      <c r="P77" s="15" t="s">
        <v>115</v>
      </c>
      <c r="Q77" s="16">
        <v>46507</v>
      </c>
      <c r="R77" s="17" t="str">
        <f ca="1">IF(Q77=0," ",IFERROR(IF(DATEDIF(TODAY(),Q77,"M")&lt;=5,"ROJO",IF(DATEDIF(TODAY(),Q77,"M")&gt;=12,"VERDE",IF(AND(DATEDIF(TODAY(),Q77,"M")&gt;=6,DATEDIF(TODAY(),Q77,"M")&lt;=11),"AMARILLO"))),S77))</f>
        <v>AMARILLO</v>
      </c>
      <c r="S77" s="17" t="str">
        <f>IF(Q77=0," ",IF(Q77&lt;=$N$4,"VENCIDO","NO VENCIDO"))</f>
        <v>NO VENCIDO</v>
      </c>
      <c r="T77" s="18"/>
      <c r="U77" s="19"/>
      <c r="V77" s="19"/>
      <c r="W77" s="20"/>
      <c r="X77" s="20"/>
      <c r="Y77" s="163">
        <f>+AT77</f>
        <v>0</v>
      </c>
      <c r="Z77" s="21"/>
      <c r="AA77" s="4"/>
      <c r="AB77" s="166"/>
      <c r="AC77" s="166"/>
      <c r="AD77" s="170">
        <f>+AB77+AC77</f>
        <v>0</v>
      </c>
      <c r="AE77" s="166"/>
      <c r="AF77" s="166"/>
      <c r="AG77" s="166"/>
      <c r="AH77" s="166"/>
      <c r="AI77" s="166"/>
      <c r="AJ77" s="166"/>
      <c r="AK77" s="166"/>
      <c r="AL77" s="166"/>
      <c r="AM77" s="166"/>
      <c r="AN77" s="166"/>
      <c r="AO77" s="183">
        <f>SUM(AD77:AN81)</f>
        <v>0</v>
      </c>
      <c r="AP77" s="24"/>
      <c r="AQ77" s="8"/>
    </row>
    <row r="78" spans="1:43" ht="14.65" customHeight="1">
      <c r="A78" s="101"/>
      <c r="B78" s="193"/>
      <c r="C78" s="193"/>
      <c r="D78" s="118"/>
      <c r="E78" s="127"/>
      <c r="F78" s="133"/>
      <c r="G78" s="133"/>
      <c r="H78" s="133"/>
      <c r="I78" s="133"/>
      <c r="J78" s="145"/>
      <c r="K78" s="148"/>
      <c r="L78" s="151"/>
      <c r="M78" s="154"/>
      <c r="N78" s="14">
        <v>20</v>
      </c>
      <c r="O78" s="15" t="s">
        <v>298</v>
      </c>
      <c r="P78" s="15" t="s">
        <v>115</v>
      </c>
      <c r="Q78" s="16">
        <v>46507</v>
      </c>
      <c r="R78" s="17" t="str">
        <f ca="1">IF(Q78=0," ",IFERROR(IF(DATEDIF(TODAY(),Q78,"M")&lt;=5,"ROJO",IF(DATEDIF(TODAY(),Q78,"M")&gt;=12,"VERDE",IF(AND(DATEDIF(TODAY(),Q78,"M")&gt;=6,DATEDIF(TODAY(),Q78,"M")&lt;=11),"AMARILLO"))),S78))</f>
        <v>AMARILLO</v>
      </c>
      <c r="S78" s="25" t="str">
        <f>IF(Q78=0," ",IF(Q78&lt;=$N$4,"VENCIDO","NO VENCIDO"))</f>
        <v>NO VENCIDO</v>
      </c>
      <c r="T78" s="18"/>
      <c r="U78" s="19"/>
      <c r="V78" s="19"/>
      <c r="W78" s="20"/>
      <c r="X78" s="20"/>
      <c r="Y78" s="164"/>
      <c r="Z78" s="21"/>
      <c r="AA78" s="4"/>
      <c r="AB78" s="166"/>
      <c r="AC78" s="166"/>
      <c r="AD78" s="170"/>
      <c r="AE78" s="166"/>
      <c r="AF78" s="166"/>
      <c r="AG78" s="166"/>
      <c r="AH78" s="166"/>
      <c r="AI78" s="166"/>
      <c r="AJ78" s="166"/>
      <c r="AK78" s="166"/>
      <c r="AL78" s="166"/>
      <c r="AM78" s="166"/>
      <c r="AN78" s="166"/>
      <c r="AO78" s="184"/>
      <c r="AP78" s="24"/>
      <c r="AQ78" s="8"/>
    </row>
    <row r="79" spans="1:43" ht="14.65" customHeight="1">
      <c r="A79" s="101"/>
      <c r="B79" s="193"/>
      <c r="C79" s="193"/>
      <c r="D79" s="118"/>
      <c r="E79" s="127"/>
      <c r="F79" s="133"/>
      <c r="G79" s="133"/>
      <c r="H79" s="133"/>
      <c r="I79" s="133"/>
      <c r="J79" s="145"/>
      <c r="K79" s="148"/>
      <c r="L79" s="151"/>
      <c r="M79" s="154"/>
      <c r="N79" s="14"/>
      <c r="O79" s="15"/>
      <c r="P79" s="15"/>
      <c r="Q79" s="16"/>
      <c r="R79" s="17" t="str">
        <f ca="1">IF(Q79=0," ",IFERROR(IF(DATEDIF(TODAY(),Q79,"M")&lt;=5,"ROJO",IF(DATEDIF(TODAY(),Q79,"M")&gt;=12,"VERDE",IF(AND(DATEDIF(TODAY(),Q79,"M")&gt;=6,DATEDIF(TODAY(),Q79,"M")&lt;=11),"AMARILLO"))),S79))</f>
        <v xml:space="preserve"> </v>
      </c>
      <c r="S79" s="25" t="str">
        <f>IF(Q79=0," ",IF(Q79&lt;=$N$4,"VENCIDO","NO VENCIDO"))</f>
        <v xml:space="preserve"> </v>
      </c>
      <c r="T79" s="18"/>
      <c r="U79" s="19"/>
      <c r="V79" s="19"/>
      <c r="W79" s="20"/>
      <c r="X79" s="20"/>
      <c r="Y79" s="164"/>
      <c r="Z79" s="21"/>
      <c r="AA79" s="4"/>
      <c r="AB79" s="166"/>
      <c r="AC79" s="166"/>
      <c r="AD79" s="170"/>
      <c r="AE79" s="166"/>
      <c r="AF79" s="166"/>
      <c r="AG79" s="166"/>
      <c r="AH79" s="166"/>
      <c r="AI79" s="166"/>
      <c r="AJ79" s="166"/>
      <c r="AK79" s="166"/>
      <c r="AL79" s="166"/>
      <c r="AM79" s="166"/>
      <c r="AN79" s="166"/>
      <c r="AO79" s="184"/>
      <c r="AP79" s="24"/>
      <c r="AQ79" s="8"/>
    </row>
    <row r="80" spans="1:43" ht="14.65" customHeight="1">
      <c r="A80" s="101"/>
      <c r="B80" s="193"/>
      <c r="C80" s="193"/>
      <c r="D80" s="118"/>
      <c r="E80" s="127"/>
      <c r="F80" s="133"/>
      <c r="G80" s="133"/>
      <c r="H80" s="133"/>
      <c r="I80" s="133"/>
      <c r="J80" s="145"/>
      <c r="K80" s="148"/>
      <c r="L80" s="151"/>
      <c r="M80" s="154"/>
      <c r="N80" s="14"/>
      <c r="O80" s="15"/>
      <c r="P80" s="15"/>
      <c r="Q80" s="16"/>
      <c r="R80" s="17" t="str">
        <f ca="1">IF(Q80=0," ",IFERROR(IF(DATEDIF(TODAY(),Q80,"M")&lt;=5,"ROJO",IF(DATEDIF(TODAY(),Q80,"M")&gt;=12,"VERDE",IF(AND(DATEDIF(TODAY(),Q80,"M")&gt;=6,DATEDIF(TODAY(),Q80,"M")&lt;=11),"AMARILLO"))),S80))</f>
        <v xml:space="preserve"> </v>
      </c>
      <c r="S80" s="25" t="str">
        <f>IF(Q80=0," ",IF(Q80&lt;=$N$4,"VENCIDO","NO VENCIDO"))</f>
        <v xml:space="preserve"> </v>
      </c>
      <c r="T80" s="18"/>
      <c r="U80" s="19"/>
      <c r="V80" s="19"/>
      <c r="W80" s="20"/>
      <c r="X80" s="20"/>
      <c r="Y80" s="164"/>
      <c r="Z80" s="21"/>
      <c r="AA80" s="4"/>
      <c r="AB80" s="166"/>
      <c r="AC80" s="166"/>
      <c r="AD80" s="170"/>
      <c r="AE80" s="166"/>
      <c r="AF80" s="166"/>
      <c r="AG80" s="166"/>
      <c r="AH80" s="166"/>
      <c r="AI80" s="166"/>
      <c r="AJ80" s="166"/>
      <c r="AK80" s="166"/>
      <c r="AL80" s="166"/>
      <c r="AM80" s="166"/>
      <c r="AN80" s="166"/>
      <c r="AO80" s="184"/>
      <c r="AP80" s="24"/>
      <c r="AQ80" s="8"/>
    </row>
    <row r="81" spans="1:43" ht="14.65" customHeight="1">
      <c r="A81" s="101"/>
      <c r="B81" s="193"/>
      <c r="C81" s="193"/>
      <c r="D81" s="118"/>
      <c r="E81" s="127"/>
      <c r="F81" s="133"/>
      <c r="G81" s="133"/>
      <c r="H81" s="133"/>
      <c r="I81" s="133"/>
      <c r="J81" s="145"/>
      <c r="K81" s="148"/>
      <c r="L81" s="151"/>
      <c r="M81" s="155"/>
      <c r="N81" s="14"/>
      <c r="O81" s="15"/>
      <c r="P81" s="15"/>
      <c r="Q81" s="16"/>
      <c r="R81" s="17" t="str">
        <f ca="1">IF(Q81=0," ",IFERROR(IF(DATEDIF(TODAY(),Q81,"M")&lt;=5,"ROJO",IF(DATEDIF(TODAY(),Q81,"M")&gt;=12,"VERDE",IF(AND(DATEDIF(TODAY(),Q81,"M")&gt;=6,DATEDIF(TODAY(),Q81,"M")&lt;=11),"AMARILLO"))),S81))</f>
        <v xml:space="preserve"> </v>
      </c>
      <c r="S81" s="25" t="str">
        <f>IF(Q81=0," ",IF(Q81&lt;=$N$4,"VENCIDO","NO VENCIDO"))</f>
        <v xml:space="preserve"> </v>
      </c>
      <c r="T81" s="18"/>
      <c r="U81" s="19"/>
      <c r="V81" s="19"/>
      <c r="W81" s="20"/>
      <c r="X81" s="20"/>
      <c r="Y81" s="164"/>
      <c r="Z81" s="21"/>
      <c r="AA81" s="4"/>
      <c r="AB81" s="166"/>
      <c r="AC81" s="166"/>
      <c r="AD81" s="170"/>
      <c r="AE81" s="166"/>
      <c r="AF81" s="166"/>
      <c r="AG81" s="166"/>
      <c r="AH81" s="166"/>
      <c r="AI81" s="166"/>
      <c r="AJ81" s="166"/>
      <c r="AK81" s="166"/>
      <c r="AL81" s="166"/>
      <c r="AM81" s="166"/>
      <c r="AN81" s="166"/>
      <c r="AO81" s="185"/>
      <c r="AP81" s="24"/>
      <c r="AQ81" s="8"/>
    </row>
    <row r="82" spans="1:43" ht="16.5">
      <c r="A82" s="102"/>
      <c r="B82" s="193"/>
      <c r="C82" s="193"/>
      <c r="D82" s="119"/>
      <c r="E82" s="128"/>
      <c r="F82" s="134"/>
      <c r="G82" s="134"/>
      <c r="H82" s="134"/>
      <c r="I82" s="134"/>
      <c r="J82" s="146"/>
      <c r="K82" s="149"/>
      <c r="L82" s="152"/>
      <c r="M82" s="28" t="b">
        <f>M77=N82</f>
        <v>1</v>
      </c>
      <c r="N82" s="29">
        <f>SUM(N77:N81)</f>
        <v>28</v>
      </c>
      <c r="O82" s="30" t="s">
        <v>112</v>
      </c>
      <c r="P82" s="31"/>
      <c r="Q82" s="32"/>
      <c r="R82" s="32"/>
      <c r="S82" s="32"/>
      <c r="T82" s="33">
        <f>SUM(T77:T81)</f>
        <v>0</v>
      </c>
      <c r="U82" s="34"/>
      <c r="V82" s="34"/>
      <c r="W82" s="34"/>
      <c r="X82" s="35"/>
      <c r="Y82" s="165"/>
      <c r="Z82" s="36"/>
      <c r="AA82" s="4"/>
      <c r="AB82" s="37"/>
      <c r="AC82" s="37"/>
      <c r="AD82" s="38"/>
      <c r="AE82" s="37"/>
      <c r="AF82" s="37"/>
      <c r="AG82" s="37"/>
      <c r="AH82" s="37"/>
      <c r="AI82" s="37"/>
      <c r="AJ82" s="37"/>
      <c r="AK82" s="37"/>
      <c r="AL82" s="37"/>
      <c r="AM82" s="37"/>
      <c r="AN82" s="37"/>
      <c r="AO82" s="39"/>
      <c r="AP82" s="24"/>
      <c r="AQ82" s="8"/>
    </row>
    <row r="83" spans="1:43" ht="14.65" customHeight="1">
      <c r="A83" s="100">
        <f>A77+1</f>
        <v>14</v>
      </c>
      <c r="B83" s="193" t="s">
        <v>140</v>
      </c>
      <c r="C83" s="193"/>
      <c r="D83" s="117">
        <f>+Julio!M83</f>
        <v>0</v>
      </c>
      <c r="E83" s="126"/>
      <c r="F83" s="132"/>
      <c r="G83" s="132"/>
      <c r="H83" s="132"/>
      <c r="I83" s="132"/>
      <c r="J83" s="144">
        <f>+F83+G83</f>
        <v>0</v>
      </c>
      <c r="K83" s="147">
        <f>+AO83</f>
        <v>0</v>
      </c>
      <c r="L83" s="150">
        <f>+J83+K83</f>
        <v>0</v>
      </c>
      <c r="M83" s="153">
        <f>+(D83+E83)-(L83)+H83-I83</f>
        <v>0</v>
      </c>
      <c r="N83" s="14"/>
      <c r="O83" s="15"/>
      <c r="P83" s="15"/>
      <c r="Q83" s="16"/>
      <c r="R83" s="17" t="str">
        <f ca="1">IF(Q83=0," ",IFERROR(IF(DATEDIF(TODAY(),Q83,"M")&lt;=5,"ROJO",IF(DATEDIF(TODAY(),Q83,"M")&gt;=12,"VERDE",IF(AND(DATEDIF(TODAY(),Q83,"M")&gt;=6,DATEDIF(TODAY(),Q83,"M")&lt;=11),"AMARILLO"))),S83))</f>
        <v xml:space="preserve"> </v>
      </c>
      <c r="S83" s="17" t="str">
        <f>IF(Q83=0," ",IF(Q83&lt;=$N$4,"VENCIDO","NO VENCIDO"))</f>
        <v xml:space="preserve"> </v>
      </c>
      <c r="T83" s="18"/>
      <c r="U83" s="19"/>
      <c r="V83" s="19"/>
      <c r="W83" s="20"/>
      <c r="X83" s="20"/>
      <c r="Y83" s="163">
        <f>+AT83</f>
        <v>0</v>
      </c>
      <c r="Z83" s="21"/>
      <c r="AA83" s="4"/>
      <c r="AB83" s="166"/>
      <c r="AC83" s="166"/>
      <c r="AD83" s="170">
        <f>+AB83+AC83</f>
        <v>0</v>
      </c>
      <c r="AE83" s="166"/>
      <c r="AF83" s="166"/>
      <c r="AG83" s="166"/>
      <c r="AH83" s="166"/>
      <c r="AI83" s="166"/>
      <c r="AJ83" s="166"/>
      <c r="AK83" s="166"/>
      <c r="AL83" s="166"/>
      <c r="AM83" s="166"/>
      <c r="AN83" s="166"/>
      <c r="AO83" s="183">
        <f>SUM(AD83:AN87)</f>
        <v>0</v>
      </c>
      <c r="AP83" s="24"/>
      <c r="AQ83" s="8"/>
    </row>
    <row r="84" spans="1:43" ht="14.65" customHeight="1">
      <c r="A84" s="101"/>
      <c r="B84" s="193"/>
      <c r="C84" s="193"/>
      <c r="D84" s="118"/>
      <c r="E84" s="127"/>
      <c r="F84" s="133"/>
      <c r="G84" s="133"/>
      <c r="H84" s="133"/>
      <c r="I84" s="133"/>
      <c r="J84" s="145"/>
      <c r="K84" s="148"/>
      <c r="L84" s="151"/>
      <c r="M84" s="154"/>
      <c r="N84" s="14"/>
      <c r="O84" s="15"/>
      <c r="P84" s="15"/>
      <c r="Q84" s="16"/>
      <c r="R84" s="17" t="str">
        <f ca="1">IF(Q84=0," ",IFERROR(IF(DATEDIF(TODAY(),Q84,"M")&lt;=5,"ROJO",IF(DATEDIF(TODAY(),Q84,"M")&gt;=12,"VERDE",IF(AND(DATEDIF(TODAY(),Q84,"M")&gt;=6,DATEDIF(TODAY(),Q84,"M")&lt;=11),"AMARILLO"))),S84))</f>
        <v xml:space="preserve"> </v>
      </c>
      <c r="S84" s="25" t="str">
        <f>IF(Q84=0," ",IF(Q84&lt;=$N$4,"VENCIDO","NO VENCIDO"))</f>
        <v xml:space="preserve"> </v>
      </c>
      <c r="T84" s="18"/>
      <c r="U84" s="19"/>
      <c r="V84" s="19"/>
      <c r="W84" s="20"/>
      <c r="X84" s="20"/>
      <c r="Y84" s="164"/>
      <c r="Z84" s="21"/>
      <c r="AA84" s="4"/>
      <c r="AB84" s="166"/>
      <c r="AC84" s="166"/>
      <c r="AD84" s="170"/>
      <c r="AE84" s="166"/>
      <c r="AF84" s="166"/>
      <c r="AG84" s="166"/>
      <c r="AH84" s="166"/>
      <c r="AI84" s="166"/>
      <c r="AJ84" s="166"/>
      <c r="AK84" s="166"/>
      <c r="AL84" s="166"/>
      <c r="AM84" s="166"/>
      <c r="AN84" s="166"/>
      <c r="AO84" s="184"/>
      <c r="AP84" s="24"/>
      <c r="AQ84" s="8"/>
    </row>
    <row r="85" spans="1:43" ht="14.65" customHeight="1">
      <c r="A85" s="101"/>
      <c r="B85" s="193"/>
      <c r="C85" s="193"/>
      <c r="D85" s="118"/>
      <c r="E85" s="127"/>
      <c r="F85" s="133"/>
      <c r="G85" s="133"/>
      <c r="H85" s="133"/>
      <c r="I85" s="133"/>
      <c r="J85" s="145"/>
      <c r="K85" s="148"/>
      <c r="L85" s="151"/>
      <c r="M85" s="154"/>
      <c r="N85" s="14"/>
      <c r="O85" s="15"/>
      <c r="P85" s="15"/>
      <c r="Q85" s="16"/>
      <c r="R85" s="17" t="str">
        <f ca="1">IF(Q85=0," ",IFERROR(IF(DATEDIF(TODAY(),Q85,"M")&lt;=5,"ROJO",IF(DATEDIF(TODAY(),Q85,"M")&gt;=12,"VERDE",IF(AND(DATEDIF(TODAY(),Q85,"M")&gt;=6,DATEDIF(TODAY(),Q85,"M")&lt;=11),"AMARILLO"))),S85))</f>
        <v xml:space="preserve"> </v>
      </c>
      <c r="S85" s="25" t="str">
        <f>IF(Q85=0," ",IF(Q85&lt;=$N$4,"VENCIDO","NO VENCIDO"))</f>
        <v xml:space="preserve"> </v>
      </c>
      <c r="T85" s="18"/>
      <c r="U85" s="19"/>
      <c r="V85" s="19"/>
      <c r="W85" s="20"/>
      <c r="X85" s="20"/>
      <c r="Y85" s="164"/>
      <c r="Z85" s="21"/>
      <c r="AA85" s="4"/>
      <c r="AB85" s="166"/>
      <c r="AC85" s="166"/>
      <c r="AD85" s="170"/>
      <c r="AE85" s="166"/>
      <c r="AF85" s="166"/>
      <c r="AG85" s="166"/>
      <c r="AH85" s="166"/>
      <c r="AI85" s="166"/>
      <c r="AJ85" s="166"/>
      <c r="AK85" s="166"/>
      <c r="AL85" s="166"/>
      <c r="AM85" s="166"/>
      <c r="AN85" s="166"/>
      <c r="AO85" s="184"/>
      <c r="AP85" s="24"/>
      <c r="AQ85" s="8"/>
    </row>
    <row r="86" spans="1:43" ht="14.65" customHeight="1">
      <c r="A86" s="101"/>
      <c r="B86" s="193"/>
      <c r="C86" s="193"/>
      <c r="D86" s="118"/>
      <c r="E86" s="127"/>
      <c r="F86" s="133"/>
      <c r="G86" s="133"/>
      <c r="H86" s="133"/>
      <c r="I86" s="133"/>
      <c r="J86" s="145"/>
      <c r="K86" s="148"/>
      <c r="L86" s="151"/>
      <c r="M86" s="154"/>
      <c r="N86" s="14"/>
      <c r="O86" s="15"/>
      <c r="P86" s="15"/>
      <c r="Q86" s="16"/>
      <c r="R86" s="17" t="str">
        <f ca="1">IF(Q86=0," ",IFERROR(IF(DATEDIF(TODAY(),Q86,"M")&lt;=5,"ROJO",IF(DATEDIF(TODAY(),Q86,"M")&gt;=12,"VERDE",IF(AND(DATEDIF(TODAY(),Q86,"M")&gt;=6,DATEDIF(TODAY(),Q86,"M")&lt;=11),"AMARILLO"))),S86))</f>
        <v xml:space="preserve"> </v>
      </c>
      <c r="S86" s="25" t="str">
        <f>IF(Q86=0," ",IF(Q86&lt;=$N$4,"VENCIDO","NO VENCIDO"))</f>
        <v xml:space="preserve"> </v>
      </c>
      <c r="T86" s="18"/>
      <c r="U86" s="19"/>
      <c r="V86" s="19"/>
      <c r="W86" s="20"/>
      <c r="X86" s="20"/>
      <c r="Y86" s="164"/>
      <c r="Z86" s="21"/>
      <c r="AA86" s="4"/>
      <c r="AB86" s="166"/>
      <c r="AC86" s="166"/>
      <c r="AD86" s="170"/>
      <c r="AE86" s="166"/>
      <c r="AF86" s="166"/>
      <c r="AG86" s="166"/>
      <c r="AH86" s="166"/>
      <c r="AI86" s="166"/>
      <c r="AJ86" s="166"/>
      <c r="AK86" s="166"/>
      <c r="AL86" s="166"/>
      <c r="AM86" s="166"/>
      <c r="AN86" s="166"/>
      <c r="AO86" s="184"/>
      <c r="AP86" s="24"/>
      <c r="AQ86" s="8"/>
    </row>
    <row r="87" spans="1:43" ht="14.65" customHeight="1">
      <c r="A87" s="101"/>
      <c r="B87" s="193"/>
      <c r="C87" s="193"/>
      <c r="D87" s="118"/>
      <c r="E87" s="127"/>
      <c r="F87" s="133"/>
      <c r="G87" s="133"/>
      <c r="H87" s="133"/>
      <c r="I87" s="133"/>
      <c r="J87" s="145"/>
      <c r="K87" s="148"/>
      <c r="L87" s="151"/>
      <c r="M87" s="155"/>
      <c r="N87" s="14"/>
      <c r="O87" s="15"/>
      <c r="P87" s="15"/>
      <c r="Q87" s="16"/>
      <c r="R87" s="17" t="str">
        <f ca="1">IF(Q87=0," ",IFERROR(IF(DATEDIF(TODAY(),Q87,"M")&lt;=5,"ROJO",IF(DATEDIF(TODAY(),Q87,"M")&gt;=12,"VERDE",IF(AND(DATEDIF(TODAY(),Q87,"M")&gt;=6,DATEDIF(TODAY(),Q87,"M")&lt;=11),"AMARILLO"))),S87))</f>
        <v xml:space="preserve"> </v>
      </c>
      <c r="S87" s="25" t="str">
        <f>IF(Q87=0," ",IF(Q87&lt;=$N$4,"VENCIDO","NO VENCIDO"))</f>
        <v xml:space="preserve"> </v>
      </c>
      <c r="T87" s="18"/>
      <c r="U87" s="19"/>
      <c r="V87" s="19"/>
      <c r="W87" s="20"/>
      <c r="X87" s="20"/>
      <c r="Y87" s="164"/>
      <c r="Z87" s="21"/>
      <c r="AA87" s="4"/>
      <c r="AB87" s="166"/>
      <c r="AC87" s="166"/>
      <c r="AD87" s="170"/>
      <c r="AE87" s="166"/>
      <c r="AF87" s="166"/>
      <c r="AG87" s="166"/>
      <c r="AH87" s="166"/>
      <c r="AI87" s="166"/>
      <c r="AJ87" s="166"/>
      <c r="AK87" s="166"/>
      <c r="AL87" s="166"/>
      <c r="AM87" s="166"/>
      <c r="AN87" s="166"/>
      <c r="AO87" s="185"/>
      <c r="AP87" s="24"/>
      <c r="AQ87" s="8"/>
    </row>
    <row r="88" spans="1:43" ht="16.5">
      <c r="A88" s="102"/>
      <c r="B88" s="193"/>
      <c r="C88" s="193"/>
      <c r="D88" s="119"/>
      <c r="E88" s="128"/>
      <c r="F88" s="134"/>
      <c r="G88" s="134"/>
      <c r="H88" s="134"/>
      <c r="I88" s="134"/>
      <c r="J88" s="146"/>
      <c r="K88" s="149"/>
      <c r="L88" s="152"/>
      <c r="M88" s="28" t="b">
        <f>M83=N88</f>
        <v>1</v>
      </c>
      <c r="N88" s="29">
        <f>SUM(N83:N87)</f>
        <v>0</v>
      </c>
      <c r="O88" s="30" t="s">
        <v>112</v>
      </c>
      <c r="P88" s="31"/>
      <c r="Q88" s="32"/>
      <c r="R88" s="32"/>
      <c r="S88" s="32"/>
      <c r="T88" s="33">
        <f>SUM(T83:T87)</f>
        <v>0</v>
      </c>
      <c r="U88" s="34"/>
      <c r="V88" s="34"/>
      <c r="W88" s="34"/>
      <c r="X88" s="35"/>
      <c r="Y88" s="165"/>
      <c r="Z88" s="36"/>
      <c r="AA88" s="4"/>
      <c r="AB88" s="37"/>
      <c r="AC88" s="37"/>
      <c r="AD88" s="38"/>
      <c r="AE88" s="37"/>
      <c r="AF88" s="37"/>
      <c r="AG88" s="37"/>
      <c r="AH88" s="37"/>
      <c r="AI88" s="37"/>
      <c r="AJ88" s="37"/>
      <c r="AK88" s="37"/>
      <c r="AL88" s="37"/>
      <c r="AM88" s="37"/>
      <c r="AN88" s="37"/>
      <c r="AO88" s="39"/>
      <c r="AP88" s="24"/>
      <c r="AQ88" s="8"/>
    </row>
    <row r="89" spans="1:43" ht="14.65" customHeight="1">
      <c r="A89" s="100">
        <f>A83+1</f>
        <v>15</v>
      </c>
      <c r="B89" s="193" t="s">
        <v>141</v>
      </c>
      <c r="C89" s="193"/>
      <c r="D89" s="117">
        <f>+Julio!M89</f>
        <v>0</v>
      </c>
      <c r="E89" s="126"/>
      <c r="F89" s="132"/>
      <c r="G89" s="132"/>
      <c r="H89" s="132"/>
      <c r="I89" s="132"/>
      <c r="J89" s="144">
        <f>+F89+G89</f>
        <v>0</v>
      </c>
      <c r="K89" s="147">
        <f>+AO89</f>
        <v>0</v>
      </c>
      <c r="L89" s="150">
        <f>+J89+K89</f>
        <v>0</v>
      </c>
      <c r="M89" s="153">
        <f>+(D89+E89)-(L89)+H89-I89</f>
        <v>0</v>
      </c>
      <c r="N89" s="14"/>
      <c r="O89" s="15"/>
      <c r="P89" s="15"/>
      <c r="Q89" s="16"/>
      <c r="R89" s="17" t="str">
        <f ca="1">IF(Q89=0," ",IFERROR(IF(DATEDIF(TODAY(),Q89,"M")&lt;=5,"ROJO",IF(DATEDIF(TODAY(),Q89,"M")&gt;=12,"VERDE",IF(AND(DATEDIF(TODAY(),Q89,"M")&gt;=6,DATEDIF(TODAY(),Q89,"M")&lt;=11),"AMARILLO"))),S89))</f>
        <v xml:space="preserve"> </v>
      </c>
      <c r="S89" s="17" t="str">
        <f>IF(Q89=0," ",IF(Q89&lt;=$N$4,"VENCIDO","NO VENCIDO"))</f>
        <v xml:space="preserve"> </v>
      </c>
      <c r="T89" s="18"/>
      <c r="U89" s="19"/>
      <c r="V89" s="19"/>
      <c r="W89" s="20"/>
      <c r="X89" s="20"/>
      <c r="Y89" s="163">
        <f>+AT89</f>
        <v>0</v>
      </c>
      <c r="Z89" s="21"/>
      <c r="AA89" s="4"/>
      <c r="AB89" s="166"/>
      <c r="AC89" s="166"/>
      <c r="AD89" s="170">
        <f>+AB89+AC89</f>
        <v>0</v>
      </c>
      <c r="AE89" s="166"/>
      <c r="AF89" s="166"/>
      <c r="AG89" s="166"/>
      <c r="AH89" s="166"/>
      <c r="AI89" s="166"/>
      <c r="AJ89" s="166"/>
      <c r="AK89" s="166"/>
      <c r="AL89" s="166"/>
      <c r="AM89" s="166"/>
      <c r="AN89" s="166"/>
      <c r="AO89" s="183">
        <f>SUM(AD89:AN93)</f>
        <v>0</v>
      </c>
      <c r="AP89" s="24"/>
      <c r="AQ89" s="8"/>
    </row>
    <row r="90" spans="1:43" ht="14.65" customHeight="1">
      <c r="A90" s="101"/>
      <c r="B90" s="193"/>
      <c r="C90" s="193"/>
      <c r="D90" s="118"/>
      <c r="E90" s="127"/>
      <c r="F90" s="133"/>
      <c r="G90" s="133"/>
      <c r="H90" s="133"/>
      <c r="I90" s="133"/>
      <c r="J90" s="145"/>
      <c r="K90" s="148"/>
      <c r="L90" s="151"/>
      <c r="M90" s="154"/>
      <c r="N90" s="14"/>
      <c r="O90" s="15"/>
      <c r="P90" s="15"/>
      <c r="Q90" s="16"/>
      <c r="R90" s="17" t="str">
        <f ca="1">IF(Q90=0," ",IFERROR(IF(DATEDIF(TODAY(),Q90,"M")&lt;=5,"ROJO",IF(DATEDIF(TODAY(),Q90,"M")&gt;=12,"VERDE",IF(AND(DATEDIF(TODAY(),Q90,"M")&gt;=6,DATEDIF(TODAY(),Q90,"M")&lt;=11),"AMARILLO"))),S90))</f>
        <v xml:space="preserve"> </v>
      </c>
      <c r="S90" s="25" t="str">
        <f>IF(Q90=0," ",IF(Q90&lt;=$N$4,"VENCIDO","NO VENCIDO"))</f>
        <v xml:space="preserve"> </v>
      </c>
      <c r="T90" s="18"/>
      <c r="U90" s="19"/>
      <c r="V90" s="19"/>
      <c r="W90" s="20"/>
      <c r="X90" s="20"/>
      <c r="Y90" s="164"/>
      <c r="Z90" s="21"/>
      <c r="AA90" s="4"/>
      <c r="AB90" s="166"/>
      <c r="AC90" s="166"/>
      <c r="AD90" s="170"/>
      <c r="AE90" s="166"/>
      <c r="AF90" s="166"/>
      <c r="AG90" s="166"/>
      <c r="AH90" s="166"/>
      <c r="AI90" s="166"/>
      <c r="AJ90" s="166"/>
      <c r="AK90" s="166"/>
      <c r="AL90" s="166"/>
      <c r="AM90" s="166"/>
      <c r="AN90" s="166"/>
      <c r="AO90" s="184"/>
      <c r="AP90" s="24"/>
      <c r="AQ90" s="8"/>
    </row>
    <row r="91" spans="1:43" ht="14.65" customHeight="1">
      <c r="A91" s="101"/>
      <c r="B91" s="193"/>
      <c r="C91" s="193"/>
      <c r="D91" s="118"/>
      <c r="E91" s="127"/>
      <c r="F91" s="133"/>
      <c r="G91" s="133"/>
      <c r="H91" s="133"/>
      <c r="I91" s="133"/>
      <c r="J91" s="145"/>
      <c r="K91" s="148"/>
      <c r="L91" s="151"/>
      <c r="M91" s="154"/>
      <c r="N91" s="14"/>
      <c r="O91" s="15"/>
      <c r="P91" s="15"/>
      <c r="Q91" s="16"/>
      <c r="R91" s="17" t="str">
        <f ca="1">IF(Q91=0," ",IFERROR(IF(DATEDIF(TODAY(),Q91,"M")&lt;=5,"ROJO",IF(DATEDIF(TODAY(),Q91,"M")&gt;=12,"VERDE",IF(AND(DATEDIF(TODAY(),Q91,"M")&gt;=6,DATEDIF(TODAY(),Q91,"M")&lt;=11),"AMARILLO"))),S91))</f>
        <v xml:space="preserve"> </v>
      </c>
      <c r="S91" s="25" t="str">
        <f>IF(Q91=0," ",IF(Q91&lt;=$N$4,"VENCIDO","NO VENCIDO"))</f>
        <v xml:space="preserve"> </v>
      </c>
      <c r="T91" s="18"/>
      <c r="U91" s="19"/>
      <c r="V91" s="19"/>
      <c r="W91" s="20"/>
      <c r="X91" s="20"/>
      <c r="Y91" s="164"/>
      <c r="Z91" s="21"/>
      <c r="AA91" s="4"/>
      <c r="AB91" s="166"/>
      <c r="AC91" s="166"/>
      <c r="AD91" s="170"/>
      <c r="AE91" s="166"/>
      <c r="AF91" s="166"/>
      <c r="AG91" s="166"/>
      <c r="AH91" s="166"/>
      <c r="AI91" s="166"/>
      <c r="AJ91" s="166"/>
      <c r="AK91" s="166"/>
      <c r="AL91" s="166"/>
      <c r="AM91" s="166"/>
      <c r="AN91" s="166"/>
      <c r="AO91" s="184"/>
      <c r="AP91" s="24"/>
      <c r="AQ91" s="8"/>
    </row>
    <row r="92" spans="1:43" ht="14.65" customHeight="1">
      <c r="A92" s="101"/>
      <c r="B92" s="193"/>
      <c r="C92" s="193"/>
      <c r="D92" s="118"/>
      <c r="E92" s="127"/>
      <c r="F92" s="133"/>
      <c r="G92" s="133"/>
      <c r="H92" s="133"/>
      <c r="I92" s="133"/>
      <c r="J92" s="145"/>
      <c r="K92" s="148"/>
      <c r="L92" s="151"/>
      <c r="M92" s="154"/>
      <c r="N92" s="14"/>
      <c r="O92" s="15"/>
      <c r="P92" s="15"/>
      <c r="Q92" s="16"/>
      <c r="R92" s="17" t="str">
        <f ca="1">IF(Q92=0," ",IFERROR(IF(DATEDIF(TODAY(),Q92,"M")&lt;=5,"ROJO",IF(DATEDIF(TODAY(),Q92,"M")&gt;=12,"VERDE",IF(AND(DATEDIF(TODAY(),Q92,"M")&gt;=6,DATEDIF(TODAY(),Q92,"M")&lt;=11),"AMARILLO"))),S92))</f>
        <v xml:space="preserve"> </v>
      </c>
      <c r="S92" s="25" t="str">
        <f>IF(Q92=0," ",IF(Q92&lt;=$N$4,"VENCIDO","NO VENCIDO"))</f>
        <v xml:space="preserve"> </v>
      </c>
      <c r="T92" s="18"/>
      <c r="U92" s="19"/>
      <c r="V92" s="19"/>
      <c r="W92" s="20"/>
      <c r="X92" s="20"/>
      <c r="Y92" s="164"/>
      <c r="Z92" s="21"/>
      <c r="AA92" s="4"/>
      <c r="AB92" s="166"/>
      <c r="AC92" s="166"/>
      <c r="AD92" s="170"/>
      <c r="AE92" s="166"/>
      <c r="AF92" s="166"/>
      <c r="AG92" s="166"/>
      <c r="AH92" s="166"/>
      <c r="AI92" s="166"/>
      <c r="AJ92" s="166"/>
      <c r="AK92" s="166"/>
      <c r="AL92" s="166"/>
      <c r="AM92" s="166"/>
      <c r="AN92" s="166"/>
      <c r="AO92" s="184"/>
      <c r="AP92" s="24"/>
      <c r="AQ92" s="8"/>
    </row>
    <row r="93" spans="1:43" ht="14.65" customHeight="1">
      <c r="A93" s="101"/>
      <c r="B93" s="193"/>
      <c r="C93" s="193"/>
      <c r="D93" s="118"/>
      <c r="E93" s="127"/>
      <c r="F93" s="133"/>
      <c r="G93" s="133"/>
      <c r="H93" s="133"/>
      <c r="I93" s="133"/>
      <c r="J93" s="145"/>
      <c r="K93" s="148"/>
      <c r="L93" s="151"/>
      <c r="M93" s="155"/>
      <c r="N93" s="14"/>
      <c r="O93" s="15"/>
      <c r="P93" s="15"/>
      <c r="Q93" s="16"/>
      <c r="R93" s="17" t="str">
        <f ca="1">IF(Q93=0," ",IFERROR(IF(DATEDIF(TODAY(),Q93,"M")&lt;=5,"ROJO",IF(DATEDIF(TODAY(),Q93,"M")&gt;=12,"VERDE",IF(AND(DATEDIF(TODAY(),Q93,"M")&gt;=6,DATEDIF(TODAY(),Q93,"M")&lt;=11),"AMARILLO"))),S93))</f>
        <v xml:space="preserve"> </v>
      </c>
      <c r="S93" s="25" t="str">
        <f>IF(Q93=0," ",IF(Q93&lt;=$N$4,"VENCIDO","NO VENCIDO"))</f>
        <v xml:space="preserve"> </v>
      </c>
      <c r="T93" s="18"/>
      <c r="U93" s="19"/>
      <c r="V93" s="19"/>
      <c r="W93" s="20"/>
      <c r="X93" s="20"/>
      <c r="Y93" s="164"/>
      <c r="Z93" s="21"/>
      <c r="AA93" s="4"/>
      <c r="AB93" s="166"/>
      <c r="AC93" s="166"/>
      <c r="AD93" s="170"/>
      <c r="AE93" s="166"/>
      <c r="AF93" s="166"/>
      <c r="AG93" s="166"/>
      <c r="AH93" s="166"/>
      <c r="AI93" s="166"/>
      <c r="AJ93" s="166"/>
      <c r="AK93" s="166"/>
      <c r="AL93" s="166"/>
      <c r="AM93" s="166"/>
      <c r="AN93" s="166"/>
      <c r="AO93" s="185"/>
      <c r="AP93" s="24"/>
      <c r="AQ93" s="8"/>
    </row>
    <row r="94" spans="1:43" ht="16.5">
      <c r="A94" s="102"/>
      <c r="B94" s="193"/>
      <c r="C94" s="193"/>
      <c r="D94" s="119"/>
      <c r="E94" s="128"/>
      <c r="F94" s="134"/>
      <c r="G94" s="134"/>
      <c r="H94" s="134"/>
      <c r="I94" s="134"/>
      <c r="J94" s="146"/>
      <c r="K94" s="149"/>
      <c r="L94" s="152"/>
      <c r="M94" s="28" t="b">
        <f>M89=N94</f>
        <v>1</v>
      </c>
      <c r="N94" s="29">
        <f>SUM(N89:N93)</f>
        <v>0</v>
      </c>
      <c r="O94" s="30" t="s">
        <v>112</v>
      </c>
      <c r="P94" s="31"/>
      <c r="Q94" s="32"/>
      <c r="R94" s="32"/>
      <c r="S94" s="32"/>
      <c r="T94" s="33">
        <f>SUM(T89:T93)</f>
        <v>0</v>
      </c>
      <c r="U94" s="34"/>
      <c r="V94" s="34"/>
      <c r="W94" s="34"/>
      <c r="X94" s="35"/>
      <c r="Y94" s="165"/>
      <c r="Z94" s="36"/>
      <c r="AA94" s="4"/>
      <c r="AB94" s="37"/>
      <c r="AC94" s="37"/>
      <c r="AD94" s="38"/>
      <c r="AE94" s="37"/>
      <c r="AF94" s="37"/>
      <c r="AG94" s="37"/>
      <c r="AH94" s="37"/>
      <c r="AI94" s="37"/>
      <c r="AJ94" s="37"/>
      <c r="AK94" s="37"/>
      <c r="AL94" s="37"/>
      <c r="AM94" s="37"/>
      <c r="AN94" s="37"/>
      <c r="AO94" s="39"/>
      <c r="AP94" s="24"/>
      <c r="AQ94" s="8"/>
    </row>
    <row r="95" spans="1:43" ht="14.65" customHeight="1">
      <c r="A95" s="100">
        <f>A89+1</f>
        <v>16</v>
      </c>
      <c r="B95" s="187" t="s">
        <v>142</v>
      </c>
      <c r="C95" s="188"/>
      <c r="D95" s="117">
        <f>+Julio!M95</f>
        <v>15</v>
      </c>
      <c r="E95" s="126">
        <v>10</v>
      </c>
      <c r="F95" s="132">
        <v>5</v>
      </c>
      <c r="G95" s="132"/>
      <c r="H95" s="132"/>
      <c r="I95" s="132"/>
      <c r="J95" s="144">
        <f>+F95+G95</f>
        <v>5</v>
      </c>
      <c r="K95" s="147">
        <f>+AO95</f>
        <v>0</v>
      </c>
      <c r="L95" s="150">
        <f>+J95+K95</f>
        <v>5</v>
      </c>
      <c r="M95" s="153">
        <f>+(D95+E95)-(L95)+H95-I95</f>
        <v>20</v>
      </c>
      <c r="N95" s="14">
        <v>10</v>
      </c>
      <c r="O95" s="15" t="s">
        <v>287</v>
      </c>
      <c r="P95" s="15" t="s">
        <v>111</v>
      </c>
      <c r="Q95" s="16">
        <v>46965</v>
      </c>
      <c r="R95" s="17" t="str">
        <f ca="1">IF(Q95=0," ",IFERROR(IF(DATEDIF(TODAY(),Q95,"M")&lt;=5,"ROJO",IF(DATEDIF(TODAY(),Q95,"M")&gt;=12,"VERDE",IF(AND(DATEDIF(TODAY(),Q95,"M")&gt;=6,DATEDIF(TODAY(),Q95,"M")&lt;=11),"AMARILLO"))),S95))</f>
        <v>VERDE</v>
      </c>
      <c r="S95" s="17" t="str">
        <f>IF(Q95=0," ",IF(Q95&lt;=$N$4,"VENCIDO","NO VENCIDO"))</f>
        <v>NO VENCIDO</v>
      </c>
      <c r="T95" s="18"/>
      <c r="U95" s="19"/>
      <c r="V95" s="19"/>
      <c r="W95" s="20"/>
      <c r="X95" s="20"/>
      <c r="Y95" s="163">
        <f>+AT95</f>
        <v>0</v>
      </c>
      <c r="Z95" s="21"/>
      <c r="AA95" s="4"/>
      <c r="AB95" s="166"/>
      <c r="AC95" s="166"/>
      <c r="AD95" s="170">
        <f>+AB95+AC95</f>
        <v>0</v>
      </c>
      <c r="AE95" s="166"/>
      <c r="AF95" s="166"/>
      <c r="AG95" s="166"/>
      <c r="AH95" s="166"/>
      <c r="AI95" s="166"/>
      <c r="AJ95" s="166"/>
      <c r="AK95" s="166"/>
      <c r="AL95" s="166"/>
      <c r="AM95" s="166"/>
      <c r="AN95" s="166"/>
      <c r="AO95" s="183">
        <f>SUM(AD95:AN99)</f>
        <v>0</v>
      </c>
      <c r="AP95" s="24"/>
      <c r="AQ95" s="8"/>
    </row>
    <row r="96" spans="1:43" ht="14.65" customHeight="1">
      <c r="A96" s="101"/>
      <c r="B96" s="189"/>
      <c r="C96" s="190"/>
      <c r="D96" s="118"/>
      <c r="E96" s="127"/>
      <c r="F96" s="133"/>
      <c r="G96" s="133"/>
      <c r="H96" s="133"/>
      <c r="I96" s="133"/>
      <c r="J96" s="145"/>
      <c r="K96" s="148"/>
      <c r="L96" s="151"/>
      <c r="M96" s="154"/>
      <c r="N96" s="14">
        <v>10</v>
      </c>
      <c r="O96" s="15" t="s">
        <v>299</v>
      </c>
      <c r="P96" s="15" t="s">
        <v>111</v>
      </c>
      <c r="Q96" s="16">
        <v>46965</v>
      </c>
      <c r="R96" s="17" t="str">
        <f ca="1">IF(Q96=0," ",IFERROR(IF(DATEDIF(TODAY(),Q96,"M")&lt;=5,"ROJO",IF(DATEDIF(TODAY(),Q96,"M")&gt;=12,"VERDE",IF(AND(DATEDIF(TODAY(),Q96,"M")&gt;=6,DATEDIF(TODAY(),Q96,"M")&lt;=11),"AMARILLO"))),S96))</f>
        <v>VERDE</v>
      </c>
      <c r="S96" s="25" t="str">
        <f>IF(Q96=0," ",IF(Q96&lt;=$N$4,"VENCIDO","NO VENCIDO"))</f>
        <v>NO VENCIDO</v>
      </c>
      <c r="T96" s="18"/>
      <c r="U96" s="19"/>
      <c r="V96" s="19"/>
      <c r="W96" s="20"/>
      <c r="X96" s="20"/>
      <c r="Y96" s="164"/>
      <c r="Z96" s="21"/>
      <c r="AA96" s="4"/>
      <c r="AB96" s="166"/>
      <c r="AC96" s="166"/>
      <c r="AD96" s="170"/>
      <c r="AE96" s="166"/>
      <c r="AF96" s="166"/>
      <c r="AG96" s="166"/>
      <c r="AH96" s="166"/>
      <c r="AI96" s="166"/>
      <c r="AJ96" s="166"/>
      <c r="AK96" s="166"/>
      <c r="AL96" s="166"/>
      <c r="AM96" s="166"/>
      <c r="AN96" s="166"/>
      <c r="AO96" s="184"/>
      <c r="AP96" s="24"/>
      <c r="AQ96" s="8"/>
    </row>
    <row r="97" spans="1:43" ht="14.65" customHeight="1">
      <c r="A97" s="101"/>
      <c r="B97" s="189"/>
      <c r="C97" s="190"/>
      <c r="D97" s="118"/>
      <c r="E97" s="127"/>
      <c r="F97" s="133"/>
      <c r="G97" s="133"/>
      <c r="H97" s="133"/>
      <c r="I97" s="133"/>
      <c r="J97" s="145"/>
      <c r="K97" s="148"/>
      <c r="L97" s="151"/>
      <c r="M97" s="154"/>
      <c r="N97" s="14"/>
      <c r="O97" s="15"/>
      <c r="P97" s="15"/>
      <c r="Q97" s="16"/>
      <c r="R97" s="17" t="str">
        <f ca="1">IF(Q97=0," ",IFERROR(IF(DATEDIF(TODAY(),Q97,"M")&lt;=5,"ROJO",IF(DATEDIF(TODAY(),Q97,"M")&gt;=12,"VERDE",IF(AND(DATEDIF(TODAY(),Q97,"M")&gt;=6,DATEDIF(TODAY(),Q97,"M")&lt;=11),"AMARILLO"))),S97))</f>
        <v xml:space="preserve"> </v>
      </c>
      <c r="S97" s="25" t="str">
        <f>IF(Q97=0," ",IF(Q97&lt;=$N$4,"VENCIDO","NO VENCIDO"))</f>
        <v xml:space="preserve"> </v>
      </c>
      <c r="T97" s="18"/>
      <c r="U97" s="19"/>
      <c r="V97" s="19"/>
      <c r="W97" s="20"/>
      <c r="X97" s="20"/>
      <c r="Y97" s="164"/>
      <c r="Z97" s="21"/>
      <c r="AA97" s="4"/>
      <c r="AB97" s="166"/>
      <c r="AC97" s="166"/>
      <c r="AD97" s="170"/>
      <c r="AE97" s="166"/>
      <c r="AF97" s="166"/>
      <c r="AG97" s="166"/>
      <c r="AH97" s="166"/>
      <c r="AI97" s="166"/>
      <c r="AJ97" s="166"/>
      <c r="AK97" s="166"/>
      <c r="AL97" s="166"/>
      <c r="AM97" s="166"/>
      <c r="AN97" s="166"/>
      <c r="AO97" s="184"/>
      <c r="AP97" s="24"/>
      <c r="AQ97" s="8"/>
    </row>
    <row r="98" spans="1:43" ht="14.65" customHeight="1">
      <c r="A98" s="101"/>
      <c r="B98" s="189"/>
      <c r="C98" s="190"/>
      <c r="D98" s="118"/>
      <c r="E98" s="127"/>
      <c r="F98" s="133"/>
      <c r="G98" s="133"/>
      <c r="H98" s="133"/>
      <c r="I98" s="133"/>
      <c r="J98" s="145"/>
      <c r="K98" s="148"/>
      <c r="L98" s="151"/>
      <c r="M98" s="154"/>
      <c r="N98" s="14"/>
      <c r="O98" s="15"/>
      <c r="P98" s="15"/>
      <c r="Q98" s="16"/>
      <c r="R98" s="17" t="str">
        <f ca="1">IF(Q98=0," ",IFERROR(IF(DATEDIF(TODAY(),Q98,"M")&lt;=5,"ROJO",IF(DATEDIF(TODAY(),Q98,"M")&gt;=12,"VERDE",IF(AND(DATEDIF(TODAY(),Q98,"M")&gt;=6,DATEDIF(TODAY(),Q98,"M")&lt;=11),"AMARILLO"))),S98))</f>
        <v xml:space="preserve"> </v>
      </c>
      <c r="S98" s="25" t="str">
        <f>IF(Q98=0," ",IF(Q98&lt;=$N$4,"VENCIDO","NO VENCIDO"))</f>
        <v xml:space="preserve"> </v>
      </c>
      <c r="T98" s="18"/>
      <c r="U98" s="19"/>
      <c r="V98" s="19"/>
      <c r="W98" s="20"/>
      <c r="X98" s="20"/>
      <c r="Y98" s="164"/>
      <c r="Z98" s="21"/>
      <c r="AA98" s="4"/>
      <c r="AB98" s="166"/>
      <c r="AC98" s="166"/>
      <c r="AD98" s="170"/>
      <c r="AE98" s="166"/>
      <c r="AF98" s="166"/>
      <c r="AG98" s="166"/>
      <c r="AH98" s="166"/>
      <c r="AI98" s="166"/>
      <c r="AJ98" s="166"/>
      <c r="AK98" s="166"/>
      <c r="AL98" s="166"/>
      <c r="AM98" s="166"/>
      <c r="AN98" s="166"/>
      <c r="AO98" s="184"/>
      <c r="AP98" s="24"/>
      <c r="AQ98" s="8"/>
    </row>
    <row r="99" spans="1:43" ht="14.65" customHeight="1">
      <c r="A99" s="101"/>
      <c r="B99" s="189"/>
      <c r="C99" s="190"/>
      <c r="D99" s="118"/>
      <c r="E99" s="127"/>
      <c r="F99" s="133"/>
      <c r="G99" s="133"/>
      <c r="H99" s="133"/>
      <c r="I99" s="133"/>
      <c r="J99" s="145"/>
      <c r="K99" s="148"/>
      <c r="L99" s="151"/>
      <c r="M99" s="155"/>
      <c r="N99" s="14"/>
      <c r="O99" s="15"/>
      <c r="P99" s="15"/>
      <c r="Q99" s="16"/>
      <c r="R99" s="17" t="str">
        <f ca="1">IF(Q99=0," ",IFERROR(IF(DATEDIF(TODAY(),Q99,"M")&lt;=5,"ROJO",IF(DATEDIF(TODAY(),Q99,"M")&gt;=12,"VERDE",IF(AND(DATEDIF(TODAY(),Q99,"M")&gt;=6,DATEDIF(TODAY(),Q99,"M")&lt;=11),"AMARILLO"))),S99))</f>
        <v xml:space="preserve"> </v>
      </c>
      <c r="S99" s="25" t="str">
        <f>IF(Q99=0," ",IF(Q99&lt;=$N$4,"VENCIDO","NO VENCIDO"))</f>
        <v xml:space="preserve"> </v>
      </c>
      <c r="T99" s="18"/>
      <c r="U99" s="19"/>
      <c r="V99" s="19"/>
      <c r="W99" s="20"/>
      <c r="X99" s="20"/>
      <c r="Y99" s="164"/>
      <c r="Z99" s="21"/>
      <c r="AA99" s="4"/>
      <c r="AB99" s="166"/>
      <c r="AC99" s="166"/>
      <c r="AD99" s="170"/>
      <c r="AE99" s="166"/>
      <c r="AF99" s="166"/>
      <c r="AG99" s="166"/>
      <c r="AH99" s="166"/>
      <c r="AI99" s="166"/>
      <c r="AJ99" s="166"/>
      <c r="AK99" s="166"/>
      <c r="AL99" s="166"/>
      <c r="AM99" s="166"/>
      <c r="AN99" s="166"/>
      <c r="AO99" s="185"/>
      <c r="AP99" s="24"/>
      <c r="AQ99" s="8"/>
    </row>
    <row r="100" spans="1:43" ht="16.5">
      <c r="A100" s="102"/>
      <c r="B100" s="191"/>
      <c r="C100" s="192"/>
      <c r="D100" s="119"/>
      <c r="E100" s="128"/>
      <c r="F100" s="134"/>
      <c r="G100" s="134"/>
      <c r="H100" s="134"/>
      <c r="I100" s="134"/>
      <c r="J100" s="146"/>
      <c r="K100" s="149"/>
      <c r="L100" s="152"/>
      <c r="M100" s="28" t="b">
        <f>M95=N100</f>
        <v>1</v>
      </c>
      <c r="N100" s="29">
        <f>SUM(N95:N99)</f>
        <v>20</v>
      </c>
      <c r="O100" s="30" t="s">
        <v>112</v>
      </c>
      <c r="P100" s="31"/>
      <c r="Q100" s="32"/>
      <c r="R100" s="32"/>
      <c r="S100" s="32"/>
      <c r="T100" s="33">
        <f>SUM(T95:T99)</f>
        <v>0</v>
      </c>
      <c r="U100" s="34"/>
      <c r="V100" s="34"/>
      <c r="W100" s="34"/>
      <c r="X100" s="35"/>
      <c r="Y100" s="165"/>
      <c r="Z100" s="36"/>
      <c r="AA100" s="4"/>
      <c r="AB100" s="37"/>
      <c r="AC100" s="37"/>
      <c r="AD100" s="38"/>
      <c r="AE100" s="37"/>
      <c r="AF100" s="37"/>
      <c r="AG100" s="37"/>
      <c r="AH100" s="37"/>
      <c r="AI100" s="37"/>
      <c r="AJ100" s="37"/>
      <c r="AK100" s="37"/>
      <c r="AL100" s="37"/>
      <c r="AM100" s="37"/>
      <c r="AN100" s="37"/>
      <c r="AO100" s="39"/>
      <c r="AP100" s="24"/>
      <c r="AQ100" s="8"/>
    </row>
    <row r="101" spans="1:43" ht="14.65" customHeight="1">
      <c r="A101" s="100">
        <f>A95+1</f>
        <v>17</v>
      </c>
      <c r="B101" s="193" t="s">
        <v>144</v>
      </c>
      <c r="C101" s="193"/>
      <c r="D101" s="117">
        <f>+Julio!M101</f>
        <v>0</v>
      </c>
      <c r="E101" s="126"/>
      <c r="F101" s="132"/>
      <c r="G101" s="132"/>
      <c r="H101" s="132"/>
      <c r="I101" s="132"/>
      <c r="J101" s="144">
        <f>+F101+G101</f>
        <v>0</v>
      </c>
      <c r="K101" s="147">
        <f>+AO101</f>
        <v>0</v>
      </c>
      <c r="L101" s="150">
        <f>+J101+K101</f>
        <v>0</v>
      </c>
      <c r="M101" s="153">
        <f>+(D101+E101)-(L101)+H101-I101</f>
        <v>0</v>
      </c>
      <c r="N101" s="14"/>
      <c r="O101" s="15"/>
      <c r="P101" s="15"/>
      <c r="Q101" s="16"/>
      <c r="R101" s="17" t="str">
        <f ca="1">IF(Q101=0," ",IFERROR(IF(DATEDIF(TODAY(),Q101,"M")&lt;=5,"ROJO",IF(DATEDIF(TODAY(),Q101,"M")&gt;=12,"VERDE",IF(AND(DATEDIF(TODAY(),Q101,"M")&gt;=6,DATEDIF(TODAY(),Q101,"M")&lt;=11),"AMARILLO"))),S101))</f>
        <v xml:space="preserve"> </v>
      </c>
      <c r="S101" s="17" t="str">
        <f>IF(Q101=0," ",IF(Q101&lt;=$N$4,"VENCIDO","NO VENCIDO"))</f>
        <v xml:space="preserve"> </v>
      </c>
      <c r="T101" s="18"/>
      <c r="U101" s="19"/>
      <c r="V101" s="19"/>
      <c r="W101" s="20"/>
      <c r="X101" s="20"/>
      <c r="Y101" s="163">
        <f>+AT101</f>
        <v>0</v>
      </c>
      <c r="Z101" s="21"/>
      <c r="AA101" s="4"/>
      <c r="AB101" s="166"/>
      <c r="AC101" s="166"/>
      <c r="AD101" s="170">
        <f>+AB101+AC101</f>
        <v>0</v>
      </c>
      <c r="AE101" s="166"/>
      <c r="AF101" s="166"/>
      <c r="AG101" s="166"/>
      <c r="AH101" s="166"/>
      <c r="AI101" s="166"/>
      <c r="AJ101" s="166"/>
      <c r="AK101" s="166"/>
      <c r="AL101" s="166"/>
      <c r="AM101" s="166"/>
      <c r="AN101" s="166"/>
      <c r="AO101" s="183">
        <f>SUM(AD101:AN105)</f>
        <v>0</v>
      </c>
      <c r="AP101" s="24"/>
      <c r="AQ101" s="8"/>
    </row>
    <row r="102" spans="1:43" ht="14.65" customHeight="1">
      <c r="A102" s="101"/>
      <c r="B102" s="193"/>
      <c r="C102" s="193"/>
      <c r="D102" s="118"/>
      <c r="E102" s="127"/>
      <c r="F102" s="133"/>
      <c r="G102" s="133"/>
      <c r="H102" s="133"/>
      <c r="I102" s="133"/>
      <c r="J102" s="145"/>
      <c r="K102" s="148"/>
      <c r="L102" s="151"/>
      <c r="M102" s="154"/>
      <c r="N102" s="14"/>
      <c r="O102" s="15"/>
      <c r="P102" s="15"/>
      <c r="Q102" s="16"/>
      <c r="R102" s="17" t="str">
        <f ca="1">IF(Q102=0," ",IFERROR(IF(DATEDIF(TODAY(),Q102,"M")&lt;=5,"ROJO",IF(DATEDIF(TODAY(),Q102,"M")&gt;=12,"VERDE",IF(AND(DATEDIF(TODAY(),Q102,"M")&gt;=6,DATEDIF(TODAY(),Q102,"M")&lt;=11),"AMARILLO"))),S102))</f>
        <v xml:space="preserve"> </v>
      </c>
      <c r="S102" s="25" t="str">
        <f>IF(Q102=0," ",IF(Q102&lt;=$N$4,"VENCIDO","NO VENCIDO"))</f>
        <v xml:space="preserve"> </v>
      </c>
      <c r="T102" s="18"/>
      <c r="U102" s="19"/>
      <c r="V102" s="19"/>
      <c r="W102" s="20"/>
      <c r="X102" s="20"/>
      <c r="Y102" s="164"/>
      <c r="Z102" s="21"/>
      <c r="AA102" s="4"/>
      <c r="AB102" s="166"/>
      <c r="AC102" s="166"/>
      <c r="AD102" s="170"/>
      <c r="AE102" s="166"/>
      <c r="AF102" s="166"/>
      <c r="AG102" s="166"/>
      <c r="AH102" s="166"/>
      <c r="AI102" s="166"/>
      <c r="AJ102" s="166"/>
      <c r="AK102" s="166"/>
      <c r="AL102" s="166"/>
      <c r="AM102" s="166"/>
      <c r="AN102" s="166"/>
      <c r="AO102" s="184"/>
      <c r="AP102" s="24"/>
      <c r="AQ102" s="8"/>
    </row>
    <row r="103" spans="1:43" ht="14.65" customHeight="1">
      <c r="A103" s="101"/>
      <c r="B103" s="193"/>
      <c r="C103" s="193"/>
      <c r="D103" s="118"/>
      <c r="E103" s="127"/>
      <c r="F103" s="133"/>
      <c r="G103" s="133"/>
      <c r="H103" s="133"/>
      <c r="I103" s="133"/>
      <c r="J103" s="145"/>
      <c r="K103" s="148"/>
      <c r="L103" s="151"/>
      <c r="M103" s="154"/>
      <c r="N103" s="14"/>
      <c r="O103" s="15"/>
      <c r="P103" s="15"/>
      <c r="Q103" s="16"/>
      <c r="R103" s="17" t="str">
        <f ca="1">IF(Q103=0," ",IFERROR(IF(DATEDIF(TODAY(),Q103,"M")&lt;=5,"ROJO",IF(DATEDIF(TODAY(),Q103,"M")&gt;=12,"VERDE",IF(AND(DATEDIF(TODAY(),Q103,"M")&gt;=6,DATEDIF(TODAY(),Q103,"M")&lt;=11),"AMARILLO"))),S103))</f>
        <v xml:space="preserve"> </v>
      </c>
      <c r="S103" s="25" t="str">
        <f>IF(Q103=0," ",IF(Q103&lt;=$N$4,"VENCIDO","NO VENCIDO"))</f>
        <v xml:space="preserve"> </v>
      </c>
      <c r="T103" s="18"/>
      <c r="U103" s="19"/>
      <c r="V103" s="19"/>
      <c r="W103" s="20"/>
      <c r="X103" s="20"/>
      <c r="Y103" s="164"/>
      <c r="Z103" s="21"/>
      <c r="AA103" s="4"/>
      <c r="AB103" s="166"/>
      <c r="AC103" s="166"/>
      <c r="AD103" s="170"/>
      <c r="AE103" s="166"/>
      <c r="AF103" s="166"/>
      <c r="AG103" s="166"/>
      <c r="AH103" s="166"/>
      <c r="AI103" s="166"/>
      <c r="AJ103" s="166"/>
      <c r="AK103" s="166"/>
      <c r="AL103" s="166"/>
      <c r="AM103" s="166"/>
      <c r="AN103" s="166"/>
      <c r="AO103" s="184"/>
      <c r="AP103" s="24"/>
      <c r="AQ103" s="8"/>
    </row>
    <row r="104" spans="1:43" ht="14.65" customHeight="1">
      <c r="A104" s="101"/>
      <c r="B104" s="193"/>
      <c r="C104" s="193"/>
      <c r="D104" s="118"/>
      <c r="E104" s="127"/>
      <c r="F104" s="133"/>
      <c r="G104" s="133"/>
      <c r="H104" s="133"/>
      <c r="I104" s="133"/>
      <c r="J104" s="145"/>
      <c r="K104" s="148"/>
      <c r="L104" s="151"/>
      <c r="M104" s="154"/>
      <c r="N104" s="14"/>
      <c r="O104" s="15"/>
      <c r="P104" s="15"/>
      <c r="Q104" s="16"/>
      <c r="R104" s="17" t="str">
        <f ca="1">IF(Q104=0," ",IFERROR(IF(DATEDIF(TODAY(),Q104,"M")&lt;=5,"ROJO",IF(DATEDIF(TODAY(),Q104,"M")&gt;=12,"VERDE",IF(AND(DATEDIF(TODAY(),Q104,"M")&gt;=6,DATEDIF(TODAY(),Q104,"M")&lt;=11),"AMARILLO"))),S104))</f>
        <v xml:space="preserve"> </v>
      </c>
      <c r="S104" s="25" t="str">
        <f>IF(Q104=0," ",IF(Q104&lt;=$N$4,"VENCIDO","NO VENCIDO"))</f>
        <v xml:space="preserve"> </v>
      </c>
      <c r="T104" s="18"/>
      <c r="U104" s="19"/>
      <c r="V104" s="19"/>
      <c r="W104" s="20"/>
      <c r="X104" s="20"/>
      <c r="Y104" s="164"/>
      <c r="Z104" s="21"/>
      <c r="AA104" s="4"/>
      <c r="AB104" s="166"/>
      <c r="AC104" s="166"/>
      <c r="AD104" s="170"/>
      <c r="AE104" s="166"/>
      <c r="AF104" s="166"/>
      <c r="AG104" s="166"/>
      <c r="AH104" s="166"/>
      <c r="AI104" s="166"/>
      <c r="AJ104" s="166"/>
      <c r="AK104" s="166"/>
      <c r="AL104" s="166"/>
      <c r="AM104" s="166"/>
      <c r="AN104" s="166"/>
      <c r="AO104" s="184"/>
      <c r="AP104" s="24"/>
      <c r="AQ104" s="8"/>
    </row>
    <row r="105" spans="1:43" ht="14.65" customHeight="1">
      <c r="A105" s="101"/>
      <c r="B105" s="193"/>
      <c r="C105" s="193"/>
      <c r="D105" s="118"/>
      <c r="E105" s="127"/>
      <c r="F105" s="133"/>
      <c r="G105" s="133"/>
      <c r="H105" s="133"/>
      <c r="I105" s="133"/>
      <c r="J105" s="145"/>
      <c r="K105" s="148"/>
      <c r="L105" s="151"/>
      <c r="M105" s="155"/>
      <c r="N105" s="14"/>
      <c r="O105" s="15"/>
      <c r="P105" s="15"/>
      <c r="Q105" s="16"/>
      <c r="R105" s="17" t="str">
        <f ca="1">IF(Q105=0," ",IFERROR(IF(DATEDIF(TODAY(),Q105,"M")&lt;=5,"ROJO",IF(DATEDIF(TODAY(),Q105,"M")&gt;=12,"VERDE",IF(AND(DATEDIF(TODAY(),Q105,"M")&gt;=6,DATEDIF(TODAY(),Q105,"M")&lt;=11),"AMARILLO"))),S105))</f>
        <v xml:space="preserve"> </v>
      </c>
      <c r="S105" s="25" t="str">
        <f>IF(Q105=0," ",IF(Q105&lt;=$N$4,"VENCIDO","NO VENCIDO"))</f>
        <v xml:space="preserve"> </v>
      </c>
      <c r="T105" s="18"/>
      <c r="U105" s="19"/>
      <c r="V105" s="19"/>
      <c r="W105" s="20"/>
      <c r="X105" s="20"/>
      <c r="Y105" s="164"/>
      <c r="Z105" s="21"/>
      <c r="AA105" s="4"/>
      <c r="AB105" s="166"/>
      <c r="AC105" s="166"/>
      <c r="AD105" s="170"/>
      <c r="AE105" s="166"/>
      <c r="AF105" s="166"/>
      <c r="AG105" s="166"/>
      <c r="AH105" s="166"/>
      <c r="AI105" s="166"/>
      <c r="AJ105" s="166"/>
      <c r="AK105" s="166"/>
      <c r="AL105" s="166"/>
      <c r="AM105" s="166"/>
      <c r="AN105" s="166"/>
      <c r="AO105" s="185"/>
      <c r="AP105" s="24"/>
      <c r="AQ105" s="8"/>
    </row>
    <row r="106" spans="1:43" ht="16.5">
      <c r="A106" s="102"/>
      <c r="B106" s="193"/>
      <c r="C106" s="193"/>
      <c r="D106" s="119"/>
      <c r="E106" s="128"/>
      <c r="F106" s="134"/>
      <c r="G106" s="134"/>
      <c r="H106" s="134"/>
      <c r="I106" s="134"/>
      <c r="J106" s="146"/>
      <c r="K106" s="149"/>
      <c r="L106" s="152"/>
      <c r="M106" s="28" t="b">
        <f>M101=N106</f>
        <v>1</v>
      </c>
      <c r="N106" s="29">
        <f>SUM(N101:N105)</f>
        <v>0</v>
      </c>
      <c r="O106" s="30" t="s">
        <v>112</v>
      </c>
      <c r="P106" s="31"/>
      <c r="Q106" s="32"/>
      <c r="R106" s="32"/>
      <c r="S106" s="32"/>
      <c r="T106" s="33">
        <f>SUM(T101:T105)</f>
        <v>0</v>
      </c>
      <c r="U106" s="34"/>
      <c r="V106" s="34"/>
      <c r="W106" s="34"/>
      <c r="X106" s="35"/>
      <c r="Y106" s="165"/>
      <c r="Z106" s="36"/>
      <c r="AA106" s="4"/>
      <c r="AB106" s="37"/>
      <c r="AC106" s="37"/>
      <c r="AD106" s="38"/>
      <c r="AE106" s="37"/>
      <c r="AF106" s="37"/>
      <c r="AG106" s="37"/>
      <c r="AH106" s="37"/>
      <c r="AI106" s="37"/>
      <c r="AJ106" s="37"/>
      <c r="AK106" s="37"/>
      <c r="AL106" s="37"/>
      <c r="AM106" s="37"/>
      <c r="AN106" s="37"/>
      <c r="AO106" s="39"/>
      <c r="AP106" s="24"/>
      <c r="AQ106" s="8"/>
    </row>
    <row r="107" spans="1:43" ht="14.65" customHeight="1">
      <c r="A107" s="100">
        <f>A101+1</f>
        <v>18</v>
      </c>
      <c r="B107" s="193" t="s">
        <v>145</v>
      </c>
      <c r="C107" s="193"/>
      <c r="D107" s="117">
        <f>+Julio!M107</f>
        <v>0</v>
      </c>
      <c r="E107" s="126"/>
      <c r="F107" s="132"/>
      <c r="G107" s="132"/>
      <c r="H107" s="132"/>
      <c r="I107" s="132"/>
      <c r="J107" s="144">
        <f>+F107+G107</f>
        <v>0</v>
      </c>
      <c r="K107" s="147">
        <f>+AO107</f>
        <v>0</v>
      </c>
      <c r="L107" s="150">
        <f>+J107+K107</f>
        <v>0</v>
      </c>
      <c r="M107" s="153">
        <f>+(D107+E107)-(L107)+H107-I107</f>
        <v>0</v>
      </c>
      <c r="N107" s="14"/>
      <c r="O107" s="15"/>
      <c r="P107" s="15"/>
      <c r="Q107" s="16"/>
      <c r="R107" s="17" t="str">
        <f ca="1">IF(Q107=0," ",IFERROR(IF(DATEDIF(TODAY(),Q107,"M")&lt;=5,"ROJO",IF(DATEDIF(TODAY(),Q107,"M")&gt;=12,"VERDE",IF(AND(DATEDIF(TODAY(),Q107,"M")&gt;=6,DATEDIF(TODAY(),Q107,"M")&lt;=11),"AMARILLO"))),S107))</f>
        <v xml:space="preserve"> </v>
      </c>
      <c r="S107" s="17" t="str">
        <f>IF(Q107=0," ",IF(Q107&lt;=$N$4,"VENCIDO","NO VENCIDO"))</f>
        <v xml:space="preserve"> </v>
      </c>
      <c r="T107" s="18"/>
      <c r="U107" s="19"/>
      <c r="V107" s="19"/>
      <c r="W107" s="20"/>
      <c r="X107" s="20"/>
      <c r="Y107" s="163">
        <f>+AT107</f>
        <v>0</v>
      </c>
      <c r="Z107" s="21"/>
      <c r="AA107" s="4"/>
      <c r="AB107" s="166"/>
      <c r="AC107" s="166"/>
      <c r="AD107" s="170">
        <f>+AB107+AC107</f>
        <v>0</v>
      </c>
      <c r="AE107" s="166"/>
      <c r="AF107" s="166"/>
      <c r="AG107" s="166"/>
      <c r="AH107" s="166"/>
      <c r="AI107" s="166"/>
      <c r="AJ107" s="166"/>
      <c r="AK107" s="166"/>
      <c r="AL107" s="166"/>
      <c r="AM107" s="166"/>
      <c r="AN107" s="166"/>
      <c r="AO107" s="183">
        <f>SUM(AD107:AN111)</f>
        <v>0</v>
      </c>
      <c r="AP107" s="24"/>
      <c r="AQ107" s="8"/>
    </row>
    <row r="108" spans="1:43" ht="14.65" customHeight="1">
      <c r="A108" s="101"/>
      <c r="B108" s="193"/>
      <c r="C108" s="193"/>
      <c r="D108" s="118"/>
      <c r="E108" s="127"/>
      <c r="F108" s="133"/>
      <c r="G108" s="133"/>
      <c r="H108" s="133"/>
      <c r="I108" s="133"/>
      <c r="J108" s="145"/>
      <c r="K108" s="148"/>
      <c r="L108" s="151"/>
      <c r="M108" s="154"/>
      <c r="N108" s="14"/>
      <c r="O108" s="15"/>
      <c r="P108" s="15"/>
      <c r="Q108" s="16"/>
      <c r="R108" s="17" t="str">
        <f ca="1">IF(Q108=0," ",IFERROR(IF(DATEDIF(TODAY(),Q108,"M")&lt;=5,"ROJO",IF(DATEDIF(TODAY(),Q108,"M")&gt;=12,"VERDE",IF(AND(DATEDIF(TODAY(),Q108,"M")&gt;=6,DATEDIF(TODAY(),Q108,"M")&lt;=11),"AMARILLO"))),S108))</f>
        <v xml:space="preserve"> </v>
      </c>
      <c r="S108" s="25" t="str">
        <f>IF(Q108=0," ",IF(Q108&lt;=$N$4,"VENCIDO","NO VENCIDO"))</f>
        <v xml:space="preserve"> </v>
      </c>
      <c r="T108" s="18"/>
      <c r="U108" s="19"/>
      <c r="V108" s="19"/>
      <c r="W108" s="20"/>
      <c r="X108" s="20"/>
      <c r="Y108" s="164"/>
      <c r="Z108" s="21"/>
      <c r="AA108" s="4"/>
      <c r="AB108" s="166"/>
      <c r="AC108" s="166"/>
      <c r="AD108" s="170"/>
      <c r="AE108" s="166"/>
      <c r="AF108" s="166"/>
      <c r="AG108" s="166"/>
      <c r="AH108" s="166"/>
      <c r="AI108" s="166"/>
      <c r="AJ108" s="166"/>
      <c r="AK108" s="166"/>
      <c r="AL108" s="166"/>
      <c r="AM108" s="166"/>
      <c r="AN108" s="166"/>
      <c r="AO108" s="184"/>
      <c r="AP108" s="24"/>
      <c r="AQ108" s="8"/>
    </row>
    <row r="109" spans="1:43" ht="14.65" customHeight="1">
      <c r="A109" s="101"/>
      <c r="B109" s="193"/>
      <c r="C109" s="193"/>
      <c r="D109" s="118"/>
      <c r="E109" s="127"/>
      <c r="F109" s="133"/>
      <c r="G109" s="133"/>
      <c r="H109" s="133"/>
      <c r="I109" s="133"/>
      <c r="J109" s="145"/>
      <c r="K109" s="148"/>
      <c r="L109" s="151"/>
      <c r="M109" s="154"/>
      <c r="N109" s="14"/>
      <c r="O109" s="15"/>
      <c r="P109" s="15"/>
      <c r="Q109" s="16"/>
      <c r="R109" s="17" t="str">
        <f ca="1">IF(Q109=0," ",IFERROR(IF(DATEDIF(TODAY(),Q109,"M")&lt;=5,"ROJO",IF(DATEDIF(TODAY(),Q109,"M")&gt;=12,"VERDE",IF(AND(DATEDIF(TODAY(),Q109,"M")&gt;=6,DATEDIF(TODAY(),Q109,"M")&lt;=11),"AMARILLO"))),S109))</f>
        <v xml:space="preserve"> </v>
      </c>
      <c r="S109" s="25" t="str">
        <f>IF(Q109=0," ",IF(Q109&lt;=$N$4,"VENCIDO","NO VENCIDO"))</f>
        <v xml:space="preserve"> </v>
      </c>
      <c r="T109" s="18"/>
      <c r="U109" s="19"/>
      <c r="V109" s="19"/>
      <c r="W109" s="20"/>
      <c r="X109" s="20"/>
      <c r="Y109" s="164"/>
      <c r="Z109" s="21"/>
      <c r="AA109" s="4"/>
      <c r="AB109" s="166"/>
      <c r="AC109" s="166"/>
      <c r="AD109" s="170"/>
      <c r="AE109" s="166"/>
      <c r="AF109" s="166"/>
      <c r="AG109" s="166"/>
      <c r="AH109" s="166"/>
      <c r="AI109" s="166"/>
      <c r="AJ109" s="166"/>
      <c r="AK109" s="166"/>
      <c r="AL109" s="166"/>
      <c r="AM109" s="166"/>
      <c r="AN109" s="166"/>
      <c r="AO109" s="184"/>
      <c r="AP109" s="24"/>
      <c r="AQ109" s="8"/>
    </row>
    <row r="110" spans="1:43" ht="14.65" customHeight="1">
      <c r="A110" s="101"/>
      <c r="B110" s="193"/>
      <c r="C110" s="193"/>
      <c r="D110" s="118"/>
      <c r="E110" s="127"/>
      <c r="F110" s="133"/>
      <c r="G110" s="133"/>
      <c r="H110" s="133"/>
      <c r="I110" s="133"/>
      <c r="J110" s="145"/>
      <c r="K110" s="148"/>
      <c r="L110" s="151"/>
      <c r="M110" s="154"/>
      <c r="N110" s="14"/>
      <c r="O110" s="15"/>
      <c r="P110" s="15"/>
      <c r="Q110" s="16"/>
      <c r="R110" s="17" t="str">
        <f ca="1">IF(Q110=0," ",IFERROR(IF(DATEDIF(TODAY(),Q110,"M")&lt;=5,"ROJO",IF(DATEDIF(TODAY(),Q110,"M")&gt;=12,"VERDE",IF(AND(DATEDIF(TODAY(),Q110,"M")&gt;=6,DATEDIF(TODAY(),Q110,"M")&lt;=11),"AMARILLO"))),S110))</f>
        <v xml:space="preserve"> </v>
      </c>
      <c r="S110" s="25" t="str">
        <f>IF(Q110=0," ",IF(Q110&lt;=$N$4,"VENCIDO","NO VENCIDO"))</f>
        <v xml:space="preserve"> </v>
      </c>
      <c r="T110" s="18"/>
      <c r="U110" s="19"/>
      <c r="V110" s="19"/>
      <c r="W110" s="20"/>
      <c r="X110" s="20"/>
      <c r="Y110" s="164"/>
      <c r="Z110" s="21"/>
      <c r="AA110" s="4"/>
      <c r="AB110" s="166"/>
      <c r="AC110" s="166"/>
      <c r="AD110" s="170"/>
      <c r="AE110" s="166"/>
      <c r="AF110" s="166"/>
      <c r="AG110" s="166"/>
      <c r="AH110" s="166"/>
      <c r="AI110" s="166"/>
      <c r="AJ110" s="166"/>
      <c r="AK110" s="166"/>
      <c r="AL110" s="166"/>
      <c r="AM110" s="166"/>
      <c r="AN110" s="166"/>
      <c r="AO110" s="184"/>
      <c r="AP110" s="24"/>
      <c r="AQ110" s="8"/>
    </row>
    <row r="111" spans="1:43" ht="14.65" customHeight="1">
      <c r="A111" s="101"/>
      <c r="B111" s="193"/>
      <c r="C111" s="193"/>
      <c r="D111" s="118"/>
      <c r="E111" s="127"/>
      <c r="F111" s="133"/>
      <c r="G111" s="133"/>
      <c r="H111" s="133"/>
      <c r="I111" s="133"/>
      <c r="J111" s="145"/>
      <c r="K111" s="148"/>
      <c r="L111" s="151"/>
      <c r="M111" s="155"/>
      <c r="N111" s="14"/>
      <c r="O111" s="15"/>
      <c r="P111" s="15"/>
      <c r="Q111" s="16"/>
      <c r="R111" s="17" t="str">
        <f ca="1">IF(Q111=0," ",IFERROR(IF(DATEDIF(TODAY(),Q111,"M")&lt;=5,"ROJO",IF(DATEDIF(TODAY(),Q111,"M")&gt;=12,"VERDE",IF(AND(DATEDIF(TODAY(),Q111,"M")&gt;=6,DATEDIF(TODAY(),Q111,"M")&lt;=11),"AMARILLO"))),S111))</f>
        <v xml:space="preserve"> </v>
      </c>
      <c r="S111" s="25" t="str">
        <f>IF(Q111=0," ",IF(Q111&lt;=$N$4,"VENCIDO","NO VENCIDO"))</f>
        <v xml:space="preserve"> </v>
      </c>
      <c r="T111" s="18"/>
      <c r="U111" s="19"/>
      <c r="V111" s="19"/>
      <c r="W111" s="20"/>
      <c r="X111" s="20"/>
      <c r="Y111" s="164"/>
      <c r="Z111" s="21"/>
      <c r="AA111" s="4"/>
      <c r="AB111" s="166"/>
      <c r="AC111" s="166"/>
      <c r="AD111" s="170"/>
      <c r="AE111" s="166"/>
      <c r="AF111" s="166"/>
      <c r="AG111" s="166"/>
      <c r="AH111" s="166"/>
      <c r="AI111" s="166"/>
      <c r="AJ111" s="166"/>
      <c r="AK111" s="166"/>
      <c r="AL111" s="166"/>
      <c r="AM111" s="166"/>
      <c r="AN111" s="166"/>
      <c r="AO111" s="185"/>
      <c r="AP111" s="24"/>
      <c r="AQ111" s="8"/>
    </row>
    <row r="112" spans="1:43" ht="16.5">
      <c r="A112" s="102"/>
      <c r="B112" s="193"/>
      <c r="C112" s="193"/>
      <c r="D112" s="119"/>
      <c r="E112" s="128"/>
      <c r="F112" s="134"/>
      <c r="G112" s="134"/>
      <c r="H112" s="134"/>
      <c r="I112" s="134"/>
      <c r="J112" s="146"/>
      <c r="K112" s="149"/>
      <c r="L112" s="152"/>
      <c r="M112" s="28" t="b">
        <f>M107=N112</f>
        <v>1</v>
      </c>
      <c r="N112" s="29">
        <f>SUM(N107:N111)</f>
        <v>0</v>
      </c>
      <c r="O112" s="30" t="s">
        <v>112</v>
      </c>
      <c r="P112" s="31"/>
      <c r="Q112" s="32"/>
      <c r="R112" s="32"/>
      <c r="S112" s="32"/>
      <c r="T112" s="33">
        <f>SUM(T107:T111)</f>
        <v>0</v>
      </c>
      <c r="U112" s="34"/>
      <c r="V112" s="34"/>
      <c r="W112" s="34"/>
      <c r="X112" s="35"/>
      <c r="Y112" s="165"/>
      <c r="Z112" s="36"/>
      <c r="AA112" s="4"/>
      <c r="AB112" s="37"/>
      <c r="AC112" s="37"/>
      <c r="AD112" s="38"/>
      <c r="AE112" s="37"/>
      <c r="AF112" s="37"/>
      <c r="AG112" s="37"/>
      <c r="AH112" s="37"/>
      <c r="AI112" s="37"/>
      <c r="AJ112" s="37"/>
      <c r="AK112" s="37"/>
      <c r="AL112" s="37"/>
      <c r="AM112" s="37"/>
      <c r="AN112" s="37"/>
      <c r="AO112" s="39"/>
      <c r="AP112" s="24"/>
      <c r="AQ112" s="8"/>
    </row>
    <row r="113" spans="1:43" ht="14.65" customHeight="1">
      <c r="A113" s="100">
        <f>A107+1</f>
        <v>19</v>
      </c>
      <c r="B113" s="187" t="s">
        <v>146</v>
      </c>
      <c r="C113" s="188"/>
      <c r="D113" s="117">
        <f>+Julio!M113</f>
        <v>130</v>
      </c>
      <c r="E113" s="126"/>
      <c r="F113" s="132">
        <v>2</v>
      </c>
      <c r="G113" s="132"/>
      <c r="H113" s="132"/>
      <c r="I113" s="132"/>
      <c r="J113" s="144">
        <f>+F113+G113</f>
        <v>2</v>
      </c>
      <c r="K113" s="147">
        <f>+AO113</f>
        <v>8</v>
      </c>
      <c r="L113" s="150">
        <f>+J113+K113</f>
        <v>10</v>
      </c>
      <c r="M113" s="153">
        <f>+(D113+E113)-(L113)+H113-I113</f>
        <v>120</v>
      </c>
      <c r="N113" s="14">
        <v>120</v>
      </c>
      <c r="O113" s="15" t="s">
        <v>315</v>
      </c>
      <c r="P113" s="15" t="s">
        <v>125</v>
      </c>
      <c r="Q113" s="16">
        <v>46507</v>
      </c>
      <c r="R113" s="17" t="str">
        <f ca="1">IF(Q113=0," ",IFERROR(IF(DATEDIF(TODAY(),Q113,"M")&lt;=5,"ROJO",IF(DATEDIF(TODAY(),Q113,"M")&gt;=12,"VERDE",IF(AND(DATEDIF(TODAY(),Q113,"M")&gt;=6,DATEDIF(TODAY(),Q113,"M")&lt;=11),"AMARILLO"))),S113))</f>
        <v>AMARILLO</v>
      </c>
      <c r="S113" s="17" t="str">
        <f>IF(Q113=0," ",IF(Q113&lt;=$N$4,"VENCIDO","NO VENCIDO"))</f>
        <v>NO VENCIDO</v>
      </c>
      <c r="T113" s="18"/>
      <c r="U113" s="19"/>
      <c r="V113" s="19"/>
      <c r="W113" s="20"/>
      <c r="X113" s="20"/>
      <c r="Y113" s="163">
        <f>+AT113</f>
        <v>0</v>
      </c>
      <c r="Z113" s="21"/>
      <c r="AA113" s="4"/>
      <c r="AB113" s="166">
        <v>8</v>
      </c>
      <c r="AC113" s="166"/>
      <c r="AD113" s="170">
        <f>+AB113+AC113</f>
        <v>8</v>
      </c>
      <c r="AE113" s="166"/>
      <c r="AF113" s="166"/>
      <c r="AG113" s="166"/>
      <c r="AH113" s="166"/>
      <c r="AI113" s="166"/>
      <c r="AJ113" s="166"/>
      <c r="AK113" s="166"/>
      <c r="AL113" s="166"/>
      <c r="AM113" s="166"/>
      <c r="AN113" s="166"/>
      <c r="AO113" s="183">
        <f>SUM(AD113:AN117)</f>
        <v>8</v>
      </c>
      <c r="AP113" s="24"/>
      <c r="AQ113" s="8"/>
    </row>
    <row r="114" spans="1:43" ht="14.65" customHeight="1">
      <c r="A114" s="101"/>
      <c r="B114" s="189"/>
      <c r="C114" s="190"/>
      <c r="D114" s="118"/>
      <c r="E114" s="127"/>
      <c r="F114" s="133"/>
      <c r="G114" s="133"/>
      <c r="H114" s="133"/>
      <c r="I114" s="133"/>
      <c r="J114" s="145"/>
      <c r="K114" s="148"/>
      <c r="L114" s="151"/>
      <c r="M114" s="154"/>
      <c r="N114" s="14"/>
      <c r="O114" s="15"/>
      <c r="P114" s="15"/>
      <c r="Q114" s="16"/>
      <c r="R114" s="17" t="str">
        <f ca="1">IF(Q114=0," ",IFERROR(IF(DATEDIF(TODAY(),Q114,"M")&lt;=5,"ROJO",IF(DATEDIF(TODAY(),Q114,"M")&gt;=12,"VERDE",IF(AND(DATEDIF(TODAY(),Q114,"M")&gt;=6,DATEDIF(TODAY(),Q114,"M")&lt;=11),"AMARILLO"))),S114))</f>
        <v xml:space="preserve"> </v>
      </c>
      <c r="S114" s="25" t="str">
        <f>IF(Q114=0," ",IF(Q114&lt;=$N$4,"VENCIDO","NO VENCIDO"))</f>
        <v xml:space="preserve"> </v>
      </c>
      <c r="T114" s="18"/>
      <c r="U114" s="19"/>
      <c r="V114" s="19"/>
      <c r="W114" s="20"/>
      <c r="X114" s="20"/>
      <c r="Y114" s="164"/>
      <c r="Z114" s="21"/>
      <c r="AA114" s="4"/>
      <c r="AB114" s="166"/>
      <c r="AC114" s="166"/>
      <c r="AD114" s="170"/>
      <c r="AE114" s="166"/>
      <c r="AF114" s="166"/>
      <c r="AG114" s="166"/>
      <c r="AH114" s="166"/>
      <c r="AI114" s="166"/>
      <c r="AJ114" s="166"/>
      <c r="AK114" s="166"/>
      <c r="AL114" s="166"/>
      <c r="AM114" s="166"/>
      <c r="AN114" s="166"/>
      <c r="AO114" s="184"/>
      <c r="AP114" s="24"/>
      <c r="AQ114" s="8"/>
    </row>
    <row r="115" spans="1:43" ht="14.65" customHeight="1">
      <c r="A115" s="101"/>
      <c r="B115" s="189"/>
      <c r="C115" s="190"/>
      <c r="D115" s="118"/>
      <c r="E115" s="127"/>
      <c r="F115" s="133"/>
      <c r="G115" s="133"/>
      <c r="H115" s="133"/>
      <c r="I115" s="133"/>
      <c r="J115" s="145"/>
      <c r="K115" s="148"/>
      <c r="L115" s="151"/>
      <c r="M115" s="154"/>
      <c r="N115" s="14"/>
      <c r="O115" s="15"/>
      <c r="P115" s="15"/>
      <c r="Q115" s="16"/>
      <c r="R115" s="17" t="str">
        <f ca="1">IF(Q115=0," ",IFERROR(IF(DATEDIF(TODAY(),Q115,"M")&lt;=5,"ROJO",IF(DATEDIF(TODAY(),Q115,"M")&gt;=12,"VERDE",IF(AND(DATEDIF(TODAY(),Q115,"M")&gt;=6,DATEDIF(TODAY(),Q115,"M")&lt;=11),"AMARILLO"))),S115))</f>
        <v xml:space="preserve"> </v>
      </c>
      <c r="S115" s="25" t="str">
        <f>IF(Q115=0," ",IF(Q115&lt;=$N$4,"VENCIDO","NO VENCIDO"))</f>
        <v xml:space="preserve"> </v>
      </c>
      <c r="T115" s="18"/>
      <c r="U115" s="19"/>
      <c r="V115" s="19"/>
      <c r="W115" s="20"/>
      <c r="X115" s="20"/>
      <c r="Y115" s="164"/>
      <c r="Z115" s="21"/>
      <c r="AA115" s="4"/>
      <c r="AB115" s="166"/>
      <c r="AC115" s="166"/>
      <c r="AD115" s="170"/>
      <c r="AE115" s="166"/>
      <c r="AF115" s="166"/>
      <c r="AG115" s="166"/>
      <c r="AH115" s="166"/>
      <c r="AI115" s="166"/>
      <c r="AJ115" s="166"/>
      <c r="AK115" s="166"/>
      <c r="AL115" s="166"/>
      <c r="AM115" s="166"/>
      <c r="AN115" s="166"/>
      <c r="AO115" s="184"/>
      <c r="AP115" s="24"/>
      <c r="AQ115" s="8"/>
    </row>
    <row r="116" spans="1:43" ht="14.65" customHeight="1">
      <c r="A116" s="101"/>
      <c r="B116" s="189"/>
      <c r="C116" s="190"/>
      <c r="D116" s="118"/>
      <c r="E116" s="127"/>
      <c r="F116" s="133"/>
      <c r="G116" s="133"/>
      <c r="H116" s="133"/>
      <c r="I116" s="133"/>
      <c r="J116" s="145"/>
      <c r="K116" s="148"/>
      <c r="L116" s="151"/>
      <c r="M116" s="154"/>
      <c r="N116" s="14"/>
      <c r="O116" s="15"/>
      <c r="P116" s="15"/>
      <c r="Q116" s="16"/>
      <c r="R116" s="17" t="str">
        <f ca="1">IF(Q116=0," ",IFERROR(IF(DATEDIF(TODAY(),Q116,"M")&lt;=5,"ROJO",IF(DATEDIF(TODAY(),Q116,"M")&gt;=12,"VERDE",IF(AND(DATEDIF(TODAY(),Q116,"M")&gt;=6,DATEDIF(TODAY(),Q116,"M")&lt;=11),"AMARILLO"))),S116))</f>
        <v xml:space="preserve"> </v>
      </c>
      <c r="S116" s="25" t="str">
        <f>IF(Q116=0," ",IF(Q116&lt;=$N$4,"VENCIDO","NO VENCIDO"))</f>
        <v xml:space="preserve"> </v>
      </c>
      <c r="T116" s="18"/>
      <c r="U116" s="19"/>
      <c r="V116" s="19"/>
      <c r="W116" s="20"/>
      <c r="X116" s="20"/>
      <c r="Y116" s="164"/>
      <c r="Z116" s="21"/>
      <c r="AA116" s="4"/>
      <c r="AB116" s="166"/>
      <c r="AC116" s="166"/>
      <c r="AD116" s="170"/>
      <c r="AE116" s="166"/>
      <c r="AF116" s="166"/>
      <c r="AG116" s="166"/>
      <c r="AH116" s="166"/>
      <c r="AI116" s="166"/>
      <c r="AJ116" s="166"/>
      <c r="AK116" s="166"/>
      <c r="AL116" s="166"/>
      <c r="AM116" s="166"/>
      <c r="AN116" s="166"/>
      <c r="AO116" s="184"/>
      <c r="AP116" s="24"/>
      <c r="AQ116" s="8"/>
    </row>
    <row r="117" spans="1:43" ht="14.65" customHeight="1">
      <c r="A117" s="101"/>
      <c r="B117" s="189"/>
      <c r="C117" s="190"/>
      <c r="D117" s="118"/>
      <c r="E117" s="127"/>
      <c r="F117" s="133"/>
      <c r="G117" s="133"/>
      <c r="H117" s="133"/>
      <c r="I117" s="133"/>
      <c r="J117" s="145"/>
      <c r="K117" s="148"/>
      <c r="L117" s="151"/>
      <c r="M117" s="155"/>
      <c r="N117" s="14"/>
      <c r="O117" s="15"/>
      <c r="P117" s="15"/>
      <c r="Q117" s="16"/>
      <c r="R117" s="17" t="str">
        <f ca="1">IF(Q117=0," ",IFERROR(IF(DATEDIF(TODAY(),Q117,"M")&lt;=5,"ROJO",IF(DATEDIF(TODAY(),Q117,"M")&gt;=12,"VERDE",IF(AND(DATEDIF(TODAY(),Q117,"M")&gt;=6,DATEDIF(TODAY(),Q117,"M")&lt;=11),"AMARILLO"))),S117))</f>
        <v xml:space="preserve"> </v>
      </c>
      <c r="S117" s="25" t="str">
        <f>IF(Q117=0," ",IF(Q117&lt;=$N$4,"VENCIDO","NO VENCIDO"))</f>
        <v xml:space="preserve"> </v>
      </c>
      <c r="T117" s="18"/>
      <c r="U117" s="19"/>
      <c r="V117" s="19"/>
      <c r="W117" s="20"/>
      <c r="X117" s="20"/>
      <c r="Y117" s="164"/>
      <c r="Z117" s="21"/>
      <c r="AA117" s="4"/>
      <c r="AB117" s="166"/>
      <c r="AC117" s="166"/>
      <c r="AD117" s="170"/>
      <c r="AE117" s="166"/>
      <c r="AF117" s="166"/>
      <c r="AG117" s="166"/>
      <c r="AH117" s="166"/>
      <c r="AI117" s="166"/>
      <c r="AJ117" s="166"/>
      <c r="AK117" s="166"/>
      <c r="AL117" s="166"/>
      <c r="AM117" s="166"/>
      <c r="AN117" s="166"/>
      <c r="AO117" s="185"/>
      <c r="AP117" s="24"/>
      <c r="AQ117" s="8"/>
    </row>
    <row r="118" spans="1:43" ht="16.5">
      <c r="A118" s="102"/>
      <c r="B118" s="191"/>
      <c r="C118" s="192"/>
      <c r="D118" s="119"/>
      <c r="E118" s="128"/>
      <c r="F118" s="134"/>
      <c r="G118" s="134"/>
      <c r="H118" s="134"/>
      <c r="I118" s="134"/>
      <c r="J118" s="146"/>
      <c r="K118" s="149"/>
      <c r="L118" s="152"/>
      <c r="M118" s="28" t="b">
        <f>M113=N118</f>
        <v>1</v>
      </c>
      <c r="N118" s="29">
        <f>SUM(N113:N117)</f>
        <v>120</v>
      </c>
      <c r="O118" s="30" t="s">
        <v>112</v>
      </c>
      <c r="P118" s="31"/>
      <c r="Q118" s="32"/>
      <c r="R118" s="32"/>
      <c r="S118" s="32"/>
      <c r="T118" s="33">
        <f>SUM(T113:T117)</f>
        <v>0</v>
      </c>
      <c r="U118" s="34"/>
      <c r="V118" s="34"/>
      <c r="W118" s="34"/>
      <c r="X118" s="35"/>
      <c r="Y118" s="165"/>
      <c r="Z118" s="36"/>
      <c r="AA118" s="4"/>
      <c r="AB118" s="37"/>
      <c r="AC118" s="37"/>
      <c r="AD118" s="38"/>
      <c r="AE118" s="37"/>
      <c r="AF118" s="37"/>
      <c r="AG118" s="37"/>
      <c r="AH118" s="37"/>
      <c r="AI118" s="37"/>
      <c r="AJ118" s="37"/>
      <c r="AK118" s="37"/>
      <c r="AL118" s="37"/>
      <c r="AM118" s="37"/>
      <c r="AN118" s="37"/>
      <c r="AO118" s="39"/>
      <c r="AP118" s="24"/>
      <c r="AQ118" s="8"/>
    </row>
    <row r="119" spans="1:43" ht="14.65" customHeight="1">
      <c r="A119" s="100">
        <f>A113+1</f>
        <v>20</v>
      </c>
      <c r="B119" s="187" t="s">
        <v>148</v>
      </c>
      <c r="C119" s="188"/>
      <c r="D119" s="117">
        <f>+Julio!M119</f>
        <v>13</v>
      </c>
      <c r="E119" s="126">
        <v>10</v>
      </c>
      <c r="F119" s="132">
        <v>3</v>
      </c>
      <c r="G119" s="132">
        <v>1</v>
      </c>
      <c r="H119" s="132"/>
      <c r="I119" s="132">
        <v>2</v>
      </c>
      <c r="J119" s="144">
        <f>+F119+G119</f>
        <v>4</v>
      </c>
      <c r="K119" s="147">
        <f>+AO119</f>
        <v>0</v>
      </c>
      <c r="L119" s="150">
        <f>+J119+K119</f>
        <v>4</v>
      </c>
      <c r="M119" s="153">
        <f>+(D119+E119)-(L119)+H119-I119</f>
        <v>17</v>
      </c>
      <c r="N119" s="14">
        <v>17</v>
      </c>
      <c r="O119" s="15" t="s">
        <v>300</v>
      </c>
      <c r="P119" s="15" t="s">
        <v>150</v>
      </c>
      <c r="Q119" s="16">
        <v>46868</v>
      </c>
      <c r="R119" s="17" t="str">
        <f ca="1">IF(Q119=0," ",IFERROR(IF(DATEDIF(TODAY(),Q119,"M")&lt;=5,"ROJO",IF(DATEDIF(TODAY(),Q119,"M")&gt;=12,"VERDE",IF(AND(DATEDIF(TODAY(),Q119,"M")&gt;=6,DATEDIF(TODAY(),Q119,"M")&lt;=11),"AMARILLO"))),S119))</f>
        <v>VERDE</v>
      </c>
      <c r="S119" s="17" t="str">
        <f>IF(Q119=0," ",IF(Q119&lt;=$N$4,"VENCIDO","NO VENCIDO"))</f>
        <v>NO VENCIDO</v>
      </c>
      <c r="T119" s="18"/>
      <c r="U119" s="19"/>
      <c r="V119" s="19"/>
      <c r="W119" s="20"/>
      <c r="X119" s="20"/>
      <c r="Y119" s="163">
        <f>+AT119</f>
        <v>0</v>
      </c>
      <c r="Z119" s="21"/>
      <c r="AA119" s="4"/>
      <c r="AB119" s="166"/>
      <c r="AC119" s="166"/>
      <c r="AD119" s="170">
        <f>+AB119+AC119</f>
        <v>0</v>
      </c>
      <c r="AE119" s="166"/>
      <c r="AF119" s="166"/>
      <c r="AG119" s="166"/>
      <c r="AH119" s="166"/>
      <c r="AI119" s="166"/>
      <c r="AJ119" s="166"/>
      <c r="AK119" s="166"/>
      <c r="AL119" s="166"/>
      <c r="AM119" s="166"/>
      <c r="AN119" s="166"/>
      <c r="AO119" s="183">
        <f>SUM(AD119:AN123)</f>
        <v>0</v>
      </c>
      <c r="AP119" s="24"/>
      <c r="AQ119" s="8"/>
    </row>
    <row r="120" spans="1:43" ht="14.65" customHeight="1">
      <c r="A120" s="101"/>
      <c r="B120" s="189"/>
      <c r="C120" s="190"/>
      <c r="D120" s="118"/>
      <c r="E120" s="127"/>
      <c r="F120" s="133"/>
      <c r="G120" s="133"/>
      <c r="H120" s="133"/>
      <c r="I120" s="133"/>
      <c r="J120" s="145"/>
      <c r="K120" s="148"/>
      <c r="L120" s="151"/>
      <c r="M120" s="154"/>
      <c r="N120" s="14"/>
      <c r="O120" s="15"/>
      <c r="P120" s="15"/>
      <c r="Q120" s="16"/>
      <c r="R120" s="17" t="str">
        <f ca="1">IF(Q120=0," ",IFERROR(IF(DATEDIF(TODAY(),Q120,"M")&lt;=5,"ROJO",IF(DATEDIF(TODAY(),Q120,"M")&gt;=12,"VERDE",IF(AND(DATEDIF(TODAY(),Q120,"M")&gt;=6,DATEDIF(TODAY(),Q120,"M")&lt;=11),"AMARILLO"))),S120))</f>
        <v xml:space="preserve"> </v>
      </c>
      <c r="S120" s="25" t="str">
        <f>IF(Q120=0," ",IF(Q120&lt;=$N$4,"VENCIDO","NO VENCIDO"))</f>
        <v xml:space="preserve"> </v>
      </c>
      <c r="T120" s="18"/>
      <c r="U120" s="19"/>
      <c r="V120" s="19"/>
      <c r="W120" s="20"/>
      <c r="X120" s="20"/>
      <c r="Y120" s="164"/>
      <c r="Z120" s="21"/>
      <c r="AA120" s="4"/>
      <c r="AB120" s="166"/>
      <c r="AC120" s="166"/>
      <c r="AD120" s="170"/>
      <c r="AE120" s="166"/>
      <c r="AF120" s="166"/>
      <c r="AG120" s="166"/>
      <c r="AH120" s="166"/>
      <c r="AI120" s="166"/>
      <c r="AJ120" s="166"/>
      <c r="AK120" s="166"/>
      <c r="AL120" s="166"/>
      <c r="AM120" s="166"/>
      <c r="AN120" s="166"/>
      <c r="AO120" s="184"/>
      <c r="AP120" s="24"/>
      <c r="AQ120" s="8"/>
    </row>
    <row r="121" spans="1:43" ht="14.65" customHeight="1">
      <c r="A121" s="101"/>
      <c r="B121" s="189"/>
      <c r="C121" s="190"/>
      <c r="D121" s="118"/>
      <c r="E121" s="127"/>
      <c r="F121" s="133"/>
      <c r="G121" s="133"/>
      <c r="H121" s="133"/>
      <c r="I121" s="133"/>
      <c r="J121" s="145"/>
      <c r="K121" s="148"/>
      <c r="L121" s="151"/>
      <c r="M121" s="154"/>
      <c r="N121" s="14"/>
      <c r="O121" s="15"/>
      <c r="P121" s="15"/>
      <c r="Q121" s="16"/>
      <c r="R121" s="17" t="str">
        <f ca="1">IF(Q121=0," ",IFERROR(IF(DATEDIF(TODAY(),Q121,"M")&lt;=5,"ROJO",IF(DATEDIF(TODAY(),Q121,"M")&gt;=12,"VERDE",IF(AND(DATEDIF(TODAY(),Q121,"M")&gt;=6,DATEDIF(TODAY(),Q121,"M")&lt;=11),"AMARILLO"))),S121))</f>
        <v xml:space="preserve"> </v>
      </c>
      <c r="S121" s="25" t="str">
        <f>IF(Q121=0," ",IF(Q121&lt;=$N$4,"VENCIDO","NO VENCIDO"))</f>
        <v xml:space="preserve"> </v>
      </c>
      <c r="T121" s="18"/>
      <c r="U121" s="19"/>
      <c r="V121" s="19"/>
      <c r="W121" s="20"/>
      <c r="X121" s="20"/>
      <c r="Y121" s="164"/>
      <c r="Z121" s="21"/>
      <c r="AA121" s="4"/>
      <c r="AB121" s="166"/>
      <c r="AC121" s="166"/>
      <c r="AD121" s="170"/>
      <c r="AE121" s="166"/>
      <c r="AF121" s="166"/>
      <c r="AG121" s="166"/>
      <c r="AH121" s="166"/>
      <c r="AI121" s="166"/>
      <c r="AJ121" s="166"/>
      <c r="AK121" s="166"/>
      <c r="AL121" s="166"/>
      <c r="AM121" s="166"/>
      <c r="AN121" s="166"/>
      <c r="AO121" s="184"/>
      <c r="AP121" s="24"/>
      <c r="AQ121" s="8"/>
    </row>
    <row r="122" spans="1:43" ht="14.65" customHeight="1">
      <c r="A122" s="101"/>
      <c r="B122" s="189"/>
      <c r="C122" s="190"/>
      <c r="D122" s="118"/>
      <c r="E122" s="127"/>
      <c r="F122" s="133"/>
      <c r="G122" s="133"/>
      <c r="H122" s="133"/>
      <c r="I122" s="133"/>
      <c r="J122" s="145"/>
      <c r="K122" s="148"/>
      <c r="L122" s="151"/>
      <c r="M122" s="154"/>
      <c r="N122" s="14"/>
      <c r="O122" s="15"/>
      <c r="P122" s="15"/>
      <c r="Q122" s="16"/>
      <c r="R122" s="17" t="str">
        <f ca="1">IF(Q122=0," ",IFERROR(IF(DATEDIF(TODAY(),Q122,"M")&lt;=5,"ROJO",IF(DATEDIF(TODAY(),Q122,"M")&gt;=12,"VERDE",IF(AND(DATEDIF(TODAY(),Q122,"M")&gt;=6,DATEDIF(TODAY(),Q122,"M")&lt;=11),"AMARILLO"))),S122))</f>
        <v xml:space="preserve"> </v>
      </c>
      <c r="S122" s="25" t="str">
        <f>IF(Q122=0," ",IF(Q122&lt;=$N$4,"VENCIDO","NO VENCIDO"))</f>
        <v xml:space="preserve"> </v>
      </c>
      <c r="T122" s="18"/>
      <c r="U122" s="19"/>
      <c r="V122" s="19"/>
      <c r="W122" s="20"/>
      <c r="X122" s="20"/>
      <c r="Y122" s="164"/>
      <c r="Z122" s="21"/>
      <c r="AA122" s="4"/>
      <c r="AB122" s="166"/>
      <c r="AC122" s="166"/>
      <c r="AD122" s="170"/>
      <c r="AE122" s="166"/>
      <c r="AF122" s="166"/>
      <c r="AG122" s="166"/>
      <c r="AH122" s="166"/>
      <c r="AI122" s="166"/>
      <c r="AJ122" s="166"/>
      <c r="AK122" s="166"/>
      <c r="AL122" s="166"/>
      <c r="AM122" s="166"/>
      <c r="AN122" s="166"/>
      <c r="AO122" s="184"/>
      <c r="AP122" s="24"/>
      <c r="AQ122" s="8"/>
    </row>
    <row r="123" spans="1:43" ht="14.65" customHeight="1">
      <c r="A123" s="101"/>
      <c r="B123" s="189"/>
      <c r="C123" s="190"/>
      <c r="D123" s="118"/>
      <c r="E123" s="127"/>
      <c r="F123" s="133"/>
      <c r="G123" s="133"/>
      <c r="H123" s="133"/>
      <c r="I123" s="133"/>
      <c r="J123" s="145"/>
      <c r="K123" s="148"/>
      <c r="L123" s="151"/>
      <c r="M123" s="155"/>
      <c r="N123" s="14"/>
      <c r="O123" s="15"/>
      <c r="P123" s="15"/>
      <c r="Q123" s="16"/>
      <c r="R123" s="17" t="str">
        <f ca="1">IF(Q123=0," ",IFERROR(IF(DATEDIF(TODAY(),Q123,"M")&lt;=5,"ROJO",IF(DATEDIF(TODAY(),Q123,"M")&gt;=12,"VERDE",IF(AND(DATEDIF(TODAY(),Q123,"M")&gt;=6,DATEDIF(TODAY(),Q123,"M")&lt;=11),"AMARILLO"))),S123))</f>
        <v xml:space="preserve"> </v>
      </c>
      <c r="S123" s="25" t="str">
        <f>IF(Q123=0," ",IF(Q123&lt;=$N$4,"VENCIDO","NO VENCIDO"))</f>
        <v xml:space="preserve"> </v>
      </c>
      <c r="T123" s="18"/>
      <c r="U123" s="19"/>
      <c r="V123" s="19"/>
      <c r="W123" s="20"/>
      <c r="X123" s="20"/>
      <c r="Y123" s="164"/>
      <c r="Z123" s="21"/>
      <c r="AA123" s="4"/>
      <c r="AB123" s="166"/>
      <c r="AC123" s="166"/>
      <c r="AD123" s="170"/>
      <c r="AE123" s="166"/>
      <c r="AF123" s="166"/>
      <c r="AG123" s="166"/>
      <c r="AH123" s="166"/>
      <c r="AI123" s="166"/>
      <c r="AJ123" s="166"/>
      <c r="AK123" s="166"/>
      <c r="AL123" s="166"/>
      <c r="AM123" s="166"/>
      <c r="AN123" s="166"/>
      <c r="AO123" s="185"/>
      <c r="AP123" s="24"/>
      <c r="AQ123" s="8"/>
    </row>
    <row r="124" spans="1:43" ht="16.5">
      <c r="A124" s="102"/>
      <c r="B124" s="191"/>
      <c r="C124" s="192"/>
      <c r="D124" s="119"/>
      <c r="E124" s="128"/>
      <c r="F124" s="134"/>
      <c r="G124" s="134"/>
      <c r="H124" s="134"/>
      <c r="I124" s="134"/>
      <c r="J124" s="146"/>
      <c r="K124" s="149"/>
      <c r="L124" s="152"/>
      <c r="M124" s="28" t="b">
        <f>M119=N124</f>
        <v>1</v>
      </c>
      <c r="N124" s="29">
        <f>SUM(N119:N123)</f>
        <v>17</v>
      </c>
      <c r="O124" s="30" t="s">
        <v>112</v>
      </c>
      <c r="P124" s="31"/>
      <c r="Q124" s="32"/>
      <c r="R124" s="32"/>
      <c r="S124" s="32"/>
      <c r="T124" s="33">
        <f>SUM(T119:T123)</f>
        <v>0</v>
      </c>
      <c r="U124" s="34"/>
      <c r="V124" s="34"/>
      <c r="W124" s="34"/>
      <c r="X124" s="35"/>
      <c r="Y124" s="165"/>
      <c r="Z124" s="36"/>
      <c r="AA124" s="4"/>
      <c r="AB124" s="37"/>
      <c r="AC124" s="38"/>
      <c r="AD124" s="38"/>
      <c r="AE124" s="38"/>
      <c r="AF124" s="38"/>
      <c r="AG124" s="38"/>
      <c r="AH124" s="38"/>
      <c r="AI124" s="38"/>
      <c r="AJ124" s="38"/>
      <c r="AK124" s="38"/>
      <c r="AL124" s="38"/>
      <c r="AM124" s="38"/>
      <c r="AN124" s="38"/>
      <c r="AO124" s="39"/>
      <c r="AP124" s="24"/>
      <c r="AQ124" s="8"/>
    </row>
    <row r="125" spans="1:43" ht="14.65" customHeight="1">
      <c r="A125" s="100">
        <f>A119+1</f>
        <v>21</v>
      </c>
      <c r="B125" s="187" t="s">
        <v>151</v>
      </c>
      <c r="C125" s="188"/>
      <c r="D125" s="117">
        <f>+Julio!M125</f>
        <v>14</v>
      </c>
      <c r="E125" s="126">
        <v>30</v>
      </c>
      <c r="F125" s="132">
        <v>9</v>
      </c>
      <c r="G125" s="132">
        <v>1</v>
      </c>
      <c r="H125" s="132"/>
      <c r="I125" s="132"/>
      <c r="J125" s="144">
        <f>+F125+G125</f>
        <v>10</v>
      </c>
      <c r="K125" s="147">
        <f>+AO125</f>
        <v>0</v>
      </c>
      <c r="L125" s="150">
        <f>+J125+K125</f>
        <v>10</v>
      </c>
      <c r="M125" s="153">
        <f>+(D125+E125)-(L125)+H125-I125</f>
        <v>34</v>
      </c>
      <c r="N125" s="14">
        <v>34</v>
      </c>
      <c r="O125" s="15" t="s">
        <v>301</v>
      </c>
      <c r="P125" s="15" t="s">
        <v>150</v>
      </c>
      <c r="Q125" s="16">
        <v>46554</v>
      </c>
      <c r="R125" s="17" t="str">
        <f ca="1">IF(Q125=0," ",IFERROR(IF(DATEDIF(TODAY(),Q125,"M")&lt;=5,"ROJO",IF(DATEDIF(TODAY(),Q125,"M")&gt;=12,"VERDE",IF(AND(DATEDIF(TODAY(),Q125,"M")&gt;=6,DATEDIF(TODAY(),Q125,"M")&lt;=11),"AMARILLO"))),S125))</f>
        <v>AMARILLO</v>
      </c>
      <c r="S125" s="17" t="str">
        <f>IF(Q125=0," ",IF(Q125&lt;=$N$4,"VENCIDO","NO VENCIDO"))</f>
        <v>NO VENCIDO</v>
      </c>
      <c r="T125" s="18"/>
      <c r="U125" s="19"/>
      <c r="V125" s="19"/>
      <c r="W125" s="20"/>
      <c r="X125" s="20"/>
      <c r="Y125" s="163">
        <f>+AT125</f>
        <v>0</v>
      </c>
      <c r="Z125" s="21"/>
      <c r="AA125" s="4"/>
      <c r="AB125" s="166"/>
      <c r="AC125" s="166"/>
      <c r="AD125" s="170">
        <f>+AB125+AC125</f>
        <v>0</v>
      </c>
      <c r="AE125" s="166"/>
      <c r="AF125" s="166"/>
      <c r="AG125" s="166"/>
      <c r="AH125" s="166"/>
      <c r="AI125" s="166"/>
      <c r="AJ125" s="166"/>
      <c r="AK125" s="166"/>
      <c r="AL125" s="166"/>
      <c r="AM125" s="166"/>
      <c r="AN125" s="166"/>
      <c r="AO125" s="183">
        <f>SUM(AD125:AN129)</f>
        <v>0</v>
      </c>
      <c r="AP125" s="24"/>
      <c r="AQ125" s="8"/>
    </row>
    <row r="126" spans="1:43" ht="14.65" customHeight="1">
      <c r="A126" s="101"/>
      <c r="B126" s="189"/>
      <c r="C126" s="190"/>
      <c r="D126" s="118"/>
      <c r="E126" s="127"/>
      <c r="F126" s="133"/>
      <c r="G126" s="133"/>
      <c r="H126" s="133"/>
      <c r="I126" s="133"/>
      <c r="J126" s="145"/>
      <c r="K126" s="148"/>
      <c r="L126" s="151"/>
      <c r="M126" s="154"/>
      <c r="N126" s="14"/>
      <c r="O126" s="15"/>
      <c r="P126" s="15"/>
      <c r="Q126" s="16"/>
      <c r="R126" s="17" t="str">
        <f ca="1">IF(Q126=0," ",IFERROR(IF(DATEDIF(TODAY(),Q126,"M")&lt;=5,"ROJO",IF(DATEDIF(TODAY(),Q126,"M")&gt;=12,"VERDE",IF(AND(DATEDIF(TODAY(),Q126,"M")&gt;=6,DATEDIF(TODAY(),Q126,"M")&lt;=11),"AMARILLO"))),S126))</f>
        <v xml:space="preserve"> </v>
      </c>
      <c r="S126" s="25" t="str">
        <f>IF(Q126=0," ",IF(Q126&lt;=$N$4,"VENCIDO","NO VENCIDO"))</f>
        <v xml:space="preserve"> </v>
      </c>
      <c r="T126" s="18"/>
      <c r="U126" s="19"/>
      <c r="V126" s="19"/>
      <c r="W126" s="20"/>
      <c r="X126" s="20"/>
      <c r="Y126" s="164"/>
      <c r="Z126" s="21"/>
      <c r="AA126" s="4"/>
      <c r="AB126" s="166"/>
      <c r="AC126" s="166"/>
      <c r="AD126" s="170"/>
      <c r="AE126" s="166"/>
      <c r="AF126" s="166"/>
      <c r="AG126" s="166"/>
      <c r="AH126" s="166"/>
      <c r="AI126" s="166"/>
      <c r="AJ126" s="166"/>
      <c r="AK126" s="166"/>
      <c r="AL126" s="166"/>
      <c r="AM126" s="166"/>
      <c r="AN126" s="166"/>
      <c r="AO126" s="184"/>
      <c r="AP126" s="24"/>
      <c r="AQ126" s="8"/>
    </row>
    <row r="127" spans="1:43" ht="14.65" customHeight="1">
      <c r="A127" s="101"/>
      <c r="B127" s="189"/>
      <c r="C127" s="190"/>
      <c r="D127" s="118"/>
      <c r="E127" s="127"/>
      <c r="F127" s="133"/>
      <c r="G127" s="133"/>
      <c r="H127" s="133"/>
      <c r="I127" s="133"/>
      <c r="J127" s="145"/>
      <c r="K127" s="148"/>
      <c r="L127" s="151"/>
      <c r="M127" s="154"/>
      <c r="N127" s="14"/>
      <c r="O127" s="15"/>
      <c r="P127" s="15"/>
      <c r="Q127" s="16"/>
      <c r="R127" s="17" t="str">
        <f ca="1">IF(Q127=0," ",IFERROR(IF(DATEDIF(TODAY(),Q127,"M")&lt;=5,"ROJO",IF(DATEDIF(TODAY(),Q127,"M")&gt;=12,"VERDE",IF(AND(DATEDIF(TODAY(),Q127,"M")&gt;=6,DATEDIF(TODAY(),Q127,"M")&lt;=11),"AMARILLO"))),S127))</f>
        <v xml:space="preserve"> </v>
      </c>
      <c r="S127" s="25" t="str">
        <f>IF(Q127=0," ",IF(Q127&lt;=$N$4,"VENCIDO","NO VENCIDO"))</f>
        <v xml:space="preserve"> </v>
      </c>
      <c r="T127" s="18"/>
      <c r="U127" s="19"/>
      <c r="V127" s="19"/>
      <c r="W127" s="20"/>
      <c r="X127" s="20"/>
      <c r="Y127" s="164"/>
      <c r="Z127" s="21"/>
      <c r="AA127" s="4"/>
      <c r="AB127" s="166"/>
      <c r="AC127" s="166"/>
      <c r="AD127" s="170"/>
      <c r="AE127" s="166"/>
      <c r="AF127" s="166"/>
      <c r="AG127" s="166"/>
      <c r="AH127" s="166"/>
      <c r="AI127" s="166"/>
      <c r="AJ127" s="166"/>
      <c r="AK127" s="166"/>
      <c r="AL127" s="166"/>
      <c r="AM127" s="166"/>
      <c r="AN127" s="166"/>
      <c r="AO127" s="184"/>
      <c r="AP127" s="24"/>
      <c r="AQ127" s="8"/>
    </row>
    <row r="128" spans="1:43" ht="14.65" customHeight="1">
      <c r="A128" s="101"/>
      <c r="B128" s="189"/>
      <c r="C128" s="190"/>
      <c r="D128" s="118"/>
      <c r="E128" s="127"/>
      <c r="F128" s="133"/>
      <c r="G128" s="133"/>
      <c r="H128" s="133"/>
      <c r="I128" s="133"/>
      <c r="J128" s="145"/>
      <c r="K128" s="148"/>
      <c r="L128" s="151"/>
      <c r="M128" s="154"/>
      <c r="N128" s="14"/>
      <c r="O128" s="15"/>
      <c r="P128" s="15"/>
      <c r="Q128" s="16"/>
      <c r="R128" s="17" t="str">
        <f ca="1">IF(Q128=0," ",IFERROR(IF(DATEDIF(TODAY(),Q128,"M")&lt;=5,"ROJO",IF(DATEDIF(TODAY(),Q128,"M")&gt;=12,"VERDE",IF(AND(DATEDIF(TODAY(),Q128,"M")&gt;=6,DATEDIF(TODAY(),Q128,"M")&lt;=11),"AMARILLO"))),S128))</f>
        <v xml:space="preserve"> </v>
      </c>
      <c r="S128" s="25" t="str">
        <f>IF(Q128=0," ",IF(Q128&lt;=$N$4,"VENCIDO","NO VENCIDO"))</f>
        <v xml:space="preserve"> </v>
      </c>
      <c r="T128" s="18"/>
      <c r="U128" s="19"/>
      <c r="V128" s="19"/>
      <c r="W128" s="20"/>
      <c r="X128" s="20"/>
      <c r="Y128" s="164"/>
      <c r="Z128" s="21"/>
      <c r="AA128" s="4"/>
      <c r="AB128" s="166"/>
      <c r="AC128" s="166"/>
      <c r="AD128" s="170"/>
      <c r="AE128" s="166"/>
      <c r="AF128" s="166"/>
      <c r="AG128" s="166"/>
      <c r="AH128" s="166"/>
      <c r="AI128" s="166"/>
      <c r="AJ128" s="166"/>
      <c r="AK128" s="166"/>
      <c r="AL128" s="166"/>
      <c r="AM128" s="166"/>
      <c r="AN128" s="166"/>
      <c r="AO128" s="184"/>
      <c r="AP128" s="24"/>
      <c r="AQ128" s="8"/>
    </row>
    <row r="129" spans="1:43" ht="14.65" customHeight="1">
      <c r="A129" s="101"/>
      <c r="B129" s="189"/>
      <c r="C129" s="190"/>
      <c r="D129" s="118"/>
      <c r="E129" s="127"/>
      <c r="F129" s="133"/>
      <c r="G129" s="133"/>
      <c r="H129" s="133"/>
      <c r="I129" s="133"/>
      <c r="J129" s="145"/>
      <c r="K129" s="148"/>
      <c r="L129" s="151"/>
      <c r="M129" s="155"/>
      <c r="N129" s="14"/>
      <c r="O129" s="15"/>
      <c r="P129" s="15"/>
      <c r="Q129" s="16"/>
      <c r="R129" s="17" t="str">
        <f ca="1">IF(Q129=0," ",IFERROR(IF(DATEDIF(TODAY(),Q129,"M")&lt;=5,"ROJO",IF(DATEDIF(TODAY(),Q129,"M")&gt;=12,"VERDE",IF(AND(DATEDIF(TODAY(),Q129,"M")&gt;=6,DATEDIF(TODAY(),Q129,"M")&lt;=11),"AMARILLO"))),S129))</f>
        <v xml:space="preserve"> </v>
      </c>
      <c r="S129" s="25" t="str">
        <f>IF(Q129=0," ",IF(Q129&lt;=$N$4,"VENCIDO","NO VENCIDO"))</f>
        <v xml:space="preserve"> </v>
      </c>
      <c r="T129" s="18"/>
      <c r="U129" s="19"/>
      <c r="V129" s="19"/>
      <c r="W129" s="20"/>
      <c r="X129" s="20"/>
      <c r="Y129" s="164"/>
      <c r="Z129" s="21"/>
      <c r="AA129" s="4"/>
      <c r="AB129" s="166"/>
      <c r="AC129" s="166"/>
      <c r="AD129" s="170"/>
      <c r="AE129" s="166"/>
      <c r="AF129" s="166"/>
      <c r="AG129" s="166"/>
      <c r="AH129" s="166"/>
      <c r="AI129" s="166"/>
      <c r="AJ129" s="166"/>
      <c r="AK129" s="166"/>
      <c r="AL129" s="166"/>
      <c r="AM129" s="166"/>
      <c r="AN129" s="166"/>
      <c r="AO129" s="185"/>
      <c r="AP129" s="24"/>
      <c r="AQ129" s="8"/>
    </row>
    <row r="130" spans="1:43" ht="16.5">
      <c r="A130" s="102"/>
      <c r="B130" s="191"/>
      <c r="C130" s="192"/>
      <c r="D130" s="119"/>
      <c r="E130" s="128"/>
      <c r="F130" s="134"/>
      <c r="G130" s="134"/>
      <c r="H130" s="134"/>
      <c r="I130" s="134"/>
      <c r="J130" s="146"/>
      <c r="K130" s="149"/>
      <c r="L130" s="152"/>
      <c r="M130" s="28" t="b">
        <f>M125=N130</f>
        <v>1</v>
      </c>
      <c r="N130" s="29">
        <f>SUM(N125:N129)</f>
        <v>34</v>
      </c>
      <c r="O130" s="30" t="s">
        <v>112</v>
      </c>
      <c r="P130" s="31"/>
      <c r="Q130" s="32"/>
      <c r="R130" s="32"/>
      <c r="S130" s="32"/>
      <c r="T130" s="33">
        <f>SUM(T125:T129)</f>
        <v>0</v>
      </c>
      <c r="U130" s="34"/>
      <c r="V130" s="34"/>
      <c r="W130" s="34"/>
      <c r="X130" s="35"/>
      <c r="Y130" s="165"/>
      <c r="Z130" s="36"/>
      <c r="AA130" s="4"/>
      <c r="AB130" s="37"/>
      <c r="AC130" s="37"/>
      <c r="AD130" s="38"/>
      <c r="AE130" s="37"/>
      <c r="AF130" s="37"/>
      <c r="AG130" s="37"/>
      <c r="AH130" s="37"/>
      <c r="AI130" s="37"/>
      <c r="AJ130" s="37"/>
      <c r="AK130" s="37"/>
      <c r="AL130" s="37"/>
      <c r="AM130" s="37"/>
      <c r="AN130" s="37"/>
      <c r="AO130" s="39"/>
      <c r="AP130" s="24"/>
      <c r="AQ130" s="8"/>
    </row>
    <row r="131" spans="1:43" ht="14.65" customHeight="1">
      <c r="A131" s="100">
        <f>A125+1</f>
        <v>22</v>
      </c>
      <c r="B131" s="193" t="s">
        <v>153</v>
      </c>
      <c r="C131" s="193"/>
      <c r="D131" s="117">
        <f>+Julio!M131</f>
        <v>0</v>
      </c>
      <c r="E131" s="126"/>
      <c r="F131" s="132"/>
      <c r="G131" s="132"/>
      <c r="H131" s="132"/>
      <c r="I131" s="132"/>
      <c r="J131" s="144">
        <f>+F131+G131</f>
        <v>0</v>
      </c>
      <c r="K131" s="147">
        <f>+AO131</f>
        <v>0</v>
      </c>
      <c r="L131" s="150">
        <f>+J131+K131</f>
        <v>0</v>
      </c>
      <c r="M131" s="153">
        <f>+(D131+E131)-(L131)+H131-I131</f>
        <v>0</v>
      </c>
      <c r="N131" s="14"/>
      <c r="O131" s="15"/>
      <c r="P131" s="15"/>
      <c r="Q131" s="16"/>
      <c r="R131" s="17" t="str">
        <f ca="1">IF(Q131=0," ",IFERROR(IF(DATEDIF(TODAY(),Q131,"M")&lt;=5,"ROJO",IF(DATEDIF(TODAY(),Q131,"M")&gt;=12,"VERDE",IF(AND(DATEDIF(TODAY(),Q131,"M")&gt;=6,DATEDIF(TODAY(),Q131,"M")&lt;=11),"AMARILLO"))),S131))</f>
        <v xml:space="preserve"> </v>
      </c>
      <c r="S131" s="17" t="str">
        <f>IF(Q131=0," ",IF(Q131&lt;=$N$4,"VENCIDO","NO VENCIDO"))</f>
        <v xml:space="preserve"> </v>
      </c>
      <c r="T131" s="18"/>
      <c r="U131" s="19"/>
      <c r="V131" s="19"/>
      <c r="W131" s="20"/>
      <c r="X131" s="20"/>
      <c r="Y131" s="163">
        <f>+AT131</f>
        <v>0</v>
      </c>
      <c r="Z131" s="21"/>
      <c r="AA131" s="4"/>
      <c r="AB131" s="166"/>
      <c r="AC131" s="166"/>
      <c r="AD131" s="170">
        <f>+AB131+AC131</f>
        <v>0</v>
      </c>
      <c r="AE131" s="166"/>
      <c r="AF131" s="166"/>
      <c r="AG131" s="166"/>
      <c r="AH131" s="166"/>
      <c r="AI131" s="166"/>
      <c r="AJ131" s="166"/>
      <c r="AK131" s="166"/>
      <c r="AL131" s="166"/>
      <c r="AM131" s="166"/>
      <c r="AN131" s="166"/>
      <c r="AO131" s="183">
        <f>SUM(AD131:AN135)</f>
        <v>0</v>
      </c>
      <c r="AP131" s="24"/>
      <c r="AQ131" s="8"/>
    </row>
    <row r="132" spans="1:43" ht="14.65" customHeight="1">
      <c r="A132" s="101"/>
      <c r="B132" s="193"/>
      <c r="C132" s="193"/>
      <c r="D132" s="118"/>
      <c r="E132" s="127"/>
      <c r="F132" s="133"/>
      <c r="G132" s="133"/>
      <c r="H132" s="133"/>
      <c r="I132" s="133"/>
      <c r="J132" s="145"/>
      <c r="K132" s="148"/>
      <c r="L132" s="151"/>
      <c r="M132" s="154"/>
      <c r="N132" s="14"/>
      <c r="O132" s="15"/>
      <c r="P132" s="15"/>
      <c r="Q132" s="16"/>
      <c r="R132" s="17" t="str">
        <f ca="1">IF(Q132=0," ",IFERROR(IF(DATEDIF(TODAY(),Q132,"M")&lt;=5,"ROJO",IF(DATEDIF(TODAY(),Q132,"M")&gt;=12,"VERDE",IF(AND(DATEDIF(TODAY(),Q132,"M")&gt;=6,DATEDIF(TODAY(),Q132,"M")&lt;=11),"AMARILLO"))),S132))</f>
        <v xml:space="preserve"> </v>
      </c>
      <c r="S132" s="25" t="str">
        <f>IF(Q132=0," ",IF(Q132&lt;=$N$4,"VENCIDO","NO VENCIDO"))</f>
        <v xml:space="preserve"> </v>
      </c>
      <c r="T132" s="18"/>
      <c r="U132" s="19"/>
      <c r="V132" s="19"/>
      <c r="W132" s="20"/>
      <c r="X132" s="20"/>
      <c r="Y132" s="164"/>
      <c r="Z132" s="21"/>
      <c r="AA132" s="4"/>
      <c r="AB132" s="166"/>
      <c r="AC132" s="166"/>
      <c r="AD132" s="170"/>
      <c r="AE132" s="166"/>
      <c r="AF132" s="166"/>
      <c r="AG132" s="166"/>
      <c r="AH132" s="166"/>
      <c r="AI132" s="166"/>
      <c r="AJ132" s="166"/>
      <c r="AK132" s="166"/>
      <c r="AL132" s="166"/>
      <c r="AM132" s="166"/>
      <c r="AN132" s="166"/>
      <c r="AO132" s="184"/>
      <c r="AP132" s="24"/>
      <c r="AQ132" s="8"/>
    </row>
    <row r="133" spans="1:43" ht="14.65" customHeight="1">
      <c r="A133" s="101"/>
      <c r="B133" s="193"/>
      <c r="C133" s="193"/>
      <c r="D133" s="118"/>
      <c r="E133" s="127"/>
      <c r="F133" s="133"/>
      <c r="G133" s="133"/>
      <c r="H133" s="133"/>
      <c r="I133" s="133"/>
      <c r="J133" s="145"/>
      <c r="K133" s="148"/>
      <c r="L133" s="151"/>
      <c r="M133" s="154"/>
      <c r="N133" s="14"/>
      <c r="O133" s="15"/>
      <c r="P133" s="15"/>
      <c r="Q133" s="16"/>
      <c r="R133" s="17" t="str">
        <f ca="1">IF(Q133=0," ",IFERROR(IF(DATEDIF(TODAY(),Q133,"M")&lt;=5,"ROJO",IF(DATEDIF(TODAY(),Q133,"M")&gt;=12,"VERDE",IF(AND(DATEDIF(TODAY(),Q133,"M")&gt;=6,DATEDIF(TODAY(),Q133,"M")&lt;=11),"AMARILLO"))),S133))</f>
        <v xml:space="preserve"> </v>
      </c>
      <c r="S133" s="25" t="str">
        <f>IF(Q133=0," ",IF(Q133&lt;=$N$4,"VENCIDO","NO VENCIDO"))</f>
        <v xml:space="preserve"> </v>
      </c>
      <c r="T133" s="18"/>
      <c r="U133" s="19"/>
      <c r="V133" s="19"/>
      <c r="W133" s="20"/>
      <c r="X133" s="20"/>
      <c r="Y133" s="164"/>
      <c r="Z133" s="21"/>
      <c r="AA133" s="4"/>
      <c r="AB133" s="166"/>
      <c r="AC133" s="166"/>
      <c r="AD133" s="170"/>
      <c r="AE133" s="166"/>
      <c r="AF133" s="166"/>
      <c r="AG133" s="166"/>
      <c r="AH133" s="166"/>
      <c r="AI133" s="166"/>
      <c r="AJ133" s="166"/>
      <c r="AK133" s="166"/>
      <c r="AL133" s="166"/>
      <c r="AM133" s="166"/>
      <c r="AN133" s="166"/>
      <c r="AO133" s="184"/>
      <c r="AP133" s="24"/>
      <c r="AQ133" s="8"/>
    </row>
    <row r="134" spans="1:43" ht="14.65" customHeight="1">
      <c r="A134" s="101"/>
      <c r="B134" s="193"/>
      <c r="C134" s="193"/>
      <c r="D134" s="118"/>
      <c r="E134" s="127"/>
      <c r="F134" s="133"/>
      <c r="G134" s="133"/>
      <c r="H134" s="133"/>
      <c r="I134" s="133"/>
      <c r="J134" s="145"/>
      <c r="K134" s="148"/>
      <c r="L134" s="151"/>
      <c r="M134" s="154"/>
      <c r="N134" s="14"/>
      <c r="O134" s="15"/>
      <c r="P134" s="15"/>
      <c r="Q134" s="16"/>
      <c r="R134" s="17" t="str">
        <f ca="1">IF(Q134=0," ",IFERROR(IF(DATEDIF(TODAY(),Q134,"M")&lt;=5,"ROJO",IF(DATEDIF(TODAY(),Q134,"M")&gt;=12,"VERDE",IF(AND(DATEDIF(TODAY(),Q134,"M")&gt;=6,DATEDIF(TODAY(),Q134,"M")&lt;=11),"AMARILLO"))),S134))</f>
        <v xml:space="preserve"> </v>
      </c>
      <c r="S134" s="25" t="str">
        <f>IF(Q134=0," ",IF(Q134&lt;=$N$4,"VENCIDO","NO VENCIDO"))</f>
        <v xml:space="preserve"> </v>
      </c>
      <c r="T134" s="18"/>
      <c r="U134" s="19"/>
      <c r="V134" s="19"/>
      <c r="W134" s="20"/>
      <c r="X134" s="20"/>
      <c r="Y134" s="164"/>
      <c r="Z134" s="21"/>
      <c r="AA134" s="4"/>
      <c r="AB134" s="166"/>
      <c r="AC134" s="166"/>
      <c r="AD134" s="170"/>
      <c r="AE134" s="166"/>
      <c r="AF134" s="166"/>
      <c r="AG134" s="166"/>
      <c r="AH134" s="166"/>
      <c r="AI134" s="166"/>
      <c r="AJ134" s="166"/>
      <c r="AK134" s="166"/>
      <c r="AL134" s="166"/>
      <c r="AM134" s="166"/>
      <c r="AN134" s="166"/>
      <c r="AO134" s="184"/>
      <c r="AP134" s="24"/>
      <c r="AQ134" s="8"/>
    </row>
    <row r="135" spans="1:43" ht="14.65" customHeight="1">
      <c r="A135" s="101"/>
      <c r="B135" s="193"/>
      <c r="C135" s="193"/>
      <c r="D135" s="118"/>
      <c r="E135" s="127"/>
      <c r="F135" s="133"/>
      <c r="G135" s="133"/>
      <c r="H135" s="133"/>
      <c r="I135" s="133"/>
      <c r="J135" s="145"/>
      <c r="K135" s="148"/>
      <c r="L135" s="151"/>
      <c r="M135" s="155"/>
      <c r="N135" s="14"/>
      <c r="O135" s="15"/>
      <c r="P135" s="15"/>
      <c r="Q135" s="16"/>
      <c r="R135" s="17" t="str">
        <f ca="1">IF(Q135=0," ",IFERROR(IF(DATEDIF(TODAY(),Q135,"M")&lt;=5,"ROJO",IF(DATEDIF(TODAY(),Q135,"M")&gt;=12,"VERDE",IF(AND(DATEDIF(TODAY(),Q135,"M")&gt;=6,DATEDIF(TODAY(),Q135,"M")&lt;=11),"AMARILLO"))),S135))</f>
        <v xml:space="preserve"> </v>
      </c>
      <c r="S135" s="25" t="str">
        <f>IF(Q135=0," ",IF(Q135&lt;=$N$4,"VENCIDO","NO VENCIDO"))</f>
        <v xml:space="preserve"> </v>
      </c>
      <c r="T135" s="18"/>
      <c r="U135" s="19"/>
      <c r="V135" s="19"/>
      <c r="W135" s="20"/>
      <c r="X135" s="20"/>
      <c r="Y135" s="164"/>
      <c r="Z135" s="21"/>
      <c r="AA135" s="4"/>
      <c r="AB135" s="166"/>
      <c r="AC135" s="166"/>
      <c r="AD135" s="170"/>
      <c r="AE135" s="166"/>
      <c r="AF135" s="166"/>
      <c r="AG135" s="166"/>
      <c r="AH135" s="166"/>
      <c r="AI135" s="166"/>
      <c r="AJ135" s="166"/>
      <c r="AK135" s="166"/>
      <c r="AL135" s="166"/>
      <c r="AM135" s="166"/>
      <c r="AN135" s="166"/>
      <c r="AO135" s="185"/>
      <c r="AP135" s="24"/>
      <c r="AQ135" s="8"/>
    </row>
    <row r="136" spans="1:43" ht="16.5">
      <c r="A136" s="102"/>
      <c r="B136" s="193"/>
      <c r="C136" s="193"/>
      <c r="D136" s="119"/>
      <c r="E136" s="128"/>
      <c r="F136" s="134"/>
      <c r="G136" s="134"/>
      <c r="H136" s="134"/>
      <c r="I136" s="134"/>
      <c r="J136" s="146"/>
      <c r="K136" s="149"/>
      <c r="L136" s="152"/>
      <c r="M136" s="28" t="b">
        <f>M131=N136</f>
        <v>1</v>
      </c>
      <c r="N136" s="29">
        <f>SUM(N131:N135)</f>
        <v>0</v>
      </c>
      <c r="O136" s="30" t="s">
        <v>112</v>
      </c>
      <c r="P136" s="31"/>
      <c r="Q136" s="32"/>
      <c r="R136" s="32"/>
      <c r="S136" s="32"/>
      <c r="T136" s="33">
        <f>SUM(T131:T135)</f>
        <v>0</v>
      </c>
      <c r="U136" s="34"/>
      <c r="V136" s="34"/>
      <c r="W136" s="34"/>
      <c r="X136" s="35"/>
      <c r="Y136" s="165"/>
      <c r="Z136" s="36"/>
      <c r="AA136" s="4"/>
      <c r="AB136" s="37"/>
      <c r="AC136" s="37"/>
      <c r="AD136" s="38"/>
      <c r="AE136" s="37"/>
      <c r="AF136" s="37"/>
      <c r="AG136" s="37"/>
      <c r="AH136" s="37"/>
      <c r="AI136" s="37"/>
      <c r="AJ136" s="37"/>
      <c r="AK136" s="37"/>
      <c r="AL136" s="37"/>
      <c r="AM136" s="37"/>
      <c r="AN136" s="37"/>
      <c r="AO136" s="39"/>
      <c r="AP136" s="24"/>
      <c r="AQ136" s="8"/>
    </row>
    <row r="137" spans="1:43" ht="14.65" customHeight="1">
      <c r="A137" s="100">
        <f>A131+1</f>
        <v>23</v>
      </c>
      <c r="B137" s="187" t="s">
        <v>154</v>
      </c>
      <c r="C137" s="188"/>
      <c r="D137" s="117">
        <f>+Julio!M137</f>
        <v>20</v>
      </c>
      <c r="E137" s="126">
        <v>20</v>
      </c>
      <c r="F137" s="132">
        <v>5</v>
      </c>
      <c r="G137" s="132"/>
      <c r="H137" s="132"/>
      <c r="I137" s="132"/>
      <c r="J137" s="144">
        <f>+F137+G137</f>
        <v>5</v>
      </c>
      <c r="K137" s="147">
        <f>+AO137</f>
        <v>0</v>
      </c>
      <c r="L137" s="150">
        <f>+J137+K137</f>
        <v>5</v>
      </c>
      <c r="M137" s="153">
        <f>+(D137+E137)-(L137)+H137-I137</f>
        <v>35</v>
      </c>
      <c r="N137" s="14">
        <v>35</v>
      </c>
      <c r="O137" s="15" t="s">
        <v>289</v>
      </c>
      <c r="P137" s="15" t="s">
        <v>111</v>
      </c>
      <c r="Q137" s="16">
        <v>46873</v>
      </c>
      <c r="R137" s="17" t="str">
        <f ca="1">IF(Q137=0," ",IFERROR(IF(DATEDIF(TODAY(),Q137,"M")&lt;=5,"ROJO",IF(DATEDIF(TODAY(),Q137,"M")&gt;=12,"VERDE",IF(AND(DATEDIF(TODAY(),Q137,"M")&gt;=6,DATEDIF(TODAY(),Q137,"M")&lt;=11),"AMARILLO"))),S137))</f>
        <v>VERDE</v>
      </c>
      <c r="S137" s="17" t="str">
        <f>IF(Q137=0," ",IF(Q137&lt;=$N$4,"VENCIDO","NO VENCIDO"))</f>
        <v>NO VENCIDO</v>
      </c>
      <c r="T137" s="18"/>
      <c r="U137" s="19"/>
      <c r="V137" s="19"/>
      <c r="W137" s="20"/>
      <c r="X137" s="20"/>
      <c r="Y137" s="163">
        <f>+AT137</f>
        <v>0</v>
      </c>
      <c r="Z137" s="21"/>
      <c r="AA137" s="4"/>
      <c r="AB137" s="166"/>
      <c r="AC137" s="166"/>
      <c r="AD137" s="170">
        <f>+AB137+AC137</f>
        <v>0</v>
      </c>
      <c r="AE137" s="166"/>
      <c r="AF137" s="166"/>
      <c r="AG137" s="166"/>
      <c r="AH137" s="166"/>
      <c r="AI137" s="166"/>
      <c r="AJ137" s="166"/>
      <c r="AK137" s="166"/>
      <c r="AL137" s="166"/>
      <c r="AM137" s="166"/>
      <c r="AN137" s="166"/>
      <c r="AO137" s="183">
        <f>SUM(AD137:AN141)</f>
        <v>0</v>
      </c>
      <c r="AP137" s="24"/>
      <c r="AQ137" s="8"/>
    </row>
    <row r="138" spans="1:43" ht="14.65" customHeight="1">
      <c r="A138" s="101"/>
      <c r="B138" s="189"/>
      <c r="C138" s="190"/>
      <c r="D138" s="118"/>
      <c r="E138" s="127"/>
      <c r="F138" s="133"/>
      <c r="G138" s="133"/>
      <c r="H138" s="133"/>
      <c r="I138" s="133"/>
      <c r="J138" s="145"/>
      <c r="K138" s="148"/>
      <c r="L138" s="151"/>
      <c r="M138" s="154"/>
      <c r="N138" s="14"/>
      <c r="O138" s="15"/>
      <c r="P138" s="15"/>
      <c r="Q138" s="16"/>
      <c r="R138" s="17" t="str">
        <f ca="1">IF(Q138=0," ",IFERROR(IF(DATEDIF(TODAY(),Q138,"M")&lt;=5,"ROJO",IF(DATEDIF(TODAY(),Q138,"M")&gt;=12,"VERDE",IF(AND(DATEDIF(TODAY(),Q138,"M")&gt;=6,DATEDIF(TODAY(),Q138,"M")&lt;=11),"AMARILLO"))),S138))</f>
        <v xml:space="preserve"> </v>
      </c>
      <c r="S138" s="25" t="str">
        <f>IF(Q138=0," ",IF(Q138&lt;=$N$4,"VENCIDO","NO VENCIDO"))</f>
        <v xml:space="preserve"> </v>
      </c>
      <c r="T138" s="18"/>
      <c r="U138" s="19"/>
      <c r="V138" s="19"/>
      <c r="W138" s="20"/>
      <c r="X138" s="20"/>
      <c r="Y138" s="164"/>
      <c r="Z138" s="21"/>
      <c r="AA138" s="4"/>
      <c r="AB138" s="166"/>
      <c r="AC138" s="166"/>
      <c r="AD138" s="170"/>
      <c r="AE138" s="166"/>
      <c r="AF138" s="166"/>
      <c r="AG138" s="166"/>
      <c r="AH138" s="166"/>
      <c r="AI138" s="166"/>
      <c r="AJ138" s="166"/>
      <c r="AK138" s="166"/>
      <c r="AL138" s="166"/>
      <c r="AM138" s="166"/>
      <c r="AN138" s="166"/>
      <c r="AO138" s="184"/>
      <c r="AP138" s="24"/>
      <c r="AQ138" s="8"/>
    </row>
    <row r="139" spans="1:43" ht="14.65" customHeight="1">
      <c r="A139" s="101"/>
      <c r="B139" s="189"/>
      <c r="C139" s="190"/>
      <c r="D139" s="118"/>
      <c r="E139" s="127"/>
      <c r="F139" s="133"/>
      <c r="G139" s="133"/>
      <c r="H139" s="133"/>
      <c r="I139" s="133"/>
      <c r="J139" s="145"/>
      <c r="K139" s="148"/>
      <c r="L139" s="151"/>
      <c r="M139" s="154"/>
      <c r="N139" s="14"/>
      <c r="O139" s="15"/>
      <c r="P139" s="15"/>
      <c r="Q139" s="16"/>
      <c r="R139" s="17" t="str">
        <f ca="1">IF(Q139=0," ",IFERROR(IF(DATEDIF(TODAY(),Q139,"M")&lt;=5,"ROJO",IF(DATEDIF(TODAY(),Q139,"M")&gt;=12,"VERDE",IF(AND(DATEDIF(TODAY(),Q139,"M")&gt;=6,DATEDIF(TODAY(),Q139,"M")&lt;=11),"AMARILLO"))),S139))</f>
        <v xml:space="preserve"> </v>
      </c>
      <c r="S139" s="25" t="str">
        <f>IF(Q139=0," ",IF(Q139&lt;=$N$4,"VENCIDO","NO VENCIDO"))</f>
        <v xml:space="preserve"> </v>
      </c>
      <c r="T139" s="18"/>
      <c r="U139" s="19"/>
      <c r="V139" s="19"/>
      <c r="W139" s="20"/>
      <c r="X139" s="20"/>
      <c r="Y139" s="164"/>
      <c r="Z139" s="21"/>
      <c r="AA139" s="4"/>
      <c r="AB139" s="166"/>
      <c r="AC139" s="166"/>
      <c r="AD139" s="170"/>
      <c r="AE139" s="166"/>
      <c r="AF139" s="166"/>
      <c r="AG139" s="166"/>
      <c r="AH139" s="166"/>
      <c r="AI139" s="166"/>
      <c r="AJ139" s="166"/>
      <c r="AK139" s="166"/>
      <c r="AL139" s="166"/>
      <c r="AM139" s="166"/>
      <c r="AN139" s="166"/>
      <c r="AO139" s="184"/>
      <c r="AP139" s="24"/>
      <c r="AQ139" s="8"/>
    </row>
    <row r="140" spans="1:43" ht="14.65" customHeight="1">
      <c r="A140" s="101"/>
      <c r="B140" s="189"/>
      <c r="C140" s="190"/>
      <c r="D140" s="118"/>
      <c r="E140" s="127"/>
      <c r="F140" s="133"/>
      <c r="G140" s="133"/>
      <c r="H140" s="133"/>
      <c r="I140" s="133"/>
      <c r="J140" s="145"/>
      <c r="K140" s="148"/>
      <c r="L140" s="151"/>
      <c r="M140" s="154"/>
      <c r="N140" s="14"/>
      <c r="O140" s="15"/>
      <c r="P140" s="15"/>
      <c r="Q140" s="16"/>
      <c r="R140" s="17" t="str">
        <f ca="1">IF(Q140=0," ",IFERROR(IF(DATEDIF(TODAY(),Q140,"M")&lt;=5,"ROJO",IF(DATEDIF(TODAY(),Q140,"M")&gt;=12,"VERDE",IF(AND(DATEDIF(TODAY(),Q140,"M")&gt;=6,DATEDIF(TODAY(),Q140,"M")&lt;=11),"AMARILLO"))),S140))</f>
        <v xml:space="preserve"> </v>
      </c>
      <c r="S140" s="25" t="str">
        <f>IF(Q140=0," ",IF(Q140&lt;=$N$4,"VENCIDO","NO VENCIDO"))</f>
        <v xml:space="preserve"> </v>
      </c>
      <c r="T140" s="18"/>
      <c r="U140" s="19"/>
      <c r="V140" s="19"/>
      <c r="W140" s="20"/>
      <c r="X140" s="20"/>
      <c r="Y140" s="164"/>
      <c r="Z140" s="21"/>
      <c r="AA140" s="4"/>
      <c r="AB140" s="166"/>
      <c r="AC140" s="166"/>
      <c r="AD140" s="170"/>
      <c r="AE140" s="166"/>
      <c r="AF140" s="166"/>
      <c r="AG140" s="166"/>
      <c r="AH140" s="166"/>
      <c r="AI140" s="166"/>
      <c r="AJ140" s="166"/>
      <c r="AK140" s="166"/>
      <c r="AL140" s="166"/>
      <c r="AM140" s="166"/>
      <c r="AN140" s="166"/>
      <c r="AO140" s="184"/>
      <c r="AP140" s="24"/>
      <c r="AQ140" s="8"/>
    </row>
    <row r="141" spans="1:43" ht="14.65" customHeight="1">
      <c r="A141" s="101"/>
      <c r="B141" s="189"/>
      <c r="C141" s="190"/>
      <c r="D141" s="118"/>
      <c r="E141" s="127"/>
      <c r="F141" s="133"/>
      <c r="G141" s="133"/>
      <c r="H141" s="133"/>
      <c r="I141" s="133"/>
      <c r="J141" s="145"/>
      <c r="K141" s="148"/>
      <c r="L141" s="151"/>
      <c r="M141" s="155"/>
      <c r="N141" s="14"/>
      <c r="O141" s="15"/>
      <c r="P141" s="15"/>
      <c r="Q141" s="16"/>
      <c r="R141" s="17" t="str">
        <f ca="1">IF(Q141=0," ",IFERROR(IF(DATEDIF(TODAY(),Q141,"M")&lt;=5,"ROJO",IF(DATEDIF(TODAY(),Q141,"M")&gt;=12,"VERDE",IF(AND(DATEDIF(TODAY(),Q141,"M")&gt;=6,DATEDIF(TODAY(),Q141,"M")&lt;=11),"AMARILLO"))),S141))</f>
        <v xml:space="preserve"> </v>
      </c>
      <c r="S141" s="25" t="str">
        <f>IF(Q141=0," ",IF(Q141&lt;=$N$4,"VENCIDO","NO VENCIDO"))</f>
        <v xml:space="preserve"> </v>
      </c>
      <c r="T141" s="18"/>
      <c r="U141" s="19"/>
      <c r="V141" s="19"/>
      <c r="W141" s="20"/>
      <c r="X141" s="20"/>
      <c r="Y141" s="164"/>
      <c r="Z141" s="21"/>
      <c r="AA141" s="4"/>
      <c r="AB141" s="166"/>
      <c r="AC141" s="166"/>
      <c r="AD141" s="170"/>
      <c r="AE141" s="166"/>
      <c r="AF141" s="166"/>
      <c r="AG141" s="166"/>
      <c r="AH141" s="166"/>
      <c r="AI141" s="166"/>
      <c r="AJ141" s="166"/>
      <c r="AK141" s="166"/>
      <c r="AL141" s="166"/>
      <c r="AM141" s="166"/>
      <c r="AN141" s="166"/>
      <c r="AO141" s="185"/>
      <c r="AP141" s="24"/>
      <c r="AQ141" s="8"/>
    </row>
    <row r="142" spans="1:43" ht="16.5">
      <c r="A142" s="102"/>
      <c r="B142" s="191"/>
      <c r="C142" s="192"/>
      <c r="D142" s="119"/>
      <c r="E142" s="128"/>
      <c r="F142" s="134"/>
      <c r="G142" s="134"/>
      <c r="H142" s="134"/>
      <c r="I142" s="134"/>
      <c r="J142" s="146"/>
      <c r="K142" s="149"/>
      <c r="L142" s="152"/>
      <c r="M142" s="28" t="b">
        <f>M137=N142</f>
        <v>1</v>
      </c>
      <c r="N142" s="29">
        <f>SUM(N137:N141)</f>
        <v>35</v>
      </c>
      <c r="O142" s="30" t="s">
        <v>112</v>
      </c>
      <c r="P142" s="31"/>
      <c r="Q142" s="32"/>
      <c r="R142" s="32"/>
      <c r="S142" s="32"/>
      <c r="T142" s="33">
        <f>SUM(T137:T141)</f>
        <v>0</v>
      </c>
      <c r="U142" s="34"/>
      <c r="V142" s="34"/>
      <c r="W142" s="34"/>
      <c r="X142" s="35"/>
      <c r="Y142" s="165"/>
      <c r="Z142" s="36"/>
      <c r="AA142" s="4"/>
      <c r="AB142" s="37"/>
      <c r="AC142" s="37"/>
      <c r="AD142" s="38"/>
      <c r="AE142" s="37"/>
      <c r="AF142" s="37"/>
      <c r="AG142" s="37"/>
      <c r="AH142" s="37"/>
      <c r="AI142" s="37"/>
      <c r="AJ142" s="37"/>
      <c r="AK142" s="37"/>
      <c r="AL142" s="37"/>
      <c r="AM142" s="37"/>
      <c r="AN142" s="37"/>
      <c r="AO142" s="39"/>
      <c r="AP142" s="24"/>
      <c r="AQ142" s="8"/>
    </row>
    <row r="143" spans="1:43" ht="14.65" customHeight="1">
      <c r="A143" s="100">
        <f>A137+1</f>
        <v>24</v>
      </c>
      <c r="B143" s="187" t="s">
        <v>156</v>
      </c>
      <c r="C143" s="188"/>
      <c r="D143" s="117">
        <f>+Julio!M143</f>
        <v>12</v>
      </c>
      <c r="E143" s="126"/>
      <c r="F143" s="132">
        <v>5</v>
      </c>
      <c r="G143" s="132"/>
      <c r="H143" s="132"/>
      <c r="I143" s="132"/>
      <c r="J143" s="144">
        <f>+F143+G143</f>
        <v>5</v>
      </c>
      <c r="K143" s="147">
        <f>+AO143</f>
        <v>0</v>
      </c>
      <c r="L143" s="150">
        <f>+J143+K143</f>
        <v>5</v>
      </c>
      <c r="M143" s="153">
        <f>+(D143+E143)-(L143)+H143-I143</f>
        <v>7</v>
      </c>
      <c r="N143" s="14">
        <v>7</v>
      </c>
      <c r="O143" s="15" t="s">
        <v>257</v>
      </c>
      <c r="P143" s="15" t="s">
        <v>125</v>
      </c>
      <c r="Q143" s="16">
        <v>47026</v>
      </c>
      <c r="R143" s="17" t="str">
        <f ca="1">IF(Q143=0," ",IFERROR(IF(DATEDIF(TODAY(),Q143,"M")&lt;=5,"ROJO",IF(DATEDIF(TODAY(),Q143,"M")&gt;=12,"VERDE",IF(AND(DATEDIF(TODAY(),Q143,"M")&gt;=6,DATEDIF(TODAY(),Q143,"M")&lt;=11),"AMARILLO"))),S143))</f>
        <v>VERDE</v>
      </c>
      <c r="S143" s="17" t="str">
        <f>IF(Q143=0," ",IF(Q143&lt;=$N$4,"VENCIDO","NO VENCIDO"))</f>
        <v>NO VENCIDO</v>
      </c>
      <c r="T143" s="18"/>
      <c r="U143" s="19"/>
      <c r="V143" s="19"/>
      <c r="W143" s="20"/>
      <c r="X143" s="20"/>
      <c r="Y143" s="163">
        <f>+AT143</f>
        <v>0</v>
      </c>
      <c r="Z143" s="21"/>
      <c r="AA143" s="4"/>
      <c r="AB143" s="166"/>
      <c r="AC143" s="166"/>
      <c r="AD143" s="170">
        <f>+AB143+AC143</f>
        <v>0</v>
      </c>
      <c r="AE143" s="166"/>
      <c r="AF143" s="166"/>
      <c r="AG143" s="166"/>
      <c r="AH143" s="166"/>
      <c r="AI143" s="166"/>
      <c r="AJ143" s="166"/>
      <c r="AK143" s="166"/>
      <c r="AL143" s="166"/>
      <c r="AM143" s="166"/>
      <c r="AN143" s="166"/>
      <c r="AO143" s="183">
        <f>SUM(AD143:AN147)</f>
        <v>0</v>
      </c>
      <c r="AP143" s="24"/>
      <c r="AQ143" s="8"/>
    </row>
    <row r="144" spans="1:43" ht="14.65" customHeight="1">
      <c r="A144" s="101"/>
      <c r="B144" s="189"/>
      <c r="C144" s="190"/>
      <c r="D144" s="118"/>
      <c r="E144" s="127"/>
      <c r="F144" s="133"/>
      <c r="G144" s="133"/>
      <c r="H144" s="133"/>
      <c r="I144" s="133"/>
      <c r="J144" s="145"/>
      <c r="K144" s="148"/>
      <c r="L144" s="151"/>
      <c r="M144" s="154"/>
      <c r="N144" s="14"/>
      <c r="O144" s="15"/>
      <c r="P144" s="15"/>
      <c r="Q144" s="16"/>
      <c r="R144" s="17" t="str">
        <f ca="1">IF(Q144=0," ",IFERROR(IF(DATEDIF(TODAY(),Q144,"M")&lt;=5,"ROJO",IF(DATEDIF(TODAY(),Q144,"M")&gt;=12,"VERDE",IF(AND(DATEDIF(TODAY(),Q144,"M")&gt;=6,DATEDIF(TODAY(),Q144,"M")&lt;=11),"AMARILLO"))),S144))</f>
        <v xml:space="preserve"> </v>
      </c>
      <c r="S144" s="25" t="str">
        <f>IF(Q144=0," ",IF(Q144&lt;=$N$4,"VENCIDO","NO VENCIDO"))</f>
        <v xml:space="preserve"> </v>
      </c>
      <c r="T144" s="18"/>
      <c r="U144" s="19"/>
      <c r="V144" s="19"/>
      <c r="W144" s="20"/>
      <c r="X144" s="20"/>
      <c r="Y144" s="164"/>
      <c r="Z144" s="21"/>
      <c r="AA144" s="4"/>
      <c r="AB144" s="166"/>
      <c r="AC144" s="166"/>
      <c r="AD144" s="170"/>
      <c r="AE144" s="166"/>
      <c r="AF144" s="166"/>
      <c r="AG144" s="166"/>
      <c r="AH144" s="166"/>
      <c r="AI144" s="166"/>
      <c r="AJ144" s="166"/>
      <c r="AK144" s="166"/>
      <c r="AL144" s="166"/>
      <c r="AM144" s="166"/>
      <c r="AN144" s="166"/>
      <c r="AO144" s="184"/>
      <c r="AP144" s="24"/>
      <c r="AQ144" s="8"/>
    </row>
    <row r="145" spans="1:43" ht="14.65" customHeight="1">
      <c r="A145" s="101"/>
      <c r="B145" s="189"/>
      <c r="C145" s="190"/>
      <c r="D145" s="118"/>
      <c r="E145" s="127"/>
      <c r="F145" s="133"/>
      <c r="G145" s="133"/>
      <c r="H145" s="133"/>
      <c r="I145" s="133"/>
      <c r="J145" s="145"/>
      <c r="K145" s="148"/>
      <c r="L145" s="151"/>
      <c r="M145" s="154"/>
      <c r="N145" s="14"/>
      <c r="O145" s="15"/>
      <c r="P145" s="15"/>
      <c r="Q145" s="16"/>
      <c r="R145" s="17" t="str">
        <f ca="1">IF(Q145=0," ",IFERROR(IF(DATEDIF(TODAY(),Q145,"M")&lt;=5,"ROJO",IF(DATEDIF(TODAY(),Q145,"M")&gt;=12,"VERDE",IF(AND(DATEDIF(TODAY(),Q145,"M")&gt;=6,DATEDIF(TODAY(),Q145,"M")&lt;=11),"AMARILLO"))),S145))</f>
        <v xml:space="preserve"> </v>
      </c>
      <c r="S145" s="25" t="str">
        <f>IF(Q145=0," ",IF(Q145&lt;=$N$4,"VENCIDO","NO VENCIDO"))</f>
        <v xml:space="preserve"> </v>
      </c>
      <c r="T145" s="18"/>
      <c r="U145" s="19"/>
      <c r="V145" s="19"/>
      <c r="W145" s="20"/>
      <c r="X145" s="20"/>
      <c r="Y145" s="164"/>
      <c r="Z145" s="21"/>
      <c r="AA145" s="4"/>
      <c r="AB145" s="166"/>
      <c r="AC145" s="166"/>
      <c r="AD145" s="170"/>
      <c r="AE145" s="166"/>
      <c r="AF145" s="166"/>
      <c r="AG145" s="166"/>
      <c r="AH145" s="166"/>
      <c r="AI145" s="166"/>
      <c r="AJ145" s="166"/>
      <c r="AK145" s="166"/>
      <c r="AL145" s="166"/>
      <c r="AM145" s="166"/>
      <c r="AN145" s="166"/>
      <c r="AO145" s="184"/>
      <c r="AP145" s="24"/>
      <c r="AQ145" s="8"/>
    </row>
    <row r="146" spans="1:43" ht="14.65" customHeight="1">
      <c r="A146" s="101"/>
      <c r="B146" s="189"/>
      <c r="C146" s="190"/>
      <c r="D146" s="118"/>
      <c r="E146" s="127"/>
      <c r="F146" s="133"/>
      <c r="G146" s="133"/>
      <c r="H146" s="133"/>
      <c r="I146" s="133"/>
      <c r="J146" s="145"/>
      <c r="K146" s="148"/>
      <c r="L146" s="151"/>
      <c r="M146" s="154"/>
      <c r="N146" s="14"/>
      <c r="O146" s="15"/>
      <c r="P146" s="15"/>
      <c r="Q146" s="16"/>
      <c r="R146" s="17" t="str">
        <f ca="1">IF(Q146=0," ",IFERROR(IF(DATEDIF(TODAY(),Q146,"M")&lt;=5,"ROJO",IF(DATEDIF(TODAY(),Q146,"M")&gt;=12,"VERDE",IF(AND(DATEDIF(TODAY(),Q146,"M")&gt;=6,DATEDIF(TODAY(),Q146,"M")&lt;=11),"AMARILLO"))),S146))</f>
        <v xml:space="preserve"> </v>
      </c>
      <c r="S146" s="25" t="str">
        <f>IF(Q146=0," ",IF(Q146&lt;=$N$4,"VENCIDO","NO VENCIDO"))</f>
        <v xml:space="preserve"> </v>
      </c>
      <c r="T146" s="18"/>
      <c r="U146" s="19"/>
      <c r="V146" s="19"/>
      <c r="W146" s="20"/>
      <c r="X146" s="20"/>
      <c r="Y146" s="164"/>
      <c r="Z146" s="21"/>
      <c r="AA146" s="4"/>
      <c r="AB146" s="166"/>
      <c r="AC146" s="166"/>
      <c r="AD146" s="170"/>
      <c r="AE146" s="166"/>
      <c r="AF146" s="166"/>
      <c r="AG146" s="166"/>
      <c r="AH146" s="166"/>
      <c r="AI146" s="166"/>
      <c r="AJ146" s="166"/>
      <c r="AK146" s="166"/>
      <c r="AL146" s="166"/>
      <c r="AM146" s="166"/>
      <c r="AN146" s="166"/>
      <c r="AO146" s="184"/>
      <c r="AP146" s="24"/>
      <c r="AQ146" s="8"/>
    </row>
    <row r="147" spans="1:43" ht="14.65" customHeight="1">
      <c r="A147" s="101"/>
      <c r="B147" s="189"/>
      <c r="C147" s="190"/>
      <c r="D147" s="118"/>
      <c r="E147" s="127"/>
      <c r="F147" s="133"/>
      <c r="G147" s="133"/>
      <c r="H147" s="133"/>
      <c r="I147" s="133"/>
      <c r="J147" s="145"/>
      <c r="K147" s="148"/>
      <c r="L147" s="151"/>
      <c r="M147" s="155"/>
      <c r="N147" s="14"/>
      <c r="O147" s="15"/>
      <c r="P147" s="15"/>
      <c r="Q147" s="16"/>
      <c r="R147" s="17" t="str">
        <f ca="1">IF(Q147=0," ",IFERROR(IF(DATEDIF(TODAY(),Q147,"M")&lt;=5,"ROJO",IF(DATEDIF(TODAY(),Q147,"M")&gt;=12,"VERDE",IF(AND(DATEDIF(TODAY(),Q147,"M")&gt;=6,DATEDIF(TODAY(),Q147,"M")&lt;=11),"AMARILLO"))),S147))</f>
        <v xml:space="preserve"> </v>
      </c>
      <c r="S147" s="25" t="str">
        <f>IF(Q147=0," ",IF(Q147&lt;=$N$4,"VENCIDO","NO VENCIDO"))</f>
        <v xml:space="preserve"> </v>
      </c>
      <c r="T147" s="18"/>
      <c r="U147" s="19"/>
      <c r="V147" s="19"/>
      <c r="W147" s="20"/>
      <c r="X147" s="20"/>
      <c r="Y147" s="164"/>
      <c r="Z147" s="21"/>
      <c r="AA147" s="4"/>
      <c r="AB147" s="166"/>
      <c r="AC147" s="166"/>
      <c r="AD147" s="170"/>
      <c r="AE147" s="166"/>
      <c r="AF147" s="166"/>
      <c r="AG147" s="166"/>
      <c r="AH147" s="166"/>
      <c r="AI147" s="166"/>
      <c r="AJ147" s="166"/>
      <c r="AK147" s="166"/>
      <c r="AL147" s="166"/>
      <c r="AM147" s="166"/>
      <c r="AN147" s="166"/>
      <c r="AO147" s="185"/>
      <c r="AP147" s="24"/>
      <c r="AQ147" s="8"/>
    </row>
    <row r="148" spans="1:43" ht="16.5">
      <c r="A148" s="102"/>
      <c r="B148" s="191"/>
      <c r="C148" s="192"/>
      <c r="D148" s="119"/>
      <c r="E148" s="128"/>
      <c r="F148" s="134"/>
      <c r="G148" s="134"/>
      <c r="H148" s="134"/>
      <c r="I148" s="134"/>
      <c r="J148" s="146"/>
      <c r="K148" s="149"/>
      <c r="L148" s="152"/>
      <c r="M148" s="28" t="b">
        <f>M143=N148</f>
        <v>1</v>
      </c>
      <c r="N148" s="29">
        <f>SUM(N143:N147)</f>
        <v>7</v>
      </c>
      <c r="O148" s="30" t="s">
        <v>112</v>
      </c>
      <c r="P148" s="31"/>
      <c r="Q148" s="32"/>
      <c r="R148" s="32"/>
      <c r="S148" s="32"/>
      <c r="T148" s="33">
        <f>SUM(T143:T147)</f>
        <v>0</v>
      </c>
      <c r="U148" s="34"/>
      <c r="V148" s="34"/>
      <c r="W148" s="34"/>
      <c r="X148" s="35"/>
      <c r="Y148" s="165"/>
      <c r="Z148" s="36"/>
      <c r="AA148" s="4"/>
      <c r="AB148" s="37"/>
      <c r="AC148" s="38"/>
      <c r="AD148" s="38"/>
      <c r="AE148" s="38"/>
      <c r="AF148" s="38"/>
      <c r="AG148" s="38"/>
      <c r="AH148" s="38"/>
      <c r="AI148" s="38"/>
      <c r="AJ148" s="38"/>
      <c r="AK148" s="38"/>
      <c r="AL148" s="38"/>
      <c r="AM148" s="38"/>
      <c r="AN148" s="38"/>
      <c r="AO148" s="39"/>
      <c r="AP148" s="24"/>
      <c r="AQ148" s="8"/>
    </row>
    <row r="149" spans="1:43" ht="14.65" customHeight="1">
      <c r="A149" s="100">
        <f>A143+1</f>
        <v>25</v>
      </c>
      <c r="B149" s="201" t="s">
        <v>158</v>
      </c>
      <c r="C149" s="201"/>
      <c r="D149" s="120">
        <f>+Julio!M149</f>
        <v>43</v>
      </c>
      <c r="E149" s="129"/>
      <c r="F149" s="132">
        <v>13</v>
      </c>
      <c r="G149" s="132">
        <v>1</v>
      </c>
      <c r="H149" s="132"/>
      <c r="I149" s="132"/>
      <c r="J149" s="144">
        <f>+F149+G149</f>
        <v>14</v>
      </c>
      <c r="K149" s="147">
        <f>+AO149</f>
        <v>0</v>
      </c>
      <c r="L149" s="150">
        <f>+J149+K149</f>
        <v>14</v>
      </c>
      <c r="M149" s="153">
        <f>+(D149+E149)-(L149)+H149-I149</f>
        <v>29</v>
      </c>
      <c r="N149" s="14">
        <v>29</v>
      </c>
      <c r="O149" s="15" t="s">
        <v>290</v>
      </c>
      <c r="P149" s="15" t="s">
        <v>259</v>
      </c>
      <c r="Q149" s="16">
        <v>46418</v>
      </c>
      <c r="R149" s="17" t="str">
        <f ca="1">IF(Q149=0," ",IFERROR(IF(DATEDIF(TODAY(),Q149,"M")&lt;=5,"ROJO",IF(DATEDIF(TODAY(),Q149,"M")&gt;=12,"VERDE",IF(AND(DATEDIF(TODAY(),Q149,"M")&gt;=6,DATEDIF(TODAY(),Q149,"M")&lt;=11),"AMARILLO"))),S149))</f>
        <v>ROJO</v>
      </c>
      <c r="S149" s="17" t="str">
        <f>IF(Q149=0," ",IF(Q149&lt;=$N$4,"VENCIDO","NO VENCIDO"))</f>
        <v>NO VENCIDO</v>
      </c>
      <c r="T149" s="18"/>
      <c r="U149" s="19"/>
      <c r="V149" s="19"/>
      <c r="W149" s="20"/>
      <c r="X149" s="20"/>
      <c r="Y149" s="163">
        <f>+AT149</f>
        <v>0</v>
      </c>
      <c r="Z149" s="21"/>
      <c r="AA149" s="4"/>
      <c r="AB149" s="166"/>
      <c r="AC149" s="166"/>
      <c r="AD149" s="170">
        <f>+AB149+AC149</f>
        <v>0</v>
      </c>
      <c r="AE149" s="166"/>
      <c r="AF149" s="166"/>
      <c r="AG149" s="166"/>
      <c r="AH149" s="166"/>
      <c r="AI149" s="166"/>
      <c r="AJ149" s="166"/>
      <c r="AK149" s="166"/>
      <c r="AL149" s="166"/>
      <c r="AM149" s="166"/>
      <c r="AN149" s="166"/>
      <c r="AO149" s="183">
        <f>SUM(AD149:AN153)</f>
        <v>0</v>
      </c>
      <c r="AP149" s="24"/>
      <c r="AQ149" s="8"/>
    </row>
    <row r="150" spans="1:43" ht="14.65" customHeight="1">
      <c r="A150" s="101"/>
      <c r="B150" s="201"/>
      <c r="C150" s="201"/>
      <c r="D150" s="121"/>
      <c r="E150" s="130"/>
      <c r="F150" s="133"/>
      <c r="G150" s="133"/>
      <c r="H150" s="133"/>
      <c r="I150" s="133"/>
      <c r="J150" s="145"/>
      <c r="K150" s="148"/>
      <c r="L150" s="151"/>
      <c r="M150" s="154"/>
      <c r="N150" s="14"/>
      <c r="O150" s="15"/>
      <c r="P150" s="15"/>
      <c r="Q150" s="16"/>
      <c r="R150" s="17" t="str">
        <f ca="1">IF(Q150=0," ",IFERROR(IF(DATEDIF(TODAY(),Q150,"M")&lt;=5,"ROJO",IF(DATEDIF(TODAY(),Q150,"M")&gt;=12,"VERDE",IF(AND(DATEDIF(TODAY(),Q150,"M")&gt;=6,DATEDIF(TODAY(),Q150,"M")&lt;=11),"AMARILLO"))),S150))</f>
        <v xml:space="preserve"> </v>
      </c>
      <c r="S150" s="25" t="str">
        <f>IF(Q150=0," ",IF(Q150&lt;=$N$4,"VENCIDO","NO VENCIDO"))</f>
        <v xml:space="preserve"> </v>
      </c>
      <c r="T150" s="18"/>
      <c r="U150" s="19"/>
      <c r="V150" s="19"/>
      <c r="W150" s="20"/>
      <c r="X150" s="20"/>
      <c r="Y150" s="164"/>
      <c r="Z150" s="21"/>
      <c r="AA150" s="4"/>
      <c r="AB150" s="166"/>
      <c r="AC150" s="166"/>
      <c r="AD150" s="170"/>
      <c r="AE150" s="166"/>
      <c r="AF150" s="166"/>
      <c r="AG150" s="166"/>
      <c r="AH150" s="166"/>
      <c r="AI150" s="166"/>
      <c r="AJ150" s="166"/>
      <c r="AK150" s="166"/>
      <c r="AL150" s="166"/>
      <c r="AM150" s="166"/>
      <c r="AN150" s="166"/>
      <c r="AO150" s="184"/>
      <c r="AP150" s="24"/>
      <c r="AQ150" s="8"/>
    </row>
    <row r="151" spans="1:43" ht="14.65" customHeight="1">
      <c r="A151" s="101"/>
      <c r="B151" s="201"/>
      <c r="C151" s="201"/>
      <c r="D151" s="122"/>
      <c r="E151" s="130"/>
      <c r="F151" s="133"/>
      <c r="G151" s="133"/>
      <c r="H151" s="133"/>
      <c r="I151" s="133"/>
      <c r="J151" s="145"/>
      <c r="K151" s="148"/>
      <c r="L151" s="151"/>
      <c r="M151" s="154"/>
      <c r="N151" s="14"/>
      <c r="O151" s="15"/>
      <c r="P151" s="15"/>
      <c r="Q151" s="16"/>
      <c r="R151" s="17" t="str">
        <f ca="1">IF(Q151=0," ",IFERROR(IF(DATEDIF(TODAY(),Q151,"M")&lt;=5,"ROJO",IF(DATEDIF(TODAY(),Q151,"M")&gt;=12,"VERDE",IF(AND(DATEDIF(TODAY(),Q151,"M")&gt;=6,DATEDIF(TODAY(),Q151,"M")&lt;=11),"AMARILLO"))),S151))</f>
        <v xml:space="preserve"> </v>
      </c>
      <c r="S151" s="25" t="str">
        <f>IF(Q151=0," ",IF(Q151&lt;=$N$4,"VENCIDO","NO VENCIDO"))</f>
        <v xml:space="preserve"> </v>
      </c>
      <c r="T151" s="18"/>
      <c r="U151" s="19"/>
      <c r="V151" s="19"/>
      <c r="W151" s="20"/>
      <c r="X151" s="20"/>
      <c r="Y151" s="164"/>
      <c r="Z151" s="21"/>
      <c r="AA151" s="4"/>
      <c r="AB151" s="166"/>
      <c r="AC151" s="166"/>
      <c r="AD151" s="170"/>
      <c r="AE151" s="166"/>
      <c r="AF151" s="166"/>
      <c r="AG151" s="166"/>
      <c r="AH151" s="166"/>
      <c r="AI151" s="166"/>
      <c r="AJ151" s="166"/>
      <c r="AK151" s="166"/>
      <c r="AL151" s="166"/>
      <c r="AM151" s="166"/>
      <c r="AN151" s="166"/>
      <c r="AO151" s="184"/>
      <c r="AP151" s="24"/>
      <c r="AQ151" s="8"/>
    </row>
    <row r="152" spans="1:43" ht="15.4" customHeight="1">
      <c r="A152" s="101"/>
      <c r="B152" s="92" t="s">
        <v>238</v>
      </c>
      <c r="C152" s="92"/>
      <c r="D152" s="42"/>
      <c r="E152" s="130"/>
      <c r="F152" s="133"/>
      <c r="G152" s="133"/>
      <c r="H152" s="133"/>
      <c r="I152" s="133"/>
      <c r="J152" s="145"/>
      <c r="K152" s="148"/>
      <c r="L152" s="151"/>
      <c r="M152" s="154"/>
      <c r="N152" s="14"/>
      <c r="O152" s="15"/>
      <c r="P152" s="15"/>
      <c r="Q152" s="16"/>
      <c r="R152" s="17" t="str">
        <f ca="1">IF(Q152=0," ",IFERROR(IF(DATEDIF(TODAY(),Q152,"M")&lt;=5,"ROJO",IF(DATEDIF(TODAY(),Q152,"M")&gt;=12,"VERDE",IF(AND(DATEDIF(TODAY(),Q152,"M")&gt;=6,DATEDIF(TODAY(),Q152,"M")&lt;=11),"AMARILLO"))),S152))</f>
        <v xml:space="preserve"> </v>
      </c>
      <c r="S152" s="25" t="str">
        <f>IF(Q152=0," ",IF(Q152&lt;=$N$4,"VENCIDO","NO VENCIDO"))</f>
        <v xml:space="preserve"> </v>
      </c>
      <c r="T152" s="18"/>
      <c r="U152" s="19"/>
      <c r="V152" s="19"/>
      <c r="W152" s="20"/>
      <c r="X152" s="20"/>
      <c r="Y152" s="164"/>
      <c r="Z152" s="21"/>
      <c r="AA152" s="4"/>
      <c r="AB152" s="166"/>
      <c r="AC152" s="166"/>
      <c r="AD152" s="170"/>
      <c r="AE152" s="166"/>
      <c r="AF152" s="166"/>
      <c r="AG152" s="166"/>
      <c r="AH152" s="166"/>
      <c r="AI152" s="166"/>
      <c r="AJ152" s="166"/>
      <c r="AK152" s="166"/>
      <c r="AL152" s="166"/>
      <c r="AM152" s="166"/>
      <c r="AN152" s="166"/>
      <c r="AO152" s="184"/>
      <c r="AP152" s="24"/>
      <c r="AQ152" s="8"/>
    </row>
    <row r="153" spans="1:43" ht="15.4" customHeight="1">
      <c r="A153" s="101"/>
      <c r="B153" s="93" t="s">
        <v>239</v>
      </c>
      <c r="C153" s="93"/>
      <c r="D153" s="43">
        <f>+M158*2</f>
        <v>0</v>
      </c>
      <c r="E153" s="130"/>
      <c r="F153" s="133"/>
      <c r="G153" s="133"/>
      <c r="H153" s="133"/>
      <c r="I153" s="133"/>
      <c r="J153" s="145"/>
      <c r="K153" s="148"/>
      <c r="L153" s="151"/>
      <c r="M153" s="155"/>
      <c r="N153" s="14"/>
      <c r="O153" s="15"/>
      <c r="P153" s="15"/>
      <c r="Q153" s="16"/>
      <c r="R153" s="17" t="str">
        <f ca="1">IF(Q153=0," ",IFERROR(IF(DATEDIF(TODAY(),Q153,"M")&lt;=5,"ROJO",IF(DATEDIF(TODAY(),Q153,"M")&gt;=12,"VERDE",IF(AND(DATEDIF(TODAY(),Q153,"M")&gt;=6,DATEDIF(TODAY(),Q153,"M")&lt;=11),"AMARILLO"))),S153))</f>
        <v xml:space="preserve"> </v>
      </c>
      <c r="S153" s="25" t="str">
        <f>IF(Q153=0," ",IF(Q153&lt;=$N$4,"VENCIDO","NO VENCIDO"))</f>
        <v xml:space="preserve"> </v>
      </c>
      <c r="T153" s="18"/>
      <c r="U153" s="19"/>
      <c r="V153" s="19"/>
      <c r="W153" s="20"/>
      <c r="X153" s="20"/>
      <c r="Y153" s="164"/>
      <c r="Z153" s="21"/>
      <c r="AA153" s="4"/>
      <c r="AB153" s="166"/>
      <c r="AC153" s="166"/>
      <c r="AD153" s="170"/>
      <c r="AE153" s="166"/>
      <c r="AF153" s="166"/>
      <c r="AG153" s="166"/>
      <c r="AH153" s="166"/>
      <c r="AI153" s="166"/>
      <c r="AJ153" s="166"/>
      <c r="AK153" s="166"/>
      <c r="AL153" s="166"/>
      <c r="AM153" s="166"/>
      <c r="AN153" s="166"/>
      <c r="AO153" s="185"/>
      <c r="AP153" s="24"/>
      <c r="AQ153" s="8"/>
    </row>
    <row r="154" spans="1:43" ht="16.5">
      <c r="A154" s="102"/>
      <c r="B154" s="94" t="s">
        <v>162</v>
      </c>
      <c r="C154" s="94"/>
      <c r="D154" s="44">
        <f>+M149-M152+M153</f>
        <v>29</v>
      </c>
      <c r="E154" s="131"/>
      <c r="F154" s="134"/>
      <c r="G154" s="134"/>
      <c r="H154" s="134"/>
      <c r="I154" s="134"/>
      <c r="J154" s="146"/>
      <c r="K154" s="149"/>
      <c r="L154" s="152"/>
      <c r="M154" s="28" t="b">
        <f>M149=N154</f>
        <v>1</v>
      </c>
      <c r="N154" s="29">
        <f>SUM(N149:N153)</f>
        <v>29</v>
      </c>
      <c r="O154" s="30" t="s">
        <v>112</v>
      </c>
      <c r="P154" s="31"/>
      <c r="Q154" s="32"/>
      <c r="R154" s="32"/>
      <c r="S154" s="32"/>
      <c r="T154" s="33">
        <f>SUM(T149:T153)</f>
        <v>0</v>
      </c>
      <c r="U154" s="34"/>
      <c r="V154" s="34"/>
      <c r="W154" s="34"/>
      <c r="X154" s="35"/>
      <c r="Y154" s="165"/>
      <c r="Z154" s="36"/>
      <c r="AA154" s="4"/>
      <c r="AB154" s="37"/>
      <c r="AC154" s="37"/>
      <c r="AD154" s="38"/>
      <c r="AE154" s="37"/>
      <c r="AF154" s="37"/>
      <c r="AG154" s="37"/>
      <c r="AH154" s="37"/>
      <c r="AI154" s="37"/>
      <c r="AJ154" s="37"/>
      <c r="AK154" s="37"/>
      <c r="AL154" s="37"/>
      <c r="AM154" s="37"/>
      <c r="AN154" s="37"/>
      <c r="AO154" s="39"/>
      <c r="AP154" s="24"/>
      <c r="AQ154" s="8"/>
    </row>
    <row r="155" spans="1:43" ht="14.65" customHeight="1">
      <c r="A155" s="103">
        <f>A149+1</f>
        <v>26</v>
      </c>
      <c r="B155" s="201" t="s">
        <v>159</v>
      </c>
      <c r="C155" s="201"/>
      <c r="D155" s="117">
        <f>+Julio!M155</f>
        <v>221</v>
      </c>
      <c r="E155" s="129"/>
      <c r="F155" s="132">
        <v>33</v>
      </c>
      <c r="G155" s="132"/>
      <c r="H155" s="132"/>
      <c r="I155" s="132"/>
      <c r="J155" s="144">
        <f>+F155+G155</f>
        <v>33</v>
      </c>
      <c r="K155" s="147">
        <f>+AO155</f>
        <v>4</v>
      </c>
      <c r="L155" s="150">
        <f>+J155+K155</f>
        <v>37</v>
      </c>
      <c r="M155" s="153">
        <f>+(D155+E155)-(L155)+H155-I155</f>
        <v>184</v>
      </c>
      <c r="N155" s="14">
        <v>184</v>
      </c>
      <c r="O155" s="15" t="s">
        <v>260</v>
      </c>
      <c r="P155" s="15" t="s">
        <v>261</v>
      </c>
      <c r="Q155" s="16">
        <v>46413</v>
      </c>
      <c r="R155" s="17" t="str">
        <f ca="1">IF(Q155=0," ",IFERROR(IF(DATEDIF(TODAY(),Q155,"M")&lt;=5,"ROJO",IF(DATEDIF(TODAY(),Q155,"M")&gt;=12,"VERDE",IF(AND(DATEDIF(TODAY(),Q155,"M")&gt;=6,DATEDIF(TODAY(),Q155,"M")&lt;=11),"AMARILLO"))),S155))</f>
        <v>ROJO</v>
      </c>
      <c r="S155" s="17" t="str">
        <f>IF(Q155=0," ",IF(Q155&lt;=$N$4,"VENCIDO","NO VENCIDO"))</f>
        <v>NO VENCIDO</v>
      </c>
      <c r="T155" s="18"/>
      <c r="U155" s="19"/>
      <c r="V155" s="19"/>
      <c r="W155" s="20"/>
      <c r="X155" s="20"/>
      <c r="Y155" s="163">
        <f>+AT155</f>
        <v>0</v>
      </c>
      <c r="Z155" s="21"/>
      <c r="AA155" s="4"/>
      <c r="AB155" s="166">
        <v>4</v>
      </c>
      <c r="AC155" s="166"/>
      <c r="AD155" s="170">
        <f>+AB155+AC155</f>
        <v>4</v>
      </c>
      <c r="AE155" s="166"/>
      <c r="AF155" s="166"/>
      <c r="AG155" s="166"/>
      <c r="AH155" s="166"/>
      <c r="AI155" s="166"/>
      <c r="AJ155" s="166"/>
      <c r="AK155" s="166"/>
      <c r="AL155" s="166"/>
      <c r="AM155" s="166"/>
      <c r="AN155" s="166"/>
      <c r="AO155" s="183">
        <f>SUM(AD155:AN159)</f>
        <v>4</v>
      </c>
      <c r="AP155" s="24"/>
      <c r="AQ155" s="8"/>
    </row>
    <row r="156" spans="1:43" ht="14.65" customHeight="1">
      <c r="A156" s="103"/>
      <c r="B156" s="201"/>
      <c r="C156" s="201"/>
      <c r="D156" s="118"/>
      <c r="E156" s="130"/>
      <c r="F156" s="133"/>
      <c r="G156" s="133"/>
      <c r="H156" s="133"/>
      <c r="I156" s="133"/>
      <c r="J156" s="145"/>
      <c r="K156" s="148"/>
      <c r="L156" s="151"/>
      <c r="M156" s="154"/>
      <c r="N156" s="14"/>
      <c r="O156" s="15"/>
      <c r="P156" s="15"/>
      <c r="Q156" s="16"/>
      <c r="R156" s="17" t="str">
        <f ca="1">IF(Q156=0," ",IFERROR(IF(DATEDIF(TODAY(),Q156,"M")&lt;=5,"ROJO",IF(DATEDIF(TODAY(),Q156,"M")&gt;=12,"VERDE",IF(AND(DATEDIF(TODAY(),Q156,"M")&gt;=6,DATEDIF(TODAY(),Q156,"M")&lt;=11),"AMARILLO"))),S156))</f>
        <v xml:space="preserve"> </v>
      </c>
      <c r="S156" s="25" t="str">
        <f>IF(Q156=0," ",IF(Q156&lt;=$N$4,"VENCIDO","NO VENCIDO"))</f>
        <v xml:space="preserve"> </v>
      </c>
      <c r="T156" s="18"/>
      <c r="U156" s="19"/>
      <c r="V156" s="19"/>
      <c r="W156" s="20"/>
      <c r="X156" s="20"/>
      <c r="Y156" s="164"/>
      <c r="Z156" s="21"/>
      <c r="AA156" s="4"/>
      <c r="AB156" s="166"/>
      <c r="AC156" s="166"/>
      <c r="AD156" s="170"/>
      <c r="AE156" s="166"/>
      <c r="AF156" s="166"/>
      <c r="AG156" s="166"/>
      <c r="AH156" s="166"/>
      <c r="AI156" s="166"/>
      <c r="AJ156" s="166"/>
      <c r="AK156" s="166"/>
      <c r="AL156" s="166"/>
      <c r="AM156" s="166"/>
      <c r="AN156" s="166"/>
      <c r="AO156" s="184"/>
      <c r="AP156" s="24"/>
      <c r="AQ156" s="8"/>
    </row>
    <row r="157" spans="1:43" ht="14.65" customHeight="1">
      <c r="A157" s="103"/>
      <c r="B157" s="201"/>
      <c r="C157" s="201"/>
      <c r="D157" s="119"/>
      <c r="E157" s="130"/>
      <c r="F157" s="133"/>
      <c r="G157" s="133"/>
      <c r="H157" s="133"/>
      <c r="I157" s="133"/>
      <c r="J157" s="145"/>
      <c r="K157" s="148"/>
      <c r="L157" s="151"/>
      <c r="M157" s="154"/>
      <c r="N157" s="14"/>
      <c r="O157" s="15"/>
      <c r="P157" s="15"/>
      <c r="Q157" s="16"/>
      <c r="R157" s="17" t="str">
        <f ca="1">IF(Q157=0," ",IFERROR(IF(DATEDIF(TODAY(),Q157,"M")&lt;=5,"ROJO",IF(DATEDIF(TODAY(),Q157,"M")&gt;=12,"VERDE",IF(AND(DATEDIF(TODAY(),Q157,"M")&gt;=6,DATEDIF(TODAY(),Q157,"M")&lt;=11),"AMARILLO"))),S157))</f>
        <v xml:space="preserve"> </v>
      </c>
      <c r="S157" s="25" t="str">
        <f>IF(Q157=0," ",IF(Q157&lt;=$N$4,"VENCIDO","NO VENCIDO"))</f>
        <v xml:space="preserve"> </v>
      </c>
      <c r="T157" s="18"/>
      <c r="U157" s="19"/>
      <c r="V157" s="19"/>
      <c r="W157" s="20"/>
      <c r="X157" s="20"/>
      <c r="Y157" s="164"/>
      <c r="Z157" s="21"/>
      <c r="AA157" s="4"/>
      <c r="AB157" s="166"/>
      <c r="AC157" s="166"/>
      <c r="AD157" s="170"/>
      <c r="AE157" s="166"/>
      <c r="AF157" s="166"/>
      <c r="AG157" s="166"/>
      <c r="AH157" s="166"/>
      <c r="AI157" s="166"/>
      <c r="AJ157" s="166"/>
      <c r="AK157" s="166"/>
      <c r="AL157" s="166"/>
      <c r="AM157" s="166"/>
      <c r="AN157" s="166"/>
      <c r="AO157" s="184"/>
      <c r="AP157" s="24"/>
      <c r="AQ157" s="8"/>
    </row>
    <row r="158" spans="1:43" ht="15.4" customHeight="1">
      <c r="A158" s="103"/>
      <c r="B158" s="93" t="s">
        <v>160</v>
      </c>
      <c r="C158" s="93"/>
      <c r="D158" s="46"/>
      <c r="E158" s="130"/>
      <c r="F158" s="133"/>
      <c r="G158" s="133"/>
      <c r="H158" s="133"/>
      <c r="I158" s="133"/>
      <c r="J158" s="145"/>
      <c r="K158" s="148"/>
      <c r="L158" s="151"/>
      <c r="M158" s="154"/>
      <c r="N158" s="14"/>
      <c r="O158" s="15"/>
      <c r="P158" s="15"/>
      <c r="Q158" s="16"/>
      <c r="R158" s="17" t="str">
        <f ca="1">IF(Q158=0," ",IFERROR(IF(DATEDIF(TODAY(),Q158,"M")&lt;=5,"ROJO",IF(DATEDIF(TODAY(),Q158,"M")&gt;=12,"VERDE",IF(AND(DATEDIF(TODAY(),Q158,"M")&gt;=6,DATEDIF(TODAY(),Q158,"M")&lt;=11),"AMARILLO"))),S158))</f>
        <v xml:space="preserve"> </v>
      </c>
      <c r="S158" s="25" t="str">
        <f>IF(Q158=0," ",IF(Q158&lt;=$N$4,"VENCIDO","NO VENCIDO"))</f>
        <v xml:space="preserve"> </v>
      </c>
      <c r="T158" s="18"/>
      <c r="U158" s="19"/>
      <c r="V158" s="19"/>
      <c r="W158" s="20"/>
      <c r="X158" s="20"/>
      <c r="Y158" s="164"/>
      <c r="Z158" s="21"/>
      <c r="AA158" s="4"/>
      <c r="AB158" s="166"/>
      <c r="AC158" s="166"/>
      <c r="AD158" s="170"/>
      <c r="AE158" s="166"/>
      <c r="AF158" s="166"/>
      <c r="AG158" s="166"/>
      <c r="AH158" s="166"/>
      <c r="AI158" s="166"/>
      <c r="AJ158" s="166"/>
      <c r="AK158" s="166"/>
      <c r="AL158" s="166"/>
      <c r="AM158" s="166"/>
      <c r="AN158" s="166"/>
      <c r="AO158" s="184"/>
      <c r="AP158" s="24"/>
      <c r="AQ158" s="8"/>
    </row>
    <row r="159" spans="1:43" ht="15.4" customHeight="1">
      <c r="A159" s="103"/>
      <c r="B159" s="95" t="s">
        <v>161</v>
      </c>
      <c r="C159" s="95"/>
      <c r="D159" s="47">
        <f>+M152/2</f>
        <v>0</v>
      </c>
      <c r="E159" s="130"/>
      <c r="F159" s="133"/>
      <c r="G159" s="133"/>
      <c r="H159" s="133"/>
      <c r="I159" s="133"/>
      <c r="J159" s="145"/>
      <c r="K159" s="148"/>
      <c r="L159" s="151"/>
      <c r="M159" s="155"/>
      <c r="N159" s="14"/>
      <c r="O159" s="15"/>
      <c r="P159" s="15"/>
      <c r="Q159" s="16"/>
      <c r="R159" s="17" t="str">
        <f ca="1">IF(Q159=0," ",IFERROR(IF(DATEDIF(TODAY(),Q159,"M")&lt;=5,"ROJO",IF(DATEDIF(TODAY(),Q159,"M")&gt;=12,"VERDE",IF(AND(DATEDIF(TODAY(),Q159,"M")&gt;=6,DATEDIF(TODAY(),Q159,"M")&lt;=11),"AMARILLO"))),S159))</f>
        <v xml:space="preserve"> </v>
      </c>
      <c r="S159" s="25" t="str">
        <f>IF(Q159=0," ",IF(Q159&lt;=$N$4,"VENCIDO","NO VENCIDO"))</f>
        <v xml:space="preserve"> </v>
      </c>
      <c r="T159" s="18"/>
      <c r="U159" s="19"/>
      <c r="V159" s="19"/>
      <c r="W159" s="20"/>
      <c r="X159" s="20"/>
      <c r="Y159" s="164"/>
      <c r="Z159" s="21"/>
      <c r="AA159" s="4"/>
      <c r="AB159" s="166"/>
      <c r="AC159" s="166"/>
      <c r="AD159" s="170"/>
      <c r="AE159" s="166"/>
      <c r="AF159" s="166"/>
      <c r="AG159" s="166"/>
      <c r="AH159" s="166"/>
      <c r="AI159" s="166"/>
      <c r="AJ159" s="166"/>
      <c r="AK159" s="166"/>
      <c r="AL159" s="166"/>
      <c r="AM159" s="166"/>
      <c r="AN159" s="166"/>
      <c r="AO159" s="185"/>
      <c r="AP159" s="24"/>
      <c r="AQ159" s="8"/>
    </row>
    <row r="160" spans="1:43" ht="16.5">
      <c r="A160" s="103"/>
      <c r="B160" s="94" t="s">
        <v>162</v>
      </c>
      <c r="C160" s="94"/>
      <c r="D160" s="44">
        <f>+M155+M159-M158</f>
        <v>184</v>
      </c>
      <c r="E160" s="131"/>
      <c r="F160" s="134"/>
      <c r="G160" s="134"/>
      <c r="H160" s="134"/>
      <c r="I160" s="134"/>
      <c r="J160" s="146"/>
      <c r="K160" s="149"/>
      <c r="L160" s="152"/>
      <c r="M160" s="28" t="b">
        <f>M155=N160</f>
        <v>1</v>
      </c>
      <c r="N160" s="29">
        <f>SUM(N155:N159)</f>
        <v>184</v>
      </c>
      <c r="O160" s="30" t="s">
        <v>112</v>
      </c>
      <c r="P160" s="31"/>
      <c r="Q160" s="32"/>
      <c r="R160" s="32"/>
      <c r="S160" s="32"/>
      <c r="T160" s="33">
        <f>SUM(T155:T159)</f>
        <v>0</v>
      </c>
      <c r="U160" s="34"/>
      <c r="V160" s="34"/>
      <c r="W160" s="34"/>
      <c r="X160" s="35"/>
      <c r="Y160" s="165"/>
      <c r="Z160" s="36"/>
      <c r="AA160" s="4"/>
      <c r="AB160" s="37"/>
      <c r="AC160" s="37"/>
      <c r="AD160" s="38"/>
      <c r="AE160" s="37"/>
      <c r="AF160" s="37"/>
      <c r="AG160" s="37"/>
      <c r="AH160" s="37"/>
      <c r="AI160" s="37"/>
      <c r="AJ160" s="37"/>
      <c r="AK160" s="37"/>
      <c r="AL160" s="37"/>
      <c r="AM160" s="37"/>
      <c r="AN160" s="37"/>
      <c r="AO160" s="39"/>
      <c r="AP160" s="24"/>
      <c r="AQ160" s="8"/>
    </row>
    <row r="161" spans="1:43" ht="14.65" customHeight="1">
      <c r="A161" s="100">
        <f>A155+1</f>
        <v>27</v>
      </c>
      <c r="B161" s="193" t="s">
        <v>163</v>
      </c>
      <c r="C161" s="193"/>
      <c r="D161" s="117">
        <f>+Julio!M161</f>
        <v>6</v>
      </c>
      <c r="E161" s="126">
        <v>10</v>
      </c>
      <c r="F161" s="132">
        <v>6</v>
      </c>
      <c r="G161" s="132"/>
      <c r="H161" s="132"/>
      <c r="I161" s="132"/>
      <c r="J161" s="144">
        <f>+F161+G161</f>
        <v>6</v>
      </c>
      <c r="K161" s="147">
        <f>+AO161</f>
        <v>0</v>
      </c>
      <c r="L161" s="150">
        <f>+J161+K161</f>
        <v>6</v>
      </c>
      <c r="M161" s="153">
        <f>+(D161+E161)-(L161)+H161-I161</f>
        <v>10</v>
      </c>
      <c r="N161" s="14">
        <v>10</v>
      </c>
      <c r="O161" s="15" t="s">
        <v>302</v>
      </c>
      <c r="P161" s="15" t="s">
        <v>244</v>
      </c>
      <c r="Q161" s="16" t="s">
        <v>303</v>
      </c>
      <c r="R161" s="17" t="str">
        <f ca="1">IF(Q161=0," ",IFERROR(IF(DATEDIF(TODAY(),Q161,"M")&lt;=5,"ROJO",IF(DATEDIF(TODAY(),Q161,"M")&gt;=12,"VERDE",IF(AND(DATEDIF(TODAY(),Q161,"M")&gt;=6,DATEDIF(TODAY(),Q161,"M")&lt;=11),"AMARILLO"))),S161))</f>
        <v>VERDE</v>
      </c>
      <c r="S161" s="17" t="str">
        <f>IF(Q161=0," ",IF(Q161&lt;=$N$4,"VENCIDO","NO VENCIDO"))</f>
        <v>NO VENCIDO</v>
      </c>
      <c r="T161" s="18"/>
      <c r="U161" s="19"/>
      <c r="V161" s="19"/>
      <c r="W161" s="20"/>
      <c r="X161" s="20"/>
      <c r="Y161" s="163">
        <f>+AT161</f>
        <v>0</v>
      </c>
      <c r="Z161" s="21"/>
      <c r="AA161" s="4"/>
      <c r="AB161" s="166"/>
      <c r="AC161" s="166"/>
      <c r="AD161" s="170">
        <f>+AB161+AC161</f>
        <v>0</v>
      </c>
      <c r="AE161" s="166"/>
      <c r="AF161" s="166"/>
      <c r="AG161" s="166"/>
      <c r="AH161" s="166"/>
      <c r="AI161" s="166"/>
      <c r="AJ161" s="166"/>
      <c r="AK161" s="166"/>
      <c r="AL161" s="166"/>
      <c r="AM161" s="166"/>
      <c r="AN161" s="166"/>
      <c r="AO161" s="183">
        <f>SUM(AD161:AN165)</f>
        <v>0</v>
      </c>
      <c r="AP161" s="24"/>
      <c r="AQ161" s="8"/>
    </row>
    <row r="162" spans="1:43" ht="14.65" customHeight="1">
      <c r="A162" s="101"/>
      <c r="B162" s="193"/>
      <c r="C162" s="193"/>
      <c r="D162" s="118"/>
      <c r="E162" s="127"/>
      <c r="F162" s="133"/>
      <c r="G162" s="133"/>
      <c r="H162" s="133"/>
      <c r="I162" s="133"/>
      <c r="J162" s="145"/>
      <c r="K162" s="148"/>
      <c r="L162" s="151"/>
      <c r="M162" s="154"/>
      <c r="N162" s="14"/>
      <c r="O162" s="15"/>
      <c r="P162" s="15"/>
      <c r="Q162" s="16"/>
      <c r="R162" s="17" t="str">
        <f ca="1">IF(Q162=0," ",IFERROR(IF(DATEDIF(TODAY(),Q162,"M")&lt;=5,"ROJO",IF(DATEDIF(TODAY(),Q162,"M")&gt;=12,"VERDE",IF(AND(DATEDIF(TODAY(),Q162,"M")&gt;=6,DATEDIF(TODAY(),Q162,"M")&lt;=11),"AMARILLO"))),S162))</f>
        <v xml:space="preserve"> </v>
      </c>
      <c r="S162" s="25" t="str">
        <f>IF(Q162=0," ",IF(Q162&lt;=$N$4,"VENCIDO","NO VENCIDO"))</f>
        <v xml:space="preserve"> </v>
      </c>
      <c r="T162" s="18"/>
      <c r="U162" s="19"/>
      <c r="V162" s="19"/>
      <c r="W162" s="20"/>
      <c r="X162" s="20"/>
      <c r="Y162" s="164"/>
      <c r="Z162" s="21"/>
      <c r="AA162" s="4"/>
      <c r="AB162" s="166"/>
      <c r="AC162" s="166"/>
      <c r="AD162" s="170"/>
      <c r="AE162" s="166"/>
      <c r="AF162" s="166"/>
      <c r="AG162" s="166"/>
      <c r="AH162" s="166"/>
      <c r="AI162" s="166"/>
      <c r="AJ162" s="166"/>
      <c r="AK162" s="166"/>
      <c r="AL162" s="166"/>
      <c r="AM162" s="166"/>
      <c r="AN162" s="166"/>
      <c r="AO162" s="184"/>
      <c r="AP162" s="24"/>
      <c r="AQ162" s="8"/>
    </row>
    <row r="163" spans="1:43" ht="14.65" customHeight="1">
      <c r="A163" s="101"/>
      <c r="B163" s="193"/>
      <c r="C163" s="193"/>
      <c r="D163" s="118"/>
      <c r="E163" s="127"/>
      <c r="F163" s="133"/>
      <c r="G163" s="133"/>
      <c r="H163" s="133"/>
      <c r="I163" s="133"/>
      <c r="J163" s="145"/>
      <c r="K163" s="148"/>
      <c r="L163" s="151"/>
      <c r="M163" s="154"/>
      <c r="N163" s="14"/>
      <c r="O163" s="15"/>
      <c r="P163" s="15"/>
      <c r="Q163" s="16"/>
      <c r="R163" s="17" t="str">
        <f ca="1">IF(Q163=0," ",IFERROR(IF(DATEDIF(TODAY(),Q163,"M")&lt;=5,"ROJO",IF(DATEDIF(TODAY(),Q163,"M")&gt;=12,"VERDE",IF(AND(DATEDIF(TODAY(),Q163,"M")&gt;=6,DATEDIF(TODAY(),Q163,"M")&lt;=11),"AMARILLO"))),S163))</f>
        <v xml:space="preserve"> </v>
      </c>
      <c r="S163" s="25" t="str">
        <f>IF(Q163=0," ",IF(Q163&lt;=$N$4,"VENCIDO","NO VENCIDO"))</f>
        <v xml:space="preserve"> </v>
      </c>
      <c r="T163" s="18"/>
      <c r="U163" s="19"/>
      <c r="V163" s="19"/>
      <c r="W163" s="20"/>
      <c r="X163" s="20"/>
      <c r="Y163" s="164"/>
      <c r="Z163" s="21"/>
      <c r="AA163" s="4"/>
      <c r="AB163" s="166"/>
      <c r="AC163" s="166"/>
      <c r="AD163" s="170"/>
      <c r="AE163" s="166"/>
      <c r="AF163" s="166"/>
      <c r="AG163" s="166"/>
      <c r="AH163" s="166"/>
      <c r="AI163" s="166"/>
      <c r="AJ163" s="166"/>
      <c r="AK163" s="166"/>
      <c r="AL163" s="166"/>
      <c r="AM163" s="166"/>
      <c r="AN163" s="166"/>
      <c r="AO163" s="184"/>
      <c r="AP163" s="24"/>
      <c r="AQ163" s="8"/>
    </row>
    <row r="164" spans="1:43" ht="14.65" customHeight="1">
      <c r="A164" s="101"/>
      <c r="B164" s="193"/>
      <c r="C164" s="193"/>
      <c r="D164" s="118"/>
      <c r="E164" s="127"/>
      <c r="F164" s="133"/>
      <c r="G164" s="133"/>
      <c r="H164" s="133"/>
      <c r="I164" s="133"/>
      <c r="J164" s="145"/>
      <c r="K164" s="148"/>
      <c r="L164" s="151"/>
      <c r="M164" s="154"/>
      <c r="N164" s="14"/>
      <c r="O164" s="15"/>
      <c r="P164" s="15"/>
      <c r="Q164" s="16"/>
      <c r="R164" s="17" t="str">
        <f ca="1">IF(Q164=0," ",IFERROR(IF(DATEDIF(TODAY(),Q164,"M")&lt;=5,"ROJO",IF(DATEDIF(TODAY(),Q164,"M")&gt;=12,"VERDE",IF(AND(DATEDIF(TODAY(),Q164,"M")&gt;=6,DATEDIF(TODAY(),Q164,"M")&lt;=11),"AMARILLO"))),S164))</f>
        <v xml:space="preserve"> </v>
      </c>
      <c r="S164" s="25" t="str">
        <f>IF(Q164=0," ",IF(Q164&lt;=$N$4,"VENCIDO","NO VENCIDO"))</f>
        <v xml:space="preserve"> </v>
      </c>
      <c r="T164" s="18"/>
      <c r="U164" s="19"/>
      <c r="V164" s="19"/>
      <c r="W164" s="20"/>
      <c r="X164" s="20"/>
      <c r="Y164" s="164"/>
      <c r="Z164" s="21"/>
      <c r="AA164" s="4"/>
      <c r="AB164" s="166"/>
      <c r="AC164" s="166"/>
      <c r="AD164" s="170"/>
      <c r="AE164" s="166"/>
      <c r="AF164" s="166"/>
      <c r="AG164" s="166"/>
      <c r="AH164" s="166"/>
      <c r="AI164" s="166"/>
      <c r="AJ164" s="166"/>
      <c r="AK164" s="166"/>
      <c r="AL164" s="166"/>
      <c r="AM164" s="166"/>
      <c r="AN164" s="166"/>
      <c r="AO164" s="184"/>
      <c r="AP164" s="24"/>
      <c r="AQ164" s="8"/>
    </row>
    <row r="165" spans="1:43" ht="14.65" customHeight="1">
      <c r="A165" s="101"/>
      <c r="B165" s="193"/>
      <c r="C165" s="193"/>
      <c r="D165" s="118"/>
      <c r="E165" s="127"/>
      <c r="F165" s="133"/>
      <c r="G165" s="133"/>
      <c r="H165" s="133"/>
      <c r="I165" s="133"/>
      <c r="J165" s="145"/>
      <c r="K165" s="148"/>
      <c r="L165" s="151"/>
      <c r="M165" s="155"/>
      <c r="N165" s="14"/>
      <c r="O165" s="15"/>
      <c r="P165" s="15"/>
      <c r="Q165" s="16"/>
      <c r="R165" s="17" t="str">
        <f ca="1">IF(Q165=0," ",IFERROR(IF(DATEDIF(TODAY(),Q165,"M")&lt;=5,"ROJO",IF(DATEDIF(TODAY(),Q165,"M")&gt;=12,"VERDE",IF(AND(DATEDIF(TODAY(),Q165,"M")&gt;=6,DATEDIF(TODAY(),Q165,"M")&lt;=11),"AMARILLO"))),S165))</f>
        <v xml:space="preserve"> </v>
      </c>
      <c r="S165" s="25" t="str">
        <f>IF(Q165=0," ",IF(Q165&lt;=$N$4,"VENCIDO","NO VENCIDO"))</f>
        <v xml:space="preserve"> </v>
      </c>
      <c r="T165" s="18"/>
      <c r="U165" s="19"/>
      <c r="V165" s="19"/>
      <c r="W165" s="20"/>
      <c r="X165" s="20"/>
      <c r="Y165" s="164"/>
      <c r="Z165" s="21"/>
      <c r="AA165" s="4"/>
      <c r="AB165" s="166"/>
      <c r="AC165" s="166"/>
      <c r="AD165" s="170"/>
      <c r="AE165" s="166"/>
      <c r="AF165" s="166"/>
      <c r="AG165" s="166"/>
      <c r="AH165" s="166"/>
      <c r="AI165" s="166"/>
      <c r="AJ165" s="166"/>
      <c r="AK165" s="166"/>
      <c r="AL165" s="166"/>
      <c r="AM165" s="166"/>
      <c r="AN165" s="166"/>
      <c r="AO165" s="185"/>
      <c r="AP165" s="24"/>
      <c r="AQ165" s="8"/>
    </row>
    <row r="166" spans="1:43" ht="16.5">
      <c r="A166" s="102"/>
      <c r="B166" s="193"/>
      <c r="C166" s="193"/>
      <c r="D166" s="119"/>
      <c r="E166" s="128"/>
      <c r="F166" s="134"/>
      <c r="G166" s="134"/>
      <c r="H166" s="134"/>
      <c r="I166" s="134"/>
      <c r="J166" s="146"/>
      <c r="K166" s="149"/>
      <c r="L166" s="152"/>
      <c r="M166" s="28" t="b">
        <f>M161=N166</f>
        <v>1</v>
      </c>
      <c r="N166" s="29">
        <f>SUM(N161:N165)</f>
        <v>10</v>
      </c>
      <c r="O166" s="30" t="s">
        <v>112</v>
      </c>
      <c r="P166" s="31"/>
      <c r="Q166" s="32"/>
      <c r="R166" s="32"/>
      <c r="S166" s="32"/>
      <c r="T166" s="33">
        <f>SUM(T161:T165)</f>
        <v>0</v>
      </c>
      <c r="U166" s="34"/>
      <c r="V166" s="34"/>
      <c r="W166" s="34"/>
      <c r="X166" s="35"/>
      <c r="Y166" s="165"/>
      <c r="Z166" s="36"/>
      <c r="AA166" s="4"/>
      <c r="AB166" s="37"/>
      <c r="AC166" s="37"/>
      <c r="AD166" s="38"/>
      <c r="AE166" s="37"/>
      <c r="AF166" s="37"/>
      <c r="AG166" s="37"/>
      <c r="AH166" s="37"/>
      <c r="AI166" s="37"/>
      <c r="AJ166" s="37"/>
      <c r="AK166" s="37"/>
      <c r="AL166" s="37"/>
      <c r="AM166" s="37"/>
      <c r="AN166" s="37"/>
      <c r="AO166" s="39"/>
      <c r="AP166" s="24"/>
      <c r="AQ166" s="8"/>
    </row>
    <row r="167" spans="1:43" ht="14.65" customHeight="1">
      <c r="A167" s="100">
        <f>A161+1</f>
        <v>28</v>
      </c>
      <c r="B167" s="193" t="s">
        <v>164</v>
      </c>
      <c r="C167" s="193"/>
      <c r="D167" s="117">
        <f>+Julio!M167</f>
        <v>0</v>
      </c>
      <c r="E167" s="126"/>
      <c r="F167" s="132"/>
      <c r="G167" s="132"/>
      <c r="H167" s="132"/>
      <c r="I167" s="132"/>
      <c r="J167" s="144">
        <f>+F167+G167</f>
        <v>0</v>
      </c>
      <c r="K167" s="147">
        <f>+AO167</f>
        <v>0</v>
      </c>
      <c r="L167" s="150">
        <f>+J167+K167</f>
        <v>0</v>
      </c>
      <c r="M167" s="153">
        <f>+(D167+E167)-(L167)+H167-I167</f>
        <v>0</v>
      </c>
      <c r="N167" s="14"/>
      <c r="O167" s="15"/>
      <c r="P167" s="15"/>
      <c r="Q167" s="16"/>
      <c r="R167" s="17" t="str">
        <f ca="1">IF(Q167=0," ",IFERROR(IF(DATEDIF(TODAY(),Q167,"M")&lt;=5,"ROJO",IF(DATEDIF(TODAY(),Q167,"M")&gt;=12,"VERDE",IF(AND(DATEDIF(TODAY(),Q167,"M")&gt;=6,DATEDIF(TODAY(),Q167,"M")&lt;=11),"AMARILLO"))),S167))</f>
        <v xml:space="preserve"> </v>
      </c>
      <c r="S167" s="17" t="str">
        <f>IF(Q167=0," ",IF(Q167&lt;=$N$4,"VENCIDO","NO VENCIDO"))</f>
        <v xml:space="preserve"> </v>
      </c>
      <c r="T167" s="18"/>
      <c r="U167" s="19"/>
      <c r="V167" s="19"/>
      <c r="W167" s="20"/>
      <c r="X167" s="20"/>
      <c r="Y167" s="163">
        <f>+AT167</f>
        <v>0</v>
      </c>
      <c r="Z167" s="21"/>
      <c r="AA167" s="4"/>
      <c r="AB167" s="166"/>
      <c r="AC167" s="166"/>
      <c r="AD167" s="170">
        <f>+AB167+AC167</f>
        <v>0</v>
      </c>
      <c r="AE167" s="166"/>
      <c r="AF167" s="166"/>
      <c r="AG167" s="166"/>
      <c r="AH167" s="166"/>
      <c r="AI167" s="166"/>
      <c r="AJ167" s="166"/>
      <c r="AK167" s="166"/>
      <c r="AL167" s="166"/>
      <c r="AM167" s="166"/>
      <c r="AN167" s="166"/>
      <c r="AO167" s="183">
        <f>SUM(AD167:AN171)</f>
        <v>0</v>
      </c>
      <c r="AP167" s="24"/>
      <c r="AQ167" s="8"/>
    </row>
    <row r="168" spans="1:43" ht="14.65" customHeight="1">
      <c r="A168" s="101"/>
      <c r="B168" s="193"/>
      <c r="C168" s="193"/>
      <c r="D168" s="118"/>
      <c r="E168" s="127"/>
      <c r="F168" s="133"/>
      <c r="G168" s="133"/>
      <c r="H168" s="133"/>
      <c r="I168" s="133"/>
      <c r="J168" s="145"/>
      <c r="K168" s="148"/>
      <c r="L168" s="151"/>
      <c r="M168" s="154"/>
      <c r="N168" s="14"/>
      <c r="O168" s="15"/>
      <c r="P168" s="15"/>
      <c r="Q168" s="16"/>
      <c r="R168" s="17" t="str">
        <f ca="1">IF(Q168=0," ",IFERROR(IF(DATEDIF(TODAY(),Q168,"M")&lt;=5,"ROJO",IF(DATEDIF(TODAY(),Q168,"M")&gt;=12,"VERDE",IF(AND(DATEDIF(TODAY(),Q168,"M")&gt;=6,DATEDIF(TODAY(),Q168,"M")&lt;=11),"AMARILLO"))),S168))</f>
        <v xml:space="preserve"> </v>
      </c>
      <c r="S168" s="25" t="str">
        <f>IF(Q168=0," ",IF(Q168&lt;=$N$4,"VENCIDO","NO VENCIDO"))</f>
        <v xml:space="preserve"> </v>
      </c>
      <c r="T168" s="18"/>
      <c r="U168" s="19"/>
      <c r="V168" s="19"/>
      <c r="W168" s="20"/>
      <c r="X168" s="20"/>
      <c r="Y168" s="164"/>
      <c r="Z168" s="21"/>
      <c r="AA168" s="4"/>
      <c r="AB168" s="166"/>
      <c r="AC168" s="166"/>
      <c r="AD168" s="170"/>
      <c r="AE168" s="166"/>
      <c r="AF168" s="166"/>
      <c r="AG168" s="166"/>
      <c r="AH168" s="166"/>
      <c r="AI168" s="166"/>
      <c r="AJ168" s="166"/>
      <c r="AK168" s="166"/>
      <c r="AL168" s="166"/>
      <c r="AM168" s="166"/>
      <c r="AN168" s="166"/>
      <c r="AO168" s="184"/>
      <c r="AP168" s="24"/>
      <c r="AQ168" s="8"/>
    </row>
    <row r="169" spans="1:43" ht="14.65" customHeight="1">
      <c r="A169" s="101"/>
      <c r="B169" s="193"/>
      <c r="C169" s="193"/>
      <c r="D169" s="118"/>
      <c r="E169" s="127"/>
      <c r="F169" s="133"/>
      <c r="G169" s="133"/>
      <c r="H169" s="133"/>
      <c r="I169" s="133"/>
      <c r="J169" s="145"/>
      <c r="K169" s="148"/>
      <c r="L169" s="151"/>
      <c r="M169" s="154"/>
      <c r="N169" s="14"/>
      <c r="O169" s="15"/>
      <c r="P169" s="15"/>
      <c r="Q169" s="16"/>
      <c r="R169" s="17" t="str">
        <f ca="1">IF(Q169=0," ",IFERROR(IF(DATEDIF(TODAY(),Q169,"M")&lt;=5,"ROJO",IF(DATEDIF(TODAY(),Q169,"M")&gt;=12,"VERDE",IF(AND(DATEDIF(TODAY(),Q169,"M")&gt;=6,DATEDIF(TODAY(),Q169,"M")&lt;=11),"AMARILLO"))),S169))</f>
        <v xml:space="preserve"> </v>
      </c>
      <c r="S169" s="25" t="str">
        <f>IF(Q169=0," ",IF(Q169&lt;=$N$4,"VENCIDO","NO VENCIDO"))</f>
        <v xml:space="preserve"> </v>
      </c>
      <c r="T169" s="18"/>
      <c r="U169" s="19"/>
      <c r="V169" s="19"/>
      <c r="W169" s="20"/>
      <c r="X169" s="20"/>
      <c r="Y169" s="164"/>
      <c r="Z169" s="21"/>
      <c r="AA169" s="4"/>
      <c r="AB169" s="166"/>
      <c r="AC169" s="166"/>
      <c r="AD169" s="170"/>
      <c r="AE169" s="166"/>
      <c r="AF169" s="166"/>
      <c r="AG169" s="166"/>
      <c r="AH169" s="166"/>
      <c r="AI169" s="166"/>
      <c r="AJ169" s="166"/>
      <c r="AK169" s="166"/>
      <c r="AL169" s="166"/>
      <c r="AM169" s="166"/>
      <c r="AN169" s="166"/>
      <c r="AO169" s="184"/>
      <c r="AP169" s="24"/>
      <c r="AQ169" s="8"/>
    </row>
    <row r="170" spans="1:43" ht="14.65" customHeight="1">
      <c r="A170" s="101"/>
      <c r="B170" s="193"/>
      <c r="C170" s="193"/>
      <c r="D170" s="118"/>
      <c r="E170" s="127"/>
      <c r="F170" s="133"/>
      <c r="G170" s="133"/>
      <c r="H170" s="133"/>
      <c r="I170" s="133"/>
      <c r="J170" s="145"/>
      <c r="K170" s="148"/>
      <c r="L170" s="151"/>
      <c r="M170" s="154"/>
      <c r="N170" s="14"/>
      <c r="O170" s="15"/>
      <c r="P170" s="15"/>
      <c r="Q170" s="16"/>
      <c r="R170" s="17" t="str">
        <f ca="1">IF(Q170=0," ",IFERROR(IF(DATEDIF(TODAY(),Q170,"M")&lt;=5,"ROJO",IF(DATEDIF(TODAY(),Q170,"M")&gt;=12,"VERDE",IF(AND(DATEDIF(TODAY(),Q170,"M")&gt;=6,DATEDIF(TODAY(),Q170,"M")&lt;=11),"AMARILLO"))),S170))</f>
        <v xml:space="preserve"> </v>
      </c>
      <c r="S170" s="25" t="str">
        <f>IF(Q170=0," ",IF(Q170&lt;=$N$4,"VENCIDO","NO VENCIDO"))</f>
        <v xml:space="preserve"> </v>
      </c>
      <c r="T170" s="18"/>
      <c r="U170" s="19"/>
      <c r="V170" s="19"/>
      <c r="W170" s="20"/>
      <c r="X170" s="20"/>
      <c r="Y170" s="164"/>
      <c r="Z170" s="21"/>
      <c r="AA170" s="4"/>
      <c r="AB170" s="166"/>
      <c r="AC170" s="166"/>
      <c r="AD170" s="170"/>
      <c r="AE170" s="166"/>
      <c r="AF170" s="166"/>
      <c r="AG170" s="166"/>
      <c r="AH170" s="166"/>
      <c r="AI170" s="166"/>
      <c r="AJ170" s="166"/>
      <c r="AK170" s="166"/>
      <c r="AL170" s="166"/>
      <c r="AM170" s="166"/>
      <c r="AN170" s="166"/>
      <c r="AO170" s="184"/>
      <c r="AP170" s="24"/>
      <c r="AQ170" s="8"/>
    </row>
    <row r="171" spans="1:43" ht="14.65" customHeight="1">
      <c r="A171" s="101"/>
      <c r="B171" s="193"/>
      <c r="C171" s="193"/>
      <c r="D171" s="118"/>
      <c r="E171" s="127"/>
      <c r="F171" s="133"/>
      <c r="G171" s="133"/>
      <c r="H171" s="133"/>
      <c r="I171" s="133"/>
      <c r="J171" s="145"/>
      <c r="K171" s="148"/>
      <c r="L171" s="151"/>
      <c r="M171" s="155"/>
      <c r="N171" s="14"/>
      <c r="O171" s="15"/>
      <c r="P171" s="15"/>
      <c r="Q171" s="16"/>
      <c r="R171" s="17" t="str">
        <f ca="1">IF(Q171=0," ",IFERROR(IF(DATEDIF(TODAY(),Q171,"M")&lt;=5,"ROJO",IF(DATEDIF(TODAY(),Q171,"M")&gt;=12,"VERDE",IF(AND(DATEDIF(TODAY(),Q171,"M")&gt;=6,DATEDIF(TODAY(),Q171,"M")&lt;=11),"AMARILLO"))),S171))</f>
        <v xml:space="preserve"> </v>
      </c>
      <c r="S171" s="25" t="str">
        <f>IF(Q171=0," ",IF(Q171&lt;=$N$4,"VENCIDO","NO VENCIDO"))</f>
        <v xml:space="preserve"> </v>
      </c>
      <c r="T171" s="18"/>
      <c r="U171" s="19"/>
      <c r="V171" s="19"/>
      <c r="W171" s="20"/>
      <c r="X171" s="20"/>
      <c r="Y171" s="164"/>
      <c r="Z171" s="21"/>
      <c r="AA171" s="4"/>
      <c r="AB171" s="166"/>
      <c r="AC171" s="166"/>
      <c r="AD171" s="170"/>
      <c r="AE171" s="166"/>
      <c r="AF171" s="166"/>
      <c r="AG171" s="166"/>
      <c r="AH171" s="166"/>
      <c r="AI171" s="166"/>
      <c r="AJ171" s="166"/>
      <c r="AK171" s="166"/>
      <c r="AL171" s="166"/>
      <c r="AM171" s="166"/>
      <c r="AN171" s="166"/>
      <c r="AO171" s="185"/>
      <c r="AP171" s="24"/>
      <c r="AQ171" s="8"/>
    </row>
    <row r="172" spans="1:43" ht="16.5">
      <c r="A172" s="102"/>
      <c r="B172" s="193"/>
      <c r="C172" s="193"/>
      <c r="D172" s="119"/>
      <c r="E172" s="128"/>
      <c r="F172" s="134"/>
      <c r="G172" s="134"/>
      <c r="H172" s="134"/>
      <c r="I172" s="134"/>
      <c r="J172" s="146"/>
      <c r="K172" s="149"/>
      <c r="L172" s="152"/>
      <c r="M172" s="28" t="b">
        <f>M167=N172</f>
        <v>1</v>
      </c>
      <c r="N172" s="29">
        <f>SUM(N167:N171)</f>
        <v>0</v>
      </c>
      <c r="O172" s="30" t="s">
        <v>112</v>
      </c>
      <c r="P172" s="31"/>
      <c r="Q172" s="32"/>
      <c r="R172" s="32"/>
      <c r="S172" s="32"/>
      <c r="T172" s="33">
        <f>SUM(T167:T171)</f>
        <v>0</v>
      </c>
      <c r="U172" s="34"/>
      <c r="V172" s="34"/>
      <c r="W172" s="34"/>
      <c r="X172" s="35"/>
      <c r="Y172" s="165"/>
      <c r="Z172" s="36"/>
      <c r="AA172" s="4"/>
      <c r="AB172" s="37"/>
      <c r="AC172" s="37"/>
      <c r="AD172" s="38"/>
      <c r="AE172" s="37"/>
      <c r="AF172" s="37"/>
      <c r="AG172" s="37"/>
      <c r="AH172" s="37"/>
      <c r="AI172" s="37"/>
      <c r="AJ172" s="37"/>
      <c r="AK172" s="37"/>
      <c r="AL172" s="37"/>
      <c r="AM172" s="37"/>
      <c r="AN172" s="37"/>
      <c r="AO172" s="39"/>
      <c r="AP172" s="24"/>
      <c r="AQ172" s="8"/>
    </row>
    <row r="173" spans="1:43" ht="14.65" customHeight="1">
      <c r="A173" s="100">
        <f>A167+1</f>
        <v>29</v>
      </c>
      <c r="B173" s="193" t="s">
        <v>165</v>
      </c>
      <c r="C173" s="193"/>
      <c r="D173" s="117">
        <f>+Julio!M173</f>
        <v>23</v>
      </c>
      <c r="E173" s="126"/>
      <c r="F173" s="132">
        <v>4</v>
      </c>
      <c r="G173" s="132"/>
      <c r="H173" s="132"/>
      <c r="I173" s="132"/>
      <c r="J173" s="144">
        <f>+F173+G173</f>
        <v>4</v>
      </c>
      <c r="K173" s="147">
        <f>+AO173</f>
        <v>0</v>
      </c>
      <c r="L173" s="150">
        <f>+J173+K173</f>
        <v>4</v>
      </c>
      <c r="M173" s="153">
        <f>+(D173+E173)-(L173)+H173-I173</f>
        <v>19</v>
      </c>
      <c r="N173" s="14">
        <v>9</v>
      </c>
      <c r="O173" s="15" t="s">
        <v>166</v>
      </c>
      <c r="P173" s="15" t="s">
        <v>167</v>
      </c>
      <c r="Q173" s="16">
        <v>46538</v>
      </c>
      <c r="R173" s="17" t="str">
        <f ca="1">IF(Q173=0," ",IFERROR(IF(DATEDIF(TODAY(),Q173,"M")&lt;=5,"ROJO",IF(DATEDIF(TODAY(),Q173,"M")&gt;=12,"VERDE",IF(AND(DATEDIF(TODAY(),Q173,"M")&gt;=6,DATEDIF(TODAY(),Q173,"M")&lt;=11),"AMARILLO"))),S173))</f>
        <v>AMARILLO</v>
      </c>
      <c r="S173" s="17" t="str">
        <f>IF(Q173=0," ",IF(Q173&lt;=$N$4,"VENCIDO","NO VENCIDO"))</f>
        <v>NO VENCIDO</v>
      </c>
      <c r="T173" s="18"/>
      <c r="U173" s="19"/>
      <c r="V173" s="19"/>
      <c r="W173" s="20"/>
      <c r="X173" s="20"/>
      <c r="Y173" s="163">
        <f>+AT173</f>
        <v>0</v>
      </c>
      <c r="Z173" s="21"/>
      <c r="AA173" s="4"/>
      <c r="AB173" s="166"/>
      <c r="AC173" s="166"/>
      <c r="AD173" s="170">
        <f>+AB173+AC173</f>
        <v>0</v>
      </c>
      <c r="AE173" s="166"/>
      <c r="AF173" s="166"/>
      <c r="AG173" s="166"/>
      <c r="AH173" s="166"/>
      <c r="AI173" s="166"/>
      <c r="AJ173" s="166"/>
      <c r="AK173" s="166"/>
      <c r="AL173" s="166"/>
      <c r="AM173" s="166"/>
      <c r="AN173" s="166"/>
      <c r="AO173" s="183">
        <f>SUM(AD173:AN177)</f>
        <v>0</v>
      </c>
      <c r="AP173" s="24"/>
      <c r="AQ173" s="8"/>
    </row>
    <row r="174" spans="1:43" ht="14.65" customHeight="1">
      <c r="A174" s="101"/>
      <c r="B174" s="193"/>
      <c r="C174" s="193"/>
      <c r="D174" s="118"/>
      <c r="E174" s="127"/>
      <c r="F174" s="133"/>
      <c r="G174" s="133"/>
      <c r="H174" s="133"/>
      <c r="I174" s="133"/>
      <c r="J174" s="145"/>
      <c r="K174" s="148"/>
      <c r="L174" s="151"/>
      <c r="M174" s="154"/>
      <c r="N174" s="14">
        <v>10</v>
      </c>
      <c r="O174" s="15" t="s">
        <v>291</v>
      </c>
      <c r="P174" s="15" t="s">
        <v>167</v>
      </c>
      <c r="Q174" s="16">
        <v>46537</v>
      </c>
      <c r="R174" s="17" t="str">
        <f ca="1">IF(Q174=0," ",IFERROR(IF(DATEDIF(TODAY(),Q174,"M")&lt;=5,"ROJO",IF(DATEDIF(TODAY(),Q174,"M")&gt;=12,"VERDE",IF(AND(DATEDIF(TODAY(),Q174,"M")&gt;=6,DATEDIF(TODAY(),Q174,"M")&lt;=11),"AMARILLO"))),S174))</f>
        <v>AMARILLO</v>
      </c>
      <c r="S174" s="25" t="str">
        <f>IF(Q174=0," ",IF(Q174&lt;=$N$4,"VENCIDO","NO VENCIDO"))</f>
        <v>NO VENCIDO</v>
      </c>
      <c r="T174" s="18"/>
      <c r="U174" s="19"/>
      <c r="V174" s="19"/>
      <c r="W174" s="20"/>
      <c r="X174" s="20"/>
      <c r="Y174" s="164"/>
      <c r="Z174" s="21"/>
      <c r="AA174" s="4"/>
      <c r="AB174" s="166"/>
      <c r="AC174" s="166"/>
      <c r="AD174" s="170"/>
      <c r="AE174" s="166"/>
      <c r="AF174" s="166"/>
      <c r="AG174" s="166"/>
      <c r="AH174" s="166"/>
      <c r="AI174" s="166"/>
      <c r="AJ174" s="166"/>
      <c r="AK174" s="166"/>
      <c r="AL174" s="166"/>
      <c r="AM174" s="166"/>
      <c r="AN174" s="166"/>
      <c r="AO174" s="184"/>
      <c r="AP174" s="24"/>
      <c r="AQ174" s="8"/>
    </row>
    <row r="175" spans="1:43" ht="14.65" customHeight="1">
      <c r="A175" s="101"/>
      <c r="B175" s="193"/>
      <c r="C175" s="193"/>
      <c r="D175" s="118"/>
      <c r="E175" s="127"/>
      <c r="F175" s="133"/>
      <c r="G175" s="133"/>
      <c r="H175" s="133"/>
      <c r="I175" s="133"/>
      <c r="J175" s="145"/>
      <c r="K175" s="148"/>
      <c r="L175" s="151"/>
      <c r="M175" s="154"/>
      <c r="N175" s="14"/>
      <c r="O175" s="15"/>
      <c r="P175" s="15"/>
      <c r="Q175" s="16"/>
      <c r="R175" s="17" t="str">
        <f ca="1">IF(Q175=0," ",IFERROR(IF(DATEDIF(TODAY(),Q175,"M")&lt;=5,"ROJO",IF(DATEDIF(TODAY(),Q175,"M")&gt;=12,"VERDE",IF(AND(DATEDIF(TODAY(),Q175,"M")&gt;=6,DATEDIF(TODAY(),Q175,"M")&lt;=11),"AMARILLO"))),S175))</f>
        <v xml:space="preserve"> </v>
      </c>
      <c r="S175" s="25" t="str">
        <f>IF(Q175=0," ",IF(Q175&lt;=$N$4,"VENCIDO","NO VENCIDO"))</f>
        <v xml:space="preserve"> </v>
      </c>
      <c r="T175" s="18"/>
      <c r="U175" s="19"/>
      <c r="V175" s="19"/>
      <c r="W175" s="20"/>
      <c r="X175" s="20"/>
      <c r="Y175" s="164"/>
      <c r="Z175" s="21"/>
      <c r="AA175" s="4"/>
      <c r="AB175" s="166"/>
      <c r="AC175" s="166"/>
      <c r="AD175" s="170"/>
      <c r="AE175" s="166"/>
      <c r="AF175" s="166"/>
      <c r="AG175" s="166"/>
      <c r="AH175" s="166"/>
      <c r="AI175" s="166"/>
      <c r="AJ175" s="166"/>
      <c r="AK175" s="166"/>
      <c r="AL175" s="166"/>
      <c r="AM175" s="166"/>
      <c r="AN175" s="166"/>
      <c r="AO175" s="184"/>
      <c r="AP175" s="24"/>
      <c r="AQ175" s="8"/>
    </row>
    <row r="176" spans="1:43" ht="14.65" customHeight="1">
      <c r="A176" s="101"/>
      <c r="B176" s="193"/>
      <c r="C176" s="193"/>
      <c r="D176" s="118"/>
      <c r="E176" s="127"/>
      <c r="F176" s="133"/>
      <c r="G176" s="133"/>
      <c r="H176" s="133"/>
      <c r="I176" s="133"/>
      <c r="J176" s="145"/>
      <c r="K176" s="148"/>
      <c r="L176" s="151"/>
      <c r="M176" s="154"/>
      <c r="N176" s="14"/>
      <c r="O176" s="15"/>
      <c r="P176" s="15"/>
      <c r="Q176" s="16"/>
      <c r="R176" s="17" t="str">
        <f ca="1">IF(Q176=0," ",IFERROR(IF(DATEDIF(TODAY(),Q176,"M")&lt;=5,"ROJO",IF(DATEDIF(TODAY(),Q176,"M")&gt;=12,"VERDE",IF(AND(DATEDIF(TODAY(),Q176,"M")&gt;=6,DATEDIF(TODAY(),Q176,"M")&lt;=11),"AMARILLO"))),S176))</f>
        <v xml:space="preserve"> </v>
      </c>
      <c r="S176" s="25" t="str">
        <f>IF(Q176=0," ",IF(Q176&lt;=$N$4,"VENCIDO","NO VENCIDO"))</f>
        <v xml:space="preserve"> </v>
      </c>
      <c r="T176" s="18"/>
      <c r="U176" s="19"/>
      <c r="V176" s="19"/>
      <c r="W176" s="20"/>
      <c r="X176" s="20"/>
      <c r="Y176" s="164"/>
      <c r="Z176" s="21"/>
      <c r="AA176" s="4"/>
      <c r="AB176" s="166"/>
      <c r="AC176" s="166"/>
      <c r="AD176" s="170"/>
      <c r="AE176" s="166"/>
      <c r="AF176" s="166"/>
      <c r="AG176" s="166"/>
      <c r="AH176" s="166"/>
      <c r="AI176" s="166"/>
      <c r="AJ176" s="166"/>
      <c r="AK176" s="166"/>
      <c r="AL176" s="166"/>
      <c r="AM176" s="166"/>
      <c r="AN176" s="166"/>
      <c r="AO176" s="184"/>
      <c r="AP176" s="24"/>
      <c r="AQ176" s="8"/>
    </row>
    <row r="177" spans="1:43" ht="14.65" customHeight="1">
      <c r="A177" s="101"/>
      <c r="B177" s="193"/>
      <c r="C177" s="193"/>
      <c r="D177" s="118"/>
      <c r="E177" s="127"/>
      <c r="F177" s="133"/>
      <c r="G177" s="133"/>
      <c r="H177" s="133"/>
      <c r="I177" s="133"/>
      <c r="J177" s="145"/>
      <c r="K177" s="148"/>
      <c r="L177" s="151"/>
      <c r="M177" s="155"/>
      <c r="N177" s="14"/>
      <c r="O177" s="15"/>
      <c r="P177" s="15"/>
      <c r="Q177" s="16"/>
      <c r="R177" s="17" t="str">
        <f ca="1">IF(Q177=0," ",IFERROR(IF(DATEDIF(TODAY(),Q177,"M")&lt;=5,"ROJO",IF(DATEDIF(TODAY(),Q177,"M")&gt;=12,"VERDE",IF(AND(DATEDIF(TODAY(),Q177,"M")&gt;=6,DATEDIF(TODAY(),Q177,"M")&lt;=11),"AMARILLO"))),S177))</f>
        <v xml:space="preserve"> </v>
      </c>
      <c r="S177" s="25" t="str">
        <f>IF(Q177=0," ",IF(Q177&lt;=$N$4,"VENCIDO","NO VENCIDO"))</f>
        <v xml:space="preserve"> </v>
      </c>
      <c r="T177" s="18"/>
      <c r="U177" s="19"/>
      <c r="V177" s="19"/>
      <c r="W177" s="20"/>
      <c r="X177" s="20"/>
      <c r="Y177" s="164"/>
      <c r="Z177" s="21"/>
      <c r="AA177" s="4"/>
      <c r="AB177" s="166"/>
      <c r="AC177" s="166"/>
      <c r="AD177" s="170"/>
      <c r="AE177" s="166"/>
      <c r="AF177" s="166"/>
      <c r="AG177" s="166"/>
      <c r="AH177" s="166"/>
      <c r="AI177" s="166"/>
      <c r="AJ177" s="166"/>
      <c r="AK177" s="166"/>
      <c r="AL177" s="166"/>
      <c r="AM177" s="166"/>
      <c r="AN177" s="166"/>
      <c r="AO177" s="185"/>
      <c r="AP177" s="24"/>
      <c r="AQ177" s="8"/>
    </row>
    <row r="178" spans="1:43" ht="16.5">
      <c r="A178" s="102"/>
      <c r="B178" s="193"/>
      <c r="C178" s="193"/>
      <c r="D178" s="119"/>
      <c r="E178" s="128"/>
      <c r="F178" s="134"/>
      <c r="G178" s="134"/>
      <c r="H178" s="134"/>
      <c r="I178" s="134"/>
      <c r="J178" s="146"/>
      <c r="K178" s="149"/>
      <c r="L178" s="152"/>
      <c r="M178" s="28" t="b">
        <f>M173=N178</f>
        <v>1</v>
      </c>
      <c r="N178" s="29">
        <f>SUM(N173:N177)</f>
        <v>19</v>
      </c>
      <c r="O178" s="30" t="s">
        <v>112</v>
      </c>
      <c r="P178" s="31"/>
      <c r="Q178" s="32"/>
      <c r="R178" s="32"/>
      <c r="S178" s="32"/>
      <c r="T178" s="33">
        <f>SUM(T173:T177)</f>
        <v>0</v>
      </c>
      <c r="U178" s="34"/>
      <c r="V178" s="34"/>
      <c r="W178" s="34"/>
      <c r="X178" s="35"/>
      <c r="Y178" s="165"/>
      <c r="Z178" s="36"/>
      <c r="AA178" s="4"/>
      <c r="AB178" s="37"/>
      <c r="AC178" s="37"/>
      <c r="AD178" s="38"/>
      <c r="AE178" s="37"/>
      <c r="AF178" s="37"/>
      <c r="AG178" s="37"/>
      <c r="AH178" s="37"/>
      <c r="AI178" s="37"/>
      <c r="AJ178" s="37"/>
      <c r="AK178" s="37"/>
      <c r="AL178" s="37"/>
      <c r="AM178" s="37"/>
      <c r="AN178" s="37"/>
      <c r="AO178" s="39"/>
      <c r="AP178" s="24"/>
      <c r="AQ178" s="8"/>
    </row>
    <row r="179" spans="1:43" ht="14.65" customHeight="1">
      <c r="A179" s="100">
        <f>A173+1</f>
        <v>30</v>
      </c>
      <c r="B179" s="193" t="s">
        <v>168</v>
      </c>
      <c r="C179" s="193"/>
      <c r="D179" s="117">
        <f>+Julio!M179</f>
        <v>6</v>
      </c>
      <c r="E179" s="126">
        <v>8</v>
      </c>
      <c r="F179" s="132">
        <v>4</v>
      </c>
      <c r="G179" s="132"/>
      <c r="H179" s="132"/>
      <c r="I179" s="132"/>
      <c r="J179" s="144">
        <f>+F179+G179</f>
        <v>4</v>
      </c>
      <c r="K179" s="147">
        <f>+AO179</f>
        <v>0</v>
      </c>
      <c r="L179" s="150">
        <f>+J179+K179</f>
        <v>4</v>
      </c>
      <c r="M179" s="153">
        <f>+(D179+E179)-(L179)+H179-I179</f>
        <v>10</v>
      </c>
      <c r="N179" s="14">
        <v>10</v>
      </c>
      <c r="O179" s="15" t="s">
        <v>304</v>
      </c>
      <c r="P179" s="15" t="s">
        <v>111</v>
      </c>
      <c r="Q179" s="16" t="s">
        <v>305</v>
      </c>
      <c r="R179" s="17" t="str">
        <f ca="1">IF(Q179=0," ",IFERROR(IF(DATEDIF(TODAY(),Q179,"M")&lt;=5,"ROJO",IF(DATEDIF(TODAY(),Q179,"M")&gt;=12,"VERDE",IF(AND(DATEDIF(TODAY(),Q179,"M")&gt;=6,DATEDIF(TODAY(),Q179,"M")&lt;=11),"AMARILLO"))),S179))</f>
        <v>VERDE</v>
      </c>
      <c r="S179" s="17" t="str">
        <f>IF(Q179=0," ",IF(Q179&lt;=$N$4,"VENCIDO","NO VENCIDO"))</f>
        <v>NO VENCIDO</v>
      </c>
      <c r="T179" s="18"/>
      <c r="U179" s="19"/>
      <c r="V179" s="19"/>
      <c r="W179" s="20"/>
      <c r="X179" s="20"/>
      <c r="Y179" s="163">
        <f>+AT179</f>
        <v>0</v>
      </c>
      <c r="Z179" s="21"/>
      <c r="AA179" s="4"/>
      <c r="AB179" s="166"/>
      <c r="AC179" s="166"/>
      <c r="AD179" s="170">
        <f>+AB179+AC179</f>
        <v>0</v>
      </c>
      <c r="AE179" s="166"/>
      <c r="AF179" s="166"/>
      <c r="AG179" s="166"/>
      <c r="AH179" s="166"/>
      <c r="AI179" s="166"/>
      <c r="AJ179" s="166"/>
      <c r="AK179" s="166"/>
      <c r="AL179" s="166"/>
      <c r="AM179" s="166"/>
      <c r="AN179" s="166"/>
      <c r="AO179" s="183">
        <f>SUM(AD179:AN183)</f>
        <v>0</v>
      </c>
      <c r="AP179" s="24"/>
      <c r="AQ179" s="8"/>
    </row>
    <row r="180" spans="1:43" ht="14.65" customHeight="1">
      <c r="A180" s="101"/>
      <c r="B180" s="193"/>
      <c r="C180" s="193"/>
      <c r="D180" s="118"/>
      <c r="E180" s="127"/>
      <c r="F180" s="133"/>
      <c r="G180" s="133"/>
      <c r="H180" s="133"/>
      <c r="I180" s="133"/>
      <c r="J180" s="145"/>
      <c r="K180" s="148"/>
      <c r="L180" s="151"/>
      <c r="M180" s="154"/>
      <c r="N180" s="14"/>
      <c r="O180" s="15"/>
      <c r="P180" s="15"/>
      <c r="Q180" s="16"/>
      <c r="R180" s="17" t="str">
        <f ca="1">IF(Q180=0," ",IFERROR(IF(DATEDIF(TODAY(),Q180,"M")&lt;=5,"ROJO",IF(DATEDIF(TODAY(),Q180,"M")&gt;=12,"VERDE",IF(AND(DATEDIF(TODAY(),Q180,"M")&gt;=6,DATEDIF(TODAY(),Q180,"M")&lt;=11),"AMARILLO"))),S180))</f>
        <v xml:space="preserve"> </v>
      </c>
      <c r="S180" s="25" t="str">
        <f>IF(Q180=0," ",IF(Q180&lt;=$N$4,"VENCIDO","NO VENCIDO"))</f>
        <v xml:space="preserve"> </v>
      </c>
      <c r="T180" s="18"/>
      <c r="U180" s="19"/>
      <c r="V180" s="19"/>
      <c r="W180" s="20"/>
      <c r="X180" s="20"/>
      <c r="Y180" s="164"/>
      <c r="Z180" s="21"/>
      <c r="AA180" s="4"/>
      <c r="AB180" s="166"/>
      <c r="AC180" s="166"/>
      <c r="AD180" s="170"/>
      <c r="AE180" s="166"/>
      <c r="AF180" s="166"/>
      <c r="AG180" s="166"/>
      <c r="AH180" s="166"/>
      <c r="AI180" s="166"/>
      <c r="AJ180" s="166"/>
      <c r="AK180" s="166"/>
      <c r="AL180" s="166"/>
      <c r="AM180" s="166"/>
      <c r="AN180" s="166"/>
      <c r="AO180" s="184"/>
      <c r="AP180" s="24"/>
      <c r="AQ180" s="8"/>
    </row>
    <row r="181" spans="1:43" ht="14.65" customHeight="1">
      <c r="A181" s="101"/>
      <c r="B181" s="193"/>
      <c r="C181" s="193"/>
      <c r="D181" s="118"/>
      <c r="E181" s="127"/>
      <c r="F181" s="133"/>
      <c r="G181" s="133"/>
      <c r="H181" s="133"/>
      <c r="I181" s="133"/>
      <c r="J181" s="145"/>
      <c r="K181" s="148"/>
      <c r="L181" s="151"/>
      <c r="M181" s="154"/>
      <c r="N181" s="14"/>
      <c r="O181" s="15"/>
      <c r="P181" s="15"/>
      <c r="Q181" s="16"/>
      <c r="R181" s="17" t="str">
        <f ca="1">IF(Q181=0," ",IFERROR(IF(DATEDIF(TODAY(),Q181,"M")&lt;=5,"ROJO",IF(DATEDIF(TODAY(),Q181,"M")&gt;=12,"VERDE",IF(AND(DATEDIF(TODAY(),Q181,"M")&gt;=6,DATEDIF(TODAY(),Q181,"M")&lt;=11),"AMARILLO"))),S181))</f>
        <v xml:space="preserve"> </v>
      </c>
      <c r="S181" s="25" t="str">
        <f>IF(Q181=0," ",IF(Q181&lt;=$N$4,"VENCIDO","NO VENCIDO"))</f>
        <v xml:space="preserve"> </v>
      </c>
      <c r="T181" s="18"/>
      <c r="U181" s="19"/>
      <c r="V181" s="19"/>
      <c r="W181" s="20"/>
      <c r="X181" s="20"/>
      <c r="Y181" s="164"/>
      <c r="Z181" s="21"/>
      <c r="AA181" s="4"/>
      <c r="AB181" s="166"/>
      <c r="AC181" s="166"/>
      <c r="AD181" s="170"/>
      <c r="AE181" s="166"/>
      <c r="AF181" s="166"/>
      <c r="AG181" s="166"/>
      <c r="AH181" s="166"/>
      <c r="AI181" s="166"/>
      <c r="AJ181" s="166"/>
      <c r="AK181" s="166"/>
      <c r="AL181" s="166"/>
      <c r="AM181" s="166"/>
      <c r="AN181" s="166"/>
      <c r="AO181" s="184"/>
      <c r="AP181" s="24"/>
      <c r="AQ181" s="8"/>
    </row>
    <row r="182" spans="1:43" ht="14.65" customHeight="1">
      <c r="A182" s="101"/>
      <c r="B182" s="193"/>
      <c r="C182" s="193"/>
      <c r="D182" s="118"/>
      <c r="E182" s="127"/>
      <c r="F182" s="133"/>
      <c r="G182" s="133"/>
      <c r="H182" s="133"/>
      <c r="I182" s="133"/>
      <c r="J182" s="145"/>
      <c r="K182" s="148"/>
      <c r="L182" s="151"/>
      <c r="M182" s="154"/>
      <c r="N182" s="14"/>
      <c r="O182" s="15"/>
      <c r="P182" s="15"/>
      <c r="Q182" s="16"/>
      <c r="R182" s="17" t="str">
        <f ca="1">IF(Q182=0," ",IFERROR(IF(DATEDIF(TODAY(),Q182,"M")&lt;=5,"ROJO",IF(DATEDIF(TODAY(),Q182,"M")&gt;=12,"VERDE",IF(AND(DATEDIF(TODAY(),Q182,"M")&gt;=6,DATEDIF(TODAY(),Q182,"M")&lt;=11),"AMARILLO"))),S182))</f>
        <v xml:space="preserve"> </v>
      </c>
      <c r="S182" s="25" t="str">
        <f>IF(Q182=0," ",IF(Q182&lt;=$N$4,"VENCIDO","NO VENCIDO"))</f>
        <v xml:space="preserve"> </v>
      </c>
      <c r="T182" s="18"/>
      <c r="U182" s="19"/>
      <c r="V182" s="19"/>
      <c r="W182" s="20"/>
      <c r="X182" s="20"/>
      <c r="Y182" s="164"/>
      <c r="Z182" s="21"/>
      <c r="AA182" s="4"/>
      <c r="AB182" s="166"/>
      <c r="AC182" s="166"/>
      <c r="AD182" s="170"/>
      <c r="AE182" s="166"/>
      <c r="AF182" s="166"/>
      <c r="AG182" s="166"/>
      <c r="AH182" s="166"/>
      <c r="AI182" s="166"/>
      <c r="AJ182" s="166"/>
      <c r="AK182" s="166"/>
      <c r="AL182" s="166"/>
      <c r="AM182" s="166"/>
      <c r="AN182" s="166"/>
      <c r="AO182" s="184"/>
      <c r="AP182" s="24"/>
      <c r="AQ182" s="8"/>
    </row>
    <row r="183" spans="1:43" ht="14.65" customHeight="1">
      <c r="A183" s="101"/>
      <c r="B183" s="193"/>
      <c r="C183" s="193"/>
      <c r="D183" s="118"/>
      <c r="E183" s="127"/>
      <c r="F183" s="133"/>
      <c r="G183" s="133"/>
      <c r="H183" s="133"/>
      <c r="I183" s="133"/>
      <c r="J183" s="145"/>
      <c r="K183" s="148"/>
      <c r="L183" s="151"/>
      <c r="M183" s="155"/>
      <c r="N183" s="14"/>
      <c r="O183" s="15"/>
      <c r="P183" s="15"/>
      <c r="Q183" s="16"/>
      <c r="R183" s="17" t="str">
        <f ca="1">IF(Q183=0," ",IFERROR(IF(DATEDIF(TODAY(),Q183,"M")&lt;=5,"ROJO",IF(DATEDIF(TODAY(),Q183,"M")&gt;=12,"VERDE",IF(AND(DATEDIF(TODAY(),Q183,"M")&gt;=6,DATEDIF(TODAY(),Q183,"M")&lt;=11),"AMARILLO"))),S183))</f>
        <v xml:space="preserve"> </v>
      </c>
      <c r="S183" s="25" t="str">
        <f>IF(Q183=0," ",IF(Q183&lt;=$N$4,"VENCIDO","NO VENCIDO"))</f>
        <v xml:space="preserve"> </v>
      </c>
      <c r="T183" s="18"/>
      <c r="U183" s="19"/>
      <c r="V183" s="19"/>
      <c r="W183" s="20"/>
      <c r="X183" s="20"/>
      <c r="Y183" s="164"/>
      <c r="Z183" s="21"/>
      <c r="AA183" s="4"/>
      <c r="AB183" s="166"/>
      <c r="AC183" s="166"/>
      <c r="AD183" s="170"/>
      <c r="AE183" s="166"/>
      <c r="AF183" s="166"/>
      <c r="AG183" s="166"/>
      <c r="AH183" s="166"/>
      <c r="AI183" s="166"/>
      <c r="AJ183" s="166"/>
      <c r="AK183" s="166"/>
      <c r="AL183" s="166"/>
      <c r="AM183" s="166"/>
      <c r="AN183" s="166"/>
      <c r="AO183" s="185"/>
      <c r="AP183" s="24"/>
      <c r="AQ183" s="8"/>
    </row>
    <row r="184" spans="1:43" ht="16.5">
      <c r="A184" s="102"/>
      <c r="B184" s="193"/>
      <c r="C184" s="193"/>
      <c r="D184" s="119"/>
      <c r="E184" s="128"/>
      <c r="F184" s="134"/>
      <c r="G184" s="134"/>
      <c r="H184" s="134"/>
      <c r="I184" s="134"/>
      <c r="J184" s="146"/>
      <c r="K184" s="149"/>
      <c r="L184" s="152"/>
      <c r="M184" s="28" t="b">
        <f>M179=N184</f>
        <v>1</v>
      </c>
      <c r="N184" s="29">
        <f>SUM(N179:N183)</f>
        <v>10</v>
      </c>
      <c r="O184" s="30" t="s">
        <v>112</v>
      </c>
      <c r="P184" s="31"/>
      <c r="Q184" s="32"/>
      <c r="R184" s="32"/>
      <c r="S184" s="32"/>
      <c r="T184" s="33">
        <f>SUM(T179:T183)</f>
        <v>0</v>
      </c>
      <c r="U184" s="34"/>
      <c r="V184" s="34"/>
      <c r="W184" s="34"/>
      <c r="X184" s="35"/>
      <c r="Y184" s="165"/>
      <c r="Z184" s="36"/>
      <c r="AA184" s="4"/>
      <c r="AB184" s="37"/>
      <c r="AC184" s="37"/>
      <c r="AD184" s="38"/>
      <c r="AE184" s="37"/>
      <c r="AF184" s="37"/>
      <c r="AG184" s="37"/>
      <c r="AH184" s="37"/>
      <c r="AI184" s="37"/>
      <c r="AJ184" s="37"/>
      <c r="AK184" s="37"/>
      <c r="AL184" s="37"/>
      <c r="AM184" s="37"/>
      <c r="AN184" s="37"/>
      <c r="AO184" s="39"/>
      <c r="AP184" s="24"/>
      <c r="AQ184" s="8"/>
    </row>
    <row r="185" spans="1:43" ht="14.65" customHeight="1">
      <c r="A185" s="100">
        <f>A179+1</f>
        <v>31</v>
      </c>
      <c r="B185" s="193" t="s">
        <v>170</v>
      </c>
      <c r="C185" s="193"/>
      <c r="D185" s="117">
        <f>+Julio!M185</f>
        <v>3</v>
      </c>
      <c r="E185" s="126">
        <v>3</v>
      </c>
      <c r="F185" s="132">
        <v>2</v>
      </c>
      <c r="G185" s="132"/>
      <c r="H185" s="132"/>
      <c r="I185" s="132"/>
      <c r="J185" s="144">
        <f>+F185+G185</f>
        <v>2</v>
      </c>
      <c r="K185" s="147">
        <f>+AO185</f>
        <v>0</v>
      </c>
      <c r="L185" s="150">
        <f>+J185+K185</f>
        <v>2</v>
      </c>
      <c r="M185" s="153">
        <f>+(D185+E185)-(L185)+H185-I185</f>
        <v>4</v>
      </c>
      <c r="N185" s="14">
        <v>4</v>
      </c>
      <c r="O185" s="15" t="s">
        <v>306</v>
      </c>
      <c r="P185" s="15" t="s">
        <v>172</v>
      </c>
      <c r="Q185" s="16">
        <v>46599</v>
      </c>
      <c r="R185" s="17" t="str">
        <f ca="1">IF(Q185=0," ",IFERROR(IF(DATEDIF(TODAY(),Q185,"M")&lt;=5,"ROJO",IF(DATEDIF(TODAY(),Q185,"M")&gt;=12,"VERDE",IF(AND(DATEDIF(TODAY(),Q185,"M")&gt;=6,DATEDIF(TODAY(),Q185,"M")&lt;=11),"AMARILLO"))),S185))</f>
        <v>AMARILLO</v>
      </c>
      <c r="S185" s="17" t="str">
        <f>IF(Q185=0," ",IF(Q185&lt;=$N$4,"VENCIDO","NO VENCIDO"))</f>
        <v>NO VENCIDO</v>
      </c>
      <c r="T185" s="18"/>
      <c r="U185" s="19"/>
      <c r="V185" s="19"/>
      <c r="W185" s="20"/>
      <c r="X185" s="20"/>
      <c r="Y185" s="163">
        <f>+AT185</f>
        <v>0</v>
      </c>
      <c r="Z185" s="21"/>
      <c r="AA185" s="4"/>
      <c r="AB185" s="166"/>
      <c r="AC185" s="166"/>
      <c r="AD185" s="170">
        <f>+AB185+AC185</f>
        <v>0</v>
      </c>
      <c r="AE185" s="166"/>
      <c r="AF185" s="166"/>
      <c r="AG185" s="166"/>
      <c r="AH185" s="166"/>
      <c r="AI185" s="166"/>
      <c r="AJ185" s="166"/>
      <c r="AK185" s="166"/>
      <c r="AL185" s="166"/>
      <c r="AM185" s="166"/>
      <c r="AN185" s="166"/>
      <c r="AO185" s="183">
        <f>SUM(AD185:AN189)</f>
        <v>0</v>
      </c>
      <c r="AP185" s="24"/>
      <c r="AQ185" s="8"/>
    </row>
    <row r="186" spans="1:43" ht="14.65" customHeight="1">
      <c r="A186" s="101"/>
      <c r="B186" s="193"/>
      <c r="C186" s="193"/>
      <c r="D186" s="118"/>
      <c r="E186" s="127"/>
      <c r="F186" s="133"/>
      <c r="G186" s="133"/>
      <c r="H186" s="133"/>
      <c r="I186" s="133"/>
      <c r="J186" s="145"/>
      <c r="K186" s="148"/>
      <c r="L186" s="151"/>
      <c r="M186" s="154"/>
      <c r="N186" s="14"/>
      <c r="O186" s="15"/>
      <c r="P186" s="15"/>
      <c r="Q186" s="16"/>
      <c r="R186" s="17" t="str">
        <f ca="1">IF(Q186=0," ",IFERROR(IF(DATEDIF(TODAY(),Q186,"M")&lt;=5,"ROJO",IF(DATEDIF(TODAY(),Q186,"M")&gt;=12,"VERDE",IF(AND(DATEDIF(TODAY(),Q186,"M")&gt;=6,DATEDIF(TODAY(),Q186,"M")&lt;=11),"AMARILLO"))),S186))</f>
        <v xml:space="preserve"> </v>
      </c>
      <c r="S186" s="25" t="str">
        <f>IF(Q186=0," ",IF(Q186&lt;=$N$4,"VENCIDO","NO VENCIDO"))</f>
        <v xml:space="preserve"> </v>
      </c>
      <c r="T186" s="18"/>
      <c r="U186" s="19"/>
      <c r="V186" s="19"/>
      <c r="W186" s="20"/>
      <c r="X186" s="20"/>
      <c r="Y186" s="164"/>
      <c r="Z186" s="21"/>
      <c r="AA186" s="4"/>
      <c r="AB186" s="166"/>
      <c r="AC186" s="166"/>
      <c r="AD186" s="170"/>
      <c r="AE186" s="166"/>
      <c r="AF186" s="166"/>
      <c r="AG186" s="166"/>
      <c r="AH186" s="166"/>
      <c r="AI186" s="166"/>
      <c r="AJ186" s="166"/>
      <c r="AK186" s="166"/>
      <c r="AL186" s="166"/>
      <c r="AM186" s="166"/>
      <c r="AN186" s="166"/>
      <c r="AO186" s="184"/>
      <c r="AP186" s="24"/>
      <c r="AQ186" s="8"/>
    </row>
    <row r="187" spans="1:43" ht="14.65" customHeight="1">
      <c r="A187" s="101"/>
      <c r="B187" s="193"/>
      <c r="C187" s="193"/>
      <c r="D187" s="118"/>
      <c r="E187" s="127"/>
      <c r="F187" s="133"/>
      <c r="G187" s="133"/>
      <c r="H187" s="133"/>
      <c r="I187" s="133"/>
      <c r="J187" s="145"/>
      <c r="K187" s="148"/>
      <c r="L187" s="151"/>
      <c r="M187" s="154"/>
      <c r="N187" s="14"/>
      <c r="O187" s="15"/>
      <c r="P187" s="15"/>
      <c r="Q187" s="16"/>
      <c r="R187" s="17" t="str">
        <f ca="1">IF(Q187=0," ",IFERROR(IF(DATEDIF(TODAY(),Q187,"M")&lt;=5,"ROJO",IF(DATEDIF(TODAY(),Q187,"M")&gt;=12,"VERDE",IF(AND(DATEDIF(TODAY(),Q187,"M")&gt;=6,DATEDIF(TODAY(),Q187,"M")&lt;=11),"AMARILLO"))),S187))</f>
        <v xml:space="preserve"> </v>
      </c>
      <c r="S187" s="25" t="str">
        <f>IF(Q187=0," ",IF(Q187&lt;=$N$4,"VENCIDO","NO VENCIDO"))</f>
        <v xml:space="preserve"> </v>
      </c>
      <c r="T187" s="18"/>
      <c r="U187" s="19"/>
      <c r="V187" s="19"/>
      <c r="W187" s="20"/>
      <c r="X187" s="20"/>
      <c r="Y187" s="164"/>
      <c r="Z187" s="21"/>
      <c r="AA187" s="4"/>
      <c r="AB187" s="166"/>
      <c r="AC187" s="166"/>
      <c r="AD187" s="170"/>
      <c r="AE187" s="166"/>
      <c r="AF187" s="166"/>
      <c r="AG187" s="166"/>
      <c r="AH187" s="166"/>
      <c r="AI187" s="166"/>
      <c r="AJ187" s="166"/>
      <c r="AK187" s="166"/>
      <c r="AL187" s="166"/>
      <c r="AM187" s="166"/>
      <c r="AN187" s="166"/>
      <c r="AO187" s="184"/>
      <c r="AP187" s="24"/>
      <c r="AQ187" s="8"/>
    </row>
    <row r="188" spans="1:43" ht="14.65" customHeight="1">
      <c r="A188" s="101"/>
      <c r="B188" s="193"/>
      <c r="C188" s="193"/>
      <c r="D188" s="118"/>
      <c r="E188" s="127"/>
      <c r="F188" s="133"/>
      <c r="G188" s="133"/>
      <c r="H188" s="133"/>
      <c r="I188" s="133"/>
      <c r="J188" s="145"/>
      <c r="K188" s="148"/>
      <c r="L188" s="151"/>
      <c r="M188" s="154"/>
      <c r="N188" s="14"/>
      <c r="O188" s="15"/>
      <c r="P188" s="15"/>
      <c r="Q188" s="16"/>
      <c r="R188" s="17" t="str">
        <f ca="1">IF(Q188=0," ",IFERROR(IF(DATEDIF(TODAY(),Q188,"M")&lt;=5,"ROJO",IF(DATEDIF(TODAY(),Q188,"M")&gt;=12,"VERDE",IF(AND(DATEDIF(TODAY(),Q188,"M")&gt;=6,DATEDIF(TODAY(),Q188,"M")&lt;=11),"AMARILLO"))),S188))</f>
        <v xml:space="preserve"> </v>
      </c>
      <c r="S188" s="25" t="str">
        <f>IF(Q188=0," ",IF(Q188&lt;=$N$4,"VENCIDO","NO VENCIDO"))</f>
        <v xml:space="preserve"> </v>
      </c>
      <c r="T188" s="18"/>
      <c r="U188" s="19"/>
      <c r="V188" s="19"/>
      <c r="W188" s="20"/>
      <c r="X188" s="20"/>
      <c r="Y188" s="164"/>
      <c r="Z188" s="21"/>
      <c r="AA188" s="4"/>
      <c r="AB188" s="166"/>
      <c r="AC188" s="166"/>
      <c r="AD188" s="170"/>
      <c r="AE188" s="166"/>
      <c r="AF188" s="166"/>
      <c r="AG188" s="166"/>
      <c r="AH188" s="166"/>
      <c r="AI188" s="166"/>
      <c r="AJ188" s="166"/>
      <c r="AK188" s="166"/>
      <c r="AL188" s="166"/>
      <c r="AM188" s="166"/>
      <c r="AN188" s="166"/>
      <c r="AO188" s="184"/>
      <c r="AP188" s="24"/>
      <c r="AQ188" s="8"/>
    </row>
    <row r="189" spans="1:43" ht="14.65" customHeight="1">
      <c r="A189" s="101"/>
      <c r="B189" s="193"/>
      <c r="C189" s="193"/>
      <c r="D189" s="118"/>
      <c r="E189" s="127"/>
      <c r="F189" s="133"/>
      <c r="G189" s="133"/>
      <c r="H189" s="133"/>
      <c r="I189" s="133"/>
      <c r="J189" s="145"/>
      <c r="K189" s="148"/>
      <c r="L189" s="151"/>
      <c r="M189" s="155"/>
      <c r="N189" s="14"/>
      <c r="O189" s="15"/>
      <c r="P189" s="15"/>
      <c r="Q189" s="16"/>
      <c r="R189" s="17" t="str">
        <f ca="1">IF(Q189=0," ",IFERROR(IF(DATEDIF(TODAY(),Q189,"M")&lt;=5,"ROJO",IF(DATEDIF(TODAY(),Q189,"M")&gt;=12,"VERDE",IF(AND(DATEDIF(TODAY(),Q189,"M")&gt;=6,DATEDIF(TODAY(),Q189,"M")&lt;=11),"AMARILLO"))),S189))</f>
        <v xml:space="preserve"> </v>
      </c>
      <c r="S189" s="25" t="str">
        <f>IF(Q189=0," ",IF(Q189&lt;=$N$4,"VENCIDO","NO VENCIDO"))</f>
        <v xml:space="preserve"> </v>
      </c>
      <c r="T189" s="18"/>
      <c r="U189" s="19"/>
      <c r="V189" s="19"/>
      <c r="W189" s="20"/>
      <c r="X189" s="20"/>
      <c r="Y189" s="164"/>
      <c r="Z189" s="21"/>
      <c r="AA189" s="4"/>
      <c r="AB189" s="166"/>
      <c r="AC189" s="166"/>
      <c r="AD189" s="170"/>
      <c r="AE189" s="166"/>
      <c r="AF189" s="166"/>
      <c r="AG189" s="166"/>
      <c r="AH189" s="166"/>
      <c r="AI189" s="166"/>
      <c r="AJ189" s="166"/>
      <c r="AK189" s="166"/>
      <c r="AL189" s="166"/>
      <c r="AM189" s="166"/>
      <c r="AN189" s="166"/>
      <c r="AO189" s="185"/>
      <c r="AP189" s="24"/>
      <c r="AQ189" s="8"/>
    </row>
    <row r="190" spans="1:43" ht="16.5">
      <c r="A190" s="102"/>
      <c r="B190" s="193"/>
      <c r="C190" s="193"/>
      <c r="D190" s="119"/>
      <c r="E190" s="128"/>
      <c r="F190" s="134"/>
      <c r="G190" s="134"/>
      <c r="H190" s="134"/>
      <c r="I190" s="134"/>
      <c r="J190" s="146"/>
      <c r="K190" s="149"/>
      <c r="L190" s="152"/>
      <c r="M190" s="28" t="b">
        <f>M185=N190</f>
        <v>1</v>
      </c>
      <c r="N190" s="29">
        <f>SUM(N185:N189)</f>
        <v>4</v>
      </c>
      <c r="O190" s="30" t="s">
        <v>112</v>
      </c>
      <c r="P190" s="31"/>
      <c r="Q190" s="32"/>
      <c r="R190" s="32"/>
      <c r="S190" s="32"/>
      <c r="T190" s="33">
        <f>SUM(T185:T189)</f>
        <v>0</v>
      </c>
      <c r="U190" s="34"/>
      <c r="V190" s="34"/>
      <c r="W190" s="34"/>
      <c r="X190" s="35"/>
      <c r="Y190" s="165"/>
      <c r="Z190" s="36"/>
      <c r="AA190" s="4"/>
      <c r="AB190" s="37"/>
      <c r="AC190" s="37"/>
      <c r="AD190" s="38"/>
      <c r="AE190" s="37"/>
      <c r="AF190" s="37"/>
      <c r="AG190" s="37"/>
      <c r="AH190" s="37"/>
      <c r="AI190" s="37"/>
      <c r="AJ190" s="37"/>
      <c r="AK190" s="37"/>
      <c r="AL190" s="37"/>
      <c r="AM190" s="37"/>
      <c r="AN190" s="37"/>
      <c r="AO190" s="39"/>
      <c r="AP190" s="24"/>
      <c r="AQ190" s="8"/>
    </row>
    <row r="191" spans="1:43" ht="14.65" customHeight="1">
      <c r="A191" s="100">
        <f>A185+1</f>
        <v>32</v>
      </c>
      <c r="B191" s="193" t="s">
        <v>173</v>
      </c>
      <c r="C191" s="193"/>
      <c r="D191" s="117">
        <f>+Julio!M191</f>
        <v>0</v>
      </c>
      <c r="E191" s="126"/>
      <c r="F191" s="132"/>
      <c r="G191" s="132"/>
      <c r="H191" s="132"/>
      <c r="I191" s="132"/>
      <c r="J191" s="144">
        <f>+F191+G191</f>
        <v>0</v>
      </c>
      <c r="K191" s="147">
        <f>+AO191</f>
        <v>0</v>
      </c>
      <c r="L191" s="150">
        <f>+J191+K191</f>
        <v>0</v>
      </c>
      <c r="M191" s="153">
        <f>+(D191+E191)-(L191)+H191-I191</f>
        <v>0</v>
      </c>
      <c r="N191" s="14"/>
      <c r="O191" s="15"/>
      <c r="P191" s="15"/>
      <c r="Q191" s="16"/>
      <c r="R191" s="17" t="str">
        <f ca="1">IF(Q191=0," ",IFERROR(IF(DATEDIF(TODAY(),Q191,"M")&lt;=5,"ROJO",IF(DATEDIF(TODAY(),Q191,"M")&gt;=12,"VERDE",IF(AND(DATEDIF(TODAY(),Q191,"M")&gt;=6,DATEDIF(TODAY(),Q191,"M")&lt;=11),"AMARILLO"))),S191))</f>
        <v xml:space="preserve"> </v>
      </c>
      <c r="S191" s="17" t="str">
        <f>IF(Q191=0," ",IF(Q191&lt;=$N$4,"VENCIDO","NO VENCIDO"))</f>
        <v xml:space="preserve"> </v>
      </c>
      <c r="T191" s="18"/>
      <c r="U191" s="19"/>
      <c r="V191" s="19"/>
      <c r="W191" s="20"/>
      <c r="X191" s="20"/>
      <c r="Y191" s="163">
        <f>+AT191</f>
        <v>0</v>
      </c>
      <c r="Z191" s="21"/>
      <c r="AA191" s="4"/>
      <c r="AB191" s="166"/>
      <c r="AC191" s="166"/>
      <c r="AD191" s="170">
        <f>+AB191+AC191</f>
        <v>0</v>
      </c>
      <c r="AE191" s="166"/>
      <c r="AF191" s="166"/>
      <c r="AG191" s="166"/>
      <c r="AH191" s="166"/>
      <c r="AI191" s="166"/>
      <c r="AJ191" s="166"/>
      <c r="AK191" s="166"/>
      <c r="AL191" s="166"/>
      <c r="AM191" s="166"/>
      <c r="AN191" s="166"/>
      <c r="AO191" s="183">
        <f>SUM(AD191:AN195)</f>
        <v>0</v>
      </c>
      <c r="AP191" s="24"/>
      <c r="AQ191" s="8"/>
    </row>
    <row r="192" spans="1:43" ht="14.65" customHeight="1">
      <c r="A192" s="101"/>
      <c r="B192" s="193"/>
      <c r="C192" s="193"/>
      <c r="D192" s="118"/>
      <c r="E192" s="127"/>
      <c r="F192" s="133"/>
      <c r="G192" s="133"/>
      <c r="H192" s="133"/>
      <c r="I192" s="133"/>
      <c r="J192" s="145"/>
      <c r="K192" s="148"/>
      <c r="L192" s="151"/>
      <c r="M192" s="154"/>
      <c r="N192" s="14"/>
      <c r="O192" s="15"/>
      <c r="P192" s="15"/>
      <c r="Q192" s="16"/>
      <c r="R192" s="17" t="str">
        <f ca="1">IF(Q192=0," ",IFERROR(IF(DATEDIF(TODAY(),Q192,"M")&lt;=5,"ROJO",IF(DATEDIF(TODAY(),Q192,"M")&gt;=12,"VERDE",IF(AND(DATEDIF(TODAY(),Q192,"M")&gt;=6,DATEDIF(TODAY(),Q192,"M")&lt;=11),"AMARILLO"))),S192))</f>
        <v xml:space="preserve"> </v>
      </c>
      <c r="S192" s="25" t="str">
        <f>IF(Q192=0," ",IF(Q192&lt;=$N$4,"VENCIDO","NO VENCIDO"))</f>
        <v xml:space="preserve"> </v>
      </c>
      <c r="T192" s="18"/>
      <c r="U192" s="19"/>
      <c r="V192" s="19"/>
      <c r="W192" s="20"/>
      <c r="X192" s="20"/>
      <c r="Y192" s="164"/>
      <c r="Z192" s="21"/>
      <c r="AA192" s="4"/>
      <c r="AB192" s="166"/>
      <c r="AC192" s="166"/>
      <c r="AD192" s="170"/>
      <c r="AE192" s="166"/>
      <c r="AF192" s="166"/>
      <c r="AG192" s="166"/>
      <c r="AH192" s="166"/>
      <c r="AI192" s="166"/>
      <c r="AJ192" s="166"/>
      <c r="AK192" s="166"/>
      <c r="AL192" s="166"/>
      <c r="AM192" s="166"/>
      <c r="AN192" s="166"/>
      <c r="AO192" s="184"/>
      <c r="AP192" s="24"/>
      <c r="AQ192" s="8"/>
    </row>
    <row r="193" spans="1:43" ht="14.65" customHeight="1">
      <c r="A193" s="101"/>
      <c r="B193" s="193"/>
      <c r="C193" s="193"/>
      <c r="D193" s="118"/>
      <c r="E193" s="127"/>
      <c r="F193" s="133"/>
      <c r="G193" s="133"/>
      <c r="H193" s="133"/>
      <c r="I193" s="133"/>
      <c r="J193" s="145"/>
      <c r="K193" s="148"/>
      <c r="L193" s="151"/>
      <c r="M193" s="154"/>
      <c r="N193" s="14"/>
      <c r="O193" s="15"/>
      <c r="P193" s="15"/>
      <c r="Q193" s="16"/>
      <c r="R193" s="17" t="str">
        <f ca="1">IF(Q193=0," ",IFERROR(IF(DATEDIF(TODAY(),Q193,"M")&lt;=5,"ROJO",IF(DATEDIF(TODAY(),Q193,"M")&gt;=12,"VERDE",IF(AND(DATEDIF(TODAY(),Q193,"M")&gt;=6,DATEDIF(TODAY(),Q193,"M")&lt;=11),"AMARILLO"))),S193))</f>
        <v xml:space="preserve"> </v>
      </c>
      <c r="S193" s="25" t="str">
        <f>IF(Q193=0," ",IF(Q193&lt;=$N$4,"VENCIDO","NO VENCIDO"))</f>
        <v xml:space="preserve"> </v>
      </c>
      <c r="T193" s="18"/>
      <c r="U193" s="19"/>
      <c r="V193" s="19"/>
      <c r="W193" s="20"/>
      <c r="X193" s="20"/>
      <c r="Y193" s="164"/>
      <c r="Z193" s="21"/>
      <c r="AA193" s="4"/>
      <c r="AB193" s="166"/>
      <c r="AC193" s="166"/>
      <c r="AD193" s="170"/>
      <c r="AE193" s="166"/>
      <c r="AF193" s="166"/>
      <c r="AG193" s="166"/>
      <c r="AH193" s="166"/>
      <c r="AI193" s="166"/>
      <c r="AJ193" s="166"/>
      <c r="AK193" s="166"/>
      <c r="AL193" s="166"/>
      <c r="AM193" s="166"/>
      <c r="AN193" s="166"/>
      <c r="AO193" s="184"/>
      <c r="AP193" s="24"/>
      <c r="AQ193" s="8"/>
    </row>
    <row r="194" spans="1:43" ht="14.65" customHeight="1">
      <c r="A194" s="101"/>
      <c r="B194" s="193"/>
      <c r="C194" s="193"/>
      <c r="D194" s="118"/>
      <c r="E194" s="127"/>
      <c r="F194" s="133"/>
      <c r="G194" s="133"/>
      <c r="H194" s="133"/>
      <c r="I194" s="133"/>
      <c r="J194" s="145"/>
      <c r="K194" s="148"/>
      <c r="L194" s="151"/>
      <c r="M194" s="154"/>
      <c r="N194" s="14"/>
      <c r="O194" s="15"/>
      <c r="P194" s="15"/>
      <c r="Q194" s="16"/>
      <c r="R194" s="17" t="str">
        <f ca="1">IF(Q194=0," ",IFERROR(IF(DATEDIF(TODAY(),Q194,"M")&lt;=5,"ROJO",IF(DATEDIF(TODAY(),Q194,"M")&gt;=12,"VERDE",IF(AND(DATEDIF(TODAY(),Q194,"M")&gt;=6,DATEDIF(TODAY(),Q194,"M")&lt;=11),"AMARILLO"))),S194))</f>
        <v xml:space="preserve"> </v>
      </c>
      <c r="S194" s="25" t="str">
        <f>IF(Q194=0," ",IF(Q194&lt;=$N$4,"VENCIDO","NO VENCIDO"))</f>
        <v xml:space="preserve"> </v>
      </c>
      <c r="T194" s="18"/>
      <c r="U194" s="19"/>
      <c r="V194" s="19"/>
      <c r="W194" s="20"/>
      <c r="X194" s="20"/>
      <c r="Y194" s="164"/>
      <c r="Z194" s="21"/>
      <c r="AA194" s="4"/>
      <c r="AB194" s="166"/>
      <c r="AC194" s="166"/>
      <c r="AD194" s="170"/>
      <c r="AE194" s="166"/>
      <c r="AF194" s="166"/>
      <c r="AG194" s="166"/>
      <c r="AH194" s="166"/>
      <c r="AI194" s="166"/>
      <c r="AJ194" s="166"/>
      <c r="AK194" s="166"/>
      <c r="AL194" s="166"/>
      <c r="AM194" s="166"/>
      <c r="AN194" s="166"/>
      <c r="AO194" s="184"/>
      <c r="AP194" s="24"/>
      <c r="AQ194" s="8"/>
    </row>
    <row r="195" spans="1:43" ht="14.65" customHeight="1">
      <c r="A195" s="101"/>
      <c r="B195" s="193"/>
      <c r="C195" s="193"/>
      <c r="D195" s="118"/>
      <c r="E195" s="127"/>
      <c r="F195" s="133"/>
      <c r="G195" s="133"/>
      <c r="H195" s="133"/>
      <c r="I195" s="133"/>
      <c r="J195" s="145"/>
      <c r="K195" s="148"/>
      <c r="L195" s="151"/>
      <c r="M195" s="155"/>
      <c r="N195" s="14"/>
      <c r="O195" s="15"/>
      <c r="P195" s="15"/>
      <c r="Q195" s="16"/>
      <c r="R195" s="17" t="str">
        <f ca="1">IF(Q195=0," ",IFERROR(IF(DATEDIF(TODAY(),Q195,"M")&lt;=5,"ROJO",IF(DATEDIF(TODAY(),Q195,"M")&gt;=12,"VERDE",IF(AND(DATEDIF(TODAY(),Q195,"M")&gt;=6,DATEDIF(TODAY(),Q195,"M")&lt;=11),"AMARILLO"))),S195))</f>
        <v xml:space="preserve"> </v>
      </c>
      <c r="S195" s="25" t="str">
        <f>IF(Q195=0," ",IF(Q195&lt;=$N$4,"VENCIDO","NO VENCIDO"))</f>
        <v xml:space="preserve"> </v>
      </c>
      <c r="T195" s="18"/>
      <c r="U195" s="19"/>
      <c r="V195" s="19"/>
      <c r="W195" s="20"/>
      <c r="X195" s="20"/>
      <c r="Y195" s="164"/>
      <c r="Z195" s="21"/>
      <c r="AA195" s="4"/>
      <c r="AB195" s="166"/>
      <c r="AC195" s="166"/>
      <c r="AD195" s="170"/>
      <c r="AE195" s="166"/>
      <c r="AF195" s="166"/>
      <c r="AG195" s="166"/>
      <c r="AH195" s="166"/>
      <c r="AI195" s="166"/>
      <c r="AJ195" s="166"/>
      <c r="AK195" s="166"/>
      <c r="AL195" s="166"/>
      <c r="AM195" s="166"/>
      <c r="AN195" s="166"/>
      <c r="AO195" s="185"/>
      <c r="AP195" s="24"/>
      <c r="AQ195" s="8"/>
    </row>
    <row r="196" spans="1:43" ht="16.5">
      <c r="A196" s="102"/>
      <c r="B196" s="193"/>
      <c r="C196" s="193"/>
      <c r="D196" s="119"/>
      <c r="E196" s="128"/>
      <c r="F196" s="134"/>
      <c r="G196" s="134"/>
      <c r="H196" s="134"/>
      <c r="I196" s="134"/>
      <c r="J196" s="146"/>
      <c r="K196" s="149"/>
      <c r="L196" s="152"/>
      <c r="M196" s="28" t="b">
        <f>M191=N196</f>
        <v>1</v>
      </c>
      <c r="N196" s="29">
        <f>SUM(N191:N195)</f>
        <v>0</v>
      </c>
      <c r="O196" s="30" t="s">
        <v>112</v>
      </c>
      <c r="P196" s="31"/>
      <c r="Q196" s="32"/>
      <c r="R196" s="32"/>
      <c r="S196" s="32"/>
      <c r="T196" s="33">
        <f>SUM(T191:T195)</f>
        <v>0</v>
      </c>
      <c r="U196" s="34"/>
      <c r="V196" s="34"/>
      <c r="W196" s="34"/>
      <c r="X196" s="35"/>
      <c r="Y196" s="165"/>
      <c r="Z196" s="36"/>
      <c r="AA196" s="4"/>
      <c r="AB196" s="37"/>
      <c r="AC196" s="37"/>
      <c r="AD196" s="38"/>
      <c r="AE196" s="37"/>
      <c r="AF196" s="37"/>
      <c r="AG196" s="37"/>
      <c r="AH196" s="37"/>
      <c r="AI196" s="37"/>
      <c r="AJ196" s="37"/>
      <c r="AK196" s="37"/>
      <c r="AL196" s="37"/>
      <c r="AM196" s="37"/>
      <c r="AN196" s="37"/>
      <c r="AO196" s="39"/>
      <c r="AP196" s="24"/>
      <c r="AQ196" s="8"/>
    </row>
    <row r="197" spans="1:43" ht="14.65" customHeight="1">
      <c r="A197" s="100">
        <f>A191+1</f>
        <v>33</v>
      </c>
      <c r="B197" s="193" t="s">
        <v>174</v>
      </c>
      <c r="C197" s="193"/>
      <c r="D197" s="117">
        <f>+Julio!M197</f>
        <v>3</v>
      </c>
      <c r="E197" s="126"/>
      <c r="F197" s="132"/>
      <c r="G197" s="132"/>
      <c r="H197" s="132"/>
      <c r="I197" s="132"/>
      <c r="J197" s="144">
        <f>+F197+G197</f>
        <v>0</v>
      </c>
      <c r="K197" s="147">
        <f>+AO197</f>
        <v>0</v>
      </c>
      <c r="L197" s="150">
        <f>+J197+K197</f>
        <v>0</v>
      </c>
      <c r="M197" s="153">
        <f>+(D197+E197)-(L197)+H197-I197</f>
        <v>3</v>
      </c>
      <c r="N197" s="14">
        <v>3</v>
      </c>
      <c r="O197" s="15" t="s">
        <v>175</v>
      </c>
      <c r="P197" s="15" t="s">
        <v>172</v>
      </c>
      <c r="Q197" s="16">
        <v>46430</v>
      </c>
      <c r="R197" s="17" t="str">
        <f ca="1">IF(Q197=0," ",IFERROR(IF(DATEDIF(TODAY(),Q197,"M")&lt;=5,"ROJO",IF(DATEDIF(TODAY(),Q197,"M")&gt;=12,"VERDE",IF(AND(DATEDIF(TODAY(),Q197,"M")&gt;=6,DATEDIF(TODAY(),Q197,"M")&lt;=11),"AMARILLO"))),S197))</f>
        <v>ROJO</v>
      </c>
      <c r="S197" s="17" t="str">
        <f>IF(Q197=0," ",IF(Q197&lt;=$N$4,"VENCIDO","NO VENCIDO"))</f>
        <v>NO VENCIDO</v>
      </c>
      <c r="T197" s="18"/>
      <c r="U197" s="19"/>
      <c r="V197" s="19"/>
      <c r="W197" s="20"/>
      <c r="X197" s="20"/>
      <c r="Y197" s="163">
        <f>+AT197</f>
        <v>0</v>
      </c>
      <c r="Z197" s="21"/>
      <c r="AA197" s="4"/>
      <c r="AB197" s="166"/>
      <c r="AC197" s="166"/>
      <c r="AD197" s="170">
        <f>+AB197+AC197</f>
        <v>0</v>
      </c>
      <c r="AE197" s="166"/>
      <c r="AF197" s="166"/>
      <c r="AG197" s="166"/>
      <c r="AH197" s="166"/>
      <c r="AI197" s="166"/>
      <c r="AJ197" s="166"/>
      <c r="AK197" s="166"/>
      <c r="AL197" s="166"/>
      <c r="AM197" s="166"/>
      <c r="AN197" s="166"/>
      <c r="AO197" s="183">
        <f>SUM(AD197:AN201)</f>
        <v>0</v>
      </c>
      <c r="AP197" s="24"/>
      <c r="AQ197" s="8"/>
    </row>
    <row r="198" spans="1:43" ht="14.65" customHeight="1">
      <c r="A198" s="101"/>
      <c r="B198" s="193"/>
      <c r="C198" s="193"/>
      <c r="D198" s="118"/>
      <c r="E198" s="127"/>
      <c r="F198" s="133"/>
      <c r="G198" s="133"/>
      <c r="H198" s="133"/>
      <c r="I198" s="133"/>
      <c r="J198" s="145"/>
      <c r="K198" s="148"/>
      <c r="L198" s="151"/>
      <c r="M198" s="154"/>
      <c r="N198" s="14"/>
      <c r="O198" s="15"/>
      <c r="P198" s="15"/>
      <c r="Q198" s="16"/>
      <c r="R198" s="17" t="str">
        <f ca="1">IF(Q198=0," ",IFERROR(IF(DATEDIF(TODAY(),Q198,"M")&lt;=5,"ROJO",IF(DATEDIF(TODAY(),Q198,"M")&gt;=12,"VERDE",IF(AND(DATEDIF(TODAY(),Q198,"M")&gt;=6,DATEDIF(TODAY(),Q198,"M")&lt;=11),"AMARILLO"))),S198))</f>
        <v xml:space="preserve"> </v>
      </c>
      <c r="S198" s="25" t="str">
        <f>IF(Q198=0," ",IF(Q198&lt;=$N$4,"VENCIDO","NO VENCIDO"))</f>
        <v xml:space="preserve"> </v>
      </c>
      <c r="T198" s="18"/>
      <c r="U198" s="19"/>
      <c r="V198" s="19"/>
      <c r="W198" s="20"/>
      <c r="X198" s="20"/>
      <c r="Y198" s="164"/>
      <c r="Z198" s="21"/>
      <c r="AA198" s="4"/>
      <c r="AB198" s="166"/>
      <c r="AC198" s="166"/>
      <c r="AD198" s="170"/>
      <c r="AE198" s="166"/>
      <c r="AF198" s="166"/>
      <c r="AG198" s="166"/>
      <c r="AH198" s="166"/>
      <c r="AI198" s="166"/>
      <c r="AJ198" s="166"/>
      <c r="AK198" s="166"/>
      <c r="AL198" s="166"/>
      <c r="AM198" s="166"/>
      <c r="AN198" s="166"/>
      <c r="AO198" s="184"/>
      <c r="AP198" s="24"/>
      <c r="AQ198" s="8"/>
    </row>
    <row r="199" spans="1:43" ht="14.65" customHeight="1">
      <c r="A199" s="101"/>
      <c r="B199" s="193"/>
      <c r="C199" s="193"/>
      <c r="D199" s="118"/>
      <c r="E199" s="127"/>
      <c r="F199" s="133"/>
      <c r="G199" s="133"/>
      <c r="H199" s="133"/>
      <c r="I199" s="133"/>
      <c r="J199" s="145"/>
      <c r="K199" s="148"/>
      <c r="L199" s="151"/>
      <c r="M199" s="154"/>
      <c r="N199" s="14"/>
      <c r="O199" s="15"/>
      <c r="P199" s="15"/>
      <c r="Q199" s="16"/>
      <c r="R199" s="17" t="str">
        <f ca="1">IF(Q199=0," ",IFERROR(IF(DATEDIF(TODAY(),Q199,"M")&lt;=5,"ROJO",IF(DATEDIF(TODAY(),Q199,"M")&gt;=12,"VERDE",IF(AND(DATEDIF(TODAY(),Q199,"M")&gt;=6,DATEDIF(TODAY(),Q199,"M")&lt;=11),"AMARILLO"))),S199))</f>
        <v xml:space="preserve"> </v>
      </c>
      <c r="S199" s="25" t="str">
        <f>IF(Q199=0," ",IF(Q199&lt;=$N$4,"VENCIDO","NO VENCIDO"))</f>
        <v xml:space="preserve"> </v>
      </c>
      <c r="T199" s="18"/>
      <c r="U199" s="19"/>
      <c r="V199" s="19"/>
      <c r="W199" s="20"/>
      <c r="X199" s="20"/>
      <c r="Y199" s="164"/>
      <c r="Z199" s="21"/>
      <c r="AA199" s="4"/>
      <c r="AB199" s="166"/>
      <c r="AC199" s="166"/>
      <c r="AD199" s="170"/>
      <c r="AE199" s="166"/>
      <c r="AF199" s="166"/>
      <c r="AG199" s="166"/>
      <c r="AH199" s="166"/>
      <c r="AI199" s="166"/>
      <c r="AJ199" s="166"/>
      <c r="AK199" s="166"/>
      <c r="AL199" s="166"/>
      <c r="AM199" s="166"/>
      <c r="AN199" s="166"/>
      <c r="AO199" s="184"/>
      <c r="AP199" s="24"/>
      <c r="AQ199" s="8"/>
    </row>
    <row r="200" spans="1:43" ht="14.65" customHeight="1">
      <c r="A200" s="101"/>
      <c r="B200" s="193"/>
      <c r="C200" s="193"/>
      <c r="D200" s="118"/>
      <c r="E200" s="127"/>
      <c r="F200" s="133"/>
      <c r="G200" s="133"/>
      <c r="H200" s="133"/>
      <c r="I200" s="133"/>
      <c r="J200" s="145"/>
      <c r="K200" s="148"/>
      <c r="L200" s="151"/>
      <c r="M200" s="154"/>
      <c r="N200" s="14"/>
      <c r="O200" s="15"/>
      <c r="P200" s="15"/>
      <c r="Q200" s="16"/>
      <c r="R200" s="17" t="str">
        <f ca="1">IF(Q200=0," ",IFERROR(IF(DATEDIF(TODAY(),Q200,"M")&lt;=5,"ROJO",IF(DATEDIF(TODAY(),Q200,"M")&gt;=12,"VERDE",IF(AND(DATEDIF(TODAY(),Q200,"M")&gt;=6,DATEDIF(TODAY(),Q200,"M")&lt;=11),"AMARILLO"))),S200))</f>
        <v xml:space="preserve"> </v>
      </c>
      <c r="S200" s="25" t="str">
        <f>IF(Q200=0," ",IF(Q200&lt;=$N$4,"VENCIDO","NO VENCIDO"))</f>
        <v xml:space="preserve"> </v>
      </c>
      <c r="T200" s="18"/>
      <c r="U200" s="19"/>
      <c r="V200" s="19"/>
      <c r="W200" s="20"/>
      <c r="X200" s="20"/>
      <c r="Y200" s="164"/>
      <c r="Z200" s="21"/>
      <c r="AA200" s="4"/>
      <c r="AB200" s="166"/>
      <c r="AC200" s="166"/>
      <c r="AD200" s="170"/>
      <c r="AE200" s="166"/>
      <c r="AF200" s="166"/>
      <c r="AG200" s="166"/>
      <c r="AH200" s="166"/>
      <c r="AI200" s="166"/>
      <c r="AJ200" s="166"/>
      <c r="AK200" s="166"/>
      <c r="AL200" s="166"/>
      <c r="AM200" s="166"/>
      <c r="AN200" s="166"/>
      <c r="AO200" s="184"/>
      <c r="AP200" s="24"/>
      <c r="AQ200" s="8"/>
    </row>
    <row r="201" spans="1:43" ht="14.65" customHeight="1">
      <c r="A201" s="101"/>
      <c r="B201" s="193"/>
      <c r="C201" s="193"/>
      <c r="D201" s="118"/>
      <c r="E201" s="127"/>
      <c r="F201" s="133"/>
      <c r="G201" s="133"/>
      <c r="H201" s="133"/>
      <c r="I201" s="133"/>
      <c r="J201" s="145"/>
      <c r="K201" s="148"/>
      <c r="L201" s="151"/>
      <c r="M201" s="155"/>
      <c r="N201" s="14"/>
      <c r="O201" s="15"/>
      <c r="P201" s="15"/>
      <c r="Q201" s="16"/>
      <c r="R201" s="17" t="str">
        <f ca="1">IF(Q201=0," ",IFERROR(IF(DATEDIF(TODAY(),Q201,"M")&lt;=5,"ROJO",IF(DATEDIF(TODAY(),Q201,"M")&gt;=12,"VERDE",IF(AND(DATEDIF(TODAY(),Q201,"M")&gt;=6,DATEDIF(TODAY(),Q201,"M")&lt;=11),"AMARILLO"))),S201))</f>
        <v xml:space="preserve"> </v>
      </c>
      <c r="S201" s="25" t="str">
        <f>IF(Q201=0," ",IF(Q201&lt;=$N$4,"VENCIDO","NO VENCIDO"))</f>
        <v xml:space="preserve"> </v>
      </c>
      <c r="T201" s="18"/>
      <c r="U201" s="19"/>
      <c r="V201" s="19"/>
      <c r="W201" s="20"/>
      <c r="X201" s="20"/>
      <c r="Y201" s="164"/>
      <c r="Z201" s="21"/>
      <c r="AA201" s="4"/>
      <c r="AB201" s="166"/>
      <c r="AC201" s="166"/>
      <c r="AD201" s="170"/>
      <c r="AE201" s="166"/>
      <c r="AF201" s="166"/>
      <c r="AG201" s="166"/>
      <c r="AH201" s="166"/>
      <c r="AI201" s="166"/>
      <c r="AJ201" s="166"/>
      <c r="AK201" s="166"/>
      <c r="AL201" s="166"/>
      <c r="AM201" s="166"/>
      <c r="AN201" s="166"/>
      <c r="AO201" s="185"/>
      <c r="AP201" s="24"/>
      <c r="AQ201" s="8"/>
    </row>
    <row r="202" spans="1:43" ht="16.5">
      <c r="A202" s="102"/>
      <c r="B202" s="193"/>
      <c r="C202" s="193"/>
      <c r="D202" s="119"/>
      <c r="E202" s="128"/>
      <c r="F202" s="134"/>
      <c r="G202" s="134"/>
      <c r="H202" s="134"/>
      <c r="I202" s="134"/>
      <c r="J202" s="146"/>
      <c r="K202" s="149"/>
      <c r="L202" s="152"/>
      <c r="M202" s="28" t="b">
        <f>M197=N202</f>
        <v>1</v>
      </c>
      <c r="N202" s="29">
        <f>SUM(N197:N201)</f>
        <v>3</v>
      </c>
      <c r="O202" s="30" t="s">
        <v>112</v>
      </c>
      <c r="P202" s="31"/>
      <c r="Q202" s="32"/>
      <c r="R202" s="32"/>
      <c r="S202" s="32"/>
      <c r="T202" s="33">
        <f>SUM(T197:T201)</f>
        <v>0</v>
      </c>
      <c r="U202" s="34"/>
      <c r="V202" s="34"/>
      <c r="W202" s="34"/>
      <c r="X202" s="35"/>
      <c r="Y202" s="165"/>
      <c r="Z202" s="36"/>
      <c r="AA202" s="4"/>
      <c r="AB202" s="37"/>
      <c r="AC202" s="37"/>
      <c r="AD202" s="38"/>
      <c r="AE202" s="37"/>
      <c r="AF202" s="37"/>
      <c r="AG202" s="37"/>
      <c r="AH202" s="37"/>
      <c r="AI202" s="37"/>
      <c r="AJ202" s="37"/>
      <c r="AK202" s="37"/>
      <c r="AL202" s="37"/>
      <c r="AM202" s="37"/>
      <c r="AN202" s="37"/>
      <c r="AO202" s="39"/>
      <c r="AP202" s="24"/>
      <c r="AQ202" s="8"/>
    </row>
    <row r="203" spans="1:43" ht="14.65" customHeight="1">
      <c r="A203" s="100">
        <f>A197+1</f>
        <v>34</v>
      </c>
      <c r="B203" s="193" t="s">
        <v>176</v>
      </c>
      <c r="C203" s="193"/>
      <c r="D203" s="117">
        <f>+Julio!M203</f>
        <v>0</v>
      </c>
      <c r="E203" s="126"/>
      <c r="F203" s="132"/>
      <c r="G203" s="132"/>
      <c r="H203" s="132"/>
      <c r="I203" s="132"/>
      <c r="J203" s="144">
        <f>+F203+G203</f>
        <v>0</v>
      </c>
      <c r="K203" s="147">
        <f>+AO203</f>
        <v>0</v>
      </c>
      <c r="L203" s="150">
        <f>+J203+K203</f>
        <v>0</v>
      </c>
      <c r="M203" s="153">
        <f>+(D203+E203)-(L203)+H203-I203</f>
        <v>0</v>
      </c>
      <c r="N203" s="14"/>
      <c r="O203" s="15"/>
      <c r="P203" s="15"/>
      <c r="Q203" s="16"/>
      <c r="R203" s="17" t="str">
        <f ca="1">IF(Q203=0," ",IFERROR(IF(DATEDIF(TODAY(),Q203,"M")&lt;=5,"ROJO",IF(DATEDIF(TODAY(),Q203,"M")&gt;=12,"VERDE",IF(AND(DATEDIF(TODAY(),Q203,"M")&gt;=6,DATEDIF(TODAY(),Q203,"M")&lt;=11),"AMARILLO"))),S203))</f>
        <v xml:space="preserve"> </v>
      </c>
      <c r="S203" s="17" t="str">
        <f>IF(Q203=0," ",IF(Q203&lt;=$N$4,"VENCIDO","NO VENCIDO"))</f>
        <v xml:space="preserve"> </v>
      </c>
      <c r="T203" s="18"/>
      <c r="U203" s="19"/>
      <c r="V203" s="19"/>
      <c r="W203" s="20"/>
      <c r="X203" s="20"/>
      <c r="Y203" s="163">
        <f>+AT203</f>
        <v>0</v>
      </c>
      <c r="Z203" s="21"/>
      <c r="AA203" s="4"/>
      <c r="AB203" s="166"/>
      <c r="AC203" s="166"/>
      <c r="AD203" s="170">
        <f>+AB203+AC203</f>
        <v>0</v>
      </c>
      <c r="AE203" s="166"/>
      <c r="AF203" s="166"/>
      <c r="AG203" s="166"/>
      <c r="AH203" s="166"/>
      <c r="AI203" s="166"/>
      <c r="AJ203" s="166"/>
      <c r="AK203" s="166"/>
      <c r="AL203" s="166"/>
      <c r="AM203" s="166"/>
      <c r="AN203" s="166"/>
      <c r="AO203" s="183">
        <f>SUM(AD203:AN207)</f>
        <v>0</v>
      </c>
      <c r="AP203" s="24"/>
      <c r="AQ203" s="8"/>
    </row>
    <row r="204" spans="1:43" ht="14.65" customHeight="1">
      <c r="A204" s="101"/>
      <c r="B204" s="193"/>
      <c r="C204" s="193"/>
      <c r="D204" s="118"/>
      <c r="E204" s="127"/>
      <c r="F204" s="133"/>
      <c r="G204" s="133"/>
      <c r="H204" s="133"/>
      <c r="I204" s="133"/>
      <c r="J204" s="145"/>
      <c r="K204" s="148"/>
      <c r="L204" s="151"/>
      <c r="M204" s="154"/>
      <c r="N204" s="14"/>
      <c r="O204" s="15"/>
      <c r="P204" s="15"/>
      <c r="Q204" s="16"/>
      <c r="R204" s="17" t="str">
        <f ca="1">IF(Q204=0," ",IFERROR(IF(DATEDIF(TODAY(),Q204,"M")&lt;=5,"ROJO",IF(DATEDIF(TODAY(),Q204,"M")&gt;=12,"VERDE",IF(AND(DATEDIF(TODAY(),Q204,"M")&gt;=6,DATEDIF(TODAY(),Q204,"M")&lt;=11),"AMARILLO"))),S204))</f>
        <v xml:space="preserve"> </v>
      </c>
      <c r="S204" s="25" t="str">
        <f>IF(Q204=0," ",IF(Q204&lt;=$N$4,"VENCIDO","NO VENCIDO"))</f>
        <v xml:space="preserve"> </v>
      </c>
      <c r="T204" s="18"/>
      <c r="U204" s="19"/>
      <c r="V204" s="19"/>
      <c r="W204" s="20"/>
      <c r="X204" s="20"/>
      <c r="Y204" s="164"/>
      <c r="Z204" s="21"/>
      <c r="AA204" s="4"/>
      <c r="AB204" s="166"/>
      <c r="AC204" s="166"/>
      <c r="AD204" s="170"/>
      <c r="AE204" s="166"/>
      <c r="AF204" s="166"/>
      <c r="AG204" s="166"/>
      <c r="AH204" s="166"/>
      <c r="AI204" s="166"/>
      <c r="AJ204" s="166"/>
      <c r="AK204" s="166"/>
      <c r="AL204" s="166"/>
      <c r="AM204" s="166"/>
      <c r="AN204" s="166"/>
      <c r="AO204" s="184"/>
      <c r="AP204" s="24"/>
      <c r="AQ204" s="8"/>
    </row>
    <row r="205" spans="1:43" ht="14.65" customHeight="1">
      <c r="A205" s="101"/>
      <c r="B205" s="193"/>
      <c r="C205" s="193"/>
      <c r="D205" s="118"/>
      <c r="E205" s="127"/>
      <c r="F205" s="133"/>
      <c r="G205" s="133"/>
      <c r="H205" s="133"/>
      <c r="I205" s="133"/>
      <c r="J205" s="145"/>
      <c r="K205" s="148"/>
      <c r="L205" s="151"/>
      <c r="M205" s="154"/>
      <c r="N205" s="14"/>
      <c r="O205" s="15"/>
      <c r="P205" s="15"/>
      <c r="Q205" s="16"/>
      <c r="R205" s="17" t="str">
        <f ca="1">IF(Q205=0," ",IFERROR(IF(DATEDIF(TODAY(),Q205,"M")&lt;=5,"ROJO",IF(DATEDIF(TODAY(),Q205,"M")&gt;=12,"VERDE",IF(AND(DATEDIF(TODAY(),Q205,"M")&gt;=6,DATEDIF(TODAY(),Q205,"M")&lt;=11),"AMARILLO"))),S205))</f>
        <v xml:space="preserve"> </v>
      </c>
      <c r="S205" s="25" t="str">
        <f>IF(Q205=0," ",IF(Q205&lt;=$N$4,"VENCIDO","NO VENCIDO"))</f>
        <v xml:space="preserve"> </v>
      </c>
      <c r="T205" s="18"/>
      <c r="U205" s="19"/>
      <c r="V205" s="19"/>
      <c r="W205" s="20"/>
      <c r="X205" s="20"/>
      <c r="Y205" s="164"/>
      <c r="Z205" s="21"/>
      <c r="AA205" s="4"/>
      <c r="AB205" s="166"/>
      <c r="AC205" s="166"/>
      <c r="AD205" s="170"/>
      <c r="AE205" s="166"/>
      <c r="AF205" s="166"/>
      <c r="AG205" s="166"/>
      <c r="AH205" s="166"/>
      <c r="AI205" s="166"/>
      <c r="AJ205" s="166"/>
      <c r="AK205" s="166"/>
      <c r="AL205" s="166"/>
      <c r="AM205" s="166"/>
      <c r="AN205" s="166"/>
      <c r="AO205" s="184"/>
      <c r="AP205" s="24"/>
      <c r="AQ205" s="8"/>
    </row>
    <row r="206" spans="1:43" ht="14.65" customHeight="1">
      <c r="A206" s="101"/>
      <c r="B206" s="193"/>
      <c r="C206" s="193"/>
      <c r="D206" s="118"/>
      <c r="E206" s="127"/>
      <c r="F206" s="133"/>
      <c r="G206" s="133"/>
      <c r="H206" s="133"/>
      <c r="I206" s="133"/>
      <c r="J206" s="145"/>
      <c r="K206" s="148"/>
      <c r="L206" s="151"/>
      <c r="M206" s="154"/>
      <c r="N206" s="14"/>
      <c r="O206" s="15"/>
      <c r="P206" s="15"/>
      <c r="Q206" s="16"/>
      <c r="R206" s="17" t="str">
        <f ca="1">IF(Q206=0," ",IFERROR(IF(DATEDIF(TODAY(),Q206,"M")&lt;=5,"ROJO",IF(DATEDIF(TODAY(),Q206,"M")&gt;=12,"VERDE",IF(AND(DATEDIF(TODAY(),Q206,"M")&gt;=6,DATEDIF(TODAY(),Q206,"M")&lt;=11),"AMARILLO"))),S206))</f>
        <v xml:space="preserve"> </v>
      </c>
      <c r="S206" s="25" t="str">
        <f>IF(Q206=0," ",IF(Q206&lt;=$N$4,"VENCIDO","NO VENCIDO"))</f>
        <v xml:space="preserve"> </v>
      </c>
      <c r="T206" s="18"/>
      <c r="U206" s="19"/>
      <c r="V206" s="19"/>
      <c r="W206" s="20"/>
      <c r="X206" s="20"/>
      <c r="Y206" s="164"/>
      <c r="Z206" s="21"/>
      <c r="AA206" s="4"/>
      <c r="AB206" s="166"/>
      <c r="AC206" s="166"/>
      <c r="AD206" s="170"/>
      <c r="AE206" s="166"/>
      <c r="AF206" s="166"/>
      <c r="AG206" s="166"/>
      <c r="AH206" s="166"/>
      <c r="AI206" s="166"/>
      <c r="AJ206" s="166"/>
      <c r="AK206" s="166"/>
      <c r="AL206" s="166"/>
      <c r="AM206" s="166"/>
      <c r="AN206" s="166"/>
      <c r="AO206" s="184"/>
      <c r="AP206" s="24"/>
      <c r="AQ206" s="8"/>
    </row>
    <row r="207" spans="1:43" ht="14.65" customHeight="1">
      <c r="A207" s="101"/>
      <c r="B207" s="193"/>
      <c r="C207" s="193"/>
      <c r="D207" s="118"/>
      <c r="E207" s="127"/>
      <c r="F207" s="133"/>
      <c r="G207" s="133"/>
      <c r="H207" s="133"/>
      <c r="I207" s="133"/>
      <c r="J207" s="145"/>
      <c r="K207" s="148"/>
      <c r="L207" s="151"/>
      <c r="M207" s="155"/>
      <c r="N207" s="14"/>
      <c r="O207" s="15"/>
      <c r="P207" s="15"/>
      <c r="Q207" s="16"/>
      <c r="R207" s="17" t="str">
        <f ca="1">IF(Q207=0," ",IFERROR(IF(DATEDIF(TODAY(),Q207,"M")&lt;=5,"ROJO",IF(DATEDIF(TODAY(),Q207,"M")&gt;=12,"VERDE",IF(AND(DATEDIF(TODAY(),Q207,"M")&gt;=6,DATEDIF(TODAY(),Q207,"M")&lt;=11),"AMARILLO"))),S207))</f>
        <v xml:space="preserve"> </v>
      </c>
      <c r="S207" s="25" t="str">
        <f>IF(Q207=0," ",IF(Q207&lt;=$N$4,"VENCIDO","NO VENCIDO"))</f>
        <v xml:space="preserve"> </v>
      </c>
      <c r="T207" s="18"/>
      <c r="U207" s="19"/>
      <c r="V207" s="19"/>
      <c r="W207" s="20"/>
      <c r="X207" s="20"/>
      <c r="Y207" s="164"/>
      <c r="Z207" s="21"/>
      <c r="AA207" s="4"/>
      <c r="AB207" s="166"/>
      <c r="AC207" s="166"/>
      <c r="AD207" s="170"/>
      <c r="AE207" s="166"/>
      <c r="AF207" s="166"/>
      <c r="AG207" s="166"/>
      <c r="AH207" s="166"/>
      <c r="AI207" s="166"/>
      <c r="AJ207" s="166"/>
      <c r="AK207" s="166"/>
      <c r="AL207" s="166"/>
      <c r="AM207" s="166"/>
      <c r="AN207" s="166"/>
      <c r="AO207" s="185"/>
      <c r="AP207" s="24"/>
      <c r="AQ207" s="8"/>
    </row>
    <row r="208" spans="1:43" ht="16.5">
      <c r="A208" s="102"/>
      <c r="B208" s="193"/>
      <c r="C208" s="193"/>
      <c r="D208" s="119"/>
      <c r="E208" s="128"/>
      <c r="F208" s="134"/>
      <c r="G208" s="134"/>
      <c r="H208" s="134"/>
      <c r="I208" s="134"/>
      <c r="J208" s="146"/>
      <c r="K208" s="149"/>
      <c r="L208" s="152"/>
      <c r="M208" s="28" t="b">
        <f>M203=N208</f>
        <v>1</v>
      </c>
      <c r="N208" s="29">
        <f>SUM(N203:N207)</f>
        <v>0</v>
      </c>
      <c r="O208" s="30" t="s">
        <v>112</v>
      </c>
      <c r="P208" s="31"/>
      <c r="Q208" s="32"/>
      <c r="R208" s="32"/>
      <c r="S208" s="32"/>
      <c r="T208" s="33">
        <f>SUM(T203:T207)</f>
        <v>0</v>
      </c>
      <c r="U208" s="34"/>
      <c r="V208" s="34"/>
      <c r="W208" s="34"/>
      <c r="X208" s="35"/>
      <c r="Y208" s="165"/>
      <c r="Z208" s="36"/>
      <c r="AA208" s="4"/>
      <c r="AB208" s="37"/>
      <c r="AC208" s="37"/>
      <c r="AD208" s="38"/>
      <c r="AE208" s="37"/>
      <c r="AF208" s="37"/>
      <c r="AG208" s="37"/>
      <c r="AH208" s="37"/>
      <c r="AI208" s="37"/>
      <c r="AJ208" s="37"/>
      <c r="AK208" s="37"/>
      <c r="AL208" s="37"/>
      <c r="AM208" s="37"/>
      <c r="AN208" s="37"/>
      <c r="AO208" s="39"/>
      <c r="AP208" s="24"/>
      <c r="AQ208" s="8"/>
    </row>
    <row r="209" spans="1:43" ht="14.65" customHeight="1">
      <c r="A209" s="100">
        <f>A203+1</f>
        <v>35</v>
      </c>
      <c r="B209" s="193" t="s">
        <v>177</v>
      </c>
      <c r="C209" s="193"/>
      <c r="D209" s="117">
        <f>+Julio!M209</f>
        <v>0</v>
      </c>
      <c r="E209" s="126"/>
      <c r="F209" s="132"/>
      <c r="G209" s="132"/>
      <c r="H209" s="132"/>
      <c r="I209" s="132"/>
      <c r="J209" s="144">
        <f>+F209+G209</f>
        <v>0</v>
      </c>
      <c r="K209" s="147">
        <f>+AO209</f>
        <v>0</v>
      </c>
      <c r="L209" s="150">
        <f>+J209+K209</f>
        <v>0</v>
      </c>
      <c r="M209" s="153">
        <f>+(D209+E209)-(L209)+H209-I209</f>
        <v>0</v>
      </c>
      <c r="N209" s="14"/>
      <c r="O209" s="15"/>
      <c r="P209" s="15"/>
      <c r="Q209" s="16"/>
      <c r="R209" s="17" t="str">
        <f ca="1">IF(Q209=0," ",IFERROR(IF(DATEDIF(TODAY(),Q209,"M")&lt;=5,"ROJO",IF(DATEDIF(TODAY(),Q209,"M")&gt;=12,"VERDE",IF(AND(DATEDIF(TODAY(),Q209,"M")&gt;=6,DATEDIF(TODAY(),Q209,"M")&lt;=11),"AMARILLO"))),S209))</f>
        <v xml:space="preserve"> </v>
      </c>
      <c r="S209" s="17" t="str">
        <f>IF(Q209=0," ",IF(Q209&lt;=$N$4,"VENCIDO","NO VENCIDO"))</f>
        <v xml:space="preserve"> </v>
      </c>
      <c r="T209" s="18"/>
      <c r="U209" s="19"/>
      <c r="V209" s="19"/>
      <c r="W209" s="20"/>
      <c r="X209" s="20"/>
      <c r="Y209" s="163">
        <f>+AT209</f>
        <v>0</v>
      </c>
      <c r="Z209" s="21"/>
      <c r="AA209" s="4"/>
      <c r="AB209" s="166"/>
      <c r="AC209" s="166"/>
      <c r="AD209" s="170">
        <f>+AB209+AC209</f>
        <v>0</v>
      </c>
      <c r="AE209" s="166"/>
      <c r="AF209" s="166"/>
      <c r="AG209" s="166"/>
      <c r="AH209" s="166"/>
      <c r="AI209" s="166"/>
      <c r="AJ209" s="166"/>
      <c r="AK209" s="166"/>
      <c r="AL209" s="166"/>
      <c r="AM209" s="166"/>
      <c r="AN209" s="166"/>
      <c r="AO209" s="183">
        <f>SUM(AD209:AN213)</f>
        <v>0</v>
      </c>
      <c r="AP209" s="24"/>
      <c r="AQ209" s="8"/>
    </row>
    <row r="210" spans="1:43" ht="14.65" customHeight="1">
      <c r="A210" s="101"/>
      <c r="B210" s="193"/>
      <c r="C210" s="193"/>
      <c r="D210" s="118"/>
      <c r="E210" s="127"/>
      <c r="F210" s="133"/>
      <c r="G210" s="133"/>
      <c r="H210" s="133"/>
      <c r="I210" s="133"/>
      <c r="J210" s="145"/>
      <c r="K210" s="148"/>
      <c r="L210" s="151"/>
      <c r="M210" s="154"/>
      <c r="N210" s="14"/>
      <c r="O210" s="15"/>
      <c r="P210" s="15"/>
      <c r="Q210" s="16"/>
      <c r="R210" s="17" t="str">
        <f ca="1">IF(Q210=0," ",IFERROR(IF(DATEDIF(TODAY(),Q210,"M")&lt;=5,"ROJO",IF(DATEDIF(TODAY(),Q210,"M")&gt;=12,"VERDE",IF(AND(DATEDIF(TODAY(),Q210,"M")&gt;=6,DATEDIF(TODAY(),Q210,"M")&lt;=11),"AMARILLO"))),S210))</f>
        <v xml:space="preserve"> </v>
      </c>
      <c r="S210" s="25" t="str">
        <f>IF(Q210=0," ",IF(Q210&lt;=$N$4,"VENCIDO","NO VENCIDO"))</f>
        <v xml:space="preserve"> </v>
      </c>
      <c r="T210" s="18"/>
      <c r="U210" s="19"/>
      <c r="V210" s="19"/>
      <c r="W210" s="20"/>
      <c r="X210" s="20"/>
      <c r="Y210" s="164"/>
      <c r="Z210" s="21"/>
      <c r="AA210" s="4"/>
      <c r="AB210" s="166"/>
      <c r="AC210" s="166"/>
      <c r="AD210" s="170"/>
      <c r="AE210" s="166"/>
      <c r="AF210" s="166"/>
      <c r="AG210" s="166"/>
      <c r="AH210" s="166"/>
      <c r="AI210" s="166"/>
      <c r="AJ210" s="166"/>
      <c r="AK210" s="166"/>
      <c r="AL210" s="166"/>
      <c r="AM210" s="166"/>
      <c r="AN210" s="166"/>
      <c r="AO210" s="184"/>
      <c r="AP210" s="24"/>
      <c r="AQ210" s="8"/>
    </row>
    <row r="211" spans="1:43" ht="14.65" customHeight="1">
      <c r="A211" s="101"/>
      <c r="B211" s="193"/>
      <c r="C211" s="193"/>
      <c r="D211" s="118"/>
      <c r="E211" s="127"/>
      <c r="F211" s="133"/>
      <c r="G211" s="133"/>
      <c r="H211" s="133"/>
      <c r="I211" s="133"/>
      <c r="J211" s="145"/>
      <c r="K211" s="148"/>
      <c r="L211" s="151"/>
      <c r="M211" s="154"/>
      <c r="N211" s="14"/>
      <c r="O211" s="15"/>
      <c r="P211" s="15"/>
      <c r="Q211" s="16"/>
      <c r="R211" s="17" t="str">
        <f ca="1">IF(Q211=0," ",IFERROR(IF(DATEDIF(TODAY(),Q211,"M")&lt;=5,"ROJO",IF(DATEDIF(TODAY(),Q211,"M")&gt;=12,"VERDE",IF(AND(DATEDIF(TODAY(),Q211,"M")&gt;=6,DATEDIF(TODAY(),Q211,"M")&lt;=11),"AMARILLO"))),S211))</f>
        <v xml:space="preserve"> </v>
      </c>
      <c r="S211" s="25" t="str">
        <f>IF(Q211=0," ",IF(Q211&lt;=$N$4,"VENCIDO","NO VENCIDO"))</f>
        <v xml:space="preserve"> </v>
      </c>
      <c r="T211" s="18"/>
      <c r="U211" s="19"/>
      <c r="V211" s="19"/>
      <c r="W211" s="20"/>
      <c r="X211" s="20"/>
      <c r="Y211" s="164"/>
      <c r="Z211" s="21"/>
      <c r="AA211" s="4"/>
      <c r="AB211" s="166"/>
      <c r="AC211" s="166"/>
      <c r="AD211" s="170"/>
      <c r="AE211" s="166"/>
      <c r="AF211" s="166"/>
      <c r="AG211" s="166"/>
      <c r="AH211" s="166"/>
      <c r="AI211" s="166"/>
      <c r="AJ211" s="166"/>
      <c r="AK211" s="166"/>
      <c r="AL211" s="166"/>
      <c r="AM211" s="166"/>
      <c r="AN211" s="166"/>
      <c r="AO211" s="184"/>
      <c r="AP211" s="24"/>
      <c r="AQ211" s="8"/>
    </row>
    <row r="212" spans="1:43" ht="14.65" customHeight="1">
      <c r="A212" s="101"/>
      <c r="B212" s="193"/>
      <c r="C212" s="193"/>
      <c r="D212" s="118"/>
      <c r="E212" s="127"/>
      <c r="F212" s="133"/>
      <c r="G212" s="133"/>
      <c r="H212" s="133"/>
      <c r="I212" s="133"/>
      <c r="J212" s="145"/>
      <c r="K212" s="148"/>
      <c r="L212" s="151"/>
      <c r="M212" s="154"/>
      <c r="N212" s="14"/>
      <c r="O212" s="15"/>
      <c r="P212" s="15"/>
      <c r="Q212" s="16"/>
      <c r="R212" s="17" t="str">
        <f ca="1">IF(Q212=0," ",IFERROR(IF(DATEDIF(TODAY(),Q212,"M")&lt;=5,"ROJO",IF(DATEDIF(TODAY(),Q212,"M")&gt;=12,"VERDE",IF(AND(DATEDIF(TODAY(),Q212,"M")&gt;=6,DATEDIF(TODAY(),Q212,"M")&lt;=11),"AMARILLO"))),S212))</f>
        <v xml:space="preserve"> </v>
      </c>
      <c r="S212" s="25" t="str">
        <f>IF(Q212=0," ",IF(Q212&lt;=$N$4,"VENCIDO","NO VENCIDO"))</f>
        <v xml:space="preserve"> </v>
      </c>
      <c r="T212" s="18"/>
      <c r="U212" s="19"/>
      <c r="V212" s="19"/>
      <c r="W212" s="20"/>
      <c r="X212" s="20"/>
      <c r="Y212" s="164"/>
      <c r="Z212" s="21"/>
      <c r="AA212" s="4"/>
      <c r="AB212" s="166"/>
      <c r="AC212" s="166"/>
      <c r="AD212" s="170"/>
      <c r="AE212" s="166"/>
      <c r="AF212" s="166"/>
      <c r="AG212" s="166"/>
      <c r="AH212" s="166"/>
      <c r="AI212" s="166"/>
      <c r="AJ212" s="166"/>
      <c r="AK212" s="166"/>
      <c r="AL212" s="166"/>
      <c r="AM212" s="166"/>
      <c r="AN212" s="166"/>
      <c r="AO212" s="184"/>
      <c r="AP212" s="24"/>
      <c r="AQ212" s="8"/>
    </row>
    <row r="213" spans="1:43" ht="14.65" customHeight="1">
      <c r="A213" s="101"/>
      <c r="B213" s="193"/>
      <c r="C213" s="193"/>
      <c r="D213" s="118"/>
      <c r="E213" s="127"/>
      <c r="F213" s="133"/>
      <c r="G213" s="133"/>
      <c r="H213" s="133"/>
      <c r="I213" s="133"/>
      <c r="J213" s="145"/>
      <c r="K213" s="148"/>
      <c r="L213" s="151"/>
      <c r="M213" s="155"/>
      <c r="N213" s="14"/>
      <c r="O213" s="15"/>
      <c r="P213" s="15"/>
      <c r="Q213" s="16"/>
      <c r="R213" s="17" t="str">
        <f ca="1">IF(Q213=0," ",IFERROR(IF(DATEDIF(TODAY(),Q213,"M")&lt;=5,"ROJO",IF(DATEDIF(TODAY(),Q213,"M")&gt;=12,"VERDE",IF(AND(DATEDIF(TODAY(),Q213,"M")&gt;=6,DATEDIF(TODAY(),Q213,"M")&lt;=11),"AMARILLO"))),S213))</f>
        <v xml:space="preserve"> </v>
      </c>
      <c r="S213" s="25" t="str">
        <f>IF(Q213=0," ",IF(Q213&lt;=$N$4,"VENCIDO","NO VENCIDO"))</f>
        <v xml:space="preserve"> </v>
      </c>
      <c r="T213" s="18"/>
      <c r="U213" s="19"/>
      <c r="V213" s="19"/>
      <c r="W213" s="20"/>
      <c r="X213" s="20"/>
      <c r="Y213" s="164"/>
      <c r="Z213" s="21"/>
      <c r="AA213" s="4"/>
      <c r="AB213" s="166"/>
      <c r="AC213" s="166"/>
      <c r="AD213" s="170"/>
      <c r="AE213" s="166"/>
      <c r="AF213" s="166"/>
      <c r="AG213" s="166"/>
      <c r="AH213" s="166"/>
      <c r="AI213" s="166"/>
      <c r="AJ213" s="166"/>
      <c r="AK213" s="166"/>
      <c r="AL213" s="166"/>
      <c r="AM213" s="166"/>
      <c r="AN213" s="166"/>
      <c r="AO213" s="185"/>
      <c r="AP213" s="24"/>
      <c r="AQ213" s="8"/>
    </row>
    <row r="214" spans="1:43" ht="16.5">
      <c r="A214" s="102"/>
      <c r="B214" s="193"/>
      <c r="C214" s="193"/>
      <c r="D214" s="119"/>
      <c r="E214" s="128"/>
      <c r="F214" s="134"/>
      <c r="G214" s="134"/>
      <c r="H214" s="134"/>
      <c r="I214" s="134"/>
      <c r="J214" s="146"/>
      <c r="K214" s="149"/>
      <c r="L214" s="152"/>
      <c r="M214" s="28" t="b">
        <f>M209=N214</f>
        <v>1</v>
      </c>
      <c r="N214" s="29">
        <f>SUM(N209:N213)</f>
        <v>0</v>
      </c>
      <c r="O214" s="30" t="s">
        <v>112</v>
      </c>
      <c r="P214" s="31"/>
      <c r="Q214" s="32"/>
      <c r="R214" s="32"/>
      <c r="S214" s="32"/>
      <c r="T214" s="33">
        <f>SUM(T209:T213)</f>
        <v>0</v>
      </c>
      <c r="U214" s="34"/>
      <c r="V214" s="34"/>
      <c r="W214" s="34"/>
      <c r="X214" s="35"/>
      <c r="Y214" s="165"/>
      <c r="Z214" s="36"/>
      <c r="AA214" s="4"/>
      <c r="AB214" s="37"/>
      <c r="AC214" s="37"/>
      <c r="AD214" s="38"/>
      <c r="AE214" s="37"/>
      <c r="AF214" s="37"/>
      <c r="AG214" s="37"/>
      <c r="AH214" s="37"/>
      <c r="AI214" s="37"/>
      <c r="AJ214" s="37"/>
      <c r="AK214" s="37"/>
      <c r="AL214" s="37"/>
      <c r="AM214" s="37"/>
      <c r="AN214" s="37"/>
      <c r="AO214" s="39"/>
      <c r="AP214" s="24"/>
      <c r="AQ214" s="8"/>
    </row>
    <row r="215" spans="1:43" ht="14.65" customHeight="1">
      <c r="A215" s="100">
        <f>A209+1</f>
        <v>36</v>
      </c>
      <c r="B215" s="193" t="s">
        <v>178</v>
      </c>
      <c r="C215" s="193"/>
      <c r="D215" s="117">
        <f>+Julio!M215</f>
        <v>0</v>
      </c>
      <c r="E215" s="126"/>
      <c r="F215" s="132"/>
      <c r="G215" s="132"/>
      <c r="H215" s="132"/>
      <c r="I215" s="132"/>
      <c r="J215" s="144">
        <f>+F215+G215</f>
        <v>0</v>
      </c>
      <c r="K215" s="147">
        <f>+AO215</f>
        <v>0</v>
      </c>
      <c r="L215" s="150">
        <f>+J215+K215</f>
        <v>0</v>
      </c>
      <c r="M215" s="153">
        <f>+(D215+E215)-(L215)+H215-I215</f>
        <v>0</v>
      </c>
      <c r="N215" s="14"/>
      <c r="O215" s="15"/>
      <c r="P215" s="15"/>
      <c r="Q215" s="16"/>
      <c r="R215" s="17" t="str">
        <f ca="1">IF(Q215=0," ",IFERROR(IF(DATEDIF(TODAY(),Q215,"M")&lt;=5,"ROJO",IF(DATEDIF(TODAY(),Q215,"M")&gt;=12,"VERDE",IF(AND(DATEDIF(TODAY(),Q215,"M")&gt;=6,DATEDIF(TODAY(),Q215,"M")&lt;=11),"AMARILLO"))),S215))</f>
        <v xml:space="preserve"> </v>
      </c>
      <c r="S215" s="17" t="str">
        <f>IF(Q215=0," ",IF(Q215&lt;=$N$4,"VENCIDO","NO VENCIDO"))</f>
        <v xml:space="preserve"> </v>
      </c>
      <c r="T215" s="18"/>
      <c r="U215" s="19"/>
      <c r="V215" s="19"/>
      <c r="W215" s="20"/>
      <c r="X215" s="20"/>
      <c r="Y215" s="163">
        <f>+AT215</f>
        <v>0</v>
      </c>
      <c r="Z215" s="21"/>
      <c r="AA215" s="4"/>
      <c r="AB215" s="166"/>
      <c r="AC215" s="166"/>
      <c r="AD215" s="170">
        <f>+AB215+AC215</f>
        <v>0</v>
      </c>
      <c r="AE215" s="166"/>
      <c r="AF215" s="166"/>
      <c r="AG215" s="166"/>
      <c r="AH215" s="166"/>
      <c r="AI215" s="166"/>
      <c r="AJ215" s="166"/>
      <c r="AK215" s="166"/>
      <c r="AL215" s="166"/>
      <c r="AM215" s="166"/>
      <c r="AN215" s="166"/>
      <c r="AO215" s="183">
        <f>SUM(AD215:AN219)</f>
        <v>0</v>
      </c>
      <c r="AP215" s="24"/>
      <c r="AQ215" s="8"/>
    </row>
    <row r="216" spans="1:43" ht="14.65" customHeight="1">
      <c r="A216" s="101"/>
      <c r="B216" s="193"/>
      <c r="C216" s="193"/>
      <c r="D216" s="118"/>
      <c r="E216" s="127"/>
      <c r="F216" s="133"/>
      <c r="G216" s="133"/>
      <c r="H216" s="133"/>
      <c r="I216" s="133"/>
      <c r="J216" s="145"/>
      <c r="K216" s="148"/>
      <c r="L216" s="151"/>
      <c r="M216" s="154"/>
      <c r="N216" s="14"/>
      <c r="O216" s="15"/>
      <c r="P216" s="15"/>
      <c r="Q216" s="16"/>
      <c r="R216" s="17" t="str">
        <f ca="1">IF(Q216=0," ",IFERROR(IF(DATEDIF(TODAY(),Q216,"M")&lt;=5,"ROJO",IF(DATEDIF(TODAY(),Q216,"M")&gt;=12,"VERDE",IF(AND(DATEDIF(TODAY(),Q216,"M")&gt;=6,DATEDIF(TODAY(),Q216,"M")&lt;=11),"AMARILLO"))),S216))</f>
        <v xml:space="preserve"> </v>
      </c>
      <c r="S216" s="25" t="str">
        <f>IF(Q216=0," ",IF(Q216&lt;=$N$4,"VENCIDO","NO VENCIDO"))</f>
        <v xml:space="preserve"> </v>
      </c>
      <c r="T216" s="18"/>
      <c r="U216" s="19"/>
      <c r="V216" s="19"/>
      <c r="W216" s="20"/>
      <c r="X216" s="20"/>
      <c r="Y216" s="164"/>
      <c r="Z216" s="21"/>
      <c r="AA216" s="4"/>
      <c r="AB216" s="166"/>
      <c r="AC216" s="166"/>
      <c r="AD216" s="170"/>
      <c r="AE216" s="166"/>
      <c r="AF216" s="166"/>
      <c r="AG216" s="166"/>
      <c r="AH216" s="166"/>
      <c r="AI216" s="166"/>
      <c r="AJ216" s="166"/>
      <c r="AK216" s="166"/>
      <c r="AL216" s="166"/>
      <c r="AM216" s="166"/>
      <c r="AN216" s="166"/>
      <c r="AO216" s="184"/>
      <c r="AP216" s="24"/>
      <c r="AQ216" s="8"/>
    </row>
    <row r="217" spans="1:43" ht="14.65" customHeight="1">
      <c r="A217" s="101"/>
      <c r="B217" s="193"/>
      <c r="C217" s="193"/>
      <c r="D217" s="118"/>
      <c r="E217" s="127"/>
      <c r="F217" s="133"/>
      <c r="G217" s="133"/>
      <c r="H217" s="133"/>
      <c r="I217" s="133"/>
      <c r="J217" s="145"/>
      <c r="K217" s="148"/>
      <c r="L217" s="151"/>
      <c r="M217" s="154"/>
      <c r="N217" s="14"/>
      <c r="O217" s="15"/>
      <c r="P217" s="15"/>
      <c r="Q217" s="16"/>
      <c r="R217" s="17" t="str">
        <f ca="1">IF(Q217=0," ",IFERROR(IF(DATEDIF(TODAY(),Q217,"M")&lt;=5,"ROJO",IF(DATEDIF(TODAY(),Q217,"M")&gt;=12,"VERDE",IF(AND(DATEDIF(TODAY(),Q217,"M")&gt;=6,DATEDIF(TODAY(),Q217,"M")&lt;=11),"AMARILLO"))),S217))</f>
        <v xml:space="preserve"> </v>
      </c>
      <c r="S217" s="25" t="str">
        <f>IF(Q217=0," ",IF(Q217&lt;=$N$4,"VENCIDO","NO VENCIDO"))</f>
        <v xml:space="preserve"> </v>
      </c>
      <c r="T217" s="18"/>
      <c r="U217" s="19"/>
      <c r="V217" s="19"/>
      <c r="W217" s="20"/>
      <c r="X217" s="20"/>
      <c r="Y217" s="164"/>
      <c r="Z217" s="21"/>
      <c r="AA217" s="4"/>
      <c r="AB217" s="166"/>
      <c r="AC217" s="166"/>
      <c r="AD217" s="170"/>
      <c r="AE217" s="166"/>
      <c r="AF217" s="166"/>
      <c r="AG217" s="166"/>
      <c r="AH217" s="166"/>
      <c r="AI217" s="166"/>
      <c r="AJ217" s="166"/>
      <c r="AK217" s="166"/>
      <c r="AL217" s="166"/>
      <c r="AM217" s="166"/>
      <c r="AN217" s="166"/>
      <c r="AO217" s="184"/>
      <c r="AP217" s="24"/>
      <c r="AQ217" s="8"/>
    </row>
    <row r="218" spans="1:43" ht="14.65" customHeight="1">
      <c r="A218" s="101"/>
      <c r="B218" s="193"/>
      <c r="C218" s="193"/>
      <c r="D218" s="118"/>
      <c r="E218" s="127"/>
      <c r="F218" s="133"/>
      <c r="G218" s="133"/>
      <c r="H218" s="133"/>
      <c r="I218" s="133"/>
      <c r="J218" s="145"/>
      <c r="K218" s="148"/>
      <c r="L218" s="151"/>
      <c r="M218" s="154"/>
      <c r="N218" s="14"/>
      <c r="O218" s="15"/>
      <c r="P218" s="15"/>
      <c r="Q218" s="16"/>
      <c r="R218" s="17" t="str">
        <f ca="1">IF(Q218=0," ",IFERROR(IF(DATEDIF(TODAY(),Q218,"M")&lt;=5,"ROJO",IF(DATEDIF(TODAY(),Q218,"M")&gt;=12,"VERDE",IF(AND(DATEDIF(TODAY(),Q218,"M")&gt;=6,DATEDIF(TODAY(),Q218,"M")&lt;=11),"AMARILLO"))),S218))</f>
        <v xml:space="preserve"> </v>
      </c>
      <c r="S218" s="25" t="str">
        <f>IF(Q218=0," ",IF(Q218&lt;=$N$4,"VENCIDO","NO VENCIDO"))</f>
        <v xml:space="preserve"> </v>
      </c>
      <c r="T218" s="18"/>
      <c r="U218" s="19"/>
      <c r="V218" s="19"/>
      <c r="W218" s="20"/>
      <c r="X218" s="20"/>
      <c r="Y218" s="164"/>
      <c r="Z218" s="21"/>
      <c r="AA218" s="4"/>
      <c r="AB218" s="166"/>
      <c r="AC218" s="166"/>
      <c r="AD218" s="170"/>
      <c r="AE218" s="166"/>
      <c r="AF218" s="166"/>
      <c r="AG218" s="166"/>
      <c r="AH218" s="166"/>
      <c r="AI218" s="166"/>
      <c r="AJ218" s="166"/>
      <c r="AK218" s="166"/>
      <c r="AL218" s="166"/>
      <c r="AM218" s="166"/>
      <c r="AN218" s="166"/>
      <c r="AO218" s="184"/>
      <c r="AP218" s="24"/>
      <c r="AQ218" s="8"/>
    </row>
    <row r="219" spans="1:43" ht="14.65" customHeight="1">
      <c r="A219" s="101"/>
      <c r="B219" s="193"/>
      <c r="C219" s="193"/>
      <c r="D219" s="118"/>
      <c r="E219" s="127"/>
      <c r="F219" s="133"/>
      <c r="G219" s="133"/>
      <c r="H219" s="133"/>
      <c r="I219" s="133"/>
      <c r="J219" s="145"/>
      <c r="K219" s="148"/>
      <c r="L219" s="151"/>
      <c r="M219" s="155"/>
      <c r="N219" s="14"/>
      <c r="O219" s="15"/>
      <c r="P219" s="15"/>
      <c r="Q219" s="16"/>
      <c r="R219" s="17" t="str">
        <f ca="1">IF(Q219=0," ",IFERROR(IF(DATEDIF(TODAY(),Q219,"M")&lt;=5,"ROJO",IF(DATEDIF(TODAY(),Q219,"M")&gt;=12,"VERDE",IF(AND(DATEDIF(TODAY(),Q219,"M")&gt;=6,DATEDIF(TODAY(),Q219,"M")&lt;=11),"AMARILLO"))),S219))</f>
        <v xml:space="preserve"> </v>
      </c>
      <c r="S219" s="25" t="str">
        <f>IF(Q219=0," ",IF(Q219&lt;=$N$4,"VENCIDO","NO VENCIDO"))</f>
        <v xml:space="preserve"> </v>
      </c>
      <c r="T219" s="18"/>
      <c r="U219" s="19"/>
      <c r="V219" s="19"/>
      <c r="W219" s="20"/>
      <c r="X219" s="20"/>
      <c r="Y219" s="164"/>
      <c r="Z219" s="21"/>
      <c r="AA219" s="4"/>
      <c r="AB219" s="166"/>
      <c r="AC219" s="166"/>
      <c r="AD219" s="170"/>
      <c r="AE219" s="166"/>
      <c r="AF219" s="166"/>
      <c r="AG219" s="166"/>
      <c r="AH219" s="166"/>
      <c r="AI219" s="166"/>
      <c r="AJ219" s="166"/>
      <c r="AK219" s="166"/>
      <c r="AL219" s="166"/>
      <c r="AM219" s="166"/>
      <c r="AN219" s="166"/>
      <c r="AO219" s="185"/>
      <c r="AP219" s="24"/>
      <c r="AQ219" s="8"/>
    </row>
    <row r="220" spans="1:43" ht="16.5">
      <c r="A220" s="102"/>
      <c r="B220" s="194"/>
      <c r="C220" s="194"/>
      <c r="D220" s="119"/>
      <c r="E220" s="128"/>
      <c r="F220" s="134"/>
      <c r="G220" s="134"/>
      <c r="H220" s="134"/>
      <c r="I220" s="134"/>
      <c r="J220" s="146"/>
      <c r="K220" s="149"/>
      <c r="L220" s="152"/>
      <c r="M220" s="28" t="b">
        <f>M215=N220</f>
        <v>1</v>
      </c>
      <c r="N220" s="29">
        <f>SUM(N215:N219)</f>
        <v>0</v>
      </c>
      <c r="O220" s="30" t="s">
        <v>112</v>
      </c>
      <c r="P220" s="31"/>
      <c r="Q220" s="32"/>
      <c r="R220" s="32"/>
      <c r="S220" s="32"/>
      <c r="T220" s="33">
        <f>SUM(T215:T219)</f>
        <v>0</v>
      </c>
      <c r="U220" s="34"/>
      <c r="V220" s="34"/>
      <c r="W220" s="34"/>
      <c r="X220" s="35"/>
      <c r="Y220" s="165"/>
      <c r="Z220" s="36"/>
      <c r="AA220" s="4"/>
      <c r="AB220" s="37"/>
      <c r="AC220" s="38"/>
      <c r="AD220" s="38"/>
      <c r="AE220" s="38"/>
      <c r="AF220" s="38"/>
      <c r="AG220" s="38"/>
      <c r="AH220" s="38"/>
      <c r="AI220" s="38"/>
      <c r="AJ220" s="38"/>
      <c r="AK220" s="38"/>
      <c r="AL220" s="38"/>
      <c r="AM220" s="38"/>
      <c r="AN220" s="38"/>
      <c r="AO220" s="39"/>
      <c r="AP220" s="24"/>
      <c r="AQ220" s="8"/>
    </row>
    <row r="221" spans="1:43" ht="16.5">
      <c r="A221" s="96" t="s">
        <v>179</v>
      </c>
      <c r="B221" s="97"/>
      <c r="C221" s="98"/>
      <c r="D221" s="48"/>
      <c r="E221" s="48"/>
      <c r="F221" s="48"/>
      <c r="G221" s="48"/>
      <c r="H221" s="48"/>
      <c r="I221" s="48"/>
      <c r="J221" s="48"/>
      <c r="K221" s="48"/>
      <c r="L221" s="48"/>
      <c r="M221" s="48"/>
      <c r="N221" s="48"/>
      <c r="O221" s="48"/>
      <c r="P221" s="48"/>
      <c r="Q221" s="48"/>
      <c r="R221" s="48"/>
      <c r="S221" s="48"/>
      <c r="T221" s="48"/>
      <c r="U221" s="48"/>
      <c r="V221" s="48"/>
      <c r="W221" s="48"/>
      <c r="X221" s="48"/>
      <c r="Y221" s="48"/>
      <c r="Z221" s="49"/>
      <c r="AA221" s="4"/>
      <c r="AB221" s="50"/>
      <c r="AC221" s="51"/>
      <c r="AD221" s="51"/>
      <c r="AE221" s="51"/>
      <c r="AF221" s="51"/>
      <c r="AG221" s="51"/>
      <c r="AH221" s="51"/>
      <c r="AI221" s="51"/>
      <c r="AJ221" s="51"/>
      <c r="AK221" s="51"/>
      <c r="AL221" s="51"/>
      <c r="AM221" s="51"/>
      <c r="AN221" s="51"/>
      <c r="AO221" s="51"/>
      <c r="AP221" s="52"/>
      <c r="AQ221" s="8"/>
    </row>
    <row r="222" spans="1:43" ht="14.65" customHeight="1">
      <c r="A222" s="103">
        <v>1</v>
      </c>
      <c r="B222" s="193" t="s">
        <v>180</v>
      </c>
      <c r="C222" s="193"/>
      <c r="D222" s="117">
        <f>+Julio!M222</f>
        <v>20</v>
      </c>
      <c r="E222" s="126"/>
      <c r="F222" s="132"/>
      <c r="G222" s="132"/>
      <c r="H222" s="132"/>
      <c r="I222" s="132"/>
      <c r="J222" s="144">
        <f>+F222+G222</f>
        <v>0</v>
      </c>
      <c r="K222" s="147">
        <f>+AO222</f>
        <v>0</v>
      </c>
      <c r="L222" s="150">
        <f>+J222+K222</f>
        <v>0</v>
      </c>
      <c r="M222" s="153">
        <f>+(D222+E222)-(L222)+H222-I222</f>
        <v>20</v>
      </c>
      <c r="N222" s="14">
        <v>10</v>
      </c>
      <c r="O222" s="15" t="s">
        <v>308</v>
      </c>
      <c r="P222" s="15" t="s">
        <v>115</v>
      </c>
      <c r="Q222" s="16">
        <v>46752</v>
      </c>
      <c r="R222" s="17" t="str">
        <f ca="1">IF(Q222=0," ",IFERROR(IF(DATEDIF(TODAY(),Q222,"M")&lt;=5,"ROJO",IF(DATEDIF(TODAY(),Q222,"M")&gt;=12,"VERDE",IF(AND(DATEDIF(TODAY(),Q222,"M")&gt;=6,DATEDIF(TODAY(),Q222,"M")&lt;=11),"AMARILLO"))),S222))</f>
        <v>VERDE</v>
      </c>
      <c r="S222" s="17" t="str">
        <f>IF(Q222=0," ",IF(Q222&lt;=$N$4,"VENCIDO","NO VENCIDO"))</f>
        <v>NO VENCIDO</v>
      </c>
      <c r="T222" s="18"/>
      <c r="U222" s="19"/>
      <c r="V222" s="19"/>
      <c r="W222" s="20"/>
      <c r="X222" s="20"/>
      <c r="Y222" s="163">
        <f>+AT222</f>
        <v>0</v>
      </c>
      <c r="Z222" s="21"/>
      <c r="AA222" s="4"/>
      <c r="AB222" s="166"/>
      <c r="AC222" s="166"/>
      <c r="AD222" s="170">
        <f>+AB222+AC222</f>
        <v>0</v>
      </c>
      <c r="AE222" s="167"/>
      <c r="AF222" s="167"/>
      <c r="AG222" s="167"/>
      <c r="AH222" s="167"/>
      <c r="AI222" s="167"/>
      <c r="AJ222" s="167"/>
      <c r="AK222" s="167"/>
      <c r="AL222" s="167"/>
      <c r="AM222" s="167"/>
      <c r="AN222" s="167"/>
      <c r="AO222" s="183">
        <f>SUM(AD222:AN226)</f>
        <v>0</v>
      </c>
      <c r="AP222" s="24"/>
      <c r="AQ222" s="8"/>
    </row>
    <row r="223" spans="1:43" ht="14.65" customHeight="1">
      <c r="A223" s="103"/>
      <c r="B223" s="193"/>
      <c r="C223" s="193"/>
      <c r="D223" s="118"/>
      <c r="E223" s="127"/>
      <c r="F223" s="133"/>
      <c r="G223" s="133"/>
      <c r="H223" s="133"/>
      <c r="I223" s="133"/>
      <c r="J223" s="145"/>
      <c r="K223" s="148"/>
      <c r="L223" s="151"/>
      <c r="M223" s="154"/>
      <c r="N223" s="14">
        <v>10</v>
      </c>
      <c r="O223" s="15" t="s">
        <v>309</v>
      </c>
      <c r="P223" s="15" t="s">
        <v>115</v>
      </c>
      <c r="Q223" s="16">
        <v>46996</v>
      </c>
      <c r="R223" s="17" t="str">
        <f ca="1">IF(Q223=0," ",IFERROR(IF(DATEDIF(TODAY(),Q223,"M")&lt;=5,"ROJO",IF(DATEDIF(TODAY(),Q223,"M")&gt;=12,"VERDE",IF(AND(DATEDIF(TODAY(),Q223,"M")&gt;=6,DATEDIF(TODAY(),Q223,"M")&lt;=11),"AMARILLO"))),S223))</f>
        <v>VERDE</v>
      </c>
      <c r="S223" s="25" t="str">
        <f>IF(Q223=0," ",IF(Q223&lt;=$N$4,"VENCIDO","NO VENCIDO"))</f>
        <v>NO VENCIDO</v>
      </c>
      <c r="T223" s="18"/>
      <c r="U223" s="19"/>
      <c r="V223" s="19"/>
      <c r="W223" s="20"/>
      <c r="X223" s="20"/>
      <c r="Y223" s="164"/>
      <c r="Z223" s="21"/>
      <c r="AA223" s="4"/>
      <c r="AB223" s="166"/>
      <c r="AC223" s="166"/>
      <c r="AD223" s="170"/>
      <c r="AE223" s="168"/>
      <c r="AF223" s="168"/>
      <c r="AG223" s="168"/>
      <c r="AH223" s="168"/>
      <c r="AI223" s="168"/>
      <c r="AJ223" s="168"/>
      <c r="AK223" s="168"/>
      <c r="AL223" s="168"/>
      <c r="AM223" s="168"/>
      <c r="AN223" s="168"/>
      <c r="AO223" s="184"/>
      <c r="AP223" s="24"/>
      <c r="AQ223" s="8"/>
    </row>
    <row r="224" spans="1:43" ht="14.65" customHeight="1">
      <c r="A224" s="103"/>
      <c r="B224" s="193"/>
      <c r="C224" s="193"/>
      <c r="D224" s="118"/>
      <c r="E224" s="127"/>
      <c r="F224" s="133"/>
      <c r="G224" s="133"/>
      <c r="H224" s="133"/>
      <c r="I224" s="133"/>
      <c r="J224" s="145"/>
      <c r="K224" s="148"/>
      <c r="L224" s="151"/>
      <c r="M224" s="154"/>
      <c r="N224" s="14"/>
      <c r="O224" s="15"/>
      <c r="P224" s="15"/>
      <c r="Q224" s="16"/>
      <c r="R224" s="17" t="str">
        <f ca="1">IF(Q224=0," ",IFERROR(IF(DATEDIF(TODAY(),Q224,"M")&lt;=5,"ROJO",IF(DATEDIF(TODAY(),Q224,"M")&gt;=12,"VERDE",IF(AND(DATEDIF(TODAY(),Q224,"M")&gt;=6,DATEDIF(TODAY(),Q224,"M")&lt;=11),"AMARILLO"))),S224))</f>
        <v xml:space="preserve"> </v>
      </c>
      <c r="S224" s="25" t="str">
        <f>IF(Q224=0," ",IF(Q224&lt;=$N$4,"VENCIDO","NO VENCIDO"))</f>
        <v xml:space="preserve"> </v>
      </c>
      <c r="T224" s="18"/>
      <c r="U224" s="19"/>
      <c r="V224" s="19"/>
      <c r="W224" s="20"/>
      <c r="X224" s="20"/>
      <c r="Y224" s="164"/>
      <c r="Z224" s="21"/>
      <c r="AA224" s="4"/>
      <c r="AB224" s="166"/>
      <c r="AC224" s="166"/>
      <c r="AD224" s="170"/>
      <c r="AE224" s="168"/>
      <c r="AF224" s="168"/>
      <c r="AG224" s="168"/>
      <c r="AH224" s="168"/>
      <c r="AI224" s="168"/>
      <c r="AJ224" s="168"/>
      <c r="AK224" s="168"/>
      <c r="AL224" s="168"/>
      <c r="AM224" s="168"/>
      <c r="AN224" s="168"/>
      <c r="AO224" s="184"/>
      <c r="AP224" s="24"/>
      <c r="AQ224" s="8"/>
    </row>
    <row r="225" spans="1:43" ht="14.65" customHeight="1">
      <c r="A225" s="103"/>
      <c r="B225" s="193"/>
      <c r="C225" s="193"/>
      <c r="D225" s="118"/>
      <c r="E225" s="127"/>
      <c r="F225" s="133"/>
      <c r="G225" s="133"/>
      <c r="H225" s="133"/>
      <c r="I225" s="133"/>
      <c r="J225" s="145"/>
      <c r="K225" s="148"/>
      <c r="L225" s="151"/>
      <c r="M225" s="154"/>
      <c r="N225" s="14"/>
      <c r="O225" s="15"/>
      <c r="P225" s="15"/>
      <c r="Q225" s="16"/>
      <c r="R225" s="17" t="str">
        <f ca="1">IF(Q225=0," ",IFERROR(IF(DATEDIF(TODAY(),Q225,"M")&lt;=5,"ROJO",IF(DATEDIF(TODAY(),Q225,"M")&gt;=12,"VERDE",IF(AND(DATEDIF(TODAY(),Q225,"M")&gt;=6,DATEDIF(TODAY(),Q225,"M")&lt;=11),"AMARILLO"))),S225))</f>
        <v xml:space="preserve"> </v>
      </c>
      <c r="S225" s="25" t="str">
        <f>IF(Q225=0," ",IF(Q225&lt;=$N$4,"VENCIDO","NO VENCIDO"))</f>
        <v xml:space="preserve"> </v>
      </c>
      <c r="T225" s="18"/>
      <c r="U225" s="19"/>
      <c r="V225" s="19"/>
      <c r="W225" s="20"/>
      <c r="X225" s="20"/>
      <c r="Y225" s="164"/>
      <c r="Z225" s="21"/>
      <c r="AA225" s="4"/>
      <c r="AB225" s="166"/>
      <c r="AC225" s="166"/>
      <c r="AD225" s="170"/>
      <c r="AE225" s="168"/>
      <c r="AF225" s="168"/>
      <c r="AG225" s="168"/>
      <c r="AH225" s="168"/>
      <c r="AI225" s="168"/>
      <c r="AJ225" s="168"/>
      <c r="AK225" s="168"/>
      <c r="AL225" s="168"/>
      <c r="AM225" s="168"/>
      <c r="AN225" s="168"/>
      <c r="AO225" s="184"/>
      <c r="AP225" s="24"/>
      <c r="AQ225" s="8"/>
    </row>
    <row r="226" spans="1:43" ht="14.65" customHeight="1">
      <c r="A226" s="103"/>
      <c r="B226" s="193"/>
      <c r="C226" s="193"/>
      <c r="D226" s="118"/>
      <c r="E226" s="127"/>
      <c r="F226" s="133"/>
      <c r="G226" s="133"/>
      <c r="H226" s="133"/>
      <c r="I226" s="133"/>
      <c r="J226" s="145"/>
      <c r="K226" s="148"/>
      <c r="L226" s="151"/>
      <c r="M226" s="155"/>
      <c r="N226" s="14"/>
      <c r="O226" s="15"/>
      <c r="P226" s="15"/>
      <c r="Q226" s="16"/>
      <c r="R226" s="17" t="str">
        <f ca="1">IF(Q226=0," ",IFERROR(IF(DATEDIF(TODAY(),Q226,"M")&lt;=5,"ROJO",IF(DATEDIF(TODAY(),Q226,"M")&gt;=12,"VERDE",IF(AND(DATEDIF(TODAY(),Q226,"M")&gt;=6,DATEDIF(TODAY(),Q226,"M")&lt;=11),"AMARILLO"))),S226))</f>
        <v xml:space="preserve"> </v>
      </c>
      <c r="S226" s="25" t="str">
        <f>IF(Q226=0," ",IF(Q226&lt;=$N$4,"VENCIDO","NO VENCIDO"))</f>
        <v xml:space="preserve"> </v>
      </c>
      <c r="T226" s="18"/>
      <c r="U226" s="19"/>
      <c r="V226" s="19"/>
      <c r="W226" s="20"/>
      <c r="X226" s="20"/>
      <c r="Y226" s="164"/>
      <c r="Z226" s="21"/>
      <c r="AA226" s="4"/>
      <c r="AB226" s="166"/>
      <c r="AC226" s="166"/>
      <c r="AD226" s="170"/>
      <c r="AE226" s="169"/>
      <c r="AF226" s="169"/>
      <c r="AG226" s="169"/>
      <c r="AH226" s="169"/>
      <c r="AI226" s="169"/>
      <c r="AJ226" s="169"/>
      <c r="AK226" s="169"/>
      <c r="AL226" s="169"/>
      <c r="AM226" s="169"/>
      <c r="AN226" s="169"/>
      <c r="AO226" s="185"/>
      <c r="AP226" s="24"/>
      <c r="AQ226" s="8"/>
    </row>
    <row r="227" spans="1:43" ht="16.5">
      <c r="A227" s="103"/>
      <c r="B227" s="193"/>
      <c r="C227" s="193"/>
      <c r="D227" s="119"/>
      <c r="E227" s="128"/>
      <c r="F227" s="134"/>
      <c r="G227" s="134"/>
      <c r="H227" s="134"/>
      <c r="I227" s="134"/>
      <c r="J227" s="146"/>
      <c r="K227" s="149"/>
      <c r="L227" s="152"/>
      <c r="M227" s="28" t="b">
        <f>M222=N227</f>
        <v>1</v>
      </c>
      <c r="N227" s="29">
        <f>SUM(N222:N226)</f>
        <v>20</v>
      </c>
      <c r="O227" s="30" t="s">
        <v>112</v>
      </c>
      <c r="P227" s="31"/>
      <c r="Q227" s="32"/>
      <c r="R227" s="32"/>
      <c r="S227" s="32"/>
      <c r="T227" s="33">
        <f>SUM(T222:T226)</f>
        <v>0</v>
      </c>
      <c r="U227" s="34"/>
      <c r="V227" s="34"/>
      <c r="W227" s="35"/>
      <c r="X227" s="35"/>
      <c r="Y227" s="165"/>
      <c r="Z227" s="36"/>
      <c r="AA227" s="4"/>
      <c r="AB227" s="37"/>
      <c r="AC227" s="38"/>
      <c r="AD227" s="38"/>
      <c r="AE227" s="38"/>
      <c r="AF227" s="38"/>
      <c r="AG227" s="38"/>
      <c r="AH227" s="38"/>
      <c r="AI227" s="38"/>
      <c r="AJ227" s="38"/>
      <c r="AK227" s="38"/>
      <c r="AL227" s="38"/>
      <c r="AM227" s="38"/>
      <c r="AN227" s="38"/>
      <c r="AO227" s="39"/>
      <c r="AP227" s="24"/>
      <c r="AQ227" s="8"/>
    </row>
    <row r="228" spans="1:43" ht="14.65" customHeight="1">
      <c r="A228" s="103">
        <f>A222+1</f>
        <v>2</v>
      </c>
      <c r="B228" s="193" t="s">
        <v>182</v>
      </c>
      <c r="C228" s="193"/>
      <c r="D228" s="117">
        <f>+Julio!M228</f>
        <v>14</v>
      </c>
      <c r="E228" s="126">
        <v>20</v>
      </c>
      <c r="F228" s="132">
        <v>6</v>
      </c>
      <c r="G228" s="132"/>
      <c r="H228" s="132"/>
      <c r="I228" s="132"/>
      <c r="J228" s="144">
        <f>+F228+G228</f>
        <v>6</v>
      </c>
      <c r="K228" s="147">
        <f>+AO228</f>
        <v>0</v>
      </c>
      <c r="L228" s="150">
        <f>+J228+K228</f>
        <v>6</v>
      </c>
      <c r="M228" s="153">
        <f>+(D228+E228)-(L228)+H228-I228</f>
        <v>28</v>
      </c>
      <c r="N228" s="14">
        <v>28</v>
      </c>
      <c r="O228" s="15" t="s">
        <v>310</v>
      </c>
      <c r="P228" s="15" t="s">
        <v>115</v>
      </c>
      <c r="Q228" s="16">
        <v>47299</v>
      </c>
      <c r="R228" s="17" t="str">
        <f ca="1">IF(Q228=0," ",IFERROR(IF(DATEDIF(TODAY(),Q228,"M")&lt;=5,"ROJO",IF(DATEDIF(TODAY(),Q228,"M")&gt;=12,"VERDE",IF(AND(DATEDIF(TODAY(),Q228,"M")&gt;=6,DATEDIF(TODAY(),Q228,"M")&lt;=11),"AMARILLO"))),S228))</f>
        <v>VERDE</v>
      </c>
      <c r="S228" s="17" t="str">
        <f>IF(Q228=0," ",IF(Q228&lt;=$N$4,"VENCIDO","NO VENCIDO"))</f>
        <v>NO VENCIDO</v>
      </c>
      <c r="T228" s="18"/>
      <c r="U228" s="19"/>
      <c r="V228" s="19"/>
      <c r="W228" s="20"/>
      <c r="X228" s="20"/>
      <c r="Y228" s="163">
        <f>+AT228</f>
        <v>0</v>
      </c>
      <c r="Z228" s="21"/>
      <c r="AA228" s="4"/>
      <c r="AB228" s="166"/>
      <c r="AC228" s="166"/>
      <c r="AD228" s="170">
        <f>+AB228+AC228</f>
        <v>0</v>
      </c>
      <c r="AE228" s="167"/>
      <c r="AF228" s="166"/>
      <c r="AG228" s="166"/>
      <c r="AH228" s="166"/>
      <c r="AI228" s="166"/>
      <c r="AJ228" s="166"/>
      <c r="AK228" s="166"/>
      <c r="AL228" s="166"/>
      <c r="AM228" s="166"/>
      <c r="AN228" s="166"/>
      <c r="AO228" s="183">
        <f>SUM(AD228:AN232)</f>
        <v>0</v>
      </c>
      <c r="AP228" s="24"/>
      <c r="AQ228" s="8"/>
    </row>
    <row r="229" spans="1:43" ht="14.65" customHeight="1">
      <c r="A229" s="103"/>
      <c r="B229" s="193"/>
      <c r="C229" s="193"/>
      <c r="D229" s="118"/>
      <c r="E229" s="127"/>
      <c r="F229" s="133"/>
      <c r="G229" s="133"/>
      <c r="H229" s="133"/>
      <c r="I229" s="133"/>
      <c r="J229" s="145"/>
      <c r="K229" s="148"/>
      <c r="L229" s="151"/>
      <c r="M229" s="154"/>
      <c r="N229" s="14"/>
      <c r="O229" s="15"/>
      <c r="P229" s="15"/>
      <c r="Q229" s="16"/>
      <c r="R229" s="17" t="str">
        <f ca="1">IF(Q229=0," ",IFERROR(IF(DATEDIF(TODAY(),Q229,"M")&lt;=5,"ROJO",IF(DATEDIF(TODAY(),Q229,"M")&gt;=12,"VERDE",IF(AND(DATEDIF(TODAY(),Q229,"M")&gt;=6,DATEDIF(TODAY(),Q229,"M")&lt;=11),"AMARILLO"))),S229))</f>
        <v xml:space="preserve"> </v>
      </c>
      <c r="S229" s="25" t="str">
        <f>IF(Q229=0," ",IF(Q229&lt;=$N$4,"VENCIDO","NO VENCIDO"))</f>
        <v xml:space="preserve"> </v>
      </c>
      <c r="T229" s="18"/>
      <c r="U229" s="19"/>
      <c r="V229" s="19"/>
      <c r="W229" s="20"/>
      <c r="X229" s="20"/>
      <c r="Y229" s="164"/>
      <c r="Z229" s="21"/>
      <c r="AA229" s="4"/>
      <c r="AB229" s="166"/>
      <c r="AC229" s="166"/>
      <c r="AD229" s="170"/>
      <c r="AE229" s="168"/>
      <c r="AF229" s="166"/>
      <c r="AG229" s="166"/>
      <c r="AH229" s="166"/>
      <c r="AI229" s="166"/>
      <c r="AJ229" s="166"/>
      <c r="AK229" s="166"/>
      <c r="AL229" s="166"/>
      <c r="AM229" s="166"/>
      <c r="AN229" s="166"/>
      <c r="AO229" s="184"/>
      <c r="AP229" s="24"/>
      <c r="AQ229" s="8"/>
    </row>
    <row r="230" spans="1:43" ht="14.65" customHeight="1">
      <c r="A230" s="103"/>
      <c r="B230" s="193"/>
      <c r="C230" s="193"/>
      <c r="D230" s="118"/>
      <c r="E230" s="127"/>
      <c r="F230" s="133"/>
      <c r="G230" s="133"/>
      <c r="H230" s="133"/>
      <c r="I230" s="133"/>
      <c r="J230" s="145"/>
      <c r="K230" s="148"/>
      <c r="L230" s="151"/>
      <c r="M230" s="154"/>
      <c r="N230" s="14"/>
      <c r="O230" s="15"/>
      <c r="P230" s="15"/>
      <c r="Q230" s="16"/>
      <c r="R230" s="17" t="str">
        <f ca="1">IF(Q230=0," ",IFERROR(IF(DATEDIF(TODAY(),Q230,"M")&lt;=5,"ROJO",IF(DATEDIF(TODAY(),Q230,"M")&gt;=12,"VERDE",IF(AND(DATEDIF(TODAY(),Q230,"M")&gt;=6,DATEDIF(TODAY(),Q230,"M")&lt;=11),"AMARILLO"))),S230))</f>
        <v xml:space="preserve"> </v>
      </c>
      <c r="S230" s="25" t="str">
        <f>IF(Q230=0," ",IF(Q230&lt;=$N$4,"VENCIDO","NO VENCIDO"))</f>
        <v xml:space="preserve"> </v>
      </c>
      <c r="T230" s="18"/>
      <c r="U230" s="19"/>
      <c r="V230" s="19"/>
      <c r="W230" s="20"/>
      <c r="X230" s="20"/>
      <c r="Y230" s="164"/>
      <c r="Z230" s="21"/>
      <c r="AA230" s="4"/>
      <c r="AB230" s="166"/>
      <c r="AC230" s="166"/>
      <c r="AD230" s="170"/>
      <c r="AE230" s="168"/>
      <c r="AF230" s="166"/>
      <c r="AG230" s="166"/>
      <c r="AH230" s="166"/>
      <c r="AI230" s="166"/>
      <c r="AJ230" s="166"/>
      <c r="AK230" s="166"/>
      <c r="AL230" s="166"/>
      <c r="AM230" s="166"/>
      <c r="AN230" s="166"/>
      <c r="AO230" s="184"/>
      <c r="AP230" s="24"/>
      <c r="AQ230" s="8"/>
    </row>
    <row r="231" spans="1:43" ht="14.65" customHeight="1">
      <c r="A231" s="103"/>
      <c r="B231" s="193"/>
      <c r="C231" s="193"/>
      <c r="D231" s="118"/>
      <c r="E231" s="127"/>
      <c r="F231" s="133"/>
      <c r="G231" s="133"/>
      <c r="H231" s="133"/>
      <c r="I231" s="133"/>
      <c r="J231" s="145"/>
      <c r="K231" s="148"/>
      <c r="L231" s="151"/>
      <c r="M231" s="154"/>
      <c r="N231" s="14"/>
      <c r="O231" s="15"/>
      <c r="P231" s="15"/>
      <c r="Q231" s="16"/>
      <c r="R231" s="17" t="str">
        <f ca="1">IF(Q231=0," ",IFERROR(IF(DATEDIF(TODAY(),Q231,"M")&lt;=5,"ROJO",IF(DATEDIF(TODAY(),Q231,"M")&gt;=12,"VERDE",IF(AND(DATEDIF(TODAY(),Q231,"M")&gt;=6,DATEDIF(TODAY(),Q231,"M")&lt;=11),"AMARILLO"))),S231))</f>
        <v xml:space="preserve"> </v>
      </c>
      <c r="S231" s="25" t="str">
        <f>IF(Q231=0," ",IF(Q231&lt;=$N$4,"VENCIDO","NO VENCIDO"))</f>
        <v xml:space="preserve"> </v>
      </c>
      <c r="T231" s="18"/>
      <c r="U231" s="19"/>
      <c r="V231" s="19"/>
      <c r="W231" s="20"/>
      <c r="X231" s="20"/>
      <c r="Y231" s="164"/>
      <c r="Z231" s="21"/>
      <c r="AA231" s="4"/>
      <c r="AB231" s="166"/>
      <c r="AC231" s="166"/>
      <c r="AD231" s="170"/>
      <c r="AE231" s="168"/>
      <c r="AF231" s="166"/>
      <c r="AG231" s="166"/>
      <c r="AH231" s="166"/>
      <c r="AI231" s="166"/>
      <c r="AJ231" s="166"/>
      <c r="AK231" s="166"/>
      <c r="AL231" s="166"/>
      <c r="AM231" s="166"/>
      <c r="AN231" s="166"/>
      <c r="AO231" s="184"/>
      <c r="AP231" s="24"/>
      <c r="AQ231" s="8"/>
    </row>
    <row r="232" spans="1:43" ht="14.65" customHeight="1">
      <c r="A232" s="103"/>
      <c r="B232" s="193"/>
      <c r="C232" s="193"/>
      <c r="D232" s="118"/>
      <c r="E232" s="127"/>
      <c r="F232" s="133"/>
      <c r="G232" s="133"/>
      <c r="H232" s="133"/>
      <c r="I232" s="133"/>
      <c r="J232" s="145"/>
      <c r="K232" s="148"/>
      <c r="L232" s="151"/>
      <c r="M232" s="155"/>
      <c r="N232" s="14"/>
      <c r="O232" s="15"/>
      <c r="P232" s="15"/>
      <c r="Q232" s="16"/>
      <c r="R232" s="17" t="str">
        <f ca="1">IF(Q232=0," ",IFERROR(IF(DATEDIF(TODAY(),Q232,"M")&lt;=5,"ROJO",IF(DATEDIF(TODAY(),Q232,"M")&gt;=12,"VERDE",IF(AND(DATEDIF(TODAY(),Q232,"M")&gt;=6,DATEDIF(TODAY(),Q232,"M")&lt;=11),"AMARILLO"))),S232))</f>
        <v xml:space="preserve"> </v>
      </c>
      <c r="S232" s="25" t="str">
        <f>IF(Q232=0," ",IF(Q232&lt;=$N$4,"VENCIDO","NO VENCIDO"))</f>
        <v xml:space="preserve"> </v>
      </c>
      <c r="T232" s="18"/>
      <c r="U232" s="19"/>
      <c r="V232" s="19"/>
      <c r="W232" s="20"/>
      <c r="X232" s="20"/>
      <c r="Y232" s="164"/>
      <c r="Z232" s="21"/>
      <c r="AA232" s="4"/>
      <c r="AB232" s="166"/>
      <c r="AC232" s="166"/>
      <c r="AD232" s="170"/>
      <c r="AE232" s="169"/>
      <c r="AF232" s="166"/>
      <c r="AG232" s="166"/>
      <c r="AH232" s="166"/>
      <c r="AI232" s="166"/>
      <c r="AJ232" s="166"/>
      <c r="AK232" s="166"/>
      <c r="AL232" s="166"/>
      <c r="AM232" s="166"/>
      <c r="AN232" s="166"/>
      <c r="AO232" s="185"/>
      <c r="AP232" s="24"/>
      <c r="AQ232" s="8"/>
    </row>
    <row r="233" spans="1:43" ht="16.5">
      <c r="A233" s="103"/>
      <c r="B233" s="193"/>
      <c r="C233" s="193"/>
      <c r="D233" s="119"/>
      <c r="E233" s="128"/>
      <c r="F233" s="134"/>
      <c r="G233" s="134"/>
      <c r="H233" s="134"/>
      <c r="I233" s="134"/>
      <c r="J233" s="146"/>
      <c r="K233" s="149"/>
      <c r="L233" s="152"/>
      <c r="M233" s="28" t="b">
        <f>M228=N233</f>
        <v>1</v>
      </c>
      <c r="N233" s="29">
        <f>SUM(N228:N232)</f>
        <v>28</v>
      </c>
      <c r="O233" s="30" t="s">
        <v>112</v>
      </c>
      <c r="P233" s="31"/>
      <c r="Q233" s="32"/>
      <c r="R233" s="32"/>
      <c r="S233" s="32"/>
      <c r="T233" s="33">
        <f>SUM(T228:T232)</f>
        <v>0</v>
      </c>
      <c r="U233" s="34"/>
      <c r="V233" s="34"/>
      <c r="W233" s="35"/>
      <c r="X233" s="35"/>
      <c r="Y233" s="165"/>
      <c r="Z233" s="36"/>
      <c r="AA233" s="4"/>
      <c r="AB233" s="37"/>
      <c r="AC233" s="38"/>
      <c r="AD233" s="38"/>
      <c r="AE233" s="38"/>
      <c r="AF233" s="38"/>
      <c r="AG233" s="38"/>
      <c r="AH233" s="38"/>
      <c r="AI233" s="38"/>
      <c r="AJ233" s="38"/>
      <c r="AK233" s="38"/>
      <c r="AL233" s="38"/>
      <c r="AM233" s="38"/>
      <c r="AN233" s="38"/>
      <c r="AO233" s="39"/>
      <c r="AP233" s="24"/>
      <c r="AQ233" s="8"/>
    </row>
    <row r="234" spans="1:43" ht="14.65" customHeight="1">
      <c r="A234" s="103">
        <f>A228+1</f>
        <v>3</v>
      </c>
      <c r="B234" s="193" t="s">
        <v>184</v>
      </c>
      <c r="C234" s="193"/>
      <c r="D234" s="117">
        <f>+Julio!M234</f>
        <v>0</v>
      </c>
      <c r="E234" s="126"/>
      <c r="F234" s="132"/>
      <c r="G234" s="132"/>
      <c r="H234" s="132"/>
      <c r="I234" s="132"/>
      <c r="J234" s="144">
        <f>+F234+G234</f>
        <v>0</v>
      </c>
      <c r="K234" s="147">
        <f>+AO234</f>
        <v>0</v>
      </c>
      <c r="L234" s="150">
        <f>+J234+K234</f>
        <v>0</v>
      </c>
      <c r="M234" s="153">
        <f>+(D234+E234)-(L234)+H234-I234</f>
        <v>0</v>
      </c>
      <c r="N234" s="14"/>
      <c r="O234" s="15"/>
      <c r="P234" s="15"/>
      <c r="Q234" s="16"/>
      <c r="R234" s="17" t="str">
        <f ca="1">IF(Q234=0," ",IFERROR(IF(DATEDIF(TODAY(),Q234,"M")&lt;=5,"ROJO",IF(DATEDIF(TODAY(),Q234,"M")&gt;=12,"VERDE",IF(AND(DATEDIF(TODAY(),Q234,"M")&gt;=6,DATEDIF(TODAY(),Q234,"M")&lt;=11),"AMARILLO"))),S234))</f>
        <v xml:space="preserve"> </v>
      </c>
      <c r="S234" s="17" t="str">
        <f>IF(Q234=0," ",IF(Q234&lt;=$N$4,"VENCIDO","NO VENCIDO"))</f>
        <v xml:space="preserve"> </v>
      </c>
      <c r="T234" s="18"/>
      <c r="U234" s="19"/>
      <c r="V234" s="19"/>
      <c r="W234" s="20"/>
      <c r="X234" s="20"/>
      <c r="Y234" s="163">
        <f>+AT234</f>
        <v>0</v>
      </c>
      <c r="Z234" s="21"/>
      <c r="AA234" s="4"/>
      <c r="AB234" s="166"/>
      <c r="AC234" s="166"/>
      <c r="AD234" s="170">
        <f>+AB234+AC234</f>
        <v>0</v>
      </c>
      <c r="AE234" s="166"/>
      <c r="AF234" s="166"/>
      <c r="AG234" s="166"/>
      <c r="AH234" s="166"/>
      <c r="AI234" s="166"/>
      <c r="AJ234" s="166"/>
      <c r="AK234" s="166"/>
      <c r="AL234" s="166"/>
      <c r="AM234" s="166"/>
      <c r="AN234" s="166"/>
      <c r="AO234" s="183">
        <f>SUM(AD234:AN238)</f>
        <v>0</v>
      </c>
      <c r="AP234" s="24"/>
      <c r="AQ234" s="8"/>
    </row>
    <row r="235" spans="1:43" ht="14.65" customHeight="1">
      <c r="A235" s="103"/>
      <c r="B235" s="193"/>
      <c r="C235" s="193"/>
      <c r="D235" s="118"/>
      <c r="E235" s="127"/>
      <c r="F235" s="133"/>
      <c r="G235" s="133"/>
      <c r="H235" s="133"/>
      <c r="I235" s="133"/>
      <c r="J235" s="145"/>
      <c r="K235" s="148"/>
      <c r="L235" s="151"/>
      <c r="M235" s="154"/>
      <c r="N235" s="14"/>
      <c r="O235" s="15"/>
      <c r="P235" s="15"/>
      <c r="Q235" s="16"/>
      <c r="R235" s="17" t="str">
        <f ca="1">IF(Q235=0," ",IFERROR(IF(DATEDIF(TODAY(),Q235,"M")&lt;=5,"ROJO",IF(DATEDIF(TODAY(),Q235,"M")&gt;=12,"VERDE",IF(AND(DATEDIF(TODAY(),Q235,"M")&gt;=6,DATEDIF(TODAY(),Q235,"M")&lt;=11),"AMARILLO"))),S235))</f>
        <v xml:space="preserve"> </v>
      </c>
      <c r="S235" s="25" t="str">
        <f>IF(Q235=0," ",IF(Q235&lt;=$N$4,"VENCIDO","NO VENCIDO"))</f>
        <v xml:space="preserve"> </v>
      </c>
      <c r="T235" s="18"/>
      <c r="U235" s="19"/>
      <c r="V235" s="19"/>
      <c r="W235" s="20"/>
      <c r="X235" s="20"/>
      <c r="Y235" s="164"/>
      <c r="Z235" s="21"/>
      <c r="AA235" s="4"/>
      <c r="AB235" s="166"/>
      <c r="AC235" s="166"/>
      <c r="AD235" s="170"/>
      <c r="AE235" s="166"/>
      <c r="AF235" s="166"/>
      <c r="AG235" s="166"/>
      <c r="AH235" s="166"/>
      <c r="AI235" s="166"/>
      <c r="AJ235" s="166"/>
      <c r="AK235" s="166"/>
      <c r="AL235" s="166"/>
      <c r="AM235" s="166"/>
      <c r="AN235" s="166"/>
      <c r="AO235" s="184"/>
      <c r="AP235" s="24"/>
      <c r="AQ235" s="8"/>
    </row>
    <row r="236" spans="1:43" ht="14.65" customHeight="1">
      <c r="A236" s="103"/>
      <c r="B236" s="193"/>
      <c r="C236" s="193"/>
      <c r="D236" s="118"/>
      <c r="E236" s="127"/>
      <c r="F236" s="133"/>
      <c r="G236" s="133"/>
      <c r="H236" s="133"/>
      <c r="I236" s="133"/>
      <c r="J236" s="145"/>
      <c r="K236" s="148"/>
      <c r="L236" s="151"/>
      <c r="M236" s="154"/>
      <c r="N236" s="14"/>
      <c r="O236" s="15"/>
      <c r="P236" s="15"/>
      <c r="Q236" s="16"/>
      <c r="R236" s="17" t="str">
        <f ca="1">IF(Q236=0," ",IFERROR(IF(DATEDIF(TODAY(),Q236,"M")&lt;=5,"ROJO",IF(DATEDIF(TODAY(),Q236,"M")&gt;=12,"VERDE",IF(AND(DATEDIF(TODAY(),Q236,"M")&gt;=6,DATEDIF(TODAY(),Q236,"M")&lt;=11),"AMARILLO"))),S236))</f>
        <v xml:space="preserve"> </v>
      </c>
      <c r="S236" s="25" t="str">
        <f>IF(Q236=0," ",IF(Q236&lt;=$N$4,"VENCIDO","NO VENCIDO"))</f>
        <v xml:space="preserve"> </v>
      </c>
      <c r="T236" s="18"/>
      <c r="U236" s="19"/>
      <c r="V236" s="19"/>
      <c r="W236" s="20"/>
      <c r="X236" s="20"/>
      <c r="Y236" s="164"/>
      <c r="Z236" s="21"/>
      <c r="AA236" s="4"/>
      <c r="AB236" s="166"/>
      <c r="AC236" s="166"/>
      <c r="AD236" s="170"/>
      <c r="AE236" s="166"/>
      <c r="AF236" s="166"/>
      <c r="AG236" s="166"/>
      <c r="AH236" s="166"/>
      <c r="AI236" s="166"/>
      <c r="AJ236" s="166"/>
      <c r="AK236" s="166"/>
      <c r="AL236" s="166"/>
      <c r="AM236" s="166"/>
      <c r="AN236" s="166"/>
      <c r="AO236" s="184"/>
      <c r="AP236" s="24"/>
      <c r="AQ236" s="8"/>
    </row>
    <row r="237" spans="1:43" ht="14.65" customHeight="1">
      <c r="A237" s="103"/>
      <c r="B237" s="193"/>
      <c r="C237" s="193"/>
      <c r="D237" s="118"/>
      <c r="E237" s="127"/>
      <c r="F237" s="133"/>
      <c r="G237" s="133"/>
      <c r="H237" s="133"/>
      <c r="I237" s="133"/>
      <c r="J237" s="145"/>
      <c r="K237" s="148"/>
      <c r="L237" s="151"/>
      <c r="M237" s="154"/>
      <c r="N237" s="14"/>
      <c r="O237" s="15"/>
      <c r="P237" s="15"/>
      <c r="Q237" s="16"/>
      <c r="R237" s="17" t="str">
        <f ca="1">IF(Q237=0," ",IFERROR(IF(DATEDIF(TODAY(),Q237,"M")&lt;=5,"ROJO",IF(DATEDIF(TODAY(),Q237,"M")&gt;=12,"VERDE",IF(AND(DATEDIF(TODAY(),Q237,"M")&gt;=6,DATEDIF(TODAY(),Q237,"M")&lt;=11),"AMARILLO"))),S237))</f>
        <v xml:space="preserve"> </v>
      </c>
      <c r="S237" s="25" t="str">
        <f>IF(Q237=0," ",IF(Q237&lt;=$N$4,"VENCIDO","NO VENCIDO"))</f>
        <v xml:space="preserve"> </v>
      </c>
      <c r="T237" s="18"/>
      <c r="U237" s="19"/>
      <c r="V237" s="19"/>
      <c r="W237" s="20"/>
      <c r="X237" s="20"/>
      <c r="Y237" s="164"/>
      <c r="Z237" s="21"/>
      <c r="AA237" s="4"/>
      <c r="AB237" s="166"/>
      <c r="AC237" s="166"/>
      <c r="AD237" s="170"/>
      <c r="AE237" s="166"/>
      <c r="AF237" s="166"/>
      <c r="AG237" s="166"/>
      <c r="AH237" s="166"/>
      <c r="AI237" s="166"/>
      <c r="AJ237" s="166"/>
      <c r="AK237" s="166"/>
      <c r="AL237" s="166"/>
      <c r="AM237" s="166"/>
      <c r="AN237" s="166"/>
      <c r="AO237" s="184"/>
      <c r="AP237" s="24"/>
      <c r="AQ237" s="8"/>
    </row>
    <row r="238" spans="1:43" ht="14.65" customHeight="1">
      <c r="A238" s="103"/>
      <c r="B238" s="193"/>
      <c r="C238" s="193"/>
      <c r="D238" s="118"/>
      <c r="E238" s="127"/>
      <c r="F238" s="133"/>
      <c r="G238" s="133"/>
      <c r="H238" s="133"/>
      <c r="I238" s="133"/>
      <c r="J238" s="145"/>
      <c r="K238" s="148"/>
      <c r="L238" s="151"/>
      <c r="M238" s="155"/>
      <c r="N238" s="14"/>
      <c r="O238" s="15"/>
      <c r="P238" s="15"/>
      <c r="Q238" s="16"/>
      <c r="R238" s="17" t="str">
        <f ca="1">IF(Q238=0," ",IFERROR(IF(DATEDIF(TODAY(),Q238,"M")&lt;=5,"ROJO",IF(DATEDIF(TODAY(),Q238,"M")&gt;=12,"VERDE",IF(AND(DATEDIF(TODAY(),Q238,"M")&gt;=6,DATEDIF(TODAY(),Q238,"M")&lt;=11),"AMARILLO"))),S238))</f>
        <v xml:space="preserve"> </v>
      </c>
      <c r="S238" s="25" t="str">
        <f>IF(Q238=0," ",IF(Q238&lt;=$N$4,"VENCIDO","NO VENCIDO"))</f>
        <v xml:space="preserve"> </v>
      </c>
      <c r="T238" s="18"/>
      <c r="U238" s="19"/>
      <c r="V238" s="19"/>
      <c r="W238" s="20"/>
      <c r="X238" s="20"/>
      <c r="Y238" s="164"/>
      <c r="Z238" s="21"/>
      <c r="AA238" s="4"/>
      <c r="AB238" s="166"/>
      <c r="AC238" s="166"/>
      <c r="AD238" s="170"/>
      <c r="AE238" s="166"/>
      <c r="AF238" s="166"/>
      <c r="AG238" s="166"/>
      <c r="AH238" s="166"/>
      <c r="AI238" s="166"/>
      <c r="AJ238" s="166"/>
      <c r="AK238" s="166"/>
      <c r="AL238" s="166"/>
      <c r="AM238" s="166"/>
      <c r="AN238" s="166"/>
      <c r="AO238" s="185"/>
      <c r="AP238" s="24"/>
      <c r="AQ238" s="8"/>
    </row>
    <row r="239" spans="1:43" ht="16.5">
      <c r="A239" s="103"/>
      <c r="B239" s="193"/>
      <c r="C239" s="193"/>
      <c r="D239" s="119"/>
      <c r="E239" s="128"/>
      <c r="F239" s="134"/>
      <c r="G239" s="134"/>
      <c r="H239" s="134"/>
      <c r="I239" s="134"/>
      <c r="J239" s="146"/>
      <c r="K239" s="149"/>
      <c r="L239" s="152"/>
      <c r="M239" s="28" t="b">
        <f>M234=N239</f>
        <v>1</v>
      </c>
      <c r="N239" s="29">
        <f>SUM(N234:N238)</f>
        <v>0</v>
      </c>
      <c r="O239" s="30" t="s">
        <v>112</v>
      </c>
      <c r="P239" s="31"/>
      <c r="Q239" s="32"/>
      <c r="R239" s="32"/>
      <c r="S239" s="32"/>
      <c r="T239" s="33">
        <f>SUM(T234:T238)</f>
        <v>0</v>
      </c>
      <c r="U239" s="34"/>
      <c r="V239" s="34"/>
      <c r="W239" s="35"/>
      <c r="X239" s="35"/>
      <c r="Y239" s="165"/>
      <c r="Z239" s="36"/>
      <c r="AA239" s="4"/>
      <c r="AB239" s="37"/>
      <c r="AC239" s="38"/>
      <c r="AD239" s="38"/>
      <c r="AE239" s="38"/>
      <c r="AF239" s="38"/>
      <c r="AG239" s="38"/>
      <c r="AH239" s="38"/>
      <c r="AI239" s="38"/>
      <c r="AJ239" s="38"/>
      <c r="AK239" s="38"/>
      <c r="AL239" s="38"/>
      <c r="AM239" s="38"/>
      <c r="AN239" s="38"/>
      <c r="AO239" s="39"/>
      <c r="AP239" s="24"/>
      <c r="AQ239" s="8"/>
    </row>
    <row r="240" spans="1:43" ht="14.65" customHeight="1">
      <c r="A240" s="103">
        <f>A234+1</f>
        <v>4</v>
      </c>
      <c r="B240" s="193" t="s">
        <v>185</v>
      </c>
      <c r="C240" s="193"/>
      <c r="D240" s="117">
        <f>+Julio!M240</f>
        <v>0</v>
      </c>
      <c r="E240" s="126"/>
      <c r="F240" s="132"/>
      <c r="G240" s="132"/>
      <c r="H240" s="132"/>
      <c r="I240" s="132"/>
      <c r="J240" s="144">
        <f>+F240+G240</f>
        <v>0</v>
      </c>
      <c r="K240" s="147">
        <f>+AO240</f>
        <v>0</v>
      </c>
      <c r="L240" s="150">
        <f>+J240+K240</f>
        <v>0</v>
      </c>
      <c r="M240" s="153">
        <f>+(D240+E240)-(L240)+H240-I240</f>
        <v>0</v>
      </c>
      <c r="N240" s="14"/>
      <c r="O240" s="15"/>
      <c r="P240" s="15"/>
      <c r="Q240" s="16"/>
      <c r="R240" s="17" t="str">
        <f ca="1">IF(Q240=0," ",IFERROR(IF(DATEDIF(TODAY(),Q240,"M")&lt;=5,"ROJO",IF(DATEDIF(TODAY(),Q240,"M")&gt;=12,"VERDE",IF(AND(DATEDIF(TODAY(),Q240,"M")&gt;=6,DATEDIF(TODAY(),Q240,"M")&lt;=11),"AMARILLO"))),S240))</f>
        <v xml:space="preserve"> </v>
      </c>
      <c r="S240" s="17" t="str">
        <f>IF(Q240=0," ",IF(Q240&lt;=$N$4,"VENCIDO","NO VENCIDO"))</f>
        <v xml:space="preserve"> </v>
      </c>
      <c r="T240" s="18"/>
      <c r="U240" s="19"/>
      <c r="V240" s="19"/>
      <c r="W240" s="20"/>
      <c r="X240" s="20"/>
      <c r="Y240" s="163">
        <f>+AT240</f>
        <v>0</v>
      </c>
      <c r="Z240" s="21"/>
      <c r="AA240" s="4"/>
      <c r="AB240" s="166"/>
      <c r="AC240" s="166"/>
      <c r="AD240" s="170">
        <f>+AB240+AC240</f>
        <v>0</v>
      </c>
      <c r="AE240" s="166"/>
      <c r="AF240" s="166"/>
      <c r="AG240" s="166"/>
      <c r="AH240" s="166"/>
      <c r="AI240" s="166"/>
      <c r="AJ240" s="166"/>
      <c r="AK240" s="166"/>
      <c r="AL240" s="166"/>
      <c r="AM240" s="166"/>
      <c r="AN240" s="166"/>
      <c r="AO240" s="183">
        <f>SUM(AD240:AN244)</f>
        <v>0</v>
      </c>
      <c r="AP240" s="24"/>
      <c r="AQ240" s="8"/>
    </row>
    <row r="241" spans="1:43" ht="14.65" customHeight="1">
      <c r="A241" s="103"/>
      <c r="B241" s="193"/>
      <c r="C241" s="193"/>
      <c r="D241" s="118"/>
      <c r="E241" s="127"/>
      <c r="F241" s="133"/>
      <c r="G241" s="133"/>
      <c r="H241" s="133"/>
      <c r="I241" s="133"/>
      <c r="J241" s="145"/>
      <c r="K241" s="148"/>
      <c r="L241" s="151"/>
      <c r="M241" s="154"/>
      <c r="N241" s="14"/>
      <c r="O241" s="15"/>
      <c r="P241" s="15"/>
      <c r="Q241" s="16"/>
      <c r="R241" s="17" t="str">
        <f ca="1">IF(Q241=0," ",IFERROR(IF(DATEDIF(TODAY(),Q241,"M")&lt;=5,"ROJO",IF(DATEDIF(TODAY(),Q241,"M")&gt;=12,"VERDE",IF(AND(DATEDIF(TODAY(),Q241,"M")&gt;=6,DATEDIF(TODAY(),Q241,"M")&lt;=11),"AMARILLO"))),S241))</f>
        <v xml:space="preserve"> </v>
      </c>
      <c r="S241" s="25" t="str">
        <f>IF(Q241=0," ",IF(Q241&lt;=$N$4,"VENCIDO","NO VENCIDO"))</f>
        <v xml:space="preserve"> </v>
      </c>
      <c r="T241" s="18"/>
      <c r="U241" s="19"/>
      <c r="V241" s="19"/>
      <c r="W241" s="20"/>
      <c r="X241" s="20"/>
      <c r="Y241" s="164"/>
      <c r="Z241" s="21"/>
      <c r="AA241" s="4"/>
      <c r="AB241" s="166"/>
      <c r="AC241" s="166"/>
      <c r="AD241" s="170"/>
      <c r="AE241" s="166"/>
      <c r="AF241" s="166"/>
      <c r="AG241" s="166"/>
      <c r="AH241" s="166"/>
      <c r="AI241" s="166"/>
      <c r="AJ241" s="166"/>
      <c r="AK241" s="166"/>
      <c r="AL241" s="166"/>
      <c r="AM241" s="166"/>
      <c r="AN241" s="166"/>
      <c r="AO241" s="184"/>
      <c r="AP241" s="24"/>
      <c r="AQ241" s="8"/>
    </row>
    <row r="242" spans="1:43" ht="14.65" customHeight="1">
      <c r="A242" s="103"/>
      <c r="B242" s="193"/>
      <c r="C242" s="193"/>
      <c r="D242" s="118"/>
      <c r="E242" s="127"/>
      <c r="F242" s="133"/>
      <c r="G242" s="133"/>
      <c r="H242" s="133"/>
      <c r="I242" s="133"/>
      <c r="J242" s="145"/>
      <c r="K242" s="148"/>
      <c r="L242" s="151"/>
      <c r="M242" s="154"/>
      <c r="N242" s="14"/>
      <c r="O242" s="15"/>
      <c r="P242" s="15"/>
      <c r="Q242" s="16"/>
      <c r="R242" s="17" t="str">
        <f ca="1">IF(Q242=0," ",IFERROR(IF(DATEDIF(TODAY(),Q242,"M")&lt;=5,"ROJO",IF(DATEDIF(TODAY(),Q242,"M")&gt;=12,"VERDE",IF(AND(DATEDIF(TODAY(),Q242,"M")&gt;=6,DATEDIF(TODAY(),Q242,"M")&lt;=11),"AMARILLO"))),S242))</f>
        <v xml:space="preserve"> </v>
      </c>
      <c r="S242" s="25" t="str">
        <f>IF(Q242=0," ",IF(Q242&lt;=$N$4,"VENCIDO","NO VENCIDO"))</f>
        <v xml:space="preserve"> </v>
      </c>
      <c r="T242" s="18"/>
      <c r="U242" s="19"/>
      <c r="V242" s="19"/>
      <c r="W242" s="20"/>
      <c r="X242" s="20"/>
      <c r="Y242" s="164"/>
      <c r="Z242" s="21"/>
      <c r="AA242" s="4"/>
      <c r="AB242" s="166"/>
      <c r="AC242" s="166"/>
      <c r="AD242" s="170"/>
      <c r="AE242" s="166"/>
      <c r="AF242" s="166"/>
      <c r="AG242" s="166"/>
      <c r="AH242" s="166"/>
      <c r="AI242" s="166"/>
      <c r="AJ242" s="166"/>
      <c r="AK242" s="166"/>
      <c r="AL242" s="166"/>
      <c r="AM242" s="166"/>
      <c r="AN242" s="166"/>
      <c r="AO242" s="184"/>
      <c r="AP242" s="24"/>
      <c r="AQ242" s="8"/>
    </row>
    <row r="243" spans="1:43" ht="14.65" customHeight="1">
      <c r="A243" s="103"/>
      <c r="B243" s="193"/>
      <c r="C243" s="193"/>
      <c r="D243" s="118"/>
      <c r="E243" s="127"/>
      <c r="F243" s="133"/>
      <c r="G243" s="133"/>
      <c r="H243" s="133"/>
      <c r="I243" s="133"/>
      <c r="J243" s="145"/>
      <c r="K243" s="148"/>
      <c r="L243" s="151"/>
      <c r="M243" s="154"/>
      <c r="N243" s="14"/>
      <c r="O243" s="15"/>
      <c r="P243" s="15"/>
      <c r="Q243" s="16"/>
      <c r="R243" s="17" t="str">
        <f ca="1">IF(Q243=0," ",IFERROR(IF(DATEDIF(TODAY(),Q243,"M")&lt;=5,"ROJO",IF(DATEDIF(TODAY(),Q243,"M")&gt;=12,"VERDE",IF(AND(DATEDIF(TODAY(),Q243,"M")&gt;=6,DATEDIF(TODAY(),Q243,"M")&lt;=11),"AMARILLO"))),S243))</f>
        <v xml:space="preserve"> </v>
      </c>
      <c r="S243" s="25" t="str">
        <f>IF(Q243=0," ",IF(Q243&lt;=$N$4,"VENCIDO","NO VENCIDO"))</f>
        <v xml:space="preserve"> </v>
      </c>
      <c r="T243" s="18"/>
      <c r="U243" s="19"/>
      <c r="V243" s="19"/>
      <c r="W243" s="20"/>
      <c r="X243" s="20"/>
      <c r="Y243" s="164"/>
      <c r="Z243" s="21"/>
      <c r="AA243" s="4"/>
      <c r="AB243" s="166"/>
      <c r="AC243" s="166"/>
      <c r="AD243" s="170"/>
      <c r="AE243" s="166"/>
      <c r="AF243" s="166"/>
      <c r="AG243" s="166"/>
      <c r="AH243" s="166"/>
      <c r="AI243" s="166"/>
      <c r="AJ243" s="166"/>
      <c r="AK243" s="166"/>
      <c r="AL243" s="166"/>
      <c r="AM243" s="166"/>
      <c r="AN243" s="166"/>
      <c r="AO243" s="184"/>
      <c r="AP243" s="24"/>
      <c r="AQ243" s="8"/>
    </row>
    <row r="244" spans="1:43" ht="14.65" customHeight="1">
      <c r="A244" s="103"/>
      <c r="B244" s="193"/>
      <c r="C244" s="193"/>
      <c r="D244" s="118"/>
      <c r="E244" s="127"/>
      <c r="F244" s="133"/>
      <c r="G244" s="133"/>
      <c r="H244" s="133"/>
      <c r="I244" s="133"/>
      <c r="J244" s="145"/>
      <c r="K244" s="148"/>
      <c r="L244" s="151"/>
      <c r="M244" s="155"/>
      <c r="N244" s="14"/>
      <c r="O244" s="15"/>
      <c r="P244" s="15"/>
      <c r="Q244" s="16"/>
      <c r="R244" s="17" t="str">
        <f ca="1">IF(Q244=0," ",IFERROR(IF(DATEDIF(TODAY(),Q244,"M")&lt;=5,"ROJO",IF(DATEDIF(TODAY(),Q244,"M")&gt;=12,"VERDE",IF(AND(DATEDIF(TODAY(),Q244,"M")&gt;=6,DATEDIF(TODAY(),Q244,"M")&lt;=11),"AMARILLO"))),S244))</f>
        <v xml:space="preserve"> </v>
      </c>
      <c r="S244" s="25" t="str">
        <f>IF(Q244=0," ",IF(Q244&lt;=$N$4,"VENCIDO","NO VENCIDO"))</f>
        <v xml:space="preserve"> </v>
      </c>
      <c r="T244" s="18"/>
      <c r="U244" s="19"/>
      <c r="V244" s="19"/>
      <c r="W244" s="20"/>
      <c r="X244" s="20"/>
      <c r="Y244" s="164"/>
      <c r="Z244" s="21"/>
      <c r="AA244" s="4"/>
      <c r="AB244" s="166"/>
      <c r="AC244" s="166"/>
      <c r="AD244" s="170"/>
      <c r="AE244" s="166"/>
      <c r="AF244" s="166"/>
      <c r="AG244" s="166"/>
      <c r="AH244" s="166"/>
      <c r="AI244" s="166"/>
      <c r="AJ244" s="166"/>
      <c r="AK244" s="166"/>
      <c r="AL244" s="166"/>
      <c r="AM244" s="166"/>
      <c r="AN244" s="166"/>
      <c r="AO244" s="185"/>
      <c r="AP244" s="24"/>
      <c r="AQ244" s="8"/>
    </row>
    <row r="245" spans="1:43" ht="16.5">
      <c r="A245" s="103"/>
      <c r="B245" s="193"/>
      <c r="C245" s="193"/>
      <c r="D245" s="119"/>
      <c r="E245" s="128"/>
      <c r="F245" s="134"/>
      <c r="G245" s="134"/>
      <c r="H245" s="134"/>
      <c r="I245" s="134"/>
      <c r="J245" s="146"/>
      <c r="K245" s="149"/>
      <c r="L245" s="152"/>
      <c r="M245" s="28" t="b">
        <f>M240=N245</f>
        <v>1</v>
      </c>
      <c r="N245" s="29">
        <f>SUM(N240:N244)</f>
        <v>0</v>
      </c>
      <c r="O245" s="30" t="s">
        <v>112</v>
      </c>
      <c r="P245" s="31"/>
      <c r="Q245" s="32"/>
      <c r="R245" s="32"/>
      <c r="S245" s="32"/>
      <c r="T245" s="33">
        <f>SUM(T240:T244)</f>
        <v>0</v>
      </c>
      <c r="U245" s="34"/>
      <c r="V245" s="34"/>
      <c r="W245" s="35"/>
      <c r="X245" s="35"/>
      <c r="Y245" s="165"/>
      <c r="Z245" s="36"/>
      <c r="AA245" s="4"/>
      <c r="AB245" s="37"/>
      <c r="AC245" s="38"/>
      <c r="AD245" s="38"/>
      <c r="AE245" s="38"/>
      <c r="AF245" s="38"/>
      <c r="AG245" s="38"/>
      <c r="AH245" s="38"/>
      <c r="AI245" s="38"/>
      <c r="AJ245" s="38"/>
      <c r="AK245" s="38"/>
      <c r="AL245" s="38"/>
      <c r="AM245" s="38"/>
      <c r="AN245" s="38"/>
      <c r="AO245" s="39"/>
      <c r="AP245" s="24"/>
      <c r="AQ245" s="8"/>
    </row>
    <row r="246" spans="1:43" ht="14.65" customHeight="1">
      <c r="A246" s="103">
        <f>A240+1</f>
        <v>5</v>
      </c>
      <c r="B246" s="193" t="s">
        <v>186</v>
      </c>
      <c r="C246" s="193"/>
      <c r="D246" s="117">
        <f>+Julio!M246</f>
        <v>15</v>
      </c>
      <c r="E246" s="126">
        <v>10</v>
      </c>
      <c r="F246" s="132">
        <v>5</v>
      </c>
      <c r="G246" s="132"/>
      <c r="H246" s="132"/>
      <c r="I246" s="132"/>
      <c r="J246" s="144">
        <f>+F246+G246</f>
        <v>5</v>
      </c>
      <c r="K246" s="147">
        <f>+AO246</f>
        <v>0</v>
      </c>
      <c r="L246" s="150">
        <f>+J246+K246</f>
        <v>5</v>
      </c>
      <c r="M246" s="153">
        <f>+(D246+E246)-(L246)+H246-I246</f>
        <v>20</v>
      </c>
      <c r="N246" s="14">
        <v>10</v>
      </c>
      <c r="O246" s="15" t="s">
        <v>311</v>
      </c>
      <c r="P246" s="15" t="s">
        <v>115</v>
      </c>
      <c r="Q246" s="16">
        <v>47391</v>
      </c>
      <c r="R246" s="17" t="str">
        <f ca="1">IF(Q246=0," ",IFERROR(IF(DATEDIF(TODAY(),Q246,"M")&lt;=5,"ROJO",IF(DATEDIF(TODAY(),Q246,"M")&gt;=12,"VERDE",IF(AND(DATEDIF(TODAY(),Q246,"M")&gt;=6,DATEDIF(TODAY(),Q246,"M")&lt;=11),"AMARILLO"))),S246))</f>
        <v>VERDE</v>
      </c>
      <c r="S246" s="17" t="str">
        <f>IF(Q246=0," ",IF(Q246&lt;=$N$4,"VENCIDO","NO VENCIDO"))</f>
        <v>NO VENCIDO</v>
      </c>
      <c r="T246" s="18"/>
      <c r="U246" s="19"/>
      <c r="V246" s="19"/>
      <c r="W246" s="20"/>
      <c r="X246" s="20"/>
      <c r="Y246" s="163">
        <f>+AT246</f>
        <v>0</v>
      </c>
      <c r="Z246" s="21"/>
      <c r="AA246" s="4"/>
      <c r="AB246" s="166"/>
      <c r="AC246" s="166"/>
      <c r="AD246" s="170">
        <f>+AB246+AC246</f>
        <v>0</v>
      </c>
      <c r="AE246" s="166"/>
      <c r="AF246" s="166"/>
      <c r="AG246" s="166"/>
      <c r="AH246" s="166"/>
      <c r="AI246" s="166"/>
      <c r="AJ246" s="166"/>
      <c r="AK246" s="166"/>
      <c r="AL246" s="166"/>
      <c r="AM246" s="166"/>
      <c r="AN246" s="166"/>
      <c r="AO246" s="183">
        <f>SUM(AD246:AN250)</f>
        <v>0</v>
      </c>
      <c r="AP246" s="24"/>
      <c r="AQ246" s="8"/>
    </row>
    <row r="247" spans="1:43" ht="14.65" customHeight="1">
      <c r="A247" s="103"/>
      <c r="B247" s="193"/>
      <c r="C247" s="193"/>
      <c r="D247" s="118"/>
      <c r="E247" s="127"/>
      <c r="F247" s="133"/>
      <c r="G247" s="133"/>
      <c r="H247" s="133"/>
      <c r="I247" s="133"/>
      <c r="J247" s="145"/>
      <c r="K247" s="148"/>
      <c r="L247" s="151"/>
      <c r="M247" s="154"/>
      <c r="N247" s="14">
        <v>10</v>
      </c>
      <c r="O247" s="15" t="s">
        <v>292</v>
      </c>
      <c r="P247" s="15" t="s">
        <v>115</v>
      </c>
      <c r="Q247" s="16">
        <v>69732</v>
      </c>
      <c r="R247" s="17" t="str">
        <f ca="1">IF(Q247=0," ",IFERROR(IF(DATEDIF(TODAY(),Q247,"M")&lt;=5,"ROJO",IF(DATEDIF(TODAY(),Q247,"M")&gt;=12,"VERDE",IF(AND(DATEDIF(TODAY(),Q247,"M")&gt;=6,DATEDIF(TODAY(),Q247,"M")&lt;=11),"AMARILLO"))),S247))</f>
        <v>VERDE</v>
      </c>
      <c r="S247" s="25" t="str">
        <f>IF(Q247=0," ",IF(Q247&lt;=$N$4,"VENCIDO","NO VENCIDO"))</f>
        <v>NO VENCIDO</v>
      </c>
      <c r="T247" s="18"/>
      <c r="U247" s="19"/>
      <c r="V247" s="19"/>
      <c r="W247" s="20"/>
      <c r="X247" s="20"/>
      <c r="Y247" s="164"/>
      <c r="Z247" s="21"/>
      <c r="AA247" s="4"/>
      <c r="AB247" s="166"/>
      <c r="AC247" s="166"/>
      <c r="AD247" s="170"/>
      <c r="AE247" s="166"/>
      <c r="AF247" s="166"/>
      <c r="AG247" s="166"/>
      <c r="AH247" s="166"/>
      <c r="AI247" s="166"/>
      <c r="AJ247" s="166"/>
      <c r="AK247" s="166"/>
      <c r="AL247" s="166"/>
      <c r="AM247" s="166"/>
      <c r="AN247" s="166"/>
      <c r="AO247" s="184"/>
      <c r="AP247" s="24"/>
      <c r="AQ247" s="8"/>
    </row>
    <row r="248" spans="1:43" ht="14.65" customHeight="1">
      <c r="A248" s="103"/>
      <c r="B248" s="193"/>
      <c r="C248" s="193"/>
      <c r="D248" s="118"/>
      <c r="E248" s="127"/>
      <c r="F248" s="133"/>
      <c r="G248" s="133"/>
      <c r="H248" s="133"/>
      <c r="I248" s="133"/>
      <c r="J248" s="145"/>
      <c r="K248" s="148"/>
      <c r="L248" s="151"/>
      <c r="M248" s="154"/>
      <c r="N248" s="14"/>
      <c r="O248" s="15"/>
      <c r="P248" s="15"/>
      <c r="Q248" s="16"/>
      <c r="R248" s="17" t="str">
        <f ca="1">IF(Q248=0," ",IFERROR(IF(DATEDIF(TODAY(),Q248,"M")&lt;=5,"ROJO",IF(DATEDIF(TODAY(),Q248,"M")&gt;=12,"VERDE",IF(AND(DATEDIF(TODAY(),Q248,"M")&gt;=6,DATEDIF(TODAY(),Q248,"M")&lt;=11),"AMARILLO"))),S248))</f>
        <v xml:space="preserve"> </v>
      </c>
      <c r="S248" s="25" t="str">
        <f>IF(Q248=0," ",IF(Q248&lt;=$N$4,"VENCIDO","NO VENCIDO"))</f>
        <v xml:space="preserve"> </v>
      </c>
      <c r="T248" s="18"/>
      <c r="U248" s="19"/>
      <c r="V248" s="19"/>
      <c r="W248" s="20"/>
      <c r="X248" s="20"/>
      <c r="Y248" s="164"/>
      <c r="Z248" s="21"/>
      <c r="AA248" s="4"/>
      <c r="AB248" s="166"/>
      <c r="AC248" s="166"/>
      <c r="AD248" s="170"/>
      <c r="AE248" s="166"/>
      <c r="AF248" s="166"/>
      <c r="AG248" s="166"/>
      <c r="AH248" s="166"/>
      <c r="AI248" s="166"/>
      <c r="AJ248" s="166"/>
      <c r="AK248" s="166"/>
      <c r="AL248" s="166"/>
      <c r="AM248" s="166"/>
      <c r="AN248" s="166"/>
      <c r="AO248" s="184"/>
      <c r="AP248" s="24"/>
      <c r="AQ248" s="8"/>
    </row>
    <row r="249" spans="1:43" ht="14.65" customHeight="1">
      <c r="A249" s="103"/>
      <c r="B249" s="193"/>
      <c r="C249" s="193"/>
      <c r="D249" s="118"/>
      <c r="E249" s="127"/>
      <c r="F249" s="133"/>
      <c r="G249" s="133"/>
      <c r="H249" s="133"/>
      <c r="I249" s="133"/>
      <c r="J249" s="145"/>
      <c r="K249" s="148"/>
      <c r="L249" s="151"/>
      <c r="M249" s="154"/>
      <c r="N249" s="14"/>
      <c r="O249" s="15"/>
      <c r="P249" s="15"/>
      <c r="Q249" s="16"/>
      <c r="R249" s="17" t="str">
        <f ca="1">IF(Q249=0," ",IFERROR(IF(DATEDIF(TODAY(),Q249,"M")&lt;=5,"ROJO",IF(DATEDIF(TODAY(),Q249,"M")&gt;=12,"VERDE",IF(AND(DATEDIF(TODAY(),Q249,"M")&gt;=6,DATEDIF(TODAY(),Q249,"M")&lt;=11),"AMARILLO"))),S249))</f>
        <v xml:space="preserve"> </v>
      </c>
      <c r="S249" s="25" t="str">
        <f>IF(Q249=0," ",IF(Q249&lt;=$N$4,"VENCIDO","NO VENCIDO"))</f>
        <v xml:space="preserve"> </v>
      </c>
      <c r="T249" s="18"/>
      <c r="U249" s="19"/>
      <c r="V249" s="19"/>
      <c r="W249" s="20"/>
      <c r="X249" s="20"/>
      <c r="Y249" s="164"/>
      <c r="Z249" s="21"/>
      <c r="AA249" s="4"/>
      <c r="AB249" s="166"/>
      <c r="AC249" s="166"/>
      <c r="AD249" s="170"/>
      <c r="AE249" s="166"/>
      <c r="AF249" s="166"/>
      <c r="AG249" s="166"/>
      <c r="AH249" s="166"/>
      <c r="AI249" s="166"/>
      <c r="AJ249" s="166"/>
      <c r="AK249" s="166"/>
      <c r="AL249" s="166"/>
      <c r="AM249" s="166"/>
      <c r="AN249" s="166"/>
      <c r="AO249" s="184"/>
      <c r="AP249" s="24"/>
      <c r="AQ249" s="8"/>
    </row>
    <row r="250" spans="1:43" ht="14.65" customHeight="1">
      <c r="A250" s="103"/>
      <c r="B250" s="193"/>
      <c r="C250" s="193"/>
      <c r="D250" s="118"/>
      <c r="E250" s="127"/>
      <c r="F250" s="133"/>
      <c r="G250" s="133"/>
      <c r="H250" s="133"/>
      <c r="I250" s="133"/>
      <c r="J250" s="145"/>
      <c r="K250" s="148"/>
      <c r="L250" s="151"/>
      <c r="M250" s="155"/>
      <c r="N250" s="14"/>
      <c r="O250" s="15"/>
      <c r="P250" s="15"/>
      <c r="Q250" s="16"/>
      <c r="R250" s="17" t="str">
        <f ca="1">IF(Q250=0," ",IFERROR(IF(DATEDIF(TODAY(),Q250,"M")&lt;=5,"ROJO",IF(DATEDIF(TODAY(),Q250,"M")&gt;=12,"VERDE",IF(AND(DATEDIF(TODAY(),Q250,"M")&gt;=6,DATEDIF(TODAY(),Q250,"M")&lt;=11),"AMARILLO"))),S250))</f>
        <v xml:space="preserve"> </v>
      </c>
      <c r="S250" s="25" t="str">
        <f>IF(Q250=0," ",IF(Q250&lt;=$N$4,"VENCIDO","NO VENCIDO"))</f>
        <v xml:space="preserve"> </v>
      </c>
      <c r="T250" s="18"/>
      <c r="U250" s="19"/>
      <c r="V250" s="19"/>
      <c r="W250" s="20"/>
      <c r="X250" s="20"/>
      <c r="Y250" s="164"/>
      <c r="Z250" s="21"/>
      <c r="AA250" s="4"/>
      <c r="AB250" s="166"/>
      <c r="AC250" s="166"/>
      <c r="AD250" s="170"/>
      <c r="AE250" s="166"/>
      <c r="AF250" s="166"/>
      <c r="AG250" s="166"/>
      <c r="AH250" s="166"/>
      <c r="AI250" s="166"/>
      <c r="AJ250" s="166"/>
      <c r="AK250" s="166"/>
      <c r="AL250" s="166"/>
      <c r="AM250" s="166"/>
      <c r="AN250" s="166"/>
      <c r="AO250" s="185"/>
      <c r="AP250" s="24"/>
      <c r="AQ250" s="8"/>
    </row>
    <row r="251" spans="1:43" ht="16.5">
      <c r="A251" s="103"/>
      <c r="B251" s="193"/>
      <c r="C251" s="193"/>
      <c r="D251" s="119"/>
      <c r="E251" s="128"/>
      <c r="F251" s="134"/>
      <c r="G251" s="134"/>
      <c r="H251" s="134"/>
      <c r="I251" s="134"/>
      <c r="J251" s="146"/>
      <c r="K251" s="149"/>
      <c r="L251" s="152"/>
      <c r="M251" s="28" t="b">
        <f>M246=N251</f>
        <v>1</v>
      </c>
      <c r="N251" s="29">
        <f>SUM(N246:N250)</f>
        <v>20</v>
      </c>
      <c r="O251" s="30" t="s">
        <v>112</v>
      </c>
      <c r="P251" s="31"/>
      <c r="Q251" s="32"/>
      <c r="R251" s="32"/>
      <c r="S251" s="32"/>
      <c r="T251" s="33">
        <f>SUM(T246:T250)</f>
        <v>0</v>
      </c>
      <c r="U251" s="34"/>
      <c r="V251" s="34"/>
      <c r="W251" s="35"/>
      <c r="X251" s="35"/>
      <c r="Y251" s="165"/>
      <c r="Z251" s="36"/>
      <c r="AA251" s="4"/>
      <c r="AB251" s="37"/>
      <c r="AC251" s="38"/>
      <c r="AD251" s="38"/>
      <c r="AE251" s="38"/>
      <c r="AF251" s="38"/>
      <c r="AG251" s="38"/>
      <c r="AH251" s="38"/>
      <c r="AI251" s="38"/>
      <c r="AJ251" s="38"/>
      <c r="AK251" s="38"/>
      <c r="AL251" s="38"/>
      <c r="AM251" s="38"/>
      <c r="AN251" s="38"/>
      <c r="AO251" s="39"/>
      <c r="AP251" s="24"/>
      <c r="AQ251" s="8"/>
    </row>
    <row r="252" spans="1:43" ht="14.65" customHeight="1">
      <c r="A252" s="103">
        <f>A246+1</f>
        <v>6</v>
      </c>
      <c r="B252" s="193" t="s">
        <v>188</v>
      </c>
      <c r="C252" s="193"/>
      <c r="D252" s="117">
        <f>+Julio!M252</f>
        <v>0</v>
      </c>
      <c r="E252" s="126"/>
      <c r="F252" s="132"/>
      <c r="G252" s="132"/>
      <c r="H252" s="132"/>
      <c r="I252" s="132"/>
      <c r="J252" s="144">
        <f>+F252+G252</f>
        <v>0</v>
      </c>
      <c r="K252" s="147">
        <f>+AO252</f>
        <v>0</v>
      </c>
      <c r="L252" s="150">
        <f>+J252+K252</f>
        <v>0</v>
      </c>
      <c r="M252" s="153">
        <f>+(D252+E252)-(L252)+H252-I252</f>
        <v>0</v>
      </c>
      <c r="N252" s="14"/>
      <c r="O252" s="15"/>
      <c r="P252" s="15"/>
      <c r="Q252" s="16"/>
      <c r="R252" s="17" t="str">
        <f ca="1">IF(Q252=0," ",IFERROR(IF(DATEDIF(TODAY(),Q252,"M")&lt;=5,"ROJO",IF(DATEDIF(TODAY(),Q252,"M")&gt;=12,"VERDE",IF(AND(DATEDIF(TODAY(),Q252,"M")&gt;=6,DATEDIF(TODAY(),Q252,"M")&lt;=11),"AMARILLO"))),S252))</f>
        <v xml:space="preserve"> </v>
      </c>
      <c r="S252" s="17" t="str">
        <f>IF(Q252=0," ",IF(Q252&lt;=$N$4,"VENCIDO","NO VENCIDO"))</f>
        <v xml:space="preserve"> </v>
      </c>
      <c r="T252" s="18"/>
      <c r="U252" s="19"/>
      <c r="V252" s="19"/>
      <c r="W252" s="20"/>
      <c r="X252" s="20"/>
      <c r="Y252" s="163">
        <f>+AT252</f>
        <v>0</v>
      </c>
      <c r="Z252" s="21"/>
      <c r="AA252" s="4"/>
      <c r="AB252" s="166"/>
      <c r="AC252" s="166"/>
      <c r="AD252" s="170">
        <f>+AB252+AC252</f>
        <v>0</v>
      </c>
      <c r="AE252" s="166"/>
      <c r="AF252" s="166"/>
      <c r="AG252" s="166"/>
      <c r="AH252" s="166"/>
      <c r="AI252" s="166"/>
      <c r="AJ252" s="166"/>
      <c r="AK252" s="166"/>
      <c r="AL252" s="166"/>
      <c r="AM252" s="166"/>
      <c r="AN252" s="166"/>
      <c r="AO252" s="183">
        <f>SUM(AD252:AN256)</f>
        <v>0</v>
      </c>
      <c r="AP252" s="24"/>
      <c r="AQ252" s="8"/>
    </row>
    <row r="253" spans="1:43" ht="14.65" customHeight="1">
      <c r="A253" s="103"/>
      <c r="B253" s="193"/>
      <c r="C253" s="193"/>
      <c r="D253" s="118"/>
      <c r="E253" s="127"/>
      <c r="F253" s="133"/>
      <c r="G253" s="133"/>
      <c r="H253" s="133"/>
      <c r="I253" s="133"/>
      <c r="J253" s="145"/>
      <c r="K253" s="148"/>
      <c r="L253" s="151"/>
      <c r="M253" s="154"/>
      <c r="N253" s="14"/>
      <c r="O253" s="15"/>
      <c r="P253" s="15"/>
      <c r="Q253" s="16"/>
      <c r="R253" s="17" t="str">
        <f ca="1">IF(Q253=0," ",IFERROR(IF(DATEDIF(TODAY(),Q253,"M")&lt;=5,"ROJO",IF(DATEDIF(TODAY(),Q253,"M")&gt;=12,"VERDE",IF(AND(DATEDIF(TODAY(),Q253,"M")&gt;=6,DATEDIF(TODAY(),Q253,"M")&lt;=11),"AMARILLO"))),S253))</f>
        <v xml:space="preserve"> </v>
      </c>
      <c r="S253" s="25" t="str">
        <f>IF(Q253=0," ",IF(Q253&lt;=$N$4,"VENCIDO","NO VENCIDO"))</f>
        <v xml:space="preserve"> </v>
      </c>
      <c r="T253" s="18"/>
      <c r="U253" s="19"/>
      <c r="V253" s="19"/>
      <c r="W253" s="20"/>
      <c r="X253" s="20"/>
      <c r="Y253" s="164"/>
      <c r="Z253" s="21"/>
      <c r="AA253" s="4"/>
      <c r="AB253" s="166"/>
      <c r="AC253" s="166"/>
      <c r="AD253" s="170"/>
      <c r="AE253" s="166"/>
      <c r="AF253" s="166"/>
      <c r="AG253" s="166"/>
      <c r="AH253" s="166"/>
      <c r="AI253" s="166"/>
      <c r="AJ253" s="166"/>
      <c r="AK253" s="166"/>
      <c r="AL253" s="166"/>
      <c r="AM253" s="166"/>
      <c r="AN253" s="166"/>
      <c r="AO253" s="184"/>
      <c r="AP253" s="24"/>
      <c r="AQ253" s="8"/>
    </row>
    <row r="254" spans="1:43" ht="14.65" customHeight="1">
      <c r="A254" s="103"/>
      <c r="B254" s="193"/>
      <c r="C254" s="193"/>
      <c r="D254" s="118"/>
      <c r="E254" s="127"/>
      <c r="F254" s="133"/>
      <c r="G254" s="133"/>
      <c r="H254" s="133"/>
      <c r="I254" s="133"/>
      <c r="J254" s="145"/>
      <c r="K254" s="148"/>
      <c r="L254" s="151"/>
      <c r="M254" s="154"/>
      <c r="N254" s="14"/>
      <c r="O254" s="15"/>
      <c r="P254" s="15"/>
      <c r="Q254" s="16"/>
      <c r="R254" s="17" t="str">
        <f ca="1">IF(Q254=0," ",IFERROR(IF(DATEDIF(TODAY(),Q254,"M")&lt;=5,"ROJO",IF(DATEDIF(TODAY(),Q254,"M")&gt;=12,"VERDE",IF(AND(DATEDIF(TODAY(),Q254,"M")&gt;=6,DATEDIF(TODAY(),Q254,"M")&lt;=11),"AMARILLO"))),S254))</f>
        <v xml:space="preserve"> </v>
      </c>
      <c r="S254" s="25" t="str">
        <f>IF(Q254=0," ",IF(Q254&lt;=$N$4,"VENCIDO","NO VENCIDO"))</f>
        <v xml:space="preserve"> </v>
      </c>
      <c r="T254" s="18"/>
      <c r="U254" s="19"/>
      <c r="V254" s="19"/>
      <c r="W254" s="20"/>
      <c r="X254" s="20"/>
      <c r="Y254" s="164"/>
      <c r="Z254" s="21"/>
      <c r="AA254" s="4"/>
      <c r="AB254" s="166"/>
      <c r="AC254" s="166"/>
      <c r="AD254" s="170"/>
      <c r="AE254" s="166"/>
      <c r="AF254" s="166"/>
      <c r="AG254" s="166"/>
      <c r="AH254" s="166"/>
      <c r="AI254" s="166"/>
      <c r="AJ254" s="166"/>
      <c r="AK254" s="166"/>
      <c r="AL254" s="166"/>
      <c r="AM254" s="166"/>
      <c r="AN254" s="166"/>
      <c r="AO254" s="184"/>
      <c r="AP254" s="24"/>
      <c r="AQ254" s="8"/>
    </row>
    <row r="255" spans="1:43" ht="14.65" customHeight="1">
      <c r="A255" s="103"/>
      <c r="B255" s="193"/>
      <c r="C255" s="193"/>
      <c r="D255" s="118"/>
      <c r="E255" s="127"/>
      <c r="F255" s="133"/>
      <c r="G255" s="133"/>
      <c r="H255" s="133"/>
      <c r="I255" s="133"/>
      <c r="J255" s="145"/>
      <c r="K255" s="148"/>
      <c r="L255" s="151"/>
      <c r="M255" s="154"/>
      <c r="N255" s="14"/>
      <c r="O255" s="15"/>
      <c r="P255" s="15"/>
      <c r="Q255" s="16"/>
      <c r="R255" s="17" t="str">
        <f ca="1">IF(Q255=0," ",IFERROR(IF(DATEDIF(TODAY(),Q255,"M")&lt;=5,"ROJO",IF(DATEDIF(TODAY(),Q255,"M")&gt;=12,"VERDE",IF(AND(DATEDIF(TODAY(),Q255,"M")&gt;=6,DATEDIF(TODAY(),Q255,"M")&lt;=11),"AMARILLO"))),S255))</f>
        <v xml:space="preserve"> </v>
      </c>
      <c r="S255" s="25" t="str">
        <f>IF(Q255=0," ",IF(Q255&lt;=$N$4,"VENCIDO","NO VENCIDO"))</f>
        <v xml:space="preserve"> </v>
      </c>
      <c r="T255" s="18"/>
      <c r="U255" s="19"/>
      <c r="V255" s="19"/>
      <c r="W255" s="20"/>
      <c r="X255" s="20"/>
      <c r="Y255" s="164"/>
      <c r="Z255" s="21"/>
      <c r="AA255" s="4"/>
      <c r="AB255" s="166"/>
      <c r="AC255" s="166"/>
      <c r="AD255" s="170"/>
      <c r="AE255" s="166"/>
      <c r="AF255" s="166"/>
      <c r="AG255" s="166"/>
      <c r="AH255" s="166"/>
      <c r="AI255" s="166"/>
      <c r="AJ255" s="166"/>
      <c r="AK255" s="166"/>
      <c r="AL255" s="166"/>
      <c r="AM255" s="166"/>
      <c r="AN255" s="166"/>
      <c r="AO255" s="184"/>
      <c r="AP255" s="24"/>
      <c r="AQ255" s="8"/>
    </row>
    <row r="256" spans="1:43" ht="14.65" customHeight="1">
      <c r="A256" s="103"/>
      <c r="B256" s="193"/>
      <c r="C256" s="193"/>
      <c r="D256" s="118"/>
      <c r="E256" s="127"/>
      <c r="F256" s="133"/>
      <c r="G256" s="133"/>
      <c r="H256" s="133"/>
      <c r="I256" s="133"/>
      <c r="J256" s="145"/>
      <c r="K256" s="148"/>
      <c r="L256" s="151"/>
      <c r="M256" s="155"/>
      <c r="N256" s="14"/>
      <c r="O256" s="15"/>
      <c r="P256" s="15"/>
      <c r="Q256" s="16"/>
      <c r="R256" s="17" t="str">
        <f ca="1">IF(Q256=0," ",IFERROR(IF(DATEDIF(TODAY(),Q256,"M")&lt;=5,"ROJO",IF(DATEDIF(TODAY(),Q256,"M")&gt;=12,"VERDE",IF(AND(DATEDIF(TODAY(),Q256,"M")&gt;=6,DATEDIF(TODAY(),Q256,"M")&lt;=11),"AMARILLO"))),S256))</f>
        <v xml:space="preserve"> </v>
      </c>
      <c r="S256" s="25" t="str">
        <f>IF(Q256=0," ",IF(Q256&lt;=$N$4,"VENCIDO","NO VENCIDO"))</f>
        <v xml:space="preserve"> </v>
      </c>
      <c r="T256" s="18"/>
      <c r="U256" s="19"/>
      <c r="V256" s="19"/>
      <c r="W256" s="20"/>
      <c r="X256" s="20"/>
      <c r="Y256" s="164"/>
      <c r="Z256" s="21"/>
      <c r="AA256" s="4"/>
      <c r="AB256" s="166"/>
      <c r="AC256" s="166"/>
      <c r="AD256" s="170"/>
      <c r="AE256" s="166"/>
      <c r="AF256" s="166"/>
      <c r="AG256" s="166"/>
      <c r="AH256" s="166"/>
      <c r="AI256" s="166"/>
      <c r="AJ256" s="166"/>
      <c r="AK256" s="166"/>
      <c r="AL256" s="166"/>
      <c r="AM256" s="166"/>
      <c r="AN256" s="166"/>
      <c r="AO256" s="185"/>
      <c r="AP256" s="24"/>
      <c r="AQ256" s="8"/>
    </row>
    <row r="257" spans="1:43" ht="16.5">
      <c r="A257" s="103"/>
      <c r="B257" s="193"/>
      <c r="C257" s="193"/>
      <c r="D257" s="119"/>
      <c r="E257" s="128"/>
      <c r="F257" s="134"/>
      <c r="G257" s="134"/>
      <c r="H257" s="134"/>
      <c r="I257" s="134"/>
      <c r="J257" s="146"/>
      <c r="K257" s="149"/>
      <c r="L257" s="152"/>
      <c r="M257" s="28" t="b">
        <f>M252=N257</f>
        <v>1</v>
      </c>
      <c r="N257" s="29">
        <f>SUM(N252:N256)</f>
        <v>0</v>
      </c>
      <c r="O257" s="30" t="s">
        <v>112</v>
      </c>
      <c r="P257" s="31"/>
      <c r="Q257" s="32"/>
      <c r="R257" s="32"/>
      <c r="S257" s="32"/>
      <c r="T257" s="33">
        <f>SUM(T252:T256)</f>
        <v>0</v>
      </c>
      <c r="U257" s="34"/>
      <c r="V257" s="34"/>
      <c r="W257" s="35"/>
      <c r="X257" s="35"/>
      <c r="Y257" s="165"/>
      <c r="Z257" s="36"/>
      <c r="AA257" s="4"/>
      <c r="AB257" s="37"/>
      <c r="AC257" s="38"/>
      <c r="AD257" s="38"/>
      <c r="AE257" s="38"/>
      <c r="AF257" s="38"/>
      <c r="AG257" s="38"/>
      <c r="AH257" s="38"/>
      <c r="AI257" s="38"/>
      <c r="AJ257" s="38"/>
      <c r="AK257" s="38"/>
      <c r="AL257" s="38"/>
      <c r="AM257" s="38"/>
      <c r="AN257" s="38"/>
      <c r="AO257" s="39"/>
      <c r="AP257" s="24"/>
      <c r="AQ257" s="8"/>
    </row>
    <row r="258" spans="1:43" ht="14.65" customHeight="1">
      <c r="A258" s="103">
        <f>A252+1</f>
        <v>7</v>
      </c>
      <c r="B258" s="193" t="s">
        <v>189</v>
      </c>
      <c r="C258" s="193"/>
      <c r="D258" s="117">
        <f>+Julio!M258</f>
        <v>0</v>
      </c>
      <c r="E258" s="126"/>
      <c r="F258" s="132"/>
      <c r="G258" s="132"/>
      <c r="H258" s="132"/>
      <c r="I258" s="132"/>
      <c r="J258" s="144">
        <f>+F258+G258</f>
        <v>0</v>
      </c>
      <c r="K258" s="147">
        <f>+AO258</f>
        <v>0</v>
      </c>
      <c r="L258" s="150">
        <f>+J258+K258</f>
        <v>0</v>
      </c>
      <c r="M258" s="153">
        <f>+(D258+E258)-(L258)+H258-I258</f>
        <v>0</v>
      </c>
      <c r="N258" s="14"/>
      <c r="O258" s="15"/>
      <c r="P258" s="15"/>
      <c r="Q258" s="16"/>
      <c r="R258" s="17" t="str">
        <f ca="1">IF(Q258=0," ",IFERROR(IF(DATEDIF(TODAY(),Q258,"M")&lt;=5,"ROJO",IF(DATEDIF(TODAY(),Q258,"M")&gt;=12,"VERDE",IF(AND(DATEDIF(TODAY(),Q258,"M")&gt;=6,DATEDIF(TODAY(),Q258,"M")&lt;=11),"AMARILLO"))),S258))</f>
        <v xml:space="preserve"> </v>
      </c>
      <c r="S258" s="17" t="str">
        <f>IF(Q258=0," ",IF(Q258&lt;=$N$4,"VENCIDO","NO VENCIDO"))</f>
        <v xml:space="preserve"> </v>
      </c>
      <c r="T258" s="18"/>
      <c r="U258" s="19"/>
      <c r="V258" s="19"/>
      <c r="W258" s="20"/>
      <c r="X258" s="20"/>
      <c r="Y258" s="163">
        <f>+AT258</f>
        <v>0</v>
      </c>
      <c r="Z258" s="21"/>
      <c r="AA258" s="4"/>
      <c r="AB258" s="166"/>
      <c r="AC258" s="166"/>
      <c r="AD258" s="170">
        <f>+AB258+AC258</f>
        <v>0</v>
      </c>
      <c r="AE258" s="166"/>
      <c r="AF258" s="166"/>
      <c r="AG258" s="166"/>
      <c r="AH258" s="166"/>
      <c r="AI258" s="166"/>
      <c r="AJ258" s="166"/>
      <c r="AK258" s="166"/>
      <c r="AL258" s="166"/>
      <c r="AM258" s="166"/>
      <c r="AN258" s="166"/>
      <c r="AO258" s="183">
        <f>SUM(AD258:AN262)</f>
        <v>0</v>
      </c>
      <c r="AP258" s="24"/>
      <c r="AQ258" s="8"/>
    </row>
    <row r="259" spans="1:43" ht="14.65" customHeight="1">
      <c r="A259" s="103"/>
      <c r="B259" s="193"/>
      <c r="C259" s="193"/>
      <c r="D259" s="118"/>
      <c r="E259" s="127"/>
      <c r="F259" s="133"/>
      <c r="G259" s="133"/>
      <c r="H259" s="133"/>
      <c r="I259" s="133"/>
      <c r="J259" s="145"/>
      <c r="K259" s="148"/>
      <c r="L259" s="151"/>
      <c r="M259" s="154"/>
      <c r="N259" s="14"/>
      <c r="O259" s="15"/>
      <c r="P259" s="15"/>
      <c r="Q259" s="16"/>
      <c r="R259" s="17" t="str">
        <f ca="1">IF(Q259=0," ",IFERROR(IF(DATEDIF(TODAY(),Q259,"M")&lt;=5,"ROJO",IF(DATEDIF(TODAY(),Q259,"M")&gt;=12,"VERDE",IF(AND(DATEDIF(TODAY(),Q259,"M")&gt;=6,DATEDIF(TODAY(),Q259,"M")&lt;=11),"AMARILLO"))),S259))</f>
        <v xml:space="preserve"> </v>
      </c>
      <c r="S259" s="25" t="str">
        <f>IF(Q259=0," ",IF(Q259&lt;=$N$4,"VENCIDO","NO VENCIDO"))</f>
        <v xml:space="preserve"> </v>
      </c>
      <c r="T259" s="18"/>
      <c r="U259" s="19"/>
      <c r="V259" s="19"/>
      <c r="W259" s="20"/>
      <c r="X259" s="20"/>
      <c r="Y259" s="164"/>
      <c r="Z259" s="21"/>
      <c r="AA259" s="4"/>
      <c r="AB259" s="166"/>
      <c r="AC259" s="166"/>
      <c r="AD259" s="170"/>
      <c r="AE259" s="166"/>
      <c r="AF259" s="166"/>
      <c r="AG259" s="166"/>
      <c r="AH259" s="166"/>
      <c r="AI259" s="166"/>
      <c r="AJ259" s="166"/>
      <c r="AK259" s="166"/>
      <c r="AL259" s="166"/>
      <c r="AM259" s="166"/>
      <c r="AN259" s="166"/>
      <c r="AO259" s="184"/>
      <c r="AP259" s="24"/>
      <c r="AQ259" s="8"/>
    </row>
    <row r="260" spans="1:43" ht="14.65" customHeight="1">
      <c r="A260" s="103"/>
      <c r="B260" s="193"/>
      <c r="C260" s="193"/>
      <c r="D260" s="118"/>
      <c r="E260" s="127"/>
      <c r="F260" s="133"/>
      <c r="G260" s="133"/>
      <c r="H260" s="133"/>
      <c r="I260" s="133"/>
      <c r="J260" s="145"/>
      <c r="K260" s="148"/>
      <c r="L260" s="151"/>
      <c r="M260" s="154"/>
      <c r="N260" s="14"/>
      <c r="O260" s="15"/>
      <c r="P260" s="15"/>
      <c r="Q260" s="16"/>
      <c r="R260" s="17" t="str">
        <f ca="1">IF(Q260=0," ",IFERROR(IF(DATEDIF(TODAY(),Q260,"M")&lt;=5,"ROJO",IF(DATEDIF(TODAY(),Q260,"M")&gt;=12,"VERDE",IF(AND(DATEDIF(TODAY(),Q260,"M")&gt;=6,DATEDIF(TODAY(),Q260,"M")&lt;=11),"AMARILLO"))),S260))</f>
        <v xml:space="preserve"> </v>
      </c>
      <c r="S260" s="25" t="str">
        <f>IF(Q260=0," ",IF(Q260&lt;=$N$4,"VENCIDO","NO VENCIDO"))</f>
        <v xml:space="preserve"> </v>
      </c>
      <c r="T260" s="18"/>
      <c r="U260" s="19"/>
      <c r="V260" s="19"/>
      <c r="W260" s="20"/>
      <c r="X260" s="20"/>
      <c r="Y260" s="164"/>
      <c r="Z260" s="21"/>
      <c r="AA260" s="4"/>
      <c r="AB260" s="166"/>
      <c r="AC260" s="166"/>
      <c r="AD260" s="170"/>
      <c r="AE260" s="166"/>
      <c r="AF260" s="166"/>
      <c r="AG260" s="166"/>
      <c r="AH260" s="166"/>
      <c r="AI260" s="166"/>
      <c r="AJ260" s="166"/>
      <c r="AK260" s="166"/>
      <c r="AL260" s="166"/>
      <c r="AM260" s="166"/>
      <c r="AN260" s="166"/>
      <c r="AO260" s="184"/>
      <c r="AP260" s="24"/>
      <c r="AQ260" s="8"/>
    </row>
    <row r="261" spans="1:43" ht="14.65" customHeight="1">
      <c r="A261" s="103"/>
      <c r="B261" s="193"/>
      <c r="C261" s="193"/>
      <c r="D261" s="118"/>
      <c r="E261" s="127"/>
      <c r="F261" s="133"/>
      <c r="G261" s="133"/>
      <c r="H261" s="133"/>
      <c r="I261" s="133"/>
      <c r="J261" s="145"/>
      <c r="K261" s="148"/>
      <c r="L261" s="151"/>
      <c r="M261" s="154"/>
      <c r="N261" s="14"/>
      <c r="O261" s="15"/>
      <c r="P261" s="15"/>
      <c r="Q261" s="16"/>
      <c r="R261" s="17" t="str">
        <f ca="1">IF(Q261=0," ",IFERROR(IF(DATEDIF(TODAY(),Q261,"M")&lt;=5,"ROJO",IF(DATEDIF(TODAY(),Q261,"M")&gt;=12,"VERDE",IF(AND(DATEDIF(TODAY(),Q261,"M")&gt;=6,DATEDIF(TODAY(),Q261,"M")&lt;=11),"AMARILLO"))),S261))</f>
        <v xml:space="preserve"> </v>
      </c>
      <c r="S261" s="25" t="str">
        <f>IF(Q261=0," ",IF(Q261&lt;=$N$4,"VENCIDO","NO VENCIDO"))</f>
        <v xml:space="preserve"> </v>
      </c>
      <c r="T261" s="18"/>
      <c r="U261" s="19"/>
      <c r="V261" s="19"/>
      <c r="W261" s="20"/>
      <c r="X261" s="20"/>
      <c r="Y261" s="164"/>
      <c r="Z261" s="21"/>
      <c r="AA261" s="4"/>
      <c r="AB261" s="166"/>
      <c r="AC261" s="166"/>
      <c r="AD261" s="170"/>
      <c r="AE261" s="166"/>
      <c r="AF261" s="166"/>
      <c r="AG261" s="166"/>
      <c r="AH261" s="166"/>
      <c r="AI261" s="166"/>
      <c r="AJ261" s="166"/>
      <c r="AK261" s="166"/>
      <c r="AL261" s="166"/>
      <c r="AM261" s="166"/>
      <c r="AN261" s="166"/>
      <c r="AO261" s="184"/>
      <c r="AP261" s="24"/>
      <c r="AQ261" s="8"/>
    </row>
    <row r="262" spans="1:43" ht="14.65" customHeight="1">
      <c r="A262" s="103"/>
      <c r="B262" s="193"/>
      <c r="C262" s="193"/>
      <c r="D262" s="118"/>
      <c r="E262" s="127"/>
      <c r="F262" s="133"/>
      <c r="G262" s="133"/>
      <c r="H262" s="133"/>
      <c r="I262" s="133"/>
      <c r="J262" s="145"/>
      <c r="K262" s="148"/>
      <c r="L262" s="151"/>
      <c r="M262" s="155"/>
      <c r="N262" s="14"/>
      <c r="O262" s="15"/>
      <c r="P262" s="15"/>
      <c r="Q262" s="16"/>
      <c r="R262" s="17" t="str">
        <f ca="1">IF(Q262=0," ",IFERROR(IF(DATEDIF(TODAY(),Q262,"M")&lt;=5,"ROJO",IF(DATEDIF(TODAY(),Q262,"M")&gt;=12,"VERDE",IF(AND(DATEDIF(TODAY(),Q262,"M")&gt;=6,DATEDIF(TODAY(),Q262,"M")&lt;=11),"AMARILLO"))),S262))</f>
        <v xml:space="preserve"> </v>
      </c>
      <c r="S262" s="25" t="str">
        <f>IF(Q262=0," ",IF(Q262&lt;=$N$4,"VENCIDO","NO VENCIDO"))</f>
        <v xml:space="preserve"> </v>
      </c>
      <c r="T262" s="18"/>
      <c r="U262" s="19"/>
      <c r="V262" s="19"/>
      <c r="W262" s="20"/>
      <c r="X262" s="20"/>
      <c r="Y262" s="164"/>
      <c r="Z262" s="21"/>
      <c r="AA262" s="4"/>
      <c r="AB262" s="166"/>
      <c r="AC262" s="166"/>
      <c r="AD262" s="170"/>
      <c r="AE262" s="166"/>
      <c r="AF262" s="166"/>
      <c r="AG262" s="166"/>
      <c r="AH262" s="166"/>
      <c r="AI262" s="166"/>
      <c r="AJ262" s="166"/>
      <c r="AK262" s="166"/>
      <c r="AL262" s="166"/>
      <c r="AM262" s="166"/>
      <c r="AN262" s="166"/>
      <c r="AO262" s="185"/>
      <c r="AP262" s="24"/>
      <c r="AQ262" s="8"/>
    </row>
    <row r="263" spans="1:43" ht="16.5">
      <c r="A263" s="103"/>
      <c r="B263" s="193"/>
      <c r="C263" s="193"/>
      <c r="D263" s="119"/>
      <c r="E263" s="128"/>
      <c r="F263" s="134"/>
      <c r="G263" s="134"/>
      <c r="H263" s="134"/>
      <c r="I263" s="134"/>
      <c r="J263" s="146"/>
      <c r="K263" s="149"/>
      <c r="L263" s="152"/>
      <c r="M263" s="28" t="b">
        <f>M258=N263</f>
        <v>1</v>
      </c>
      <c r="N263" s="29">
        <f>SUM(N258:N262)</f>
        <v>0</v>
      </c>
      <c r="O263" s="30" t="s">
        <v>112</v>
      </c>
      <c r="P263" s="31"/>
      <c r="Q263" s="32"/>
      <c r="R263" s="32"/>
      <c r="S263" s="32"/>
      <c r="T263" s="33">
        <f>SUM(T258:T262)</f>
        <v>0</v>
      </c>
      <c r="U263" s="34"/>
      <c r="V263" s="34"/>
      <c r="W263" s="35"/>
      <c r="X263" s="35"/>
      <c r="Y263" s="165"/>
      <c r="Z263" s="36"/>
      <c r="AA263" s="4"/>
      <c r="AB263" s="37"/>
      <c r="AC263" s="38"/>
      <c r="AD263" s="38"/>
      <c r="AE263" s="38"/>
      <c r="AF263" s="38"/>
      <c r="AG263" s="38"/>
      <c r="AH263" s="38"/>
      <c r="AI263" s="38"/>
      <c r="AJ263" s="38"/>
      <c r="AK263" s="38"/>
      <c r="AL263" s="38"/>
      <c r="AM263" s="38"/>
      <c r="AN263" s="38"/>
      <c r="AO263" s="39"/>
      <c r="AP263" s="24"/>
      <c r="AQ263" s="8"/>
    </row>
    <row r="264" spans="1:43" ht="14.65" customHeight="1">
      <c r="A264" s="103">
        <f>A258+1</f>
        <v>8</v>
      </c>
      <c r="B264" s="193" t="s">
        <v>190</v>
      </c>
      <c r="C264" s="193"/>
      <c r="D264" s="117">
        <f>+Julio!M264</f>
        <v>130</v>
      </c>
      <c r="E264" s="126"/>
      <c r="F264" s="132">
        <v>2</v>
      </c>
      <c r="G264" s="132"/>
      <c r="H264" s="132"/>
      <c r="I264" s="132"/>
      <c r="J264" s="144">
        <f>+F264+G264</f>
        <v>2</v>
      </c>
      <c r="K264" s="147">
        <f>+AO264</f>
        <v>8</v>
      </c>
      <c r="L264" s="150">
        <f>+J264+K264</f>
        <v>10</v>
      </c>
      <c r="M264" s="153">
        <f>+(D264+E264)-(L264)+H264-I264</f>
        <v>120</v>
      </c>
      <c r="N264" s="14">
        <v>120</v>
      </c>
      <c r="O264" s="15" t="s">
        <v>312</v>
      </c>
      <c r="P264" s="15" t="s">
        <v>313</v>
      </c>
      <c r="Q264" s="16">
        <v>46507</v>
      </c>
      <c r="R264" s="17" t="str">
        <f ca="1">IF(Q264=0," ",IFERROR(IF(DATEDIF(TODAY(),Q264,"M")&lt;=5,"ROJO",IF(DATEDIF(TODAY(),Q264,"M")&gt;=12,"VERDE",IF(AND(DATEDIF(TODAY(),Q264,"M")&gt;=6,DATEDIF(TODAY(),Q264,"M")&lt;=11),"AMARILLO"))),S264))</f>
        <v>AMARILLO</v>
      </c>
      <c r="S264" s="17" t="str">
        <f>IF(Q264=0," ",IF(Q264&lt;=$N$4,"VENCIDO","NO VENCIDO"))</f>
        <v>NO VENCIDO</v>
      </c>
      <c r="T264" s="18"/>
      <c r="U264" s="19"/>
      <c r="V264" s="19"/>
      <c r="W264" s="20"/>
      <c r="X264" s="20"/>
      <c r="Y264" s="163">
        <f>+AT264</f>
        <v>0</v>
      </c>
      <c r="Z264" s="21"/>
      <c r="AA264" s="4"/>
      <c r="AB264" s="166">
        <v>8</v>
      </c>
      <c r="AC264" s="166"/>
      <c r="AD264" s="170">
        <f>+AB264+AC264</f>
        <v>8</v>
      </c>
      <c r="AE264" s="166"/>
      <c r="AF264" s="166"/>
      <c r="AG264" s="166"/>
      <c r="AH264" s="166"/>
      <c r="AI264" s="166"/>
      <c r="AJ264" s="166"/>
      <c r="AK264" s="166"/>
      <c r="AL264" s="166"/>
      <c r="AM264" s="166"/>
      <c r="AN264" s="166"/>
      <c r="AO264" s="183">
        <f>SUM(AD264:AN268)</f>
        <v>8</v>
      </c>
      <c r="AP264" s="24"/>
      <c r="AQ264" s="8"/>
    </row>
    <row r="265" spans="1:43" ht="14.65" customHeight="1">
      <c r="A265" s="103"/>
      <c r="B265" s="193"/>
      <c r="C265" s="193"/>
      <c r="D265" s="118"/>
      <c r="E265" s="127"/>
      <c r="F265" s="133"/>
      <c r="G265" s="133"/>
      <c r="H265" s="133"/>
      <c r="I265" s="133"/>
      <c r="J265" s="145"/>
      <c r="K265" s="148"/>
      <c r="L265" s="151"/>
      <c r="M265" s="154"/>
      <c r="N265" s="14"/>
      <c r="O265" s="15"/>
      <c r="P265" s="15"/>
      <c r="Q265" s="16"/>
      <c r="R265" s="17" t="str">
        <f ca="1">IF(Q265=0," ",IFERROR(IF(DATEDIF(TODAY(),Q265,"M")&lt;=5,"ROJO",IF(DATEDIF(TODAY(),Q265,"M")&gt;=12,"VERDE",IF(AND(DATEDIF(TODAY(),Q265,"M")&gt;=6,DATEDIF(TODAY(),Q265,"M")&lt;=11),"AMARILLO"))),S265))</f>
        <v xml:space="preserve"> </v>
      </c>
      <c r="S265" s="25" t="str">
        <f>IF(Q265=0," ",IF(Q265&lt;=$N$4,"VENCIDO","NO VENCIDO"))</f>
        <v xml:space="preserve"> </v>
      </c>
      <c r="T265" s="18"/>
      <c r="U265" s="19"/>
      <c r="V265" s="19"/>
      <c r="W265" s="20"/>
      <c r="X265" s="20"/>
      <c r="Y265" s="164"/>
      <c r="Z265" s="21"/>
      <c r="AA265" s="4"/>
      <c r="AB265" s="166"/>
      <c r="AC265" s="166"/>
      <c r="AD265" s="170"/>
      <c r="AE265" s="166"/>
      <c r="AF265" s="166"/>
      <c r="AG265" s="166"/>
      <c r="AH265" s="166"/>
      <c r="AI265" s="166"/>
      <c r="AJ265" s="166"/>
      <c r="AK265" s="166"/>
      <c r="AL265" s="166"/>
      <c r="AM265" s="166"/>
      <c r="AN265" s="166"/>
      <c r="AO265" s="184"/>
      <c r="AP265" s="24"/>
      <c r="AQ265" s="8"/>
    </row>
    <row r="266" spans="1:43" ht="14.65" customHeight="1">
      <c r="A266" s="103"/>
      <c r="B266" s="193"/>
      <c r="C266" s="193"/>
      <c r="D266" s="118"/>
      <c r="E266" s="127"/>
      <c r="F266" s="133"/>
      <c r="G266" s="133"/>
      <c r="H266" s="133"/>
      <c r="I266" s="133"/>
      <c r="J266" s="145"/>
      <c r="K266" s="148"/>
      <c r="L266" s="151"/>
      <c r="M266" s="154"/>
      <c r="N266" s="14"/>
      <c r="O266" s="15"/>
      <c r="P266" s="15"/>
      <c r="Q266" s="16"/>
      <c r="R266" s="17" t="str">
        <f ca="1">IF(Q266=0," ",IFERROR(IF(DATEDIF(TODAY(),Q266,"M")&lt;=5,"ROJO",IF(DATEDIF(TODAY(),Q266,"M")&gt;=12,"VERDE",IF(AND(DATEDIF(TODAY(),Q266,"M")&gt;=6,DATEDIF(TODAY(),Q266,"M")&lt;=11),"AMARILLO"))),S266))</f>
        <v xml:space="preserve"> </v>
      </c>
      <c r="S266" s="25" t="str">
        <f>IF(Q266=0," ",IF(Q266&lt;=$N$4,"VENCIDO","NO VENCIDO"))</f>
        <v xml:space="preserve"> </v>
      </c>
      <c r="T266" s="18"/>
      <c r="U266" s="19"/>
      <c r="V266" s="19"/>
      <c r="W266" s="20"/>
      <c r="X266" s="20"/>
      <c r="Y266" s="164"/>
      <c r="Z266" s="21"/>
      <c r="AA266" s="4"/>
      <c r="AB266" s="166"/>
      <c r="AC266" s="166"/>
      <c r="AD266" s="170"/>
      <c r="AE266" s="166"/>
      <c r="AF266" s="166"/>
      <c r="AG266" s="166"/>
      <c r="AH266" s="166"/>
      <c r="AI266" s="166"/>
      <c r="AJ266" s="166"/>
      <c r="AK266" s="166"/>
      <c r="AL266" s="166"/>
      <c r="AM266" s="166"/>
      <c r="AN266" s="166"/>
      <c r="AO266" s="184"/>
      <c r="AP266" s="24"/>
      <c r="AQ266" s="8"/>
    </row>
    <row r="267" spans="1:43" ht="14.65" customHeight="1">
      <c r="A267" s="103"/>
      <c r="B267" s="193"/>
      <c r="C267" s="193"/>
      <c r="D267" s="118"/>
      <c r="E267" s="127"/>
      <c r="F267" s="133"/>
      <c r="G267" s="133"/>
      <c r="H267" s="133"/>
      <c r="I267" s="133"/>
      <c r="J267" s="145"/>
      <c r="K267" s="148"/>
      <c r="L267" s="151"/>
      <c r="M267" s="154"/>
      <c r="N267" s="14"/>
      <c r="O267" s="15"/>
      <c r="P267" s="15"/>
      <c r="Q267" s="16"/>
      <c r="R267" s="17" t="str">
        <f ca="1">IF(Q267=0," ",IFERROR(IF(DATEDIF(TODAY(),Q267,"M")&lt;=5,"ROJO",IF(DATEDIF(TODAY(),Q267,"M")&gt;=12,"VERDE",IF(AND(DATEDIF(TODAY(),Q267,"M")&gt;=6,DATEDIF(TODAY(),Q267,"M")&lt;=11),"AMARILLO"))),S267))</f>
        <v xml:space="preserve"> </v>
      </c>
      <c r="S267" s="25" t="str">
        <f>IF(Q267=0," ",IF(Q267&lt;=$N$4,"VENCIDO","NO VENCIDO"))</f>
        <v xml:space="preserve"> </v>
      </c>
      <c r="T267" s="18"/>
      <c r="U267" s="19"/>
      <c r="V267" s="19"/>
      <c r="W267" s="20"/>
      <c r="X267" s="20"/>
      <c r="Y267" s="164"/>
      <c r="Z267" s="21"/>
      <c r="AA267" s="4"/>
      <c r="AB267" s="166"/>
      <c r="AC267" s="166"/>
      <c r="AD267" s="170"/>
      <c r="AE267" s="166"/>
      <c r="AF267" s="166"/>
      <c r="AG267" s="166"/>
      <c r="AH267" s="166"/>
      <c r="AI267" s="166"/>
      <c r="AJ267" s="166"/>
      <c r="AK267" s="166"/>
      <c r="AL267" s="166"/>
      <c r="AM267" s="166"/>
      <c r="AN267" s="166"/>
      <c r="AO267" s="184"/>
      <c r="AP267" s="24"/>
      <c r="AQ267" s="8"/>
    </row>
    <row r="268" spans="1:43" ht="14.65" customHeight="1">
      <c r="A268" s="103"/>
      <c r="B268" s="193"/>
      <c r="C268" s="193"/>
      <c r="D268" s="118"/>
      <c r="E268" s="127"/>
      <c r="F268" s="133"/>
      <c r="G268" s="133"/>
      <c r="H268" s="133"/>
      <c r="I268" s="133"/>
      <c r="J268" s="145"/>
      <c r="K268" s="148"/>
      <c r="L268" s="151"/>
      <c r="M268" s="155"/>
      <c r="N268" s="14"/>
      <c r="O268" s="15"/>
      <c r="P268" s="15"/>
      <c r="Q268" s="16"/>
      <c r="R268" s="17" t="str">
        <f ca="1">IF(Q268=0," ",IFERROR(IF(DATEDIF(TODAY(),Q268,"M")&lt;=5,"ROJO",IF(DATEDIF(TODAY(),Q268,"M")&gt;=12,"VERDE",IF(AND(DATEDIF(TODAY(),Q268,"M")&gt;=6,DATEDIF(TODAY(),Q268,"M")&lt;=11),"AMARILLO"))),S268))</f>
        <v xml:space="preserve"> </v>
      </c>
      <c r="S268" s="25" t="str">
        <f>IF(Q268=0," ",IF(Q268&lt;=$N$4,"VENCIDO","NO VENCIDO"))</f>
        <v xml:space="preserve"> </v>
      </c>
      <c r="T268" s="18"/>
      <c r="U268" s="19"/>
      <c r="V268" s="19"/>
      <c r="W268" s="20"/>
      <c r="X268" s="20"/>
      <c r="Y268" s="164"/>
      <c r="Z268" s="21"/>
      <c r="AA268" s="4"/>
      <c r="AB268" s="166"/>
      <c r="AC268" s="166"/>
      <c r="AD268" s="170"/>
      <c r="AE268" s="166"/>
      <c r="AF268" s="166"/>
      <c r="AG268" s="166"/>
      <c r="AH268" s="166"/>
      <c r="AI268" s="166"/>
      <c r="AJ268" s="166"/>
      <c r="AK268" s="166"/>
      <c r="AL268" s="166"/>
      <c r="AM268" s="166"/>
      <c r="AN268" s="166"/>
      <c r="AO268" s="185"/>
      <c r="AP268" s="24"/>
      <c r="AQ268" s="8"/>
    </row>
    <row r="269" spans="1:43" ht="16.5">
      <c r="A269" s="103"/>
      <c r="B269" s="193"/>
      <c r="C269" s="193"/>
      <c r="D269" s="119"/>
      <c r="E269" s="128"/>
      <c r="F269" s="134"/>
      <c r="G269" s="134"/>
      <c r="H269" s="134"/>
      <c r="I269" s="134"/>
      <c r="J269" s="146"/>
      <c r="K269" s="149"/>
      <c r="L269" s="152"/>
      <c r="M269" s="28" t="b">
        <f>M264=N269</f>
        <v>1</v>
      </c>
      <c r="N269" s="29">
        <f>SUM(N264:N268)</f>
        <v>120</v>
      </c>
      <c r="O269" s="30" t="s">
        <v>112</v>
      </c>
      <c r="P269" s="31"/>
      <c r="Q269" s="32"/>
      <c r="R269" s="32"/>
      <c r="S269" s="32"/>
      <c r="T269" s="33">
        <f>SUM(T264:T268)</f>
        <v>0</v>
      </c>
      <c r="U269" s="34"/>
      <c r="V269" s="34"/>
      <c r="W269" s="35"/>
      <c r="X269" s="35"/>
      <c r="Y269" s="165"/>
      <c r="Z269" s="36"/>
      <c r="AA269" s="4"/>
      <c r="AB269" s="37"/>
      <c r="AC269" s="37"/>
      <c r="AD269" s="38"/>
      <c r="AE269" s="37"/>
      <c r="AF269" s="37"/>
      <c r="AG269" s="37"/>
      <c r="AH269" s="37"/>
      <c r="AI269" s="37"/>
      <c r="AJ269" s="37"/>
      <c r="AK269" s="37"/>
      <c r="AL269" s="37"/>
      <c r="AM269" s="37"/>
      <c r="AN269" s="37"/>
      <c r="AO269" s="39"/>
      <c r="AP269" s="24"/>
      <c r="AQ269" s="8"/>
    </row>
    <row r="270" spans="1:43" ht="14.65" customHeight="1">
      <c r="A270" s="103">
        <f>A264+1</f>
        <v>9</v>
      </c>
      <c r="B270" s="193" t="s">
        <v>192</v>
      </c>
      <c r="C270" s="193"/>
      <c r="D270" s="117">
        <f>+Julio!M270</f>
        <v>15</v>
      </c>
      <c r="E270" s="126">
        <v>30</v>
      </c>
      <c r="F270" s="132">
        <v>10</v>
      </c>
      <c r="G270" s="132">
        <v>1</v>
      </c>
      <c r="H270" s="132"/>
      <c r="I270" s="132"/>
      <c r="J270" s="144">
        <f>+F270+G270</f>
        <v>11</v>
      </c>
      <c r="K270" s="147">
        <f>+AO270</f>
        <v>0</v>
      </c>
      <c r="L270" s="150">
        <f>+J270+K270</f>
        <v>11</v>
      </c>
      <c r="M270" s="153">
        <f>+(D270+E270)-(L270)+H270-I270</f>
        <v>34</v>
      </c>
      <c r="N270" s="14">
        <v>34</v>
      </c>
      <c r="O270" s="15" t="s">
        <v>193</v>
      </c>
      <c r="P270" s="15" t="s">
        <v>150</v>
      </c>
      <c r="Q270" s="16">
        <v>47274</v>
      </c>
      <c r="R270" s="17" t="str">
        <f ca="1">IF(Q270=0," ",IFERROR(IF(DATEDIF(TODAY(),Q270,"M")&lt;=5,"ROJO",IF(DATEDIF(TODAY(),Q270,"M")&gt;=12,"VERDE",IF(AND(DATEDIF(TODAY(),Q270,"M")&gt;=6,DATEDIF(TODAY(),Q270,"M")&lt;=11),"AMARILLO"))),S270))</f>
        <v>VERDE</v>
      </c>
      <c r="S270" s="17" t="str">
        <f>IF(Q270=0," ",IF(Q270&lt;=$N$4,"VENCIDO","NO VENCIDO"))</f>
        <v>NO VENCIDO</v>
      </c>
      <c r="T270" s="18"/>
      <c r="U270" s="19"/>
      <c r="V270" s="19"/>
      <c r="W270" s="20"/>
      <c r="X270" s="20"/>
      <c r="Y270" s="163">
        <f>+AT270</f>
        <v>0</v>
      </c>
      <c r="Z270" s="21"/>
      <c r="AA270" s="4"/>
      <c r="AB270" s="166"/>
      <c r="AC270" s="166"/>
      <c r="AD270" s="170">
        <f>+AB270+AC270</f>
        <v>0</v>
      </c>
      <c r="AE270" s="166"/>
      <c r="AF270" s="166"/>
      <c r="AG270" s="166"/>
      <c r="AH270" s="166"/>
      <c r="AI270" s="166"/>
      <c r="AJ270" s="166"/>
      <c r="AK270" s="166"/>
      <c r="AL270" s="166"/>
      <c r="AM270" s="166"/>
      <c r="AN270" s="166"/>
      <c r="AO270" s="183">
        <f>SUM(AD270:AN274)</f>
        <v>0</v>
      </c>
      <c r="AP270" s="24"/>
      <c r="AQ270" s="8"/>
    </row>
    <row r="271" spans="1:43" ht="14.65" customHeight="1">
      <c r="A271" s="103"/>
      <c r="B271" s="193"/>
      <c r="C271" s="193"/>
      <c r="D271" s="118"/>
      <c r="E271" s="127"/>
      <c r="F271" s="133"/>
      <c r="G271" s="133"/>
      <c r="H271" s="133"/>
      <c r="I271" s="133"/>
      <c r="J271" s="145"/>
      <c r="K271" s="148"/>
      <c r="L271" s="151"/>
      <c r="M271" s="154"/>
      <c r="N271" s="14"/>
      <c r="O271" s="15"/>
      <c r="P271" s="15"/>
      <c r="Q271" s="16"/>
      <c r="R271" s="17" t="str">
        <f ca="1">IF(Q271=0," ",IFERROR(IF(DATEDIF(TODAY(),Q271,"M")&lt;=5,"ROJO",IF(DATEDIF(TODAY(),Q271,"M")&gt;=12,"VERDE",IF(AND(DATEDIF(TODAY(),Q271,"M")&gt;=6,DATEDIF(TODAY(),Q271,"M")&lt;=11),"AMARILLO"))),S271))</f>
        <v xml:space="preserve"> </v>
      </c>
      <c r="S271" s="25" t="str">
        <f>IF(Q271=0," ",IF(Q271&lt;=$N$4,"VENCIDO","NO VENCIDO"))</f>
        <v xml:space="preserve"> </v>
      </c>
      <c r="T271" s="18"/>
      <c r="U271" s="19"/>
      <c r="V271" s="19"/>
      <c r="W271" s="20"/>
      <c r="X271" s="20"/>
      <c r="Y271" s="164"/>
      <c r="Z271" s="21"/>
      <c r="AA271" s="4"/>
      <c r="AB271" s="166"/>
      <c r="AC271" s="166"/>
      <c r="AD271" s="170"/>
      <c r="AE271" s="166"/>
      <c r="AF271" s="166"/>
      <c r="AG271" s="166"/>
      <c r="AH271" s="166"/>
      <c r="AI271" s="166"/>
      <c r="AJ271" s="166"/>
      <c r="AK271" s="166"/>
      <c r="AL271" s="166"/>
      <c r="AM271" s="166"/>
      <c r="AN271" s="166"/>
      <c r="AO271" s="184"/>
      <c r="AP271" s="24"/>
      <c r="AQ271" s="8"/>
    </row>
    <row r="272" spans="1:43" ht="14.65" customHeight="1">
      <c r="A272" s="103"/>
      <c r="B272" s="193"/>
      <c r="C272" s="193"/>
      <c r="D272" s="118"/>
      <c r="E272" s="127"/>
      <c r="F272" s="133"/>
      <c r="G272" s="133"/>
      <c r="H272" s="133"/>
      <c r="I272" s="133"/>
      <c r="J272" s="145"/>
      <c r="K272" s="148"/>
      <c r="L272" s="151"/>
      <c r="M272" s="154"/>
      <c r="N272" s="14"/>
      <c r="O272" s="15"/>
      <c r="P272" s="15"/>
      <c r="Q272" s="16"/>
      <c r="R272" s="17" t="str">
        <f ca="1">IF(Q272=0," ",IFERROR(IF(DATEDIF(TODAY(),Q272,"M")&lt;=5,"ROJO",IF(DATEDIF(TODAY(),Q272,"M")&gt;=12,"VERDE",IF(AND(DATEDIF(TODAY(),Q272,"M")&gt;=6,DATEDIF(TODAY(),Q272,"M")&lt;=11),"AMARILLO"))),S272))</f>
        <v xml:space="preserve"> </v>
      </c>
      <c r="S272" s="25" t="str">
        <f>IF(Q272=0," ",IF(Q272&lt;=$N$4,"VENCIDO","NO VENCIDO"))</f>
        <v xml:space="preserve"> </v>
      </c>
      <c r="T272" s="18"/>
      <c r="U272" s="19"/>
      <c r="V272" s="19"/>
      <c r="W272" s="20"/>
      <c r="X272" s="20"/>
      <c r="Y272" s="164"/>
      <c r="Z272" s="21"/>
      <c r="AA272" s="4"/>
      <c r="AB272" s="166"/>
      <c r="AC272" s="166"/>
      <c r="AD272" s="170"/>
      <c r="AE272" s="166"/>
      <c r="AF272" s="166"/>
      <c r="AG272" s="166"/>
      <c r="AH272" s="166"/>
      <c r="AI272" s="166"/>
      <c r="AJ272" s="166"/>
      <c r="AK272" s="166"/>
      <c r="AL272" s="166"/>
      <c r="AM272" s="166"/>
      <c r="AN272" s="166"/>
      <c r="AO272" s="184"/>
      <c r="AP272" s="24"/>
      <c r="AQ272" s="8"/>
    </row>
    <row r="273" spans="1:43" ht="14.65" customHeight="1">
      <c r="A273" s="103"/>
      <c r="B273" s="193"/>
      <c r="C273" s="193"/>
      <c r="D273" s="118"/>
      <c r="E273" s="127"/>
      <c r="F273" s="133"/>
      <c r="G273" s="133"/>
      <c r="H273" s="133"/>
      <c r="I273" s="133"/>
      <c r="J273" s="145"/>
      <c r="K273" s="148"/>
      <c r="L273" s="151"/>
      <c r="M273" s="154"/>
      <c r="N273" s="14"/>
      <c r="O273" s="15"/>
      <c r="P273" s="15"/>
      <c r="Q273" s="16"/>
      <c r="R273" s="17" t="str">
        <f ca="1">IF(Q273=0," ",IFERROR(IF(DATEDIF(TODAY(),Q273,"M")&lt;=5,"ROJO",IF(DATEDIF(TODAY(),Q273,"M")&gt;=12,"VERDE",IF(AND(DATEDIF(TODAY(),Q273,"M")&gt;=6,DATEDIF(TODAY(),Q273,"M")&lt;=11),"AMARILLO"))),S273))</f>
        <v xml:space="preserve"> </v>
      </c>
      <c r="S273" s="25" t="str">
        <f>IF(Q273=0," ",IF(Q273&lt;=$N$4,"VENCIDO","NO VENCIDO"))</f>
        <v xml:space="preserve"> </v>
      </c>
      <c r="T273" s="18"/>
      <c r="U273" s="19"/>
      <c r="V273" s="19"/>
      <c r="W273" s="20"/>
      <c r="X273" s="20"/>
      <c r="Y273" s="164"/>
      <c r="Z273" s="21"/>
      <c r="AA273" s="4"/>
      <c r="AB273" s="166"/>
      <c r="AC273" s="166"/>
      <c r="AD273" s="170"/>
      <c r="AE273" s="166"/>
      <c r="AF273" s="166"/>
      <c r="AG273" s="166"/>
      <c r="AH273" s="166"/>
      <c r="AI273" s="166"/>
      <c r="AJ273" s="166"/>
      <c r="AK273" s="166"/>
      <c r="AL273" s="166"/>
      <c r="AM273" s="166"/>
      <c r="AN273" s="166"/>
      <c r="AO273" s="184"/>
      <c r="AP273" s="24"/>
      <c r="AQ273" s="8"/>
    </row>
    <row r="274" spans="1:43" ht="14.65" customHeight="1">
      <c r="A274" s="103"/>
      <c r="B274" s="193"/>
      <c r="C274" s="193"/>
      <c r="D274" s="118"/>
      <c r="E274" s="127"/>
      <c r="F274" s="133"/>
      <c r="G274" s="133"/>
      <c r="H274" s="133"/>
      <c r="I274" s="133"/>
      <c r="J274" s="145"/>
      <c r="K274" s="148"/>
      <c r="L274" s="151"/>
      <c r="M274" s="155"/>
      <c r="N274" s="14"/>
      <c r="O274" s="15"/>
      <c r="P274" s="15"/>
      <c r="Q274" s="16"/>
      <c r="R274" s="17" t="str">
        <f ca="1">IF(Q274=0," ",IFERROR(IF(DATEDIF(TODAY(),Q274,"M")&lt;=5,"ROJO",IF(DATEDIF(TODAY(),Q274,"M")&gt;=12,"VERDE",IF(AND(DATEDIF(TODAY(),Q274,"M")&gt;=6,DATEDIF(TODAY(),Q274,"M")&lt;=11),"AMARILLO"))),S274))</f>
        <v xml:space="preserve"> </v>
      </c>
      <c r="S274" s="25" t="str">
        <f>IF(Q274=0," ",IF(Q274&lt;=$N$4,"VENCIDO","NO VENCIDO"))</f>
        <v xml:space="preserve"> </v>
      </c>
      <c r="T274" s="18"/>
      <c r="U274" s="19"/>
      <c r="V274" s="19"/>
      <c r="W274" s="20"/>
      <c r="X274" s="20"/>
      <c r="Y274" s="164"/>
      <c r="Z274" s="21"/>
      <c r="AA274" s="4"/>
      <c r="AB274" s="166"/>
      <c r="AC274" s="166"/>
      <c r="AD274" s="170"/>
      <c r="AE274" s="166"/>
      <c r="AF274" s="166"/>
      <c r="AG274" s="166"/>
      <c r="AH274" s="166"/>
      <c r="AI274" s="166"/>
      <c r="AJ274" s="166"/>
      <c r="AK274" s="166"/>
      <c r="AL274" s="166"/>
      <c r="AM274" s="166"/>
      <c r="AN274" s="166"/>
      <c r="AO274" s="185"/>
      <c r="AP274" s="24"/>
      <c r="AQ274" s="8"/>
    </row>
    <row r="275" spans="1:43" ht="16.5">
      <c r="A275" s="103"/>
      <c r="B275" s="193"/>
      <c r="C275" s="193"/>
      <c r="D275" s="119"/>
      <c r="E275" s="128"/>
      <c r="F275" s="134"/>
      <c r="G275" s="134"/>
      <c r="H275" s="134"/>
      <c r="I275" s="134"/>
      <c r="J275" s="146"/>
      <c r="K275" s="149"/>
      <c r="L275" s="152"/>
      <c r="M275" s="28" t="b">
        <f>M270=N275</f>
        <v>1</v>
      </c>
      <c r="N275" s="29">
        <f>SUM(N270:N274)</f>
        <v>34</v>
      </c>
      <c r="O275" s="30" t="s">
        <v>112</v>
      </c>
      <c r="P275" s="31"/>
      <c r="Q275" s="32"/>
      <c r="R275" s="32"/>
      <c r="S275" s="32"/>
      <c r="T275" s="33">
        <f>SUM(T270:T274)</f>
        <v>0</v>
      </c>
      <c r="U275" s="34"/>
      <c r="V275" s="34"/>
      <c r="W275" s="35"/>
      <c r="X275" s="35"/>
      <c r="Y275" s="165"/>
      <c r="Z275" s="36"/>
      <c r="AA275" s="4"/>
      <c r="AB275" s="37"/>
      <c r="AC275" s="37"/>
      <c r="AD275" s="38"/>
      <c r="AE275" s="37"/>
      <c r="AF275" s="37"/>
      <c r="AG275" s="37"/>
      <c r="AH275" s="37"/>
      <c r="AI275" s="37"/>
      <c r="AJ275" s="37"/>
      <c r="AK275" s="37"/>
      <c r="AL275" s="37"/>
      <c r="AM275" s="37"/>
      <c r="AN275" s="37"/>
      <c r="AO275" s="39"/>
      <c r="AP275" s="24"/>
      <c r="AQ275" s="8"/>
    </row>
    <row r="276" spans="1:43" ht="14.65" customHeight="1">
      <c r="A276" s="103">
        <f>A270+1</f>
        <v>10</v>
      </c>
      <c r="B276" s="193" t="s">
        <v>194</v>
      </c>
      <c r="C276" s="193"/>
      <c r="D276" s="117">
        <f>+Julio!M276</f>
        <v>6</v>
      </c>
      <c r="E276" s="126">
        <v>10</v>
      </c>
      <c r="F276" s="132">
        <v>6</v>
      </c>
      <c r="G276" s="132"/>
      <c r="H276" s="132"/>
      <c r="I276" s="132"/>
      <c r="J276" s="144">
        <f>+F276+G276</f>
        <v>6</v>
      </c>
      <c r="K276" s="147">
        <f>+AO276</f>
        <v>0</v>
      </c>
      <c r="L276" s="150">
        <f>+J276+K276</f>
        <v>6</v>
      </c>
      <c r="M276" s="153">
        <f>+(D276+E276)-(L276)+H276-I276</f>
        <v>10</v>
      </c>
      <c r="N276" s="14">
        <v>10</v>
      </c>
      <c r="O276" s="15" t="s">
        <v>307</v>
      </c>
      <c r="P276" s="15" t="s">
        <v>244</v>
      </c>
      <c r="Q276" s="16">
        <v>47177</v>
      </c>
      <c r="R276" s="17" t="str">
        <f ca="1">IF(Q276=0," ",IFERROR(IF(DATEDIF(TODAY(),Q276,"M")&lt;=5,"ROJO",IF(DATEDIF(TODAY(),Q276,"M")&gt;=12,"VERDE",IF(AND(DATEDIF(TODAY(),Q276,"M")&gt;=6,DATEDIF(TODAY(),Q276,"M")&lt;=11),"AMARILLO"))),S276))</f>
        <v>VERDE</v>
      </c>
      <c r="S276" s="17" t="str">
        <f>IF(Q276=0," ",IF(Q276&lt;=$N$4,"VENCIDO","NO VENCIDO"))</f>
        <v>NO VENCIDO</v>
      </c>
      <c r="T276" s="18"/>
      <c r="U276" s="19"/>
      <c r="V276" s="19"/>
      <c r="W276" s="20"/>
      <c r="X276" s="20"/>
      <c r="Y276" s="163">
        <f>+AT276</f>
        <v>0</v>
      </c>
      <c r="Z276" s="21"/>
      <c r="AA276" s="4"/>
      <c r="AB276" s="166"/>
      <c r="AC276" s="166"/>
      <c r="AD276" s="170">
        <f>+AB276+AC276</f>
        <v>0</v>
      </c>
      <c r="AE276" s="166"/>
      <c r="AF276" s="166"/>
      <c r="AG276" s="166"/>
      <c r="AH276" s="166"/>
      <c r="AI276" s="166"/>
      <c r="AJ276" s="166"/>
      <c r="AK276" s="166"/>
      <c r="AL276" s="166"/>
      <c r="AM276" s="166"/>
      <c r="AN276" s="166"/>
      <c r="AO276" s="183">
        <f>SUM(AD276:AN280)</f>
        <v>0</v>
      </c>
      <c r="AP276" s="24"/>
      <c r="AQ276" s="8"/>
    </row>
    <row r="277" spans="1:43" ht="14.65" customHeight="1">
      <c r="A277" s="103"/>
      <c r="B277" s="193"/>
      <c r="C277" s="193"/>
      <c r="D277" s="118"/>
      <c r="E277" s="127"/>
      <c r="F277" s="133"/>
      <c r="G277" s="133"/>
      <c r="H277" s="133"/>
      <c r="I277" s="133"/>
      <c r="J277" s="145"/>
      <c r="K277" s="148"/>
      <c r="L277" s="151"/>
      <c r="M277" s="154"/>
      <c r="N277" s="14"/>
      <c r="O277" s="15"/>
      <c r="P277" s="15"/>
      <c r="Q277" s="16"/>
      <c r="R277" s="17" t="str">
        <f ca="1">IF(Q277=0," ",IFERROR(IF(DATEDIF(TODAY(),Q277,"M")&lt;=5,"ROJO",IF(DATEDIF(TODAY(),Q277,"M")&gt;=12,"VERDE",IF(AND(DATEDIF(TODAY(),Q277,"M")&gt;=6,DATEDIF(TODAY(),Q277,"M")&lt;=11),"AMARILLO"))),S277))</f>
        <v xml:space="preserve"> </v>
      </c>
      <c r="S277" s="25" t="str">
        <f>IF(Q277=0," ",IF(Q277&lt;=$N$4,"VENCIDO","NO VENCIDO"))</f>
        <v xml:space="preserve"> </v>
      </c>
      <c r="T277" s="18"/>
      <c r="U277" s="19"/>
      <c r="V277" s="19"/>
      <c r="W277" s="20"/>
      <c r="X277" s="20"/>
      <c r="Y277" s="164"/>
      <c r="Z277" s="21"/>
      <c r="AA277" s="4"/>
      <c r="AB277" s="166"/>
      <c r="AC277" s="166"/>
      <c r="AD277" s="170"/>
      <c r="AE277" s="166"/>
      <c r="AF277" s="166"/>
      <c r="AG277" s="166"/>
      <c r="AH277" s="166"/>
      <c r="AI277" s="166"/>
      <c r="AJ277" s="166"/>
      <c r="AK277" s="166"/>
      <c r="AL277" s="166"/>
      <c r="AM277" s="166"/>
      <c r="AN277" s="166"/>
      <c r="AO277" s="184"/>
      <c r="AP277" s="24"/>
      <c r="AQ277" s="8"/>
    </row>
    <row r="278" spans="1:43" ht="14.65" customHeight="1">
      <c r="A278" s="103"/>
      <c r="B278" s="193"/>
      <c r="C278" s="193"/>
      <c r="D278" s="118"/>
      <c r="E278" s="127"/>
      <c r="F278" s="133"/>
      <c r="G278" s="133"/>
      <c r="H278" s="133"/>
      <c r="I278" s="133"/>
      <c r="J278" s="145"/>
      <c r="K278" s="148"/>
      <c r="L278" s="151"/>
      <c r="M278" s="154"/>
      <c r="N278" s="14"/>
      <c r="O278" s="15"/>
      <c r="P278" s="15"/>
      <c r="Q278" s="16"/>
      <c r="R278" s="17" t="str">
        <f ca="1">IF(Q278=0," ",IFERROR(IF(DATEDIF(TODAY(),Q278,"M")&lt;=5,"ROJO",IF(DATEDIF(TODAY(),Q278,"M")&gt;=12,"VERDE",IF(AND(DATEDIF(TODAY(),Q278,"M")&gt;=6,DATEDIF(TODAY(),Q278,"M")&lt;=11),"AMARILLO"))),S278))</f>
        <v xml:space="preserve"> </v>
      </c>
      <c r="S278" s="25" t="str">
        <f>IF(Q278=0," ",IF(Q278&lt;=$N$4,"VENCIDO","NO VENCIDO"))</f>
        <v xml:space="preserve"> </v>
      </c>
      <c r="T278" s="18"/>
      <c r="U278" s="19"/>
      <c r="V278" s="19"/>
      <c r="W278" s="20"/>
      <c r="X278" s="20"/>
      <c r="Y278" s="164"/>
      <c r="Z278" s="21"/>
      <c r="AA278" s="4"/>
      <c r="AB278" s="166"/>
      <c r="AC278" s="166"/>
      <c r="AD278" s="170"/>
      <c r="AE278" s="166"/>
      <c r="AF278" s="166"/>
      <c r="AG278" s="166"/>
      <c r="AH278" s="166"/>
      <c r="AI278" s="166"/>
      <c r="AJ278" s="166"/>
      <c r="AK278" s="166"/>
      <c r="AL278" s="166"/>
      <c r="AM278" s="166"/>
      <c r="AN278" s="166"/>
      <c r="AO278" s="184"/>
      <c r="AP278" s="24"/>
      <c r="AQ278" s="8"/>
    </row>
    <row r="279" spans="1:43" ht="14.65" customHeight="1">
      <c r="A279" s="103"/>
      <c r="B279" s="193"/>
      <c r="C279" s="193"/>
      <c r="D279" s="118"/>
      <c r="E279" s="127"/>
      <c r="F279" s="133"/>
      <c r="G279" s="133"/>
      <c r="H279" s="133"/>
      <c r="I279" s="133"/>
      <c r="J279" s="145"/>
      <c r="K279" s="148"/>
      <c r="L279" s="151"/>
      <c r="M279" s="154"/>
      <c r="N279" s="14"/>
      <c r="O279" s="15"/>
      <c r="P279" s="15"/>
      <c r="Q279" s="16"/>
      <c r="R279" s="17" t="str">
        <f ca="1">IF(Q279=0," ",IFERROR(IF(DATEDIF(TODAY(),Q279,"M")&lt;=5,"ROJO",IF(DATEDIF(TODAY(),Q279,"M")&gt;=12,"VERDE",IF(AND(DATEDIF(TODAY(),Q279,"M")&gt;=6,DATEDIF(TODAY(),Q279,"M")&lt;=11),"AMARILLO"))),S279))</f>
        <v xml:space="preserve"> </v>
      </c>
      <c r="S279" s="25" t="str">
        <f>IF(Q279=0," ",IF(Q279&lt;=$N$4,"VENCIDO","NO VENCIDO"))</f>
        <v xml:space="preserve"> </v>
      </c>
      <c r="T279" s="18"/>
      <c r="U279" s="19"/>
      <c r="V279" s="19"/>
      <c r="W279" s="20"/>
      <c r="X279" s="20"/>
      <c r="Y279" s="164"/>
      <c r="Z279" s="21"/>
      <c r="AA279" s="4"/>
      <c r="AB279" s="166"/>
      <c r="AC279" s="166"/>
      <c r="AD279" s="170"/>
      <c r="AE279" s="166"/>
      <c r="AF279" s="166"/>
      <c r="AG279" s="166"/>
      <c r="AH279" s="166"/>
      <c r="AI279" s="166"/>
      <c r="AJ279" s="166"/>
      <c r="AK279" s="166"/>
      <c r="AL279" s="166"/>
      <c r="AM279" s="166"/>
      <c r="AN279" s="166"/>
      <c r="AO279" s="184"/>
      <c r="AP279" s="24"/>
      <c r="AQ279" s="8"/>
    </row>
    <row r="280" spans="1:43" ht="14.65" customHeight="1">
      <c r="A280" s="103"/>
      <c r="B280" s="193"/>
      <c r="C280" s="193"/>
      <c r="D280" s="118"/>
      <c r="E280" s="127"/>
      <c r="F280" s="133"/>
      <c r="G280" s="133"/>
      <c r="H280" s="133"/>
      <c r="I280" s="133"/>
      <c r="J280" s="145"/>
      <c r="K280" s="148"/>
      <c r="L280" s="151"/>
      <c r="M280" s="155"/>
      <c r="N280" s="14"/>
      <c r="O280" s="15"/>
      <c r="P280" s="15"/>
      <c r="Q280" s="16"/>
      <c r="R280" s="17" t="str">
        <f ca="1">IF(Q280=0," ",IFERROR(IF(DATEDIF(TODAY(),Q280,"M")&lt;=5,"ROJO",IF(DATEDIF(TODAY(),Q280,"M")&gt;=12,"VERDE",IF(AND(DATEDIF(TODAY(),Q280,"M")&gt;=6,DATEDIF(TODAY(),Q280,"M")&lt;=11),"AMARILLO"))),S280))</f>
        <v xml:space="preserve"> </v>
      </c>
      <c r="S280" s="25" t="str">
        <f>IF(Q280=0," ",IF(Q280&lt;=$N$4,"VENCIDO","NO VENCIDO"))</f>
        <v xml:space="preserve"> </v>
      </c>
      <c r="T280" s="18"/>
      <c r="U280" s="19"/>
      <c r="V280" s="19"/>
      <c r="W280" s="20"/>
      <c r="X280" s="20"/>
      <c r="Y280" s="164"/>
      <c r="Z280" s="21"/>
      <c r="AA280" s="4"/>
      <c r="AB280" s="166"/>
      <c r="AC280" s="166"/>
      <c r="AD280" s="170"/>
      <c r="AE280" s="166"/>
      <c r="AF280" s="166"/>
      <c r="AG280" s="166"/>
      <c r="AH280" s="166"/>
      <c r="AI280" s="166"/>
      <c r="AJ280" s="166"/>
      <c r="AK280" s="166"/>
      <c r="AL280" s="166"/>
      <c r="AM280" s="166"/>
      <c r="AN280" s="166"/>
      <c r="AO280" s="185"/>
      <c r="AP280" s="24"/>
      <c r="AQ280" s="8"/>
    </row>
    <row r="281" spans="1:43" ht="16.5">
      <c r="A281" s="103"/>
      <c r="B281" s="193"/>
      <c r="C281" s="193"/>
      <c r="D281" s="119"/>
      <c r="E281" s="128"/>
      <c r="F281" s="134"/>
      <c r="G281" s="134"/>
      <c r="H281" s="134"/>
      <c r="I281" s="134"/>
      <c r="J281" s="146"/>
      <c r="K281" s="149"/>
      <c r="L281" s="152"/>
      <c r="M281" s="28" t="b">
        <f>M276=N281</f>
        <v>1</v>
      </c>
      <c r="N281" s="29">
        <f>SUM(N276:N280)</f>
        <v>10</v>
      </c>
      <c r="O281" s="30" t="s">
        <v>112</v>
      </c>
      <c r="P281" s="31"/>
      <c r="Q281" s="32"/>
      <c r="R281" s="32"/>
      <c r="S281" s="32"/>
      <c r="T281" s="33">
        <f>SUM(T276:T280)</f>
        <v>0</v>
      </c>
      <c r="U281" s="34"/>
      <c r="V281" s="34"/>
      <c r="W281" s="35"/>
      <c r="X281" s="35"/>
      <c r="Y281" s="165"/>
      <c r="Z281" s="36"/>
      <c r="AA281" s="4"/>
      <c r="AB281" s="37"/>
      <c r="AC281" s="37"/>
      <c r="AD281" s="38"/>
      <c r="AE281" s="37"/>
      <c r="AF281" s="37"/>
      <c r="AG281" s="37"/>
      <c r="AH281" s="37"/>
      <c r="AI281" s="37"/>
      <c r="AJ281" s="37"/>
      <c r="AK281" s="37"/>
      <c r="AL281" s="37"/>
      <c r="AM281" s="37"/>
      <c r="AN281" s="37"/>
      <c r="AO281" s="39"/>
      <c r="AP281" s="24"/>
      <c r="AQ281" s="8"/>
    </row>
    <row r="282" spans="1:43" ht="14.65" customHeight="1">
      <c r="A282" s="103">
        <f>A276+1</f>
        <v>11</v>
      </c>
      <c r="B282" s="193" t="s">
        <v>195</v>
      </c>
      <c r="C282" s="193"/>
      <c r="D282" s="117">
        <f>+Julio!M282</f>
        <v>6</v>
      </c>
      <c r="E282" s="126">
        <v>8</v>
      </c>
      <c r="F282" s="132">
        <v>4</v>
      </c>
      <c r="G282" s="132"/>
      <c r="H282" s="132"/>
      <c r="I282" s="132"/>
      <c r="J282" s="144">
        <f>+F282+G282</f>
        <v>4</v>
      </c>
      <c r="K282" s="147">
        <f>+AO282</f>
        <v>0</v>
      </c>
      <c r="L282" s="150">
        <f>+J282+K282</f>
        <v>4</v>
      </c>
      <c r="M282" s="153">
        <f>+(D282+E282)-(L282)+H282-I282</f>
        <v>10</v>
      </c>
      <c r="N282" s="14">
        <v>10</v>
      </c>
      <c r="O282" s="15" t="s">
        <v>314</v>
      </c>
      <c r="P282" s="15" t="s">
        <v>115</v>
      </c>
      <c r="Q282" s="16">
        <v>47361</v>
      </c>
      <c r="R282" s="17" t="str">
        <f ca="1">IF(Q282=0," ",IFERROR(IF(DATEDIF(TODAY(),Q282,"M")&lt;=5,"ROJO",IF(DATEDIF(TODAY(),Q282,"M")&gt;=12,"VERDE",IF(AND(DATEDIF(TODAY(),Q282,"M")&gt;=6,DATEDIF(TODAY(),Q282,"M")&lt;=11),"AMARILLO"))),S282))</f>
        <v>VERDE</v>
      </c>
      <c r="S282" s="17" t="str">
        <f>IF(Q282=0," ",IF(Q282&lt;=$N$4,"VENCIDO","NO VENCIDO"))</f>
        <v>NO VENCIDO</v>
      </c>
      <c r="T282" s="18"/>
      <c r="U282" s="19"/>
      <c r="V282" s="19"/>
      <c r="W282" s="20"/>
      <c r="X282" s="20"/>
      <c r="Y282" s="163">
        <f>+AT282</f>
        <v>0</v>
      </c>
      <c r="Z282" s="21"/>
      <c r="AA282" s="4"/>
      <c r="AB282" s="166"/>
      <c r="AC282" s="166"/>
      <c r="AD282" s="170">
        <f>+AB282+AC282</f>
        <v>0</v>
      </c>
      <c r="AE282" s="166"/>
      <c r="AF282" s="166"/>
      <c r="AG282" s="166"/>
      <c r="AH282" s="166"/>
      <c r="AI282" s="166"/>
      <c r="AJ282" s="166"/>
      <c r="AK282" s="166"/>
      <c r="AL282" s="166"/>
      <c r="AM282" s="166"/>
      <c r="AN282" s="166"/>
      <c r="AO282" s="183">
        <f>SUM(AD282:AN286)</f>
        <v>0</v>
      </c>
      <c r="AP282" s="24"/>
      <c r="AQ282" s="8"/>
    </row>
    <row r="283" spans="1:43" ht="14.65" customHeight="1">
      <c r="A283" s="103"/>
      <c r="B283" s="193"/>
      <c r="C283" s="193"/>
      <c r="D283" s="118"/>
      <c r="E283" s="127"/>
      <c r="F283" s="133"/>
      <c r="G283" s="133"/>
      <c r="H283" s="133"/>
      <c r="I283" s="133"/>
      <c r="J283" s="145"/>
      <c r="K283" s="148"/>
      <c r="L283" s="151"/>
      <c r="M283" s="154"/>
      <c r="N283" s="14"/>
      <c r="O283" s="15"/>
      <c r="P283" s="15"/>
      <c r="Q283" s="16"/>
      <c r="R283" s="17" t="str">
        <f ca="1">IF(Q283=0," ",IFERROR(IF(DATEDIF(TODAY(),Q283,"M")&lt;=5,"ROJO",IF(DATEDIF(TODAY(),Q283,"M")&gt;=12,"VERDE",IF(AND(DATEDIF(TODAY(),Q283,"M")&gt;=6,DATEDIF(TODAY(),Q283,"M")&lt;=11),"AMARILLO"))),S283))</f>
        <v xml:space="preserve"> </v>
      </c>
      <c r="S283" s="25" t="str">
        <f>IF(Q283=0," ",IF(Q283&lt;=$N$4,"VENCIDO","NO VENCIDO"))</f>
        <v xml:space="preserve"> </v>
      </c>
      <c r="T283" s="18"/>
      <c r="U283" s="19"/>
      <c r="V283" s="19"/>
      <c r="W283" s="20"/>
      <c r="X283" s="20"/>
      <c r="Y283" s="164"/>
      <c r="Z283" s="21"/>
      <c r="AA283" s="4"/>
      <c r="AB283" s="166"/>
      <c r="AC283" s="166"/>
      <c r="AD283" s="170"/>
      <c r="AE283" s="166"/>
      <c r="AF283" s="166"/>
      <c r="AG283" s="166"/>
      <c r="AH283" s="166"/>
      <c r="AI283" s="166"/>
      <c r="AJ283" s="166"/>
      <c r="AK283" s="166"/>
      <c r="AL283" s="166"/>
      <c r="AM283" s="166"/>
      <c r="AN283" s="166"/>
      <c r="AO283" s="184"/>
      <c r="AP283" s="24"/>
      <c r="AQ283" s="8"/>
    </row>
    <row r="284" spans="1:43" ht="14.65" customHeight="1">
      <c r="A284" s="103"/>
      <c r="B284" s="193"/>
      <c r="C284" s="193"/>
      <c r="D284" s="118"/>
      <c r="E284" s="127"/>
      <c r="F284" s="133"/>
      <c r="G284" s="133"/>
      <c r="H284" s="133"/>
      <c r="I284" s="133"/>
      <c r="J284" s="145"/>
      <c r="K284" s="148"/>
      <c r="L284" s="151"/>
      <c r="M284" s="154"/>
      <c r="N284" s="14"/>
      <c r="O284" s="15"/>
      <c r="P284" s="15"/>
      <c r="Q284" s="16"/>
      <c r="R284" s="17" t="str">
        <f ca="1">IF(Q284=0," ",IFERROR(IF(DATEDIF(TODAY(),Q284,"M")&lt;=5,"ROJO",IF(DATEDIF(TODAY(),Q284,"M")&gt;=12,"VERDE",IF(AND(DATEDIF(TODAY(),Q284,"M")&gt;=6,DATEDIF(TODAY(),Q284,"M")&lt;=11),"AMARILLO"))),S284))</f>
        <v xml:space="preserve"> </v>
      </c>
      <c r="S284" s="25" t="str">
        <f>IF(Q284=0," ",IF(Q284&lt;=$N$4,"VENCIDO","NO VENCIDO"))</f>
        <v xml:space="preserve"> </v>
      </c>
      <c r="T284" s="18"/>
      <c r="U284" s="19"/>
      <c r="V284" s="19"/>
      <c r="W284" s="20"/>
      <c r="X284" s="20"/>
      <c r="Y284" s="164"/>
      <c r="Z284" s="21"/>
      <c r="AA284" s="4"/>
      <c r="AB284" s="166"/>
      <c r="AC284" s="166"/>
      <c r="AD284" s="170"/>
      <c r="AE284" s="166"/>
      <c r="AF284" s="166"/>
      <c r="AG284" s="166"/>
      <c r="AH284" s="166"/>
      <c r="AI284" s="166"/>
      <c r="AJ284" s="166"/>
      <c r="AK284" s="166"/>
      <c r="AL284" s="166"/>
      <c r="AM284" s="166"/>
      <c r="AN284" s="166"/>
      <c r="AO284" s="184"/>
      <c r="AP284" s="24"/>
      <c r="AQ284" s="8"/>
    </row>
    <row r="285" spans="1:43" ht="14.65" customHeight="1">
      <c r="A285" s="103"/>
      <c r="B285" s="193"/>
      <c r="C285" s="193"/>
      <c r="D285" s="118"/>
      <c r="E285" s="127"/>
      <c r="F285" s="133"/>
      <c r="G285" s="133"/>
      <c r="H285" s="133"/>
      <c r="I285" s="133"/>
      <c r="J285" s="145"/>
      <c r="K285" s="148"/>
      <c r="L285" s="151"/>
      <c r="M285" s="154"/>
      <c r="N285" s="14"/>
      <c r="O285" s="15"/>
      <c r="P285" s="15"/>
      <c r="Q285" s="16"/>
      <c r="R285" s="17" t="str">
        <f ca="1">IF(Q285=0," ",IFERROR(IF(DATEDIF(TODAY(),Q285,"M")&lt;=5,"ROJO",IF(DATEDIF(TODAY(),Q285,"M")&gt;=12,"VERDE",IF(AND(DATEDIF(TODAY(),Q285,"M")&gt;=6,DATEDIF(TODAY(),Q285,"M")&lt;=11),"AMARILLO"))),S285))</f>
        <v xml:space="preserve"> </v>
      </c>
      <c r="S285" s="25" t="str">
        <f>IF(Q285=0," ",IF(Q285&lt;=$N$4,"VENCIDO","NO VENCIDO"))</f>
        <v xml:space="preserve"> </v>
      </c>
      <c r="T285" s="18"/>
      <c r="U285" s="19"/>
      <c r="V285" s="19"/>
      <c r="W285" s="20"/>
      <c r="X285" s="20"/>
      <c r="Y285" s="164"/>
      <c r="Z285" s="21"/>
      <c r="AA285" s="4"/>
      <c r="AB285" s="166"/>
      <c r="AC285" s="166"/>
      <c r="AD285" s="170"/>
      <c r="AE285" s="166"/>
      <c r="AF285" s="166"/>
      <c r="AG285" s="166"/>
      <c r="AH285" s="166"/>
      <c r="AI285" s="166"/>
      <c r="AJ285" s="166"/>
      <c r="AK285" s="166"/>
      <c r="AL285" s="166"/>
      <c r="AM285" s="166"/>
      <c r="AN285" s="166"/>
      <c r="AO285" s="184"/>
      <c r="AP285" s="24"/>
      <c r="AQ285" s="8"/>
    </row>
    <row r="286" spans="1:43" ht="14.65" customHeight="1">
      <c r="A286" s="103"/>
      <c r="B286" s="193"/>
      <c r="C286" s="193"/>
      <c r="D286" s="118"/>
      <c r="E286" s="127"/>
      <c r="F286" s="133"/>
      <c r="G286" s="133"/>
      <c r="H286" s="133"/>
      <c r="I286" s="133"/>
      <c r="J286" s="145"/>
      <c r="K286" s="148"/>
      <c r="L286" s="151"/>
      <c r="M286" s="155"/>
      <c r="N286" s="14"/>
      <c r="O286" s="15"/>
      <c r="P286" s="15"/>
      <c r="Q286" s="16"/>
      <c r="R286" s="17" t="str">
        <f ca="1">IF(Q286=0," ",IFERROR(IF(DATEDIF(TODAY(),Q286,"M")&lt;=5,"ROJO",IF(DATEDIF(TODAY(),Q286,"M")&gt;=12,"VERDE",IF(AND(DATEDIF(TODAY(),Q286,"M")&gt;=6,DATEDIF(TODAY(),Q286,"M")&lt;=11),"AMARILLO"))),S286))</f>
        <v xml:space="preserve"> </v>
      </c>
      <c r="S286" s="25" t="str">
        <f>IF(Q286=0," ",IF(Q286&lt;=$N$4,"VENCIDO","NO VENCIDO"))</f>
        <v xml:space="preserve"> </v>
      </c>
      <c r="T286" s="18"/>
      <c r="U286" s="19"/>
      <c r="V286" s="19"/>
      <c r="W286" s="20"/>
      <c r="X286" s="20"/>
      <c r="Y286" s="164"/>
      <c r="Z286" s="21"/>
      <c r="AA286" s="4"/>
      <c r="AB286" s="166"/>
      <c r="AC286" s="166"/>
      <c r="AD286" s="170"/>
      <c r="AE286" s="166"/>
      <c r="AF286" s="166"/>
      <c r="AG286" s="166"/>
      <c r="AH286" s="166"/>
      <c r="AI286" s="166"/>
      <c r="AJ286" s="166"/>
      <c r="AK286" s="166"/>
      <c r="AL286" s="166"/>
      <c r="AM286" s="166"/>
      <c r="AN286" s="166"/>
      <c r="AO286" s="185"/>
      <c r="AP286" s="24"/>
      <c r="AQ286" s="8"/>
    </row>
    <row r="287" spans="1:43" ht="16.5">
      <c r="A287" s="103"/>
      <c r="B287" s="193"/>
      <c r="C287" s="193"/>
      <c r="D287" s="119"/>
      <c r="E287" s="128"/>
      <c r="F287" s="134"/>
      <c r="G287" s="134"/>
      <c r="H287" s="134"/>
      <c r="I287" s="134"/>
      <c r="J287" s="146"/>
      <c r="K287" s="149"/>
      <c r="L287" s="152"/>
      <c r="M287" s="28" t="b">
        <f>M282=N287</f>
        <v>1</v>
      </c>
      <c r="N287" s="29">
        <f>SUM(N282:N286)</f>
        <v>10</v>
      </c>
      <c r="O287" s="30" t="s">
        <v>112</v>
      </c>
      <c r="P287" s="31"/>
      <c r="Q287" s="32"/>
      <c r="R287" s="32"/>
      <c r="S287" s="32"/>
      <c r="T287" s="33">
        <f>SUM(T282:T286)</f>
        <v>0</v>
      </c>
      <c r="U287" s="34"/>
      <c r="V287" s="34"/>
      <c r="W287" s="35"/>
      <c r="X287" s="35"/>
      <c r="Y287" s="165"/>
      <c r="Z287" s="36"/>
      <c r="AA287" s="4"/>
      <c r="AB287" s="37"/>
      <c r="AC287" s="37"/>
      <c r="AD287" s="38"/>
      <c r="AE287" s="37"/>
      <c r="AF287" s="37"/>
      <c r="AG287" s="37"/>
      <c r="AH287" s="37"/>
      <c r="AI287" s="37"/>
      <c r="AJ287" s="37"/>
      <c r="AK287" s="37"/>
      <c r="AL287" s="37"/>
      <c r="AM287" s="37"/>
      <c r="AN287" s="37"/>
      <c r="AO287" s="39"/>
      <c r="AP287" s="24"/>
      <c r="AQ287" s="8"/>
    </row>
    <row r="288" spans="1:43" ht="14.65" customHeight="1">
      <c r="A288" s="103">
        <f>A282+1</f>
        <v>12</v>
      </c>
      <c r="B288" s="193" t="s">
        <v>196</v>
      </c>
      <c r="C288" s="193"/>
      <c r="D288" s="117">
        <f>+Julio!M288</f>
        <v>0</v>
      </c>
      <c r="E288" s="126"/>
      <c r="F288" s="132"/>
      <c r="G288" s="132"/>
      <c r="H288" s="132"/>
      <c r="I288" s="132"/>
      <c r="J288" s="144">
        <f>+F288+G288</f>
        <v>0</v>
      </c>
      <c r="K288" s="147">
        <f>+AO288</f>
        <v>0</v>
      </c>
      <c r="L288" s="150">
        <f>+J288+K288</f>
        <v>0</v>
      </c>
      <c r="M288" s="153">
        <f>+(D288+E288)-(L288)+H288-I288</f>
        <v>0</v>
      </c>
      <c r="N288" s="14"/>
      <c r="O288" s="15"/>
      <c r="P288" s="15"/>
      <c r="Q288" s="16"/>
      <c r="R288" s="17" t="str">
        <f ca="1">IF(Q288=0," ",IFERROR(IF(DATEDIF(TODAY(),Q288,"M")&lt;=5,"ROJO",IF(DATEDIF(TODAY(),Q288,"M")&gt;=12,"VERDE",IF(AND(DATEDIF(TODAY(),Q288,"M")&gt;=6,DATEDIF(TODAY(),Q288,"M")&lt;=11),"AMARILLO"))),S288))</f>
        <v xml:space="preserve"> </v>
      </c>
      <c r="S288" s="17" t="str">
        <f>IF(Q288=0," ",IF(Q288&lt;=$N$4,"VENCIDO","NO VENCIDO"))</f>
        <v xml:space="preserve"> </v>
      </c>
      <c r="T288" s="18"/>
      <c r="U288" s="19"/>
      <c r="V288" s="19"/>
      <c r="W288" s="20"/>
      <c r="X288" s="20"/>
      <c r="Y288" s="163">
        <f>+AT288</f>
        <v>0</v>
      </c>
      <c r="Z288" s="21"/>
      <c r="AA288" s="4"/>
      <c r="AB288" s="166"/>
      <c r="AC288" s="166"/>
      <c r="AD288" s="170">
        <f>+AB288+AC288</f>
        <v>0</v>
      </c>
      <c r="AE288" s="166"/>
      <c r="AF288" s="166"/>
      <c r="AG288" s="166"/>
      <c r="AH288" s="166"/>
      <c r="AI288" s="166"/>
      <c r="AJ288" s="166"/>
      <c r="AK288" s="166"/>
      <c r="AL288" s="166"/>
      <c r="AM288" s="166"/>
      <c r="AN288" s="166"/>
      <c r="AO288" s="183">
        <f>SUM(AD288:AN292)</f>
        <v>0</v>
      </c>
      <c r="AP288" s="24"/>
      <c r="AQ288" s="8"/>
    </row>
    <row r="289" spans="1:43" ht="14.65" customHeight="1">
      <c r="A289" s="103"/>
      <c r="B289" s="193"/>
      <c r="C289" s="193"/>
      <c r="D289" s="118"/>
      <c r="E289" s="127"/>
      <c r="F289" s="133"/>
      <c r="G289" s="133"/>
      <c r="H289" s="133"/>
      <c r="I289" s="133"/>
      <c r="J289" s="145"/>
      <c r="K289" s="148"/>
      <c r="L289" s="151"/>
      <c r="M289" s="154"/>
      <c r="N289" s="14"/>
      <c r="O289" s="15"/>
      <c r="P289" s="15"/>
      <c r="Q289" s="16"/>
      <c r="R289" s="17" t="str">
        <f ca="1">IF(Q289=0," ",IFERROR(IF(DATEDIF(TODAY(),Q289,"M")&lt;=5,"ROJO",IF(DATEDIF(TODAY(),Q289,"M")&gt;=12,"VERDE",IF(AND(DATEDIF(TODAY(),Q289,"M")&gt;=6,DATEDIF(TODAY(),Q289,"M")&lt;=11),"AMARILLO"))),S289))</f>
        <v xml:space="preserve"> </v>
      </c>
      <c r="S289" s="25" t="str">
        <f>IF(Q289=0," ",IF(Q289&lt;=$N$4,"VENCIDO","NO VENCIDO"))</f>
        <v xml:space="preserve"> </v>
      </c>
      <c r="T289" s="18"/>
      <c r="U289" s="19"/>
      <c r="V289" s="19"/>
      <c r="W289" s="20"/>
      <c r="X289" s="20"/>
      <c r="Y289" s="164"/>
      <c r="Z289" s="21"/>
      <c r="AA289" s="4"/>
      <c r="AB289" s="166"/>
      <c r="AC289" s="166"/>
      <c r="AD289" s="170"/>
      <c r="AE289" s="166"/>
      <c r="AF289" s="166"/>
      <c r="AG289" s="166"/>
      <c r="AH289" s="166"/>
      <c r="AI289" s="166"/>
      <c r="AJ289" s="166"/>
      <c r="AK289" s="166"/>
      <c r="AL289" s="166"/>
      <c r="AM289" s="166"/>
      <c r="AN289" s="166"/>
      <c r="AO289" s="184"/>
      <c r="AP289" s="24"/>
      <c r="AQ289" s="8"/>
    </row>
    <row r="290" spans="1:43" ht="14.65" customHeight="1">
      <c r="A290" s="103"/>
      <c r="B290" s="193"/>
      <c r="C290" s="193"/>
      <c r="D290" s="118"/>
      <c r="E290" s="127"/>
      <c r="F290" s="133"/>
      <c r="G290" s="133"/>
      <c r="H290" s="133"/>
      <c r="I290" s="133"/>
      <c r="J290" s="145"/>
      <c r="K290" s="148"/>
      <c r="L290" s="151"/>
      <c r="M290" s="154"/>
      <c r="N290" s="14"/>
      <c r="O290" s="15"/>
      <c r="P290" s="15"/>
      <c r="Q290" s="16"/>
      <c r="R290" s="17" t="str">
        <f ca="1">IF(Q290=0," ",IFERROR(IF(DATEDIF(TODAY(),Q290,"M")&lt;=5,"ROJO",IF(DATEDIF(TODAY(),Q290,"M")&gt;=12,"VERDE",IF(AND(DATEDIF(TODAY(),Q290,"M")&gt;=6,DATEDIF(TODAY(),Q290,"M")&lt;=11),"AMARILLO"))),S290))</f>
        <v xml:space="preserve"> </v>
      </c>
      <c r="S290" s="25" t="str">
        <f>IF(Q290=0," ",IF(Q290&lt;=$N$4,"VENCIDO","NO VENCIDO"))</f>
        <v xml:space="preserve"> </v>
      </c>
      <c r="T290" s="18"/>
      <c r="U290" s="19"/>
      <c r="V290" s="19"/>
      <c r="W290" s="20"/>
      <c r="X290" s="20"/>
      <c r="Y290" s="164"/>
      <c r="Z290" s="21"/>
      <c r="AA290" s="4"/>
      <c r="AB290" s="166"/>
      <c r="AC290" s="166"/>
      <c r="AD290" s="170"/>
      <c r="AE290" s="166"/>
      <c r="AF290" s="166"/>
      <c r="AG290" s="166"/>
      <c r="AH290" s="166"/>
      <c r="AI290" s="166"/>
      <c r="AJ290" s="166"/>
      <c r="AK290" s="166"/>
      <c r="AL290" s="166"/>
      <c r="AM290" s="166"/>
      <c r="AN290" s="166"/>
      <c r="AO290" s="184"/>
      <c r="AP290" s="24"/>
      <c r="AQ290" s="8"/>
    </row>
    <row r="291" spans="1:43" ht="14.65" customHeight="1">
      <c r="A291" s="103"/>
      <c r="B291" s="193"/>
      <c r="C291" s="193"/>
      <c r="D291" s="118"/>
      <c r="E291" s="127"/>
      <c r="F291" s="133"/>
      <c r="G291" s="133"/>
      <c r="H291" s="133"/>
      <c r="I291" s="133"/>
      <c r="J291" s="145"/>
      <c r="K291" s="148"/>
      <c r="L291" s="151"/>
      <c r="M291" s="154"/>
      <c r="N291" s="14"/>
      <c r="O291" s="15"/>
      <c r="P291" s="15"/>
      <c r="Q291" s="16"/>
      <c r="R291" s="17" t="str">
        <f ca="1">IF(Q291=0," ",IFERROR(IF(DATEDIF(TODAY(),Q291,"M")&lt;=5,"ROJO",IF(DATEDIF(TODAY(),Q291,"M")&gt;=12,"VERDE",IF(AND(DATEDIF(TODAY(),Q291,"M")&gt;=6,DATEDIF(TODAY(),Q291,"M")&lt;=11),"AMARILLO"))),S291))</f>
        <v xml:space="preserve"> </v>
      </c>
      <c r="S291" s="25" t="str">
        <f>IF(Q291=0," ",IF(Q291&lt;=$N$4,"VENCIDO","NO VENCIDO"))</f>
        <v xml:space="preserve"> </v>
      </c>
      <c r="T291" s="18"/>
      <c r="U291" s="19"/>
      <c r="V291" s="19"/>
      <c r="W291" s="20"/>
      <c r="X291" s="20"/>
      <c r="Y291" s="164"/>
      <c r="Z291" s="21"/>
      <c r="AA291" s="4"/>
      <c r="AB291" s="166"/>
      <c r="AC291" s="166"/>
      <c r="AD291" s="170"/>
      <c r="AE291" s="166"/>
      <c r="AF291" s="166"/>
      <c r="AG291" s="166"/>
      <c r="AH291" s="166"/>
      <c r="AI291" s="166"/>
      <c r="AJ291" s="166"/>
      <c r="AK291" s="166"/>
      <c r="AL291" s="166"/>
      <c r="AM291" s="166"/>
      <c r="AN291" s="166"/>
      <c r="AO291" s="184"/>
      <c r="AP291" s="24"/>
      <c r="AQ291" s="8"/>
    </row>
    <row r="292" spans="1:43" ht="14.65" customHeight="1">
      <c r="A292" s="103"/>
      <c r="B292" s="193"/>
      <c r="C292" s="193"/>
      <c r="D292" s="118"/>
      <c r="E292" s="127"/>
      <c r="F292" s="133"/>
      <c r="G292" s="133"/>
      <c r="H292" s="133"/>
      <c r="I292" s="133"/>
      <c r="J292" s="145"/>
      <c r="K292" s="148"/>
      <c r="L292" s="151"/>
      <c r="M292" s="155"/>
      <c r="N292" s="14"/>
      <c r="O292" s="15"/>
      <c r="P292" s="15"/>
      <c r="Q292" s="16"/>
      <c r="R292" s="17" t="str">
        <f ca="1">IF(Q292=0," ",IFERROR(IF(DATEDIF(TODAY(),Q292,"M")&lt;=5,"ROJO",IF(DATEDIF(TODAY(),Q292,"M")&gt;=12,"VERDE",IF(AND(DATEDIF(TODAY(),Q292,"M")&gt;=6,DATEDIF(TODAY(),Q292,"M")&lt;=11),"AMARILLO"))),S292))</f>
        <v xml:space="preserve"> </v>
      </c>
      <c r="S292" s="25" t="str">
        <f>IF(Q292=0," ",IF(Q292&lt;=$N$4,"VENCIDO","NO VENCIDO"))</f>
        <v xml:space="preserve"> </v>
      </c>
      <c r="T292" s="18"/>
      <c r="U292" s="19"/>
      <c r="V292" s="19"/>
      <c r="W292" s="20"/>
      <c r="X292" s="20"/>
      <c r="Y292" s="164"/>
      <c r="Z292" s="21"/>
      <c r="AA292" s="4"/>
      <c r="AB292" s="166"/>
      <c r="AC292" s="166"/>
      <c r="AD292" s="170"/>
      <c r="AE292" s="166"/>
      <c r="AF292" s="166"/>
      <c r="AG292" s="166"/>
      <c r="AH292" s="166"/>
      <c r="AI292" s="166"/>
      <c r="AJ292" s="166"/>
      <c r="AK292" s="166"/>
      <c r="AL292" s="166"/>
      <c r="AM292" s="166"/>
      <c r="AN292" s="166"/>
      <c r="AO292" s="185"/>
      <c r="AP292" s="24"/>
      <c r="AQ292" s="8"/>
    </row>
    <row r="293" spans="1:43" ht="16.5">
      <c r="A293" s="103"/>
      <c r="B293" s="193"/>
      <c r="C293" s="193"/>
      <c r="D293" s="119"/>
      <c r="E293" s="128"/>
      <c r="F293" s="134"/>
      <c r="G293" s="134"/>
      <c r="H293" s="134"/>
      <c r="I293" s="134"/>
      <c r="J293" s="146"/>
      <c r="K293" s="149"/>
      <c r="L293" s="152"/>
      <c r="M293" s="28" t="b">
        <f>M288=N293</f>
        <v>1</v>
      </c>
      <c r="N293" s="29">
        <f>SUM(N288:N292)</f>
        <v>0</v>
      </c>
      <c r="O293" s="30" t="s">
        <v>112</v>
      </c>
      <c r="P293" s="31"/>
      <c r="Q293" s="32"/>
      <c r="R293" s="32"/>
      <c r="S293" s="32"/>
      <c r="T293" s="33">
        <f>SUM(T288:T292)</f>
        <v>0</v>
      </c>
      <c r="U293" s="34"/>
      <c r="V293" s="34"/>
      <c r="W293" s="35"/>
      <c r="X293" s="35"/>
      <c r="Y293" s="165"/>
      <c r="Z293" s="36"/>
      <c r="AA293" s="4"/>
      <c r="AB293" s="37"/>
      <c r="AC293" s="38"/>
      <c r="AD293" s="38"/>
      <c r="AE293" s="38"/>
      <c r="AF293" s="38"/>
      <c r="AG293" s="38"/>
      <c r="AH293" s="38"/>
      <c r="AI293" s="38"/>
      <c r="AJ293" s="38"/>
      <c r="AK293" s="38"/>
      <c r="AL293" s="38"/>
      <c r="AM293" s="38"/>
      <c r="AN293" s="38"/>
      <c r="AO293" s="39"/>
      <c r="AP293" s="24"/>
      <c r="AQ293" s="8"/>
    </row>
    <row r="294" spans="1:43" ht="16.5">
      <c r="A294" s="91" t="s">
        <v>197</v>
      </c>
      <c r="B294" s="91"/>
      <c r="C294" s="91"/>
      <c r="D294" s="48"/>
      <c r="E294" s="48"/>
      <c r="F294" s="48"/>
      <c r="G294" s="48"/>
      <c r="H294" s="48"/>
      <c r="I294" s="48"/>
      <c r="J294" s="48"/>
      <c r="K294" s="48"/>
      <c r="L294" s="48"/>
      <c r="M294" s="48"/>
      <c r="N294" s="48"/>
      <c r="O294" s="48"/>
      <c r="P294" s="48"/>
      <c r="Q294" s="48"/>
      <c r="R294" s="48"/>
      <c r="S294" s="48"/>
      <c r="T294" s="48"/>
      <c r="U294" s="48"/>
      <c r="V294" s="48"/>
      <c r="W294" s="48"/>
      <c r="X294" s="48"/>
      <c r="Y294" s="48"/>
      <c r="Z294" s="49"/>
      <c r="AA294" s="4"/>
      <c r="AB294" s="50"/>
      <c r="AC294" s="51"/>
      <c r="AD294" s="51"/>
      <c r="AE294" s="51"/>
      <c r="AF294" s="51"/>
      <c r="AG294" s="51"/>
      <c r="AH294" s="51"/>
      <c r="AI294" s="51"/>
      <c r="AJ294" s="51"/>
      <c r="AK294" s="51"/>
      <c r="AL294" s="51"/>
      <c r="AM294" s="51"/>
      <c r="AN294" s="51"/>
      <c r="AO294" s="51"/>
      <c r="AP294" s="52"/>
      <c r="AQ294" s="8"/>
    </row>
    <row r="295" spans="1:43" ht="14.65" customHeight="1">
      <c r="A295" s="103">
        <v>1</v>
      </c>
      <c r="B295" s="193" t="s">
        <v>198</v>
      </c>
      <c r="C295" s="193"/>
      <c r="D295" s="117">
        <f>+Julio!M295</f>
        <v>233</v>
      </c>
      <c r="E295" s="126"/>
      <c r="F295" s="132">
        <v>42</v>
      </c>
      <c r="G295" s="132"/>
      <c r="H295" s="132"/>
      <c r="I295" s="132"/>
      <c r="J295" s="144">
        <f>+F295+G295</f>
        <v>42</v>
      </c>
      <c r="K295" s="147">
        <f>+AO295</f>
        <v>0</v>
      </c>
      <c r="L295" s="150">
        <f>+J295+K295</f>
        <v>42</v>
      </c>
      <c r="M295" s="153">
        <f>+(D295+E295)-L295+H295-I295</f>
        <v>191</v>
      </c>
      <c r="N295" s="14">
        <v>191</v>
      </c>
      <c r="O295" s="15" t="s">
        <v>274</v>
      </c>
      <c r="P295" s="15" t="s">
        <v>275</v>
      </c>
      <c r="Q295" s="16">
        <v>46691</v>
      </c>
      <c r="R295" s="17" t="str">
        <f ca="1">IF(Q295=0," ",IFERROR(IF(DATEDIF(TODAY(),Q295,"M")&lt;=5,"ROJO",IF(DATEDIF(TODAY(),Q295,"M")&gt;=12,"VERDE",IF(AND(DATEDIF(TODAY(),Q295,"M")&gt;=6,DATEDIF(TODAY(),Q295,"M")&lt;=11),"AMARILLO"))),S295))</f>
        <v>VERDE</v>
      </c>
      <c r="S295" s="17" t="str">
        <f t="shared" ref="S295:S300" si="0">IF(Q295=0," ",IF(Q295&lt;=$N$4,"VENCIDO","NO VENCIDO"))</f>
        <v>NO VENCIDO</v>
      </c>
      <c r="T295" s="18"/>
      <c r="U295" s="19"/>
      <c r="V295" s="19"/>
      <c r="W295" s="20"/>
      <c r="X295" s="20"/>
      <c r="Y295" s="163">
        <f>+AT295</f>
        <v>0</v>
      </c>
      <c r="Z295" s="21"/>
      <c r="AA295" s="4"/>
      <c r="AB295" s="167"/>
      <c r="AC295" s="167"/>
      <c r="AD295" s="171">
        <f>+AB295+AC295</f>
        <v>0</v>
      </c>
      <c r="AE295" s="167"/>
      <c r="AF295" s="167"/>
      <c r="AG295" s="167"/>
      <c r="AH295" s="167"/>
      <c r="AI295" s="167"/>
      <c r="AJ295" s="167"/>
      <c r="AK295" s="167"/>
      <c r="AL295" s="167"/>
      <c r="AM295" s="167"/>
      <c r="AN295" s="167"/>
      <c r="AO295" s="183">
        <f>SUM(AD295:AN300)</f>
        <v>0</v>
      </c>
      <c r="AP295" s="24"/>
      <c r="AQ295" s="8"/>
    </row>
    <row r="296" spans="1:43" ht="14.65" customHeight="1">
      <c r="A296" s="103"/>
      <c r="B296" s="193"/>
      <c r="C296" s="193"/>
      <c r="D296" s="118"/>
      <c r="E296" s="127"/>
      <c r="F296" s="133"/>
      <c r="G296" s="133"/>
      <c r="H296" s="133"/>
      <c r="I296" s="133"/>
      <c r="J296" s="145"/>
      <c r="K296" s="148"/>
      <c r="L296" s="151"/>
      <c r="M296" s="154"/>
      <c r="N296" s="14"/>
      <c r="O296" s="15"/>
      <c r="P296" s="15"/>
      <c r="Q296" s="16"/>
      <c r="R296" s="17" t="str">
        <f ca="1">IF(Q296=0," ",IFERROR(IF(DATEDIF(TODAY(),Q296,"M")&lt;=5,"ROJO",IF(DATEDIF(TODAY(),Q296,"M")&gt;=12,"VERDE",IF(AND(DATEDIF(TODAY(),Q296,"M")&gt;=6,DATEDIF(TODAY(),Q296,"M")&lt;=11),"AMARILLO"))),S296))</f>
        <v xml:space="preserve"> </v>
      </c>
      <c r="S296" s="25" t="str">
        <f t="shared" si="0"/>
        <v xml:space="preserve"> </v>
      </c>
      <c r="T296" s="18"/>
      <c r="U296" s="19"/>
      <c r="V296" s="19"/>
      <c r="W296" s="20"/>
      <c r="X296" s="20"/>
      <c r="Y296" s="164"/>
      <c r="Z296" s="21"/>
      <c r="AA296" s="4"/>
      <c r="AB296" s="168"/>
      <c r="AC296" s="168"/>
      <c r="AD296" s="172"/>
      <c r="AE296" s="168"/>
      <c r="AF296" s="168"/>
      <c r="AG296" s="168"/>
      <c r="AH296" s="168"/>
      <c r="AI296" s="168"/>
      <c r="AJ296" s="168"/>
      <c r="AK296" s="168"/>
      <c r="AL296" s="168"/>
      <c r="AM296" s="168"/>
      <c r="AN296" s="168"/>
      <c r="AO296" s="184"/>
      <c r="AP296" s="24"/>
      <c r="AQ296" s="8"/>
    </row>
    <row r="297" spans="1:43" ht="14.65" customHeight="1">
      <c r="A297" s="103"/>
      <c r="B297" s="193"/>
      <c r="C297" s="193"/>
      <c r="D297" s="118"/>
      <c r="E297" s="127"/>
      <c r="F297" s="133"/>
      <c r="G297" s="133"/>
      <c r="H297" s="133"/>
      <c r="I297" s="133"/>
      <c r="J297" s="145"/>
      <c r="K297" s="148"/>
      <c r="L297" s="151"/>
      <c r="M297" s="154"/>
      <c r="N297" s="14"/>
      <c r="O297" s="15"/>
      <c r="P297" s="15"/>
      <c r="Q297" s="16"/>
      <c r="R297" s="17" t="str">
        <f ca="1">IF(Q297=0," ",IFERROR(IF(DATEDIF(TODAY(),Q297,"M")&lt;=5,"ROJO",IF(DATEDIF(TODAY(),Q297,"M")&gt;=12,"VERDE",IF(AND(DATEDIF(TODAY(),Q297,"M")&gt;=6,DATEDIF(TODAY(),Q297,"M")&lt;=11),"AMARILLO"))),S297))</f>
        <v xml:space="preserve"> </v>
      </c>
      <c r="S297" s="25" t="str">
        <f t="shared" si="0"/>
        <v xml:space="preserve"> </v>
      </c>
      <c r="T297" s="18"/>
      <c r="U297" s="19"/>
      <c r="V297" s="19"/>
      <c r="W297" s="20"/>
      <c r="X297" s="20"/>
      <c r="Y297" s="164"/>
      <c r="Z297" s="21"/>
      <c r="AA297" s="4"/>
      <c r="AB297" s="168"/>
      <c r="AC297" s="168"/>
      <c r="AD297" s="172"/>
      <c r="AE297" s="168"/>
      <c r="AF297" s="168"/>
      <c r="AG297" s="168"/>
      <c r="AH297" s="168"/>
      <c r="AI297" s="168"/>
      <c r="AJ297" s="168"/>
      <c r="AK297" s="168"/>
      <c r="AL297" s="168"/>
      <c r="AM297" s="168"/>
      <c r="AN297" s="168"/>
      <c r="AO297" s="184"/>
      <c r="AP297" s="24"/>
      <c r="AQ297" s="8"/>
    </row>
    <row r="298" spans="1:43" ht="14.65" customHeight="1">
      <c r="A298" s="103"/>
      <c r="B298" s="193"/>
      <c r="C298" s="193"/>
      <c r="D298" s="118"/>
      <c r="E298" s="127"/>
      <c r="F298" s="133"/>
      <c r="G298" s="133"/>
      <c r="H298" s="133"/>
      <c r="I298" s="133"/>
      <c r="J298" s="145"/>
      <c r="K298" s="148"/>
      <c r="L298" s="151"/>
      <c r="M298" s="154"/>
      <c r="N298" s="14"/>
      <c r="O298" s="15"/>
      <c r="P298" s="15"/>
      <c r="Q298" s="16"/>
      <c r="R298" s="40"/>
      <c r="S298" s="41"/>
      <c r="T298" s="18"/>
      <c r="U298" s="19"/>
      <c r="V298" s="19"/>
      <c r="W298" s="20"/>
      <c r="X298" s="20"/>
      <c r="Y298" s="164"/>
      <c r="Z298" s="21"/>
      <c r="AA298" s="4"/>
      <c r="AB298" s="168"/>
      <c r="AC298" s="168"/>
      <c r="AD298" s="172"/>
      <c r="AE298" s="168"/>
      <c r="AF298" s="168"/>
      <c r="AG298" s="168"/>
      <c r="AH298" s="168"/>
      <c r="AI298" s="168"/>
      <c r="AJ298" s="168"/>
      <c r="AK298" s="168"/>
      <c r="AL298" s="168"/>
      <c r="AM298" s="168"/>
      <c r="AN298" s="168"/>
      <c r="AO298" s="184"/>
      <c r="AP298" s="24"/>
      <c r="AQ298" s="8"/>
    </row>
    <row r="299" spans="1:43" ht="14.65" customHeight="1">
      <c r="A299" s="103"/>
      <c r="B299" s="193"/>
      <c r="C299" s="193"/>
      <c r="D299" s="118"/>
      <c r="E299" s="127"/>
      <c r="F299" s="133"/>
      <c r="G299" s="133"/>
      <c r="H299" s="133"/>
      <c r="I299" s="133"/>
      <c r="J299" s="145"/>
      <c r="K299" s="148"/>
      <c r="L299" s="151"/>
      <c r="M299" s="154"/>
      <c r="N299" s="14"/>
      <c r="O299" s="15"/>
      <c r="P299" s="15"/>
      <c r="Q299" s="16"/>
      <c r="R299" s="17" t="str">
        <f ca="1">IF(Q299=0," ",IFERROR(IF(DATEDIF(TODAY(),Q299,"M")&lt;=5,"ROJO",IF(DATEDIF(TODAY(),Q299,"M")&gt;=12,"VERDE",IF(AND(DATEDIF(TODAY(),Q299,"M")&gt;=6,DATEDIF(TODAY(),Q299,"M")&lt;=11),"AMARILLO"))),S299))</f>
        <v xml:space="preserve"> </v>
      </c>
      <c r="S299" s="25" t="str">
        <f t="shared" si="0"/>
        <v xml:space="preserve"> </v>
      </c>
      <c r="T299" s="18"/>
      <c r="U299" s="19"/>
      <c r="V299" s="19"/>
      <c r="W299" s="20"/>
      <c r="X299" s="20"/>
      <c r="Y299" s="164"/>
      <c r="Z299" s="21"/>
      <c r="AA299" s="4"/>
      <c r="AB299" s="168"/>
      <c r="AC299" s="168"/>
      <c r="AD299" s="172"/>
      <c r="AE299" s="168"/>
      <c r="AF299" s="168"/>
      <c r="AG299" s="168"/>
      <c r="AH299" s="168"/>
      <c r="AI299" s="168"/>
      <c r="AJ299" s="168"/>
      <c r="AK299" s="168"/>
      <c r="AL299" s="168"/>
      <c r="AM299" s="168"/>
      <c r="AN299" s="168"/>
      <c r="AO299" s="184"/>
      <c r="AP299" s="24"/>
      <c r="AQ299" s="8"/>
    </row>
    <row r="300" spans="1:43" ht="14.65" customHeight="1">
      <c r="A300" s="103"/>
      <c r="B300" s="193"/>
      <c r="C300" s="193"/>
      <c r="D300" s="118"/>
      <c r="E300" s="127"/>
      <c r="F300" s="133"/>
      <c r="G300" s="133"/>
      <c r="H300" s="133"/>
      <c r="I300" s="133"/>
      <c r="J300" s="145"/>
      <c r="K300" s="148"/>
      <c r="L300" s="151"/>
      <c r="M300" s="155"/>
      <c r="N300" s="14"/>
      <c r="O300" s="15"/>
      <c r="P300" s="15"/>
      <c r="Q300" s="16"/>
      <c r="R300" s="17" t="str">
        <f ca="1">IF(Q300=0," ",IFERROR(IF(DATEDIF(TODAY(),Q300,"M")&lt;=5,"ROJO",IF(DATEDIF(TODAY(),Q300,"M")&gt;=12,"VERDE",IF(AND(DATEDIF(TODAY(),Q300,"M")&gt;=6,DATEDIF(TODAY(),Q300,"M")&lt;=11),"AMARILLO"))),S300))</f>
        <v xml:space="preserve"> </v>
      </c>
      <c r="S300" s="25" t="str">
        <f t="shared" si="0"/>
        <v xml:space="preserve"> </v>
      </c>
      <c r="T300" s="18"/>
      <c r="U300" s="19"/>
      <c r="V300" s="19"/>
      <c r="W300" s="20"/>
      <c r="X300" s="20"/>
      <c r="Y300" s="164"/>
      <c r="Z300" s="21"/>
      <c r="AA300" s="4"/>
      <c r="AB300" s="169"/>
      <c r="AC300" s="169"/>
      <c r="AD300" s="173"/>
      <c r="AE300" s="169"/>
      <c r="AF300" s="169"/>
      <c r="AG300" s="169"/>
      <c r="AH300" s="169"/>
      <c r="AI300" s="169"/>
      <c r="AJ300" s="169"/>
      <c r="AK300" s="169"/>
      <c r="AL300" s="169"/>
      <c r="AM300" s="169"/>
      <c r="AN300" s="169"/>
      <c r="AO300" s="185"/>
      <c r="AP300" s="24"/>
      <c r="AQ300" s="8"/>
    </row>
    <row r="301" spans="1:43" ht="16.5">
      <c r="A301" s="103"/>
      <c r="B301" s="193"/>
      <c r="C301" s="193"/>
      <c r="D301" s="119"/>
      <c r="E301" s="128"/>
      <c r="F301" s="134"/>
      <c r="G301" s="134"/>
      <c r="H301" s="134"/>
      <c r="I301" s="134"/>
      <c r="J301" s="146"/>
      <c r="K301" s="149"/>
      <c r="L301" s="152"/>
      <c r="M301" s="28" t="b">
        <f>M295=N301</f>
        <v>1</v>
      </c>
      <c r="N301" s="29">
        <f>SUM(N295:N300)</f>
        <v>191</v>
      </c>
      <c r="O301" s="30" t="s">
        <v>112</v>
      </c>
      <c r="P301" s="31"/>
      <c r="Q301" s="32"/>
      <c r="R301" s="32"/>
      <c r="S301" s="32"/>
      <c r="T301" s="33">
        <f>SUM(T295:T300)</f>
        <v>0</v>
      </c>
      <c r="U301" s="34"/>
      <c r="V301" s="34"/>
      <c r="W301" s="35"/>
      <c r="X301" s="35"/>
      <c r="Y301" s="165"/>
      <c r="Z301" s="36"/>
      <c r="AA301" s="4"/>
      <c r="AB301" s="37"/>
      <c r="AC301" s="38"/>
      <c r="AD301" s="53"/>
      <c r="AE301" s="38"/>
      <c r="AF301" s="38"/>
      <c r="AG301" s="38"/>
      <c r="AH301" s="38"/>
      <c r="AI301" s="38"/>
      <c r="AJ301" s="38"/>
      <c r="AK301" s="38"/>
      <c r="AL301" s="38"/>
      <c r="AM301" s="38"/>
      <c r="AN301" s="38"/>
      <c r="AO301" s="39"/>
      <c r="AP301" s="24"/>
      <c r="AQ301" s="8"/>
    </row>
    <row r="302" spans="1:43" ht="14.65" customHeight="1">
      <c r="A302" s="103">
        <f>+A295+1</f>
        <v>2</v>
      </c>
      <c r="B302" s="193" t="s">
        <v>201</v>
      </c>
      <c r="C302" s="193"/>
      <c r="D302" s="117">
        <f>+Julio!M302</f>
        <v>0</v>
      </c>
      <c r="E302" s="126"/>
      <c r="F302" s="132"/>
      <c r="G302" s="132"/>
      <c r="H302" s="132"/>
      <c r="I302" s="132"/>
      <c r="J302" s="144">
        <f>+F302+G302</f>
        <v>0</v>
      </c>
      <c r="K302" s="147">
        <f>+AO302</f>
        <v>0</v>
      </c>
      <c r="L302" s="150">
        <f>+J302+K302</f>
        <v>0</v>
      </c>
      <c r="M302" s="153">
        <f>+(D302+E302)-L302+H302-I302</f>
        <v>0</v>
      </c>
      <c r="N302" s="14"/>
      <c r="O302" s="15"/>
      <c r="P302" s="15"/>
      <c r="Q302" s="16"/>
      <c r="R302" s="17" t="str">
        <f ca="1">IF(Q302=0," ",IFERROR(IF(DATEDIF(TODAY(),Q302,"M")&lt;=5,"ROJO",IF(DATEDIF(TODAY(),Q302,"M")&gt;=12,"VERDE",IF(AND(DATEDIF(TODAY(),Q302,"M")&gt;=6,DATEDIF(TODAY(),Q302,"M")&lt;=11),"AMARILLO"))),S302))</f>
        <v xml:space="preserve"> </v>
      </c>
      <c r="S302" s="17" t="str">
        <f t="shared" ref="S302:S307" si="1">IF(Q302=0," ",IF(Q302&lt;=$N$4,"VENCIDO","NO VENCIDO"))</f>
        <v xml:space="preserve"> </v>
      </c>
      <c r="T302" s="18"/>
      <c r="U302" s="19"/>
      <c r="V302" s="19"/>
      <c r="W302" s="20"/>
      <c r="X302" s="20"/>
      <c r="Y302" s="163">
        <f>+AT302</f>
        <v>0</v>
      </c>
      <c r="Z302" s="21"/>
      <c r="AA302" s="4"/>
      <c r="AB302" s="167"/>
      <c r="AC302" s="167"/>
      <c r="AD302" s="171">
        <f>+AB302+AC302</f>
        <v>0</v>
      </c>
      <c r="AE302" s="167"/>
      <c r="AF302" s="167"/>
      <c r="AG302" s="167"/>
      <c r="AH302" s="167"/>
      <c r="AI302" s="167"/>
      <c r="AJ302" s="167"/>
      <c r="AK302" s="167"/>
      <c r="AL302" s="167"/>
      <c r="AM302" s="167"/>
      <c r="AN302" s="167"/>
      <c r="AO302" s="183">
        <f>SUM(AD302:AN307)</f>
        <v>0</v>
      </c>
      <c r="AP302" s="24"/>
      <c r="AQ302" s="8"/>
    </row>
    <row r="303" spans="1:43" ht="14.65" customHeight="1">
      <c r="A303" s="103"/>
      <c r="B303" s="193"/>
      <c r="C303" s="193"/>
      <c r="D303" s="118"/>
      <c r="E303" s="127"/>
      <c r="F303" s="133"/>
      <c r="G303" s="133"/>
      <c r="H303" s="133"/>
      <c r="I303" s="133"/>
      <c r="J303" s="145"/>
      <c r="K303" s="148"/>
      <c r="L303" s="151"/>
      <c r="M303" s="154"/>
      <c r="N303" s="14"/>
      <c r="O303" s="15"/>
      <c r="P303" s="15"/>
      <c r="Q303" s="16"/>
      <c r="R303" s="17" t="str">
        <f ca="1">IF(Q303=0," ",IFERROR(IF(DATEDIF(TODAY(),Q303,"M")&lt;=5,"ROJO",IF(DATEDIF(TODAY(),Q303,"M")&gt;=12,"VERDE",IF(AND(DATEDIF(TODAY(),Q303,"M")&gt;=6,DATEDIF(TODAY(),Q303,"M")&lt;=11),"AMARILLO"))),S303))</f>
        <v xml:space="preserve"> </v>
      </c>
      <c r="S303" s="25" t="str">
        <f t="shared" si="1"/>
        <v xml:space="preserve"> </v>
      </c>
      <c r="T303" s="18"/>
      <c r="U303" s="19"/>
      <c r="V303" s="19"/>
      <c r="W303" s="20"/>
      <c r="X303" s="20"/>
      <c r="Y303" s="164"/>
      <c r="Z303" s="21"/>
      <c r="AA303" s="4"/>
      <c r="AB303" s="168"/>
      <c r="AC303" s="168"/>
      <c r="AD303" s="172"/>
      <c r="AE303" s="168"/>
      <c r="AF303" s="168"/>
      <c r="AG303" s="168"/>
      <c r="AH303" s="168"/>
      <c r="AI303" s="168"/>
      <c r="AJ303" s="168"/>
      <c r="AK303" s="168"/>
      <c r="AL303" s="168"/>
      <c r="AM303" s="168"/>
      <c r="AN303" s="168"/>
      <c r="AO303" s="184"/>
      <c r="AP303" s="24"/>
      <c r="AQ303" s="8"/>
    </row>
    <row r="304" spans="1:43" ht="14.65" customHeight="1">
      <c r="A304" s="103"/>
      <c r="B304" s="193"/>
      <c r="C304" s="193"/>
      <c r="D304" s="118"/>
      <c r="E304" s="127"/>
      <c r="F304" s="133"/>
      <c r="G304" s="133"/>
      <c r="H304" s="133"/>
      <c r="I304" s="133"/>
      <c r="J304" s="145"/>
      <c r="K304" s="148"/>
      <c r="L304" s="151"/>
      <c r="M304" s="154"/>
      <c r="N304" s="14"/>
      <c r="O304" s="15"/>
      <c r="P304" s="15"/>
      <c r="Q304" s="16"/>
      <c r="R304" s="17" t="str">
        <f ca="1">IF(Q304=0," ",IFERROR(IF(DATEDIF(TODAY(),Q304,"M")&lt;=5,"ROJO",IF(DATEDIF(TODAY(),Q304,"M")&gt;=12,"VERDE",IF(AND(DATEDIF(TODAY(),Q304,"M")&gt;=6,DATEDIF(TODAY(),Q304,"M")&lt;=11),"AMARILLO"))),S304))</f>
        <v xml:space="preserve"> </v>
      </c>
      <c r="S304" s="25" t="str">
        <f t="shared" si="1"/>
        <v xml:space="preserve"> </v>
      </c>
      <c r="T304" s="18"/>
      <c r="U304" s="19"/>
      <c r="V304" s="19"/>
      <c r="W304" s="20"/>
      <c r="X304" s="20"/>
      <c r="Y304" s="164"/>
      <c r="Z304" s="21"/>
      <c r="AA304" s="4"/>
      <c r="AB304" s="168"/>
      <c r="AC304" s="168"/>
      <c r="AD304" s="172"/>
      <c r="AE304" s="168"/>
      <c r="AF304" s="168"/>
      <c r="AG304" s="168"/>
      <c r="AH304" s="168"/>
      <c r="AI304" s="168"/>
      <c r="AJ304" s="168"/>
      <c r="AK304" s="168"/>
      <c r="AL304" s="168"/>
      <c r="AM304" s="168"/>
      <c r="AN304" s="168"/>
      <c r="AO304" s="184"/>
      <c r="AP304" s="24"/>
      <c r="AQ304" s="8"/>
    </row>
    <row r="305" spans="1:43" ht="14.65" customHeight="1">
      <c r="A305" s="103"/>
      <c r="B305" s="193"/>
      <c r="C305" s="193"/>
      <c r="D305" s="118"/>
      <c r="E305" s="127"/>
      <c r="F305" s="133"/>
      <c r="G305" s="133"/>
      <c r="H305" s="133"/>
      <c r="I305" s="133"/>
      <c r="J305" s="145"/>
      <c r="K305" s="148"/>
      <c r="L305" s="151"/>
      <c r="M305" s="154"/>
      <c r="N305" s="14"/>
      <c r="O305" s="15"/>
      <c r="P305" s="15"/>
      <c r="Q305" s="16"/>
      <c r="R305" s="40"/>
      <c r="S305" s="41"/>
      <c r="T305" s="18"/>
      <c r="U305" s="19"/>
      <c r="V305" s="19"/>
      <c r="W305" s="20"/>
      <c r="X305" s="20"/>
      <c r="Y305" s="164"/>
      <c r="Z305" s="21"/>
      <c r="AA305" s="4"/>
      <c r="AB305" s="168"/>
      <c r="AC305" s="168"/>
      <c r="AD305" s="172"/>
      <c r="AE305" s="168"/>
      <c r="AF305" s="168"/>
      <c r="AG305" s="168"/>
      <c r="AH305" s="168"/>
      <c r="AI305" s="168"/>
      <c r="AJ305" s="168"/>
      <c r="AK305" s="168"/>
      <c r="AL305" s="168"/>
      <c r="AM305" s="168"/>
      <c r="AN305" s="168"/>
      <c r="AO305" s="184"/>
      <c r="AP305" s="24"/>
      <c r="AQ305" s="8"/>
    </row>
    <row r="306" spans="1:43" ht="14.65" customHeight="1">
      <c r="A306" s="103"/>
      <c r="B306" s="193"/>
      <c r="C306" s="193"/>
      <c r="D306" s="118"/>
      <c r="E306" s="127"/>
      <c r="F306" s="133"/>
      <c r="G306" s="133"/>
      <c r="H306" s="133"/>
      <c r="I306" s="133"/>
      <c r="J306" s="145"/>
      <c r="K306" s="148"/>
      <c r="L306" s="151"/>
      <c r="M306" s="154"/>
      <c r="N306" s="14"/>
      <c r="O306" s="15"/>
      <c r="P306" s="15"/>
      <c r="Q306" s="16"/>
      <c r="R306" s="17" t="str">
        <f ca="1">IF(Q306=0," ",IFERROR(IF(DATEDIF(TODAY(),Q306,"M")&lt;=5,"ROJO",IF(DATEDIF(TODAY(),Q306,"M")&gt;=12,"VERDE",IF(AND(DATEDIF(TODAY(),Q306,"M")&gt;=6,DATEDIF(TODAY(),Q306,"M")&lt;=11),"AMARILLO"))),S306))</f>
        <v xml:space="preserve"> </v>
      </c>
      <c r="S306" s="25" t="str">
        <f t="shared" si="1"/>
        <v xml:space="preserve"> </v>
      </c>
      <c r="T306" s="18"/>
      <c r="U306" s="19"/>
      <c r="V306" s="19"/>
      <c r="W306" s="20"/>
      <c r="X306" s="20"/>
      <c r="Y306" s="164"/>
      <c r="Z306" s="21"/>
      <c r="AA306" s="4"/>
      <c r="AB306" s="168"/>
      <c r="AC306" s="168"/>
      <c r="AD306" s="172"/>
      <c r="AE306" s="168"/>
      <c r="AF306" s="168"/>
      <c r="AG306" s="168"/>
      <c r="AH306" s="168"/>
      <c r="AI306" s="168"/>
      <c r="AJ306" s="168"/>
      <c r="AK306" s="168"/>
      <c r="AL306" s="168"/>
      <c r="AM306" s="168"/>
      <c r="AN306" s="168"/>
      <c r="AO306" s="184"/>
      <c r="AP306" s="24"/>
      <c r="AQ306" s="8"/>
    </row>
    <row r="307" spans="1:43" ht="14.65" customHeight="1">
      <c r="A307" s="103"/>
      <c r="B307" s="193"/>
      <c r="C307" s="193"/>
      <c r="D307" s="118"/>
      <c r="E307" s="127"/>
      <c r="F307" s="133"/>
      <c r="G307" s="133"/>
      <c r="H307" s="133"/>
      <c r="I307" s="133"/>
      <c r="J307" s="145"/>
      <c r="K307" s="148"/>
      <c r="L307" s="151"/>
      <c r="M307" s="155"/>
      <c r="N307" s="14"/>
      <c r="O307" s="15"/>
      <c r="P307" s="15"/>
      <c r="Q307" s="16"/>
      <c r="R307" s="17" t="str">
        <f ca="1">IF(Q307=0," ",IFERROR(IF(DATEDIF(TODAY(),Q307,"M")&lt;=5,"ROJO",IF(DATEDIF(TODAY(),Q307,"M")&gt;=12,"VERDE",IF(AND(DATEDIF(TODAY(),Q307,"M")&gt;=6,DATEDIF(TODAY(),Q307,"M")&lt;=11),"AMARILLO"))),S307))</f>
        <v xml:space="preserve"> </v>
      </c>
      <c r="S307" s="25" t="str">
        <f t="shared" si="1"/>
        <v xml:space="preserve"> </v>
      </c>
      <c r="T307" s="18"/>
      <c r="U307" s="19"/>
      <c r="V307" s="19"/>
      <c r="W307" s="20"/>
      <c r="X307" s="20"/>
      <c r="Y307" s="164"/>
      <c r="Z307" s="21"/>
      <c r="AA307" s="4"/>
      <c r="AB307" s="169"/>
      <c r="AC307" s="169"/>
      <c r="AD307" s="173"/>
      <c r="AE307" s="169"/>
      <c r="AF307" s="169"/>
      <c r="AG307" s="169"/>
      <c r="AH307" s="169"/>
      <c r="AI307" s="169"/>
      <c r="AJ307" s="169"/>
      <c r="AK307" s="169"/>
      <c r="AL307" s="169"/>
      <c r="AM307" s="169"/>
      <c r="AN307" s="169"/>
      <c r="AO307" s="185"/>
      <c r="AP307" s="24"/>
      <c r="AQ307" s="8"/>
    </row>
    <row r="308" spans="1:43" ht="16.5">
      <c r="A308" s="103"/>
      <c r="B308" s="193"/>
      <c r="C308" s="193"/>
      <c r="D308" s="119"/>
      <c r="E308" s="128"/>
      <c r="F308" s="134"/>
      <c r="G308" s="134"/>
      <c r="H308" s="134"/>
      <c r="I308" s="134"/>
      <c r="J308" s="146"/>
      <c r="K308" s="149"/>
      <c r="L308" s="152"/>
      <c r="M308" s="28" t="b">
        <f>M302=N308</f>
        <v>1</v>
      </c>
      <c r="N308" s="29">
        <f>SUM(N302:N307)</f>
        <v>0</v>
      </c>
      <c r="O308" s="30" t="s">
        <v>112</v>
      </c>
      <c r="P308" s="31"/>
      <c r="Q308" s="32"/>
      <c r="R308" s="32"/>
      <c r="S308" s="32"/>
      <c r="T308" s="33">
        <f>SUM(T302:T307)</f>
        <v>0</v>
      </c>
      <c r="U308" s="34"/>
      <c r="V308" s="34"/>
      <c r="W308" s="35"/>
      <c r="X308" s="35"/>
      <c r="Y308" s="165"/>
      <c r="Z308" s="36"/>
      <c r="AA308" s="4"/>
      <c r="AB308" s="37"/>
      <c r="AC308" s="38"/>
      <c r="AD308" s="53"/>
      <c r="AE308" s="38"/>
      <c r="AF308" s="38"/>
      <c r="AG308" s="38"/>
      <c r="AH308" s="38"/>
      <c r="AI308" s="38"/>
      <c r="AJ308" s="38"/>
      <c r="AK308" s="38"/>
      <c r="AL308" s="38"/>
      <c r="AM308" s="38"/>
      <c r="AN308" s="38"/>
      <c r="AO308" s="39"/>
      <c r="AP308" s="24"/>
      <c r="AQ308" s="8"/>
    </row>
    <row r="309" spans="1:43" ht="14.65" customHeight="1">
      <c r="A309" s="103">
        <f>+A302+1</f>
        <v>3</v>
      </c>
      <c r="B309" s="193" t="s">
        <v>202</v>
      </c>
      <c r="C309" s="193"/>
      <c r="D309" s="117">
        <f>+Julio!M309</f>
        <v>0</v>
      </c>
      <c r="E309" s="126"/>
      <c r="F309" s="132"/>
      <c r="G309" s="132"/>
      <c r="H309" s="132"/>
      <c r="I309" s="132"/>
      <c r="J309" s="144">
        <f>+F309+G309</f>
        <v>0</v>
      </c>
      <c r="K309" s="147">
        <f>+AO309</f>
        <v>0</v>
      </c>
      <c r="L309" s="150">
        <f>+J309+K309</f>
        <v>0</v>
      </c>
      <c r="M309" s="153">
        <f>+(D309+E309)-L309+H309-I309</f>
        <v>0</v>
      </c>
      <c r="N309" s="14"/>
      <c r="O309" s="15"/>
      <c r="P309" s="15"/>
      <c r="Q309" s="16"/>
      <c r="R309" s="17" t="str">
        <f ca="1">IF(Q309=0," ",IFERROR(IF(DATEDIF(TODAY(),Q309,"M")&lt;=5,"ROJO",IF(DATEDIF(TODAY(),Q309,"M")&gt;=12,"VERDE",IF(AND(DATEDIF(TODAY(),Q309,"M")&gt;=6,DATEDIF(TODAY(),Q309,"M")&lt;=11),"AMARILLO"))),S309))</f>
        <v xml:space="preserve"> </v>
      </c>
      <c r="S309" s="17" t="str">
        <f t="shared" ref="S309:S314" si="2">IF(Q309=0," ",IF(Q309&lt;=$N$4,"VENCIDO","NO VENCIDO"))</f>
        <v xml:space="preserve"> </v>
      </c>
      <c r="T309" s="18"/>
      <c r="U309" s="19"/>
      <c r="V309" s="19"/>
      <c r="W309" s="20"/>
      <c r="X309" s="20"/>
      <c r="Y309" s="163">
        <f>+AT309</f>
        <v>0</v>
      </c>
      <c r="Z309" s="21"/>
      <c r="AA309" s="4"/>
      <c r="AB309" s="167"/>
      <c r="AC309" s="167"/>
      <c r="AD309" s="171">
        <f>+AB309+AC309</f>
        <v>0</v>
      </c>
      <c r="AE309" s="167"/>
      <c r="AF309" s="167"/>
      <c r="AG309" s="167"/>
      <c r="AH309" s="167"/>
      <c r="AI309" s="167"/>
      <c r="AJ309" s="167"/>
      <c r="AK309" s="167"/>
      <c r="AL309" s="167"/>
      <c r="AM309" s="167"/>
      <c r="AN309" s="167"/>
      <c r="AO309" s="183">
        <f>SUM(AD309:AN314)</f>
        <v>0</v>
      </c>
      <c r="AP309" s="24"/>
      <c r="AQ309" s="8"/>
    </row>
    <row r="310" spans="1:43" ht="14.65" customHeight="1">
      <c r="A310" s="103"/>
      <c r="B310" s="193"/>
      <c r="C310" s="193"/>
      <c r="D310" s="118"/>
      <c r="E310" s="127"/>
      <c r="F310" s="133"/>
      <c r="G310" s="133"/>
      <c r="H310" s="133"/>
      <c r="I310" s="133"/>
      <c r="J310" s="145"/>
      <c r="K310" s="148"/>
      <c r="L310" s="151"/>
      <c r="M310" s="154"/>
      <c r="N310" s="14"/>
      <c r="O310" s="15"/>
      <c r="P310" s="15"/>
      <c r="Q310" s="16"/>
      <c r="R310" s="17" t="str">
        <f ca="1">IF(Q310=0," ",IFERROR(IF(DATEDIF(TODAY(),Q310,"M")&lt;=5,"ROJO",IF(DATEDIF(TODAY(),Q310,"M")&gt;=12,"VERDE",IF(AND(DATEDIF(TODAY(),Q310,"M")&gt;=6,DATEDIF(TODAY(),Q310,"M")&lt;=11),"AMARILLO"))),S310))</f>
        <v xml:space="preserve"> </v>
      </c>
      <c r="S310" s="25" t="str">
        <f t="shared" si="2"/>
        <v xml:space="preserve"> </v>
      </c>
      <c r="T310" s="18"/>
      <c r="U310" s="19"/>
      <c r="V310" s="19"/>
      <c r="W310" s="20"/>
      <c r="X310" s="20"/>
      <c r="Y310" s="164"/>
      <c r="Z310" s="21"/>
      <c r="AA310" s="4"/>
      <c r="AB310" s="168"/>
      <c r="AC310" s="168"/>
      <c r="AD310" s="172"/>
      <c r="AE310" s="168"/>
      <c r="AF310" s="168"/>
      <c r="AG310" s="168"/>
      <c r="AH310" s="168"/>
      <c r="AI310" s="168"/>
      <c r="AJ310" s="168"/>
      <c r="AK310" s="168"/>
      <c r="AL310" s="168"/>
      <c r="AM310" s="168"/>
      <c r="AN310" s="168"/>
      <c r="AO310" s="184"/>
      <c r="AP310" s="24"/>
      <c r="AQ310" s="8"/>
    </row>
    <row r="311" spans="1:43" ht="14.65" customHeight="1">
      <c r="A311" s="103"/>
      <c r="B311" s="193"/>
      <c r="C311" s="193"/>
      <c r="D311" s="118"/>
      <c r="E311" s="127"/>
      <c r="F311" s="133"/>
      <c r="G311" s="133"/>
      <c r="H311" s="133"/>
      <c r="I311" s="133"/>
      <c r="J311" s="145"/>
      <c r="K311" s="148"/>
      <c r="L311" s="151"/>
      <c r="M311" s="154"/>
      <c r="N311" s="14"/>
      <c r="O311" s="15"/>
      <c r="P311" s="15"/>
      <c r="Q311" s="16"/>
      <c r="R311" s="40"/>
      <c r="S311" s="41"/>
      <c r="T311" s="18"/>
      <c r="U311" s="19"/>
      <c r="V311" s="19"/>
      <c r="W311" s="20"/>
      <c r="X311" s="20"/>
      <c r="Y311" s="164"/>
      <c r="Z311" s="21"/>
      <c r="AA311" s="4"/>
      <c r="AB311" s="168"/>
      <c r="AC311" s="168"/>
      <c r="AD311" s="172"/>
      <c r="AE311" s="168"/>
      <c r="AF311" s="168"/>
      <c r="AG311" s="168"/>
      <c r="AH311" s="168"/>
      <c r="AI311" s="168"/>
      <c r="AJ311" s="168"/>
      <c r="AK311" s="168"/>
      <c r="AL311" s="168"/>
      <c r="AM311" s="168"/>
      <c r="AN311" s="168"/>
      <c r="AO311" s="184"/>
      <c r="AP311" s="24"/>
      <c r="AQ311" s="8"/>
    </row>
    <row r="312" spans="1:43" ht="14.65" customHeight="1">
      <c r="A312" s="103"/>
      <c r="B312" s="193"/>
      <c r="C312" s="193"/>
      <c r="D312" s="118"/>
      <c r="E312" s="127"/>
      <c r="F312" s="133"/>
      <c r="G312" s="133"/>
      <c r="H312" s="133"/>
      <c r="I312" s="133"/>
      <c r="J312" s="145"/>
      <c r="K312" s="148"/>
      <c r="L312" s="151"/>
      <c r="M312" s="154"/>
      <c r="N312" s="14"/>
      <c r="O312" s="15"/>
      <c r="P312" s="15"/>
      <c r="Q312" s="16"/>
      <c r="R312" s="17" t="str">
        <f ca="1">IF(Q312=0," ",IFERROR(IF(DATEDIF(TODAY(),Q312,"M")&lt;=5,"ROJO",IF(DATEDIF(TODAY(),Q312,"M")&gt;=12,"VERDE",IF(AND(DATEDIF(TODAY(),Q312,"M")&gt;=6,DATEDIF(TODAY(),Q312,"M")&lt;=11),"AMARILLO"))),S312))</f>
        <v xml:space="preserve"> </v>
      </c>
      <c r="S312" s="25" t="str">
        <f t="shared" si="2"/>
        <v xml:space="preserve"> </v>
      </c>
      <c r="T312" s="18"/>
      <c r="U312" s="19"/>
      <c r="V312" s="19"/>
      <c r="W312" s="20"/>
      <c r="X312" s="20"/>
      <c r="Y312" s="164"/>
      <c r="Z312" s="21"/>
      <c r="AA312" s="4"/>
      <c r="AB312" s="168"/>
      <c r="AC312" s="168"/>
      <c r="AD312" s="172"/>
      <c r="AE312" s="168"/>
      <c r="AF312" s="168"/>
      <c r="AG312" s="168"/>
      <c r="AH312" s="168"/>
      <c r="AI312" s="168"/>
      <c r="AJ312" s="168"/>
      <c r="AK312" s="168"/>
      <c r="AL312" s="168"/>
      <c r="AM312" s="168"/>
      <c r="AN312" s="168"/>
      <c r="AO312" s="184"/>
      <c r="AP312" s="24"/>
      <c r="AQ312" s="8"/>
    </row>
    <row r="313" spans="1:43" ht="14.65" customHeight="1">
      <c r="A313" s="103"/>
      <c r="B313" s="193"/>
      <c r="C313" s="193"/>
      <c r="D313" s="118"/>
      <c r="E313" s="127"/>
      <c r="F313" s="133"/>
      <c r="G313" s="133"/>
      <c r="H313" s="133"/>
      <c r="I313" s="133"/>
      <c r="J313" s="145"/>
      <c r="K313" s="148"/>
      <c r="L313" s="151"/>
      <c r="M313" s="154"/>
      <c r="N313" s="14"/>
      <c r="O313" s="15"/>
      <c r="P313" s="15"/>
      <c r="Q313" s="16"/>
      <c r="R313" s="17" t="str">
        <f ca="1">IF(Q313=0," ",IFERROR(IF(DATEDIF(TODAY(),Q313,"M")&lt;=5,"ROJO",IF(DATEDIF(TODAY(),Q313,"M")&gt;=12,"VERDE",IF(AND(DATEDIF(TODAY(),Q313,"M")&gt;=6,DATEDIF(TODAY(),Q313,"M")&lt;=11),"AMARILLO"))),S313))</f>
        <v xml:space="preserve"> </v>
      </c>
      <c r="S313" s="25" t="str">
        <f t="shared" si="2"/>
        <v xml:space="preserve"> </v>
      </c>
      <c r="T313" s="18"/>
      <c r="U313" s="19"/>
      <c r="V313" s="19"/>
      <c r="W313" s="20"/>
      <c r="X313" s="20"/>
      <c r="Y313" s="164"/>
      <c r="Z313" s="21"/>
      <c r="AA313" s="4"/>
      <c r="AB313" s="168"/>
      <c r="AC313" s="168"/>
      <c r="AD313" s="172"/>
      <c r="AE313" s="168"/>
      <c r="AF313" s="168"/>
      <c r="AG313" s="168"/>
      <c r="AH313" s="168"/>
      <c r="AI313" s="168"/>
      <c r="AJ313" s="168"/>
      <c r="AK313" s="168"/>
      <c r="AL313" s="168"/>
      <c r="AM313" s="168"/>
      <c r="AN313" s="168"/>
      <c r="AO313" s="184"/>
      <c r="AP313" s="24"/>
      <c r="AQ313" s="8"/>
    </row>
    <row r="314" spans="1:43" ht="14.65" customHeight="1">
      <c r="A314" s="103"/>
      <c r="B314" s="193"/>
      <c r="C314" s="193"/>
      <c r="D314" s="118"/>
      <c r="E314" s="127"/>
      <c r="F314" s="133"/>
      <c r="G314" s="133"/>
      <c r="H314" s="133"/>
      <c r="I314" s="133"/>
      <c r="J314" s="145"/>
      <c r="K314" s="148"/>
      <c r="L314" s="151"/>
      <c r="M314" s="155"/>
      <c r="N314" s="14"/>
      <c r="O314" s="15"/>
      <c r="P314" s="15"/>
      <c r="Q314" s="16"/>
      <c r="R314" s="17" t="str">
        <f ca="1">IF(Q314=0," ",IFERROR(IF(DATEDIF(TODAY(),Q314,"M")&lt;=5,"ROJO",IF(DATEDIF(TODAY(),Q314,"M")&gt;=12,"VERDE",IF(AND(DATEDIF(TODAY(),Q314,"M")&gt;=6,DATEDIF(TODAY(),Q314,"M")&lt;=11),"AMARILLO"))),S314))</f>
        <v xml:space="preserve"> </v>
      </c>
      <c r="S314" s="25" t="str">
        <f t="shared" si="2"/>
        <v xml:space="preserve"> </v>
      </c>
      <c r="T314" s="18"/>
      <c r="U314" s="19"/>
      <c r="V314" s="19"/>
      <c r="W314" s="20"/>
      <c r="X314" s="20"/>
      <c r="Y314" s="164"/>
      <c r="Z314" s="21"/>
      <c r="AA314" s="4"/>
      <c r="AB314" s="169"/>
      <c r="AC314" s="169"/>
      <c r="AD314" s="173"/>
      <c r="AE314" s="169"/>
      <c r="AF314" s="169"/>
      <c r="AG314" s="169"/>
      <c r="AH314" s="169"/>
      <c r="AI314" s="169"/>
      <c r="AJ314" s="169"/>
      <c r="AK314" s="169"/>
      <c r="AL314" s="169"/>
      <c r="AM314" s="169"/>
      <c r="AN314" s="169"/>
      <c r="AO314" s="185"/>
      <c r="AP314" s="24"/>
      <c r="AQ314" s="8"/>
    </row>
    <row r="315" spans="1:43" ht="16.5">
      <c r="A315" s="103"/>
      <c r="B315" s="193"/>
      <c r="C315" s="193"/>
      <c r="D315" s="119"/>
      <c r="E315" s="128"/>
      <c r="F315" s="134"/>
      <c r="G315" s="134"/>
      <c r="H315" s="134"/>
      <c r="I315" s="134"/>
      <c r="J315" s="146"/>
      <c r="K315" s="149"/>
      <c r="L315" s="152"/>
      <c r="M315" s="28" t="b">
        <f>M309=N315</f>
        <v>1</v>
      </c>
      <c r="N315" s="29">
        <f>SUM(N309:N314)</f>
        <v>0</v>
      </c>
      <c r="O315" s="30" t="s">
        <v>112</v>
      </c>
      <c r="P315" s="31"/>
      <c r="Q315" s="32"/>
      <c r="R315" s="32"/>
      <c r="S315" s="32"/>
      <c r="T315" s="33">
        <f>SUM(T309:T314)</f>
        <v>0</v>
      </c>
      <c r="U315" s="34"/>
      <c r="V315" s="34"/>
      <c r="W315" s="35"/>
      <c r="X315" s="35"/>
      <c r="Y315" s="165"/>
      <c r="Z315" s="36"/>
      <c r="AA315" s="4"/>
      <c r="AB315" s="37"/>
      <c r="AC315" s="38"/>
      <c r="AD315" s="53"/>
      <c r="AE315" s="38"/>
      <c r="AF315" s="38"/>
      <c r="AG315" s="38"/>
      <c r="AH315" s="38"/>
      <c r="AI315" s="38"/>
      <c r="AJ315" s="38"/>
      <c r="AK315" s="38"/>
      <c r="AL315" s="38"/>
      <c r="AM315" s="38"/>
      <c r="AN315" s="38"/>
      <c r="AO315" s="39"/>
      <c r="AP315" s="24"/>
      <c r="AQ315" s="8"/>
    </row>
    <row r="316" spans="1:43" ht="14.65" customHeight="1">
      <c r="A316" s="103">
        <f>+A309+1</f>
        <v>4</v>
      </c>
      <c r="B316" s="193" t="s">
        <v>203</v>
      </c>
      <c r="C316" s="193"/>
      <c r="D316" s="117">
        <f>+Julio!M316</f>
        <v>0</v>
      </c>
      <c r="E316" s="126"/>
      <c r="F316" s="132"/>
      <c r="G316" s="132"/>
      <c r="H316" s="132"/>
      <c r="I316" s="132"/>
      <c r="J316" s="144">
        <f>+F316+G316</f>
        <v>0</v>
      </c>
      <c r="K316" s="147">
        <f>+AO316</f>
        <v>0</v>
      </c>
      <c r="L316" s="150">
        <f>+J316+K316</f>
        <v>0</v>
      </c>
      <c r="M316" s="153">
        <f>+(D316+E316)-L316+H316-I316</f>
        <v>0</v>
      </c>
      <c r="N316" s="14"/>
      <c r="O316" s="15"/>
      <c r="P316" s="15"/>
      <c r="Q316" s="16"/>
      <c r="R316" s="17" t="str">
        <f ca="1">IF(Q316=0," ",IFERROR(IF(DATEDIF(TODAY(),Q316,"M")&lt;=5,"ROJO",IF(DATEDIF(TODAY(),Q316,"M")&gt;=12,"VERDE",IF(AND(DATEDIF(TODAY(),Q316,"M")&gt;=6,DATEDIF(TODAY(),Q316,"M")&lt;=11),"AMARILLO"))),S316))</f>
        <v xml:space="preserve"> </v>
      </c>
      <c r="S316" s="17" t="str">
        <f>IF(Q316=0," ",IF(Q316&lt;=$N$4,"VENCIDO","NO VENCIDO"))</f>
        <v xml:space="preserve"> </v>
      </c>
      <c r="T316" s="18"/>
      <c r="U316" s="19"/>
      <c r="V316" s="19"/>
      <c r="W316" s="20"/>
      <c r="X316" s="20"/>
      <c r="Y316" s="163">
        <f>+AT316</f>
        <v>0</v>
      </c>
      <c r="Z316" s="21"/>
      <c r="AA316" s="4"/>
      <c r="AB316" s="167"/>
      <c r="AC316" s="167"/>
      <c r="AD316" s="171">
        <f>+AB316+AC316</f>
        <v>0</v>
      </c>
      <c r="AE316" s="167"/>
      <c r="AF316" s="167"/>
      <c r="AG316" s="167"/>
      <c r="AH316" s="167"/>
      <c r="AI316" s="167"/>
      <c r="AJ316" s="167"/>
      <c r="AK316" s="167"/>
      <c r="AL316" s="167"/>
      <c r="AM316" s="167"/>
      <c r="AN316" s="167"/>
      <c r="AO316" s="183">
        <f>SUM(AD316:AN321)</f>
        <v>0</v>
      </c>
      <c r="AP316" s="24"/>
      <c r="AQ316" s="8"/>
    </row>
    <row r="317" spans="1:43" ht="14.65" customHeight="1">
      <c r="A317" s="103"/>
      <c r="B317" s="193"/>
      <c r="C317" s="193"/>
      <c r="D317" s="118"/>
      <c r="E317" s="127"/>
      <c r="F317" s="133"/>
      <c r="G317" s="133"/>
      <c r="H317" s="133"/>
      <c r="I317" s="133"/>
      <c r="J317" s="145"/>
      <c r="K317" s="148"/>
      <c r="L317" s="151"/>
      <c r="M317" s="154"/>
      <c r="N317" s="14"/>
      <c r="O317" s="15"/>
      <c r="P317" s="15"/>
      <c r="Q317" s="16"/>
      <c r="R317" s="17" t="str">
        <f ca="1">IF(Q317=0," ",IFERROR(IF(DATEDIF(TODAY(),Q317,"M")&lt;=5,"ROJO",IF(DATEDIF(TODAY(),Q317,"M")&gt;=12,"VERDE",IF(AND(DATEDIF(TODAY(),Q317,"M")&gt;=6,DATEDIF(TODAY(),Q317,"M")&lt;=11),"AMARILLO"))),S317))</f>
        <v xml:space="preserve"> </v>
      </c>
      <c r="S317" s="25" t="str">
        <f>IF(Q317=0," ",IF(Q317&lt;=$N$4,"VENCIDO","NO VENCIDO"))</f>
        <v xml:space="preserve"> </v>
      </c>
      <c r="T317" s="18"/>
      <c r="U317" s="19"/>
      <c r="V317" s="19"/>
      <c r="W317" s="20"/>
      <c r="X317" s="20"/>
      <c r="Y317" s="164"/>
      <c r="Z317" s="21"/>
      <c r="AA317" s="4"/>
      <c r="AB317" s="168"/>
      <c r="AC317" s="168"/>
      <c r="AD317" s="172"/>
      <c r="AE317" s="168"/>
      <c r="AF317" s="168"/>
      <c r="AG317" s="168"/>
      <c r="AH317" s="168"/>
      <c r="AI317" s="168"/>
      <c r="AJ317" s="168"/>
      <c r="AK317" s="168"/>
      <c r="AL317" s="168"/>
      <c r="AM317" s="168"/>
      <c r="AN317" s="168"/>
      <c r="AO317" s="184"/>
      <c r="AP317" s="24"/>
      <c r="AQ317" s="8"/>
    </row>
    <row r="318" spans="1:43" ht="14.65" customHeight="1">
      <c r="A318" s="103"/>
      <c r="B318" s="193"/>
      <c r="C318" s="193"/>
      <c r="D318" s="118"/>
      <c r="E318" s="127"/>
      <c r="F318" s="133"/>
      <c r="G318" s="133"/>
      <c r="H318" s="133"/>
      <c r="I318" s="133"/>
      <c r="J318" s="145"/>
      <c r="K318" s="148"/>
      <c r="L318" s="151"/>
      <c r="M318" s="154"/>
      <c r="N318" s="14"/>
      <c r="O318" s="15"/>
      <c r="P318" s="15"/>
      <c r="Q318" s="16"/>
      <c r="R318" s="40"/>
      <c r="S318" s="41"/>
      <c r="T318" s="18"/>
      <c r="U318" s="19"/>
      <c r="V318" s="19"/>
      <c r="W318" s="20"/>
      <c r="X318" s="20"/>
      <c r="Y318" s="164"/>
      <c r="Z318" s="21"/>
      <c r="AA318" s="4"/>
      <c r="AB318" s="168"/>
      <c r="AC318" s="168"/>
      <c r="AD318" s="172"/>
      <c r="AE318" s="168"/>
      <c r="AF318" s="168"/>
      <c r="AG318" s="168"/>
      <c r="AH318" s="168"/>
      <c r="AI318" s="168"/>
      <c r="AJ318" s="168"/>
      <c r="AK318" s="168"/>
      <c r="AL318" s="168"/>
      <c r="AM318" s="168"/>
      <c r="AN318" s="168"/>
      <c r="AO318" s="184"/>
      <c r="AP318" s="24"/>
      <c r="AQ318" s="8"/>
    </row>
    <row r="319" spans="1:43" ht="14.65" customHeight="1">
      <c r="A319" s="103"/>
      <c r="B319" s="193"/>
      <c r="C319" s="193"/>
      <c r="D319" s="118"/>
      <c r="E319" s="127"/>
      <c r="F319" s="133"/>
      <c r="G319" s="133"/>
      <c r="H319" s="133"/>
      <c r="I319" s="133"/>
      <c r="J319" s="145"/>
      <c r="K319" s="148"/>
      <c r="L319" s="151"/>
      <c r="M319" s="154"/>
      <c r="N319" s="14"/>
      <c r="O319" s="15"/>
      <c r="P319" s="15"/>
      <c r="Q319" s="16"/>
      <c r="R319" s="17" t="str">
        <f ca="1">IF(Q319=0," ",IFERROR(IF(DATEDIF(TODAY(),Q319,"M")&lt;=5,"ROJO",IF(DATEDIF(TODAY(),Q319,"M")&gt;=12,"VERDE",IF(AND(DATEDIF(TODAY(),Q319,"M")&gt;=6,DATEDIF(TODAY(),Q319,"M")&lt;=11),"AMARILLO"))),S319))</f>
        <v xml:space="preserve"> </v>
      </c>
      <c r="S319" s="25" t="str">
        <f>IF(Q319=0," ",IF(Q319&lt;=$N$4,"VENCIDO","NO VENCIDO"))</f>
        <v xml:space="preserve"> </v>
      </c>
      <c r="T319" s="18"/>
      <c r="U319" s="19"/>
      <c r="V319" s="19"/>
      <c r="W319" s="20"/>
      <c r="X319" s="20"/>
      <c r="Y319" s="164"/>
      <c r="Z319" s="21"/>
      <c r="AA319" s="4"/>
      <c r="AB319" s="168"/>
      <c r="AC319" s="168"/>
      <c r="AD319" s="172"/>
      <c r="AE319" s="168"/>
      <c r="AF319" s="168"/>
      <c r="AG319" s="168"/>
      <c r="AH319" s="168"/>
      <c r="AI319" s="168"/>
      <c r="AJ319" s="168"/>
      <c r="AK319" s="168"/>
      <c r="AL319" s="168"/>
      <c r="AM319" s="168"/>
      <c r="AN319" s="168"/>
      <c r="AO319" s="184"/>
      <c r="AP319" s="24"/>
      <c r="AQ319" s="8"/>
    </row>
    <row r="320" spans="1:43" ht="14.65" customHeight="1">
      <c r="A320" s="103"/>
      <c r="B320" s="193"/>
      <c r="C320" s="193"/>
      <c r="D320" s="118"/>
      <c r="E320" s="127"/>
      <c r="F320" s="133"/>
      <c r="G320" s="133"/>
      <c r="H320" s="133"/>
      <c r="I320" s="133"/>
      <c r="J320" s="145"/>
      <c r="K320" s="148"/>
      <c r="L320" s="151"/>
      <c r="M320" s="154"/>
      <c r="N320" s="14"/>
      <c r="O320" s="15"/>
      <c r="P320" s="15"/>
      <c r="Q320" s="16"/>
      <c r="R320" s="17" t="str">
        <f ca="1">IF(Q320=0," ",IFERROR(IF(DATEDIF(TODAY(),Q320,"M")&lt;=5,"ROJO",IF(DATEDIF(TODAY(),Q320,"M")&gt;=12,"VERDE",IF(AND(DATEDIF(TODAY(),Q320,"M")&gt;=6,DATEDIF(TODAY(),Q320,"M")&lt;=11),"AMARILLO"))),S320))</f>
        <v xml:space="preserve"> </v>
      </c>
      <c r="S320" s="25" t="str">
        <f>IF(Q320=0," ",IF(Q320&lt;=$N$4,"VENCIDO","NO VENCIDO"))</f>
        <v xml:space="preserve"> </v>
      </c>
      <c r="T320" s="18"/>
      <c r="U320" s="19"/>
      <c r="V320" s="19"/>
      <c r="W320" s="20"/>
      <c r="X320" s="20"/>
      <c r="Y320" s="164"/>
      <c r="Z320" s="21"/>
      <c r="AA320" s="4"/>
      <c r="AB320" s="168"/>
      <c r="AC320" s="168"/>
      <c r="AD320" s="172"/>
      <c r="AE320" s="168"/>
      <c r="AF320" s="168"/>
      <c r="AG320" s="168"/>
      <c r="AH320" s="168"/>
      <c r="AI320" s="168"/>
      <c r="AJ320" s="168"/>
      <c r="AK320" s="168"/>
      <c r="AL320" s="168"/>
      <c r="AM320" s="168"/>
      <c r="AN320" s="168"/>
      <c r="AO320" s="184"/>
      <c r="AP320" s="24"/>
      <c r="AQ320" s="8"/>
    </row>
    <row r="321" spans="1:43" ht="14.65" customHeight="1">
      <c r="A321" s="103"/>
      <c r="B321" s="193"/>
      <c r="C321" s="193"/>
      <c r="D321" s="118"/>
      <c r="E321" s="127"/>
      <c r="F321" s="133"/>
      <c r="G321" s="133"/>
      <c r="H321" s="133"/>
      <c r="I321" s="133"/>
      <c r="J321" s="145"/>
      <c r="K321" s="148"/>
      <c r="L321" s="151"/>
      <c r="M321" s="155"/>
      <c r="N321" s="14"/>
      <c r="O321" s="15"/>
      <c r="P321" s="15"/>
      <c r="Q321" s="16"/>
      <c r="R321" s="17" t="str">
        <f ca="1">IF(Q321=0," ",IFERROR(IF(DATEDIF(TODAY(),Q321,"M")&lt;=5,"ROJO",IF(DATEDIF(TODAY(),Q321,"M")&gt;=12,"VERDE",IF(AND(DATEDIF(TODAY(),Q321,"M")&gt;=6,DATEDIF(TODAY(),Q321,"M")&lt;=11),"AMARILLO"))),S321))</f>
        <v xml:space="preserve"> </v>
      </c>
      <c r="S321" s="25" t="str">
        <f>IF(Q321=0," ",IF(Q321&lt;=$N$4,"VENCIDO","NO VENCIDO"))</f>
        <v xml:space="preserve"> </v>
      </c>
      <c r="T321" s="18"/>
      <c r="U321" s="19"/>
      <c r="V321" s="19"/>
      <c r="W321" s="20"/>
      <c r="X321" s="20"/>
      <c r="Y321" s="164"/>
      <c r="Z321" s="21"/>
      <c r="AA321" s="4"/>
      <c r="AB321" s="169"/>
      <c r="AC321" s="169"/>
      <c r="AD321" s="173"/>
      <c r="AE321" s="169"/>
      <c r="AF321" s="169"/>
      <c r="AG321" s="169"/>
      <c r="AH321" s="169"/>
      <c r="AI321" s="169"/>
      <c r="AJ321" s="169"/>
      <c r="AK321" s="169"/>
      <c r="AL321" s="169"/>
      <c r="AM321" s="169"/>
      <c r="AN321" s="169"/>
      <c r="AO321" s="185"/>
      <c r="AP321" s="24"/>
      <c r="AQ321" s="8"/>
    </row>
    <row r="322" spans="1:43" ht="16.5">
      <c r="A322" s="103"/>
      <c r="B322" s="193"/>
      <c r="C322" s="193"/>
      <c r="D322" s="119"/>
      <c r="E322" s="128"/>
      <c r="F322" s="134"/>
      <c r="G322" s="134"/>
      <c r="H322" s="134"/>
      <c r="I322" s="134"/>
      <c r="J322" s="146"/>
      <c r="K322" s="149"/>
      <c r="L322" s="152"/>
      <c r="M322" s="28" t="b">
        <f>M316=N322</f>
        <v>1</v>
      </c>
      <c r="N322" s="29">
        <f>SUM(N316:N321)</f>
        <v>0</v>
      </c>
      <c r="O322" s="30" t="s">
        <v>112</v>
      </c>
      <c r="P322" s="31"/>
      <c r="Q322" s="32"/>
      <c r="R322" s="32"/>
      <c r="S322" s="32"/>
      <c r="T322" s="33">
        <f>SUM(T316:T321)</f>
        <v>0</v>
      </c>
      <c r="U322" s="34"/>
      <c r="V322" s="34"/>
      <c r="W322" s="35"/>
      <c r="X322" s="35"/>
      <c r="Y322" s="165"/>
      <c r="Z322" s="36"/>
      <c r="AA322" s="4"/>
      <c r="AB322" s="37"/>
      <c r="AC322" s="38"/>
      <c r="AD322" s="53"/>
      <c r="AE322" s="38"/>
      <c r="AF322" s="38"/>
      <c r="AG322" s="38"/>
      <c r="AH322" s="38"/>
      <c r="AI322" s="38"/>
      <c r="AJ322" s="38"/>
      <c r="AK322" s="38"/>
      <c r="AL322" s="38"/>
      <c r="AM322" s="38"/>
      <c r="AN322" s="38"/>
      <c r="AO322" s="39"/>
      <c r="AP322" s="24"/>
      <c r="AQ322" s="8"/>
    </row>
    <row r="323" spans="1:43" ht="14.65" customHeight="1">
      <c r="A323" s="103">
        <f>+A316+1</f>
        <v>5</v>
      </c>
      <c r="B323" s="193" t="s">
        <v>204</v>
      </c>
      <c r="C323" s="193"/>
      <c r="D323" s="117">
        <f>+Julio!M323</f>
        <v>0</v>
      </c>
      <c r="E323" s="126">
        <v>200</v>
      </c>
      <c r="F323" s="132"/>
      <c r="G323" s="132"/>
      <c r="H323" s="132"/>
      <c r="I323" s="132"/>
      <c r="J323" s="144">
        <f>+F323+G323</f>
        <v>0</v>
      </c>
      <c r="K323" s="147">
        <f>+AO323</f>
        <v>0</v>
      </c>
      <c r="L323" s="150">
        <f>+J323+K323</f>
        <v>0</v>
      </c>
      <c r="M323" s="153">
        <f>+(D323+E323)-L323+H323-I323</f>
        <v>200</v>
      </c>
      <c r="N323" s="14">
        <v>200</v>
      </c>
      <c r="O323" s="15" t="s">
        <v>325</v>
      </c>
      <c r="P323" s="15" t="s">
        <v>326</v>
      </c>
      <c r="Q323" s="16">
        <v>46598</v>
      </c>
      <c r="R323" s="17" t="str">
        <f ca="1">IF(Q323=0," ",IFERROR(IF(DATEDIF(TODAY(),Q323,"M")&lt;=5,"ROJO",IF(DATEDIF(TODAY(),Q323,"M")&gt;=12,"VERDE",IF(AND(DATEDIF(TODAY(),Q323,"M")&gt;=6,DATEDIF(TODAY(),Q323,"M")&lt;=11),"AMARILLO"))),S323))</f>
        <v>AMARILLO</v>
      </c>
      <c r="S323" s="17" t="str">
        <f>IF(Q323=0," ",IF(Q323&lt;=$N$4,"VENCIDO","NO VENCIDO"))</f>
        <v>NO VENCIDO</v>
      </c>
      <c r="T323" s="18"/>
      <c r="U323" s="19"/>
      <c r="V323" s="19"/>
      <c r="W323" s="20"/>
      <c r="X323" s="20"/>
      <c r="Y323" s="163">
        <f>+AT323</f>
        <v>0</v>
      </c>
      <c r="Z323" s="21"/>
      <c r="AA323" s="4"/>
      <c r="AB323" s="167"/>
      <c r="AC323" s="167"/>
      <c r="AD323" s="171">
        <f>+AB323+AC323</f>
        <v>0</v>
      </c>
      <c r="AE323" s="167"/>
      <c r="AF323" s="167"/>
      <c r="AG323" s="167"/>
      <c r="AH323" s="167"/>
      <c r="AI323" s="167"/>
      <c r="AJ323" s="167"/>
      <c r="AK323" s="167"/>
      <c r="AL323" s="167"/>
      <c r="AM323" s="167"/>
      <c r="AN323" s="167"/>
      <c r="AO323" s="183">
        <f>SUM(AD323:AN328)</f>
        <v>0</v>
      </c>
      <c r="AP323" s="24"/>
      <c r="AQ323" s="8"/>
    </row>
    <row r="324" spans="1:43" ht="14.65" customHeight="1">
      <c r="A324" s="103"/>
      <c r="B324" s="193"/>
      <c r="C324" s="193"/>
      <c r="D324" s="118"/>
      <c r="E324" s="127"/>
      <c r="F324" s="133"/>
      <c r="G324" s="133"/>
      <c r="H324" s="133"/>
      <c r="I324" s="133"/>
      <c r="J324" s="145"/>
      <c r="K324" s="148"/>
      <c r="L324" s="151"/>
      <c r="M324" s="154"/>
      <c r="N324" s="14"/>
      <c r="O324" s="15"/>
      <c r="P324" s="15"/>
      <c r="Q324" s="16"/>
      <c r="R324" s="17" t="str">
        <f ca="1">IF(Q324=0," ",IFERROR(IF(DATEDIF(TODAY(),Q324,"M")&lt;=5,"ROJO",IF(DATEDIF(TODAY(),Q324,"M")&gt;=12,"VERDE",IF(AND(DATEDIF(TODAY(),Q324,"M")&gt;=6,DATEDIF(TODAY(),Q324,"M")&lt;=11),"AMARILLO"))),S324))</f>
        <v xml:space="preserve"> </v>
      </c>
      <c r="S324" s="25" t="str">
        <f>IF(Q324=0," ",IF(Q324&lt;=$N$4,"VENCIDO","NO VENCIDO"))</f>
        <v xml:space="preserve"> </v>
      </c>
      <c r="T324" s="18"/>
      <c r="U324" s="19"/>
      <c r="V324" s="19"/>
      <c r="W324" s="20"/>
      <c r="X324" s="20"/>
      <c r="Y324" s="164"/>
      <c r="Z324" s="21"/>
      <c r="AA324" s="4"/>
      <c r="AB324" s="168"/>
      <c r="AC324" s="168"/>
      <c r="AD324" s="172"/>
      <c r="AE324" s="168"/>
      <c r="AF324" s="168"/>
      <c r="AG324" s="168"/>
      <c r="AH324" s="168"/>
      <c r="AI324" s="168"/>
      <c r="AJ324" s="168"/>
      <c r="AK324" s="168"/>
      <c r="AL324" s="168"/>
      <c r="AM324" s="168"/>
      <c r="AN324" s="168"/>
      <c r="AO324" s="184"/>
      <c r="AP324" s="24"/>
      <c r="AQ324" s="8"/>
    </row>
    <row r="325" spans="1:43" ht="14.65" customHeight="1">
      <c r="A325" s="103"/>
      <c r="B325" s="193"/>
      <c r="C325" s="193"/>
      <c r="D325" s="118"/>
      <c r="E325" s="127"/>
      <c r="F325" s="133"/>
      <c r="G325" s="133"/>
      <c r="H325" s="133"/>
      <c r="I325" s="133"/>
      <c r="J325" s="145"/>
      <c r="K325" s="148"/>
      <c r="L325" s="151"/>
      <c r="M325" s="154"/>
      <c r="N325" s="14"/>
      <c r="O325" s="15"/>
      <c r="P325" s="15"/>
      <c r="Q325" s="16"/>
      <c r="R325" s="40"/>
      <c r="S325" s="41"/>
      <c r="T325" s="18"/>
      <c r="U325" s="19"/>
      <c r="V325" s="19"/>
      <c r="W325" s="20"/>
      <c r="X325" s="20"/>
      <c r="Y325" s="164"/>
      <c r="Z325" s="21"/>
      <c r="AA325" s="4"/>
      <c r="AB325" s="168"/>
      <c r="AC325" s="168"/>
      <c r="AD325" s="172"/>
      <c r="AE325" s="168"/>
      <c r="AF325" s="168"/>
      <c r="AG325" s="168"/>
      <c r="AH325" s="168"/>
      <c r="AI325" s="168"/>
      <c r="AJ325" s="168"/>
      <c r="AK325" s="168"/>
      <c r="AL325" s="168"/>
      <c r="AM325" s="168"/>
      <c r="AN325" s="168"/>
      <c r="AO325" s="184"/>
      <c r="AP325" s="24"/>
      <c r="AQ325" s="8"/>
    </row>
    <row r="326" spans="1:43" ht="14.65" customHeight="1">
      <c r="A326" s="103"/>
      <c r="B326" s="193"/>
      <c r="C326" s="193"/>
      <c r="D326" s="118"/>
      <c r="E326" s="127"/>
      <c r="F326" s="133"/>
      <c r="G326" s="133"/>
      <c r="H326" s="133"/>
      <c r="I326" s="133"/>
      <c r="J326" s="145"/>
      <c r="K326" s="148"/>
      <c r="L326" s="151"/>
      <c r="M326" s="154"/>
      <c r="N326" s="14"/>
      <c r="O326" s="15"/>
      <c r="P326" s="15"/>
      <c r="Q326" s="16"/>
      <c r="R326" s="17" t="str">
        <f ca="1">IF(Q326=0," ",IFERROR(IF(DATEDIF(TODAY(),Q326,"M")&lt;=5,"ROJO",IF(DATEDIF(TODAY(),Q326,"M")&gt;=12,"VERDE",IF(AND(DATEDIF(TODAY(),Q326,"M")&gt;=6,DATEDIF(TODAY(),Q326,"M")&lt;=11),"AMARILLO"))),S326))</f>
        <v xml:space="preserve"> </v>
      </c>
      <c r="S326" s="25" t="str">
        <f>IF(Q326=0," ",IF(Q326&lt;=$N$4,"VENCIDO","NO VENCIDO"))</f>
        <v xml:space="preserve"> </v>
      </c>
      <c r="T326" s="18"/>
      <c r="U326" s="19"/>
      <c r="V326" s="19"/>
      <c r="W326" s="20"/>
      <c r="X326" s="20"/>
      <c r="Y326" s="164"/>
      <c r="Z326" s="21"/>
      <c r="AA326" s="4"/>
      <c r="AB326" s="168"/>
      <c r="AC326" s="168"/>
      <c r="AD326" s="172"/>
      <c r="AE326" s="168"/>
      <c r="AF326" s="168"/>
      <c r="AG326" s="168"/>
      <c r="AH326" s="168"/>
      <c r="AI326" s="168"/>
      <c r="AJ326" s="168"/>
      <c r="AK326" s="168"/>
      <c r="AL326" s="168"/>
      <c r="AM326" s="168"/>
      <c r="AN326" s="168"/>
      <c r="AO326" s="184"/>
      <c r="AP326" s="24"/>
      <c r="AQ326" s="8"/>
    </row>
    <row r="327" spans="1:43" ht="14.65" customHeight="1">
      <c r="A327" s="103"/>
      <c r="B327" s="193"/>
      <c r="C327" s="193"/>
      <c r="D327" s="118"/>
      <c r="E327" s="127"/>
      <c r="F327" s="133"/>
      <c r="G327" s="133"/>
      <c r="H327" s="133"/>
      <c r="I327" s="133"/>
      <c r="J327" s="145"/>
      <c r="K327" s="148"/>
      <c r="L327" s="151"/>
      <c r="M327" s="154"/>
      <c r="N327" s="14"/>
      <c r="O327" s="15"/>
      <c r="P327" s="15"/>
      <c r="Q327" s="16"/>
      <c r="R327" s="17" t="str">
        <f ca="1">IF(Q327=0," ",IFERROR(IF(DATEDIF(TODAY(),Q327,"M")&lt;=5,"ROJO",IF(DATEDIF(TODAY(),Q327,"M")&gt;=12,"VERDE",IF(AND(DATEDIF(TODAY(),Q327,"M")&gt;=6,DATEDIF(TODAY(),Q327,"M")&lt;=11),"AMARILLO"))),S327))</f>
        <v xml:space="preserve"> </v>
      </c>
      <c r="S327" s="25" t="str">
        <f>IF(Q327=0," ",IF(Q327&lt;=$N$4,"VENCIDO","NO VENCIDO"))</f>
        <v xml:space="preserve"> </v>
      </c>
      <c r="T327" s="18"/>
      <c r="U327" s="19"/>
      <c r="V327" s="19"/>
      <c r="W327" s="20"/>
      <c r="X327" s="20"/>
      <c r="Y327" s="164"/>
      <c r="Z327" s="21"/>
      <c r="AA327" s="4"/>
      <c r="AB327" s="168"/>
      <c r="AC327" s="168"/>
      <c r="AD327" s="172"/>
      <c r="AE327" s="168"/>
      <c r="AF327" s="168"/>
      <c r="AG327" s="168"/>
      <c r="AH327" s="168"/>
      <c r="AI327" s="168"/>
      <c r="AJ327" s="168"/>
      <c r="AK327" s="168"/>
      <c r="AL327" s="168"/>
      <c r="AM327" s="168"/>
      <c r="AN327" s="168"/>
      <c r="AO327" s="184"/>
      <c r="AP327" s="24"/>
      <c r="AQ327" s="8"/>
    </row>
    <row r="328" spans="1:43" ht="14.65" customHeight="1">
      <c r="A328" s="103"/>
      <c r="B328" s="193"/>
      <c r="C328" s="193"/>
      <c r="D328" s="118"/>
      <c r="E328" s="127"/>
      <c r="F328" s="133"/>
      <c r="G328" s="133"/>
      <c r="H328" s="133"/>
      <c r="I328" s="133"/>
      <c r="J328" s="145"/>
      <c r="K328" s="148"/>
      <c r="L328" s="151"/>
      <c r="M328" s="155"/>
      <c r="N328" s="14"/>
      <c r="O328" s="15"/>
      <c r="P328" s="15"/>
      <c r="Q328" s="16"/>
      <c r="R328" s="17" t="str">
        <f ca="1">IF(Q328=0," ",IFERROR(IF(DATEDIF(TODAY(),Q328,"M")&lt;=5,"ROJO",IF(DATEDIF(TODAY(),Q328,"M")&gt;=12,"VERDE",IF(AND(DATEDIF(TODAY(),Q328,"M")&gt;=6,DATEDIF(TODAY(),Q328,"M")&lt;=11),"AMARILLO"))),S328))</f>
        <v xml:space="preserve"> </v>
      </c>
      <c r="S328" s="25" t="str">
        <f>IF(Q328=0," ",IF(Q328&lt;=$N$4,"VENCIDO","NO VENCIDO"))</f>
        <v xml:space="preserve"> </v>
      </c>
      <c r="T328" s="18"/>
      <c r="U328" s="19"/>
      <c r="V328" s="19"/>
      <c r="W328" s="20"/>
      <c r="X328" s="20"/>
      <c r="Y328" s="164"/>
      <c r="Z328" s="21"/>
      <c r="AA328" s="4"/>
      <c r="AB328" s="169"/>
      <c r="AC328" s="169"/>
      <c r="AD328" s="173"/>
      <c r="AE328" s="169"/>
      <c r="AF328" s="169"/>
      <c r="AG328" s="169"/>
      <c r="AH328" s="169"/>
      <c r="AI328" s="169"/>
      <c r="AJ328" s="169"/>
      <c r="AK328" s="169"/>
      <c r="AL328" s="169"/>
      <c r="AM328" s="169"/>
      <c r="AN328" s="169"/>
      <c r="AO328" s="185"/>
      <c r="AP328" s="24"/>
      <c r="AQ328" s="8"/>
    </row>
    <row r="329" spans="1:43" ht="16.5">
      <c r="A329" s="103"/>
      <c r="B329" s="193"/>
      <c r="C329" s="193"/>
      <c r="D329" s="119"/>
      <c r="E329" s="128"/>
      <c r="F329" s="134"/>
      <c r="G329" s="134"/>
      <c r="H329" s="134"/>
      <c r="I329" s="134"/>
      <c r="J329" s="146"/>
      <c r="K329" s="149"/>
      <c r="L329" s="152"/>
      <c r="M329" s="28" t="b">
        <f>M323=N329</f>
        <v>1</v>
      </c>
      <c r="N329" s="29">
        <f>SUM(N323:N328)</f>
        <v>200</v>
      </c>
      <c r="O329" s="30" t="s">
        <v>112</v>
      </c>
      <c r="P329" s="31"/>
      <c r="Q329" s="32"/>
      <c r="R329" s="32"/>
      <c r="S329" s="32"/>
      <c r="T329" s="33">
        <f>SUM(T323:T328)</f>
        <v>0</v>
      </c>
      <c r="U329" s="34"/>
      <c r="V329" s="34"/>
      <c r="W329" s="35"/>
      <c r="X329" s="35"/>
      <c r="Y329" s="165"/>
      <c r="Z329" s="36"/>
      <c r="AA329" s="4"/>
      <c r="AB329" s="37"/>
      <c r="AC329" s="38"/>
      <c r="AD329" s="53"/>
      <c r="AE329" s="38"/>
      <c r="AF329" s="38"/>
      <c r="AG329" s="38"/>
      <c r="AH329" s="38"/>
      <c r="AI329" s="38"/>
      <c r="AJ329" s="38"/>
      <c r="AK329" s="38"/>
      <c r="AL329" s="38"/>
      <c r="AM329" s="38"/>
      <c r="AN329" s="38"/>
      <c r="AO329" s="39"/>
      <c r="AP329" s="24"/>
      <c r="AQ329" s="8"/>
    </row>
    <row r="330" spans="1:43" ht="14.65" customHeight="1">
      <c r="A330" s="103">
        <f>+A323+1</f>
        <v>6</v>
      </c>
      <c r="B330" s="193" t="s">
        <v>205</v>
      </c>
      <c r="C330" s="193"/>
      <c r="D330" s="117">
        <f>+Julio!M330</f>
        <v>131</v>
      </c>
      <c r="E330" s="126">
        <v>0</v>
      </c>
      <c r="F330" s="132">
        <v>131</v>
      </c>
      <c r="G330" s="132"/>
      <c r="H330" s="132"/>
      <c r="I330" s="132"/>
      <c r="J330" s="144">
        <f>+F330+G330</f>
        <v>131</v>
      </c>
      <c r="K330" s="147">
        <f>+AO330</f>
        <v>0</v>
      </c>
      <c r="L330" s="150">
        <f>+J330+K330</f>
        <v>131</v>
      </c>
      <c r="M330" s="153">
        <f>+(D330+E330)-L330+H330-I330</f>
        <v>0</v>
      </c>
      <c r="N330" s="14"/>
      <c r="O330" s="15"/>
      <c r="P330" s="15"/>
      <c r="Q330" s="16"/>
      <c r="R330" s="17" t="str">
        <f ca="1">IF(Q330=0," ",IFERROR(IF(DATEDIF(TODAY(),Q330,"M")&lt;=5,"ROJO",IF(DATEDIF(TODAY(),Q330,"M")&gt;=12,"VERDE",IF(AND(DATEDIF(TODAY(),Q330,"M")&gt;=6,DATEDIF(TODAY(),Q330,"M")&lt;=11),"AMARILLO"))),S330))</f>
        <v xml:space="preserve"> </v>
      </c>
      <c r="S330" s="17" t="str">
        <f>IF(Q330=0," ",IF(Q330&lt;=$N$4,"VENCIDO","NO VENCIDO"))</f>
        <v xml:space="preserve"> </v>
      </c>
      <c r="T330" s="18"/>
      <c r="U330" s="19"/>
      <c r="V330" s="19"/>
      <c r="W330" s="20"/>
      <c r="X330" s="20"/>
      <c r="Y330" s="163">
        <f>+AT330</f>
        <v>0</v>
      </c>
      <c r="Z330" s="21"/>
      <c r="AA330" s="4"/>
      <c r="AB330" s="167"/>
      <c r="AC330" s="167"/>
      <c r="AD330" s="171">
        <f>+AB330+AC330</f>
        <v>0</v>
      </c>
      <c r="AE330" s="167"/>
      <c r="AF330" s="167"/>
      <c r="AG330" s="167"/>
      <c r="AH330" s="167"/>
      <c r="AI330" s="167"/>
      <c r="AJ330" s="167"/>
      <c r="AK330" s="167"/>
      <c r="AL330" s="167"/>
      <c r="AM330" s="167"/>
      <c r="AN330" s="167"/>
      <c r="AO330" s="183">
        <f>SUM(AD330:AN335)</f>
        <v>0</v>
      </c>
      <c r="AP330" s="24"/>
      <c r="AQ330" s="8"/>
    </row>
    <row r="331" spans="1:43" ht="14.65" customHeight="1">
      <c r="A331" s="103"/>
      <c r="B331" s="193"/>
      <c r="C331" s="193"/>
      <c r="D331" s="118"/>
      <c r="E331" s="127"/>
      <c r="F331" s="133"/>
      <c r="G331" s="133"/>
      <c r="H331" s="133"/>
      <c r="I331" s="133"/>
      <c r="J331" s="145"/>
      <c r="K331" s="148"/>
      <c r="L331" s="151"/>
      <c r="M331" s="154"/>
      <c r="N331" s="14"/>
      <c r="O331" s="15"/>
      <c r="P331" s="15"/>
      <c r="Q331" s="16"/>
      <c r="R331" s="17" t="str">
        <f ca="1">IF(Q331=0," ",IFERROR(IF(DATEDIF(TODAY(),Q331,"M")&lt;=5,"ROJO",IF(DATEDIF(TODAY(),Q331,"M")&gt;=12,"VERDE",IF(AND(DATEDIF(TODAY(),Q331,"M")&gt;=6,DATEDIF(TODAY(),Q331,"M")&lt;=11),"AMARILLO"))),S331))</f>
        <v xml:space="preserve"> </v>
      </c>
      <c r="S331" s="25" t="str">
        <f>IF(Q331=0," ",IF(Q331&lt;=$N$4,"VENCIDO","NO VENCIDO"))</f>
        <v xml:space="preserve"> </v>
      </c>
      <c r="T331" s="18"/>
      <c r="U331" s="19"/>
      <c r="V331" s="19"/>
      <c r="W331" s="20"/>
      <c r="X331" s="20"/>
      <c r="Y331" s="164"/>
      <c r="Z331" s="21"/>
      <c r="AA331" s="4"/>
      <c r="AB331" s="168"/>
      <c r="AC331" s="168"/>
      <c r="AD331" s="172"/>
      <c r="AE331" s="168"/>
      <c r="AF331" s="168"/>
      <c r="AG331" s="168"/>
      <c r="AH331" s="168"/>
      <c r="AI331" s="168"/>
      <c r="AJ331" s="168"/>
      <c r="AK331" s="168"/>
      <c r="AL331" s="168"/>
      <c r="AM331" s="168"/>
      <c r="AN331" s="168"/>
      <c r="AO331" s="184"/>
      <c r="AP331" s="24"/>
      <c r="AQ331" s="8"/>
    </row>
    <row r="332" spans="1:43" ht="14.65" customHeight="1">
      <c r="A332" s="103"/>
      <c r="B332" s="193"/>
      <c r="C332" s="193"/>
      <c r="D332" s="118"/>
      <c r="E332" s="127"/>
      <c r="F332" s="133"/>
      <c r="G332" s="133"/>
      <c r="H332" s="133"/>
      <c r="I332" s="133"/>
      <c r="J332" s="145"/>
      <c r="K332" s="148"/>
      <c r="L332" s="151"/>
      <c r="M332" s="154"/>
      <c r="N332" s="14"/>
      <c r="O332" s="15"/>
      <c r="P332" s="15"/>
      <c r="Q332" s="16"/>
      <c r="R332" s="40"/>
      <c r="S332" s="41"/>
      <c r="T332" s="18"/>
      <c r="U332" s="19"/>
      <c r="V332" s="19"/>
      <c r="W332" s="20"/>
      <c r="X332" s="20"/>
      <c r="Y332" s="164"/>
      <c r="Z332" s="21"/>
      <c r="AA332" s="4"/>
      <c r="AB332" s="168"/>
      <c r="AC332" s="168"/>
      <c r="AD332" s="172"/>
      <c r="AE332" s="168"/>
      <c r="AF332" s="168"/>
      <c r="AG332" s="168"/>
      <c r="AH332" s="168"/>
      <c r="AI332" s="168"/>
      <c r="AJ332" s="168"/>
      <c r="AK332" s="168"/>
      <c r="AL332" s="168"/>
      <c r="AM332" s="168"/>
      <c r="AN332" s="168"/>
      <c r="AO332" s="184"/>
      <c r="AP332" s="24"/>
      <c r="AQ332" s="8"/>
    </row>
    <row r="333" spans="1:43" ht="14.65" customHeight="1">
      <c r="A333" s="103"/>
      <c r="B333" s="193"/>
      <c r="C333" s="193"/>
      <c r="D333" s="118"/>
      <c r="E333" s="127"/>
      <c r="F333" s="133"/>
      <c r="G333" s="133"/>
      <c r="H333" s="133"/>
      <c r="I333" s="133"/>
      <c r="J333" s="145"/>
      <c r="K333" s="148"/>
      <c r="L333" s="151"/>
      <c r="M333" s="154"/>
      <c r="N333" s="14"/>
      <c r="O333" s="15"/>
      <c r="P333" s="15"/>
      <c r="Q333" s="16"/>
      <c r="R333" s="17" t="str">
        <f ca="1">IF(Q333=0," ",IFERROR(IF(DATEDIF(TODAY(),Q333,"M")&lt;=5,"ROJO",IF(DATEDIF(TODAY(),Q333,"M")&gt;=12,"VERDE",IF(AND(DATEDIF(TODAY(),Q333,"M")&gt;=6,DATEDIF(TODAY(),Q333,"M")&lt;=11),"AMARILLO"))),S333))</f>
        <v xml:space="preserve"> </v>
      </c>
      <c r="S333" s="25" t="str">
        <f>IF(Q333=0," ",IF(Q333&lt;=$N$4,"VENCIDO","NO VENCIDO"))</f>
        <v xml:space="preserve"> </v>
      </c>
      <c r="T333" s="18"/>
      <c r="U333" s="19"/>
      <c r="V333" s="19"/>
      <c r="W333" s="20"/>
      <c r="X333" s="20"/>
      <c r="Y333" s="164"/>
      <c r="Z333" s="21"/>
      <c r="AA333" s="4"/>
      <c r="AB333" s="168"/>
      <c r="AC333" s="168"/>
      <c r="AD333" s="172"/>
      <c r="AE333" s="168"/>
      <c r="AF333" s="168"/>
      <c r="AG333" s="168"/>
      <c r="AH333" s="168"/>
      <c r="AI333" s="168"/>
      <c r="AJ333" s="168"/>
      <c r="AK333" s="168"/>
      <c r="AL333" s="168"/>
      <c r="AM333" s="168"/>
      <c r="AN333" s="168"/>
      <c r="AO333" s="184"/>
      <c r="AP333" s="24"/>
      <c r="AQ333" s="8"/>
    </row>
    <row r="334" spans="1:43" ht="14.65" customHeight="1">
      <c r="A334" s="103"/>
      <c r="B334" s="193"/>
      <c r="C334" s="193"/>
      <c r="D334" s="118"/>
      <c r="E334" s="127"/>
      <c r="F334" s="133"/>
      <c r="G334" s="133"/>
      <c r="H334" s="133"/>
      <c r="I334" s="133"/>
      <c r="J334" s="145"/>
      <c r="K334" s="148"/>
      <c r="L334" s="151"/>
      <c r="M334" s="154"/>
      <c r="N334" s="14"/>
      <c r="O334" s="15"/>
      <c r="P334" s="15"/>
      <c r="Q334" s="16"/>
      <c r="R334" s="17" t="str">
        <f ca="1">IF(Q334=0," ",IFERROR(IF(DATEDIF(TODAY(),Q334,"M")&lt;=5,"ROJO",IF(DATEDIF(TODAY(),Q334,"M")&gt;=12,"VERDE",IF(AND(DATEDIF(TODAY(),Q334,"M")&gt;=6,DATEDIF(TODAY(),Q334,"M")&lt;=11),"AMARILLO"))),S334))</f>
        <v xml:space="preserve"> </v>
      </c>
      <c r="S334" s="25" t="str">
        <f>IF(Q334=0," ",IF(Q334&lt;=$N$4,"VENCIDO","NO VENCIDO"))</f>
        <v xml:space="preserve"> </v>
      </c>
      <c r="T334" s="18"/>
      <c r="U334" s="19"/>
      <c r="V334" s="19"/>
      <c r="W334" s="20"/>
      <c r="X334" s="20"/>
      <c r="Y334" s="164"/>
      <c r="Z334" s="21"/>
      <c r="AA334" s="4"/>
      <c r="AB334" s="168"/>
      <c r="AC334" s="168"/>
      <c r="AD334" s="172"/>
      <c r="AE334" s="168"/>
      <c r="AF334" s="168"/>
      <c r="AG334" s="168"/>
      <c r="AH334" s="168"/>
      <c r="AI334" s="168"/>
      <c r="AJ334" s="168"/>
      <c r="AK334" s="168"/>
      <c r="AL334" s="168"/>
      <c r="AM334" s="168"/>
      <c r="AN334" s="168"/>
      <c r="AO334" s="184"/>
      <c r="AP334" s="24"/>
      <c r="AQ334" s="8"/>
    </row>
    <row r="335" spans="1:43" ht="14.65" customHeight="1">
      <c r="A335" s="103"/>
      <c r="B335" s="193"/>
      <c r="C335" s="193"/>
      <c r="D335" s="118"/>
      <c r="E335" s="127"/>
      <c r="F335" s="133"/>
      <c r="G335" s="133"/>
      <c r="H335" s="133"/>
      <c r="I335" s="133"/>
      <c r="J335" s="145"/>
      <c r="K335" s="148"/>
      <c r="L335" s="151"/>
      <c r="M335" s="155"/>
      <c r="N335" s="14"/>
      <c r="O335" s="15"/>
      <c r="P335" s="15"/>
      <c r="Q335" s="16"/>
      <c r="R335" s="17" t="str">
        <f ca="1">IF(Q335=0," ",IFERROR(IF(DATEDIF(TODAY(),Q335,"M")&lt;=5,"ROJO",IF(DATEDIF(TODAY(),Q335,"M")&gt;=12,"VERDE",IF(AND(DATEDIF(TODAY(),Q335,"M")&gt;=6,DATEDIF(TODAY(),Q335,"M")&lt;=11),"AMARILLO"))),S335))</f>
        <v xml:space="preserve"> </v>
      </c>
      <c r="S335" s="25" t="str">
        <f>IF(Q335=0," ",IF(Q335&lt;=$N$4,"VENCIDO","NO VENCIDO"))</f>
        <v xml:space="preserve"> </v>
      </c>
      <c r="T335" s="18"/>
      <c r="U335" s="19"/>
      <c r="V335" s="19"/>
      <c r="W335" s="20"/>
      <c r="X335" s="20"/>
      <c r="Y335" s="164"/>
      <c r="Z335" s="21"/>
      <c r="AA335" s="4"/>
      <c r="AB335" s="169"/>
      <c r="AC335" s="169"/>
      <c r="AD335" s="173"/>
      <c r="AE335" s="169"/>
      <c r="AF335" s="169"/>
      <c r="AG335" s="169"/>
      <c r="AH335" s="169"/>
      <c r="AI335" s="169"/>
      <c r="AJ335" s="169"/>
      <c r="AK335" s="169"/>
      <c r="AL335" s="169"/>
      <c r="AM335" s="169"/>
      <c r="AN335" s="169"/>
      <c r="AO335" s="185"/>
      <c r="AP335" s="24"/>
      <c r="AQ335" s="8"/>
    </row>
    <row r="336" spans="1:43" ht="16.5">
      <c r="A336" s="103"/>
      <c r="B336" s="193"/>
      <c r="C336" s="193"/>
      <c r="D336" s="119"/>
      <c r="E336" s="128"/>
      <c r="F336" s="134"/>
      <c r="G336" s="134"/>
      <c r="H336" s="134"/>
      <c r="I336" s="134"/>
      <c r="J336" s="146"/>
      <c r="K336" s="149"/>
      <c r="L336" s="152"/>
      <c r="M336" s="28" t="b">
        <f>M330=N336</f>
        <v>1</v>
      </c>
      <c r="N336" s="29">
        <f>SUM(N330:N335)</f>
        <v>0</v>
      </c>
      <c r="O336" s="30" t="s">
        <v>112</v>
      </c>
      <c r="P336" s="31"/>
      <c r="Q336" s="32"/>
      <c r="R336" s="32"/>
      <c r="S336" s="32"/>
      <c r="T336" s="33">
        <f>SUM(T330:T335)</f>
        <v>0</v>
      </c>
      <c r="U336" s="34"/>
      <c r="V336" s="34"/>
      <c r="W336" s="35"/>
      <c r="X336" s="35"/>
      <c r="Y336" s="165"/>
      <c r="Z336" s="36"/>
      <c r="AA336" s="4"/>
      <c r="AB336" s="37"/>
      <c r="AC336" s="38"/>
      <c r="AD336" s="53"/>
      <c r="AE336" s="38"/>
      <c r="AF336" s="38"/>
      <c r="AG336" s="38"/>
      <c r="AH336" s="38"/>
      <c r="AI336" s="38"/>
      <c r="AJ336" s="38"/>
      <c r="AK336" s="38"/>
      <c r="AL336" s="38"/>
      <c r="AM336" s="38"/>
      <c r="AN336" s="38"/>
      <c r="AO336" s="39"/>
      <c r="AP336" s="24"/>
      <c r="AQ336" s="8"/>
    </row>
    <row r="337" spans="1:43" ht="14.65" customHeight="1">
      <c r="A337" s="103">
        <f>+A330+1</f>
        <v>7</v>
      </c>
      <c r="B337" s="193" t="s">
        <v>208</v>
      </c>
      <c r="C337" s="193"/>
      <c r="D337" s="117">
        <f>+Julio!M337</f>
        <v>0</v>
      </c>
      <c r="E337" s="126"/>
      <c r="F337" s="132"/>
      <c r="G337" s="132"/>
      <c r="H337" s="132"/>
      <c r="I337" s="132"/>
      <c r="J337" s="144">
        <f>+F337+G337</f>
        <v>0</v>
      </c>
      <c r="K337" s="147">
        <f>+AO337</f>
        <v>0</v>
      </c>
      <c r="L337" s="150">
        <f>+J337+K337</f>
        <v>0</v>
      </c>
      <c r="M337" s="153">
        <f>+(D337+E337)-L337+H337-I337</f>
        <v>0</v>
      </c>
      <c r="N337" s="14"/>
      <c r="O337" s="15"/>
      <c r="P337" s="15"/>
      <c r="Q337" s="16"/>
      <c r="R337" s="17" t="str">
        <f ca="1">IF(Q337=0," ",IFERROR(IF(DATEDIF(TODAY(),Q337,"M")&lt;=5,"ROJO",IF(DATEDIF(TODAY(),Q337,"M")&gt;=12,"VERDE",IF(AND(DATEDIF(TODAY(),Q337,"M")&gt;=6,DATEDIF(TODAY(),Q337,"M")&lt;=11),"AMARILLO"))),S337))</f>
        <v xml:space="preserve"> </v>
      </c>
      <c r="S337" s="17" t="str">
        <f>IF(Q337=0," ",IF(Q337&lt;=$N$4,"VENCIDO","NO VENCIDO"))</f>
        <v xml:space="preserve"> </v>
      </c>
      <c r="T337" s="18"/>
      <c r="U337" s="19"/>
      <c r="V337" s="19"/>
      <c r="W337" s="20"/>
      <c r="X337" s="20"/>
      <c r="Y337" s="163">
        <f>+AT337</f>
        <v>0</v>
      </c>
      <c r="Z337" s="21"/>
      <c r="AA337" s="4"/>
      <c r="AB337" s="167"/>
      <c r="AC337" s="167"/>
      <c r="AD337" s="171">
        <f>+AB337+AC337</f>
        <v>0</v>
      </c>
      <c r="AE337" s="167"/>
      <c r="AF337" s="167"/>
      <c r="AG337" s="167"/>
      <c r="AH337" s="167"/>
      <c r="AI337" s="167"/>
      <c r="AJ337" s="167"/>
      <c r="AK337" s="167"/>
      <c r="AL337" s="167"/>
      <c r="AM337" s="167"/>
      <c r="AN337" s="167"/>
      <c r="AO337" s="183">
        <f>SUM(AD337:AN342)</f>
        <v>0</v>
      </c>
      <c r="AP337" s="24"/>
      <c r="AQ337" s="8"/>
    </row>
    <row r="338" spans="1:43" ht="14.65" customHeight="1">
      <c r="A338" s="103"/>
      <c r="B338" s="193"/>
      <c r="C338" s="193"/>
      <c r="D338" s="118"/>
      <c r="E338" s="127"/>
      <c r="F338" s="133"/>
      <c r="G338" s="133"/>
      <c r="H338" s="133"/>
      <c r="I338" s="133"/>
      <c r="J338" s="145"/>
      <c r="K338" s="148"/>
      <c r="L338" s="151"/>
      <c r="M338" s="154"/>
      <c r="N338" s="14"/>
      <c r="O338" s="15"/>
      <c r="P338" s="15"/>
      <c r="Q338" s="16"/>
      <c r="R338" s="17" t="str">
        <f ca="1">IF(Q338=0," ",IFERROR(IF(DATEDIF(TODAY(),Q338,"M")&lt;=5,"ROJO",IF(DATEDIF(TODAY(),Q338,"M")&gt;=12,"VERDE",IF(AND(DATEDIF(TODAY(),Q338,"M")&gt;=6,DATEDIF(TODAY(),Q338,"M")&lt;=11),"AMARILLO"))),S338))</f>
        <v xml:space="preserve"> </v>
      </c>
      <c r="S338" s="25" t="str">
        <f>IF(Q338=0," ",IF(Q338&lt;=$N$4,"VENCIDO","NO VENCIDO"))</f>
        <v xml:space="preserve"> </v>
      </c>
      <c r="T338" s="18"/>
      <c r="U338" s="19"/>
      <c r="V338" s="19"/>
      <c r="W338" s="20"/>
      <c r="X338" s="20"/>
      <c r="Y338" s="164"/>
      <c r="Z338" s="21"/>
      <c r="AA338" s="4"/>
      <c r="AB338" s="168"/>
      <c r="AC338" s="168"/>
      <c r="AD338" s="172"/>
      <c r="AE338" s="168"/>
      <c r="AF338" s="168"/>
      <c r="AG338" s="168"/>
      <c r="AH338" s="168"/>
      <c r="AI338" s="168"/>
      <c r="AJ338" s="168"/>
      <c r="AK338" s="168"/>
      <c r="AL338" s="168"/>
      <c r="AM338" s="168"/>
      <c r="AN338" s="168"/>
      <c r="AO338" s="184"/>
      <c r="AP338" s="24"/>
      <c r="AQ338" s="8"/>
    </row>
    <row r="339" spans="1:43" ht="14.65" customHeight="1">
      <c r="A339" s="103"/>
      <c r="B339" s="193"/>
      <c r="C339" s="193"/>
      <c r="D339" s="118"/>
      <c r="E339" s="127"/>
      <c r="F339" s="133"/>
      <c r="G339" s="133"/>
      <c r="H339" s="133"/>
      <c r="I339" s="133"/>
      <c r="J339" s="145"/>
      <c r="K339" s="148"/>
      <c r="L339" s="151"/>
      <c r="M339" s="154"/>
      <c r="N339" s="14"/>
      <c r="O339" s="15"/>
      <c r="P339" s="15"/>
      <c r="Q339" s="16"/>
      <c r="R339" s="40"/>
      <c r="S339" s="41"/>
      <c r="T339" s="18"/>
      <c r="U339" s="19"/>
      <c r="V339" s="19"/>
      <c r="W339" s="20"/>
      <c r="X339" s="20"/>
      <c r="Y339" s="164"/>
      <c r="Z339" s="21"/>
      <c r="AA339" s="4"/>
      <c r="AB339" s="168"/>
      <c r="AC339" s="168"/>
      <c r="AD339" s="172"/>
      <c r="AE339" s="168"/>
      <c r="AF339" s="168"/>
      <c r="AG339" s="168"/>
      <c r="AH339" s="168"/>
      <c r="AI339" s="168"/>
      <c r="AJ339" s="168"/>
      <c r="AK339" s="168"/>
      <c r="AL339" s="168"/>
      <c r="AM339" s="168"/>
      <c r="AN339" s="168"/>
      <c r="AO339" s="184"/>
      <c r="AP339" s="24"/>
      <c r="AQ339" s="8"/>
    </row>
    <row r="340" spans="1:43" ht="14.65" customHeight="1">
      <c r="A340" s="103"/>
      <c r="B340" s="193"/>
      <c r="C340" s="193"/>
      <c r="D340" s="118"/>
      <c r="E340" s="127"/>
      <c r="F340" s="133"/>
      <c r="G340" s="133"/>
      <c r="H340" s="133"/>
      <c r="I340" s="133"/>
      <c r="J340" s="145"/>
      <c r="K340" s="148"/>
      <c r="L340" s="151"/>
      <c r="M340" s="154"/>
      <c r="N340" s="14"/>
      <c r="O340" s="15"/>
      <c r="P340" s="15"/>
      <c r="Q340" s="16"/>
      <c r="R340" s="17" t="str">
        <f ca="1">IF(Q340=0," ",IFERROR(IF(DATEDIF(TODAY(),Q340,"M")&lt;=5,"ROJO",IF(DATEDIF(TODAY(),Q340,"M")&gt;=12,"VERDE",IF(AND(DATEDIF(TODAY(),Q340,"M")&gt;=6,DATEDIF(TODAY(),Q340,"M")&lt;=11),"AMARILLO"))),S340))</f>
        <v xml:space="preserve"> </v>
      </c>
      <c r="S340" s="25" t="str">
        <f>IF(Q340=0," ",IF(Q340&lt;=$N$4,"VENCIDO","NO VENCIDO"))</f>
        <v xml:space="preserve"> </v>
      </c>
      <c r="T340" s="18"/>
      <c r="U340" s="19"/>
      <c r="V340" s="19"/>
      <c r="W340" s="20"/>
      <c r="X340" s="20"/>
      <c r="Y340" s="164"/>
      <c r="Z340" s="21"/>
      <c r="AA340" s="4"/>
      <c r="AB340" s="168"/>
      <c r="AC340" s="168"/>
      <c r="AD340" s="172"/>
      <c r="AE340" s="168"/>
      <c r="AF340" s="168"/>
      <c r="AG340" s="168"/>
      <c r="AH340" s="168"/>
      <c r="AI340" s="168"/>
      <c r="AJ340" s="168"/>
      <c r="AK340" s="168"/>
      <c r="AL340" s="168"/>
      <c r="AM340" s="168"/>
      <c r="AN340" s="168"/>
      <c r="AO340" s="184"/>
      <c r="AP340" s="24"/>
      <c r="AQ340" s="8"/>
    </row>
    <row r="341" spans="1:43" ht="14.65" customHeight="1">
      <c r="A341" s="103"/>
      <c r="B341" s="193"/>
      <c r="C341" s="193"/>
      <c r="D341" s="118"/>
      <c r="E341" s="127"/>
      <c r="F341" s="133"/>
      <c r="G341" s="133"/>
      <c r="H341" s="133"/>
      <c r="I341" s="133"/>
      <c r="J341" s="145"/>
      <c r="K341" s="148"/>
      <c r="L341" s="151"/>
      <c r="M341" s="154"/>
      <c r="N341" s="14"/>
      <c r="O341" s="15"/>
      <c r="P341" s="15"/>
      <c r="Q341" s="16"/>
      <c r="R341" s="17" t="str">
        <f ca="1">IF(Q341=0," ",IFERROR(IF(DATEDIF(TODAY(),Q341,"M")&lt;=5,"ROJO",IF(DATEDIF(TODAY(),Q341,"M")&gt;=12,"VERDE",IF(AND(DATEDIF(TODAY(),Q341,"M")&gt;=6,DATEDIF(TODAY(),Q341,"M")&lt;=11),"AMARILLO"))),S341))</f>
        <v xml:space="preserve"> </v>
      </c>
      <c r="S341" s="25" t="str">
        <f>IF(Q341=0," ",IF(Q341&lt;=$N$4,"VENCIDO","NO VENCIDO"))</f>
        <v xml:space="preserve"> </v>
      </c>
      <c r="T341" s="18"/>
      <c r="U341" s="19"/>
      <c r="V341" s="19"/>
      <c r="W341" s="20"/>
      <c r="X341" s="20"/>
      <c r="Y341" s="164"/>
      <c r="Z341" s="21"/>
      <c r="AA341" s="4"/>
      <c r="AB341" s="168"/>
      <c r="AC341" s="168"/>
      <c r="AD341" s="172"/>
      <c r="AE341" s="168"/>
      <c r="AF341" s="168"/>
      <c r="AG341" s="168"/>
      <c r="AH341" s="168"/>
      <c r="AI341" s="168"/>
      <c r="AJ341" s="168"/>
      <c r="AK341" s="168"/>
      <c r="AL341" s="168"/>
      <c r="AM341" s="168"/>
      <c r="AN341" s="168"/>
      <c r="AO341" s="184"/>
      <c r="AP341" s="24"/>
      <c r="AQ341" s="8"/>
    </row>
    <row r="342" spans="1:43" ht="14.65" customHeight="1">
      <c r="A342" s="103"/>
      <c r="B342" s="193"/>
      <c r="C342" s="193"/>
      <c r="D342" s="118"/>
      <c r="E342" s="127"/>
      <c r="F342" s="133"/>
      <c r="G342" s="133"/>
      <c r="H342" s="133"/>
      <c r="I342" s="133"/>
      <c r="J342" s="145"/>
      <c r="K342" s="148"/>
      <c r="L342" s="151"/>
      <c r="M342" s="155"/>
      <c r="N342" s="14"/>
      <c r="O342" s="15"/>
      <c r="P342" s="15"/>
      <c r="Q342" s="16"/>
      <c r="R342" s="17" t="str">
        <f ca="1">IF(Q342=0," ",IFERROR(IF(DATEDIF(TODAY(),Q342,"M")&lt;=5,"ROJO",IF(DATEDIF(TODAY(),Q342,"M")&gt;=12,"VERDE",IF(AND(DATEDIF(TODAY(),Q342,"M")&gt;=6,DATEDIF(TODAY(),Q342,"M")&lt;=11),"AMARILLO"))),S342))</f>
        <v xml:space="preserve"> </v>
      </c>
      <c r="S342" s="25" t="str">
        <f>IF(Q342=0," ",IF(Q342&lt;=$N$4,"VENCIDO","NO VENCIDO"))</f>
        <v xml:space="preserve"> </v>
      </c>
      <c r="T342" s="18"/>
      <c r="U342" s="19"/>
      <c r="V342" s="19"/>
      <c r="W342" s="20"/>
      <c r="X342" s="20"/>
      <c r="Y342" s="164"/>
      <c r="Z342" s="21"/>
      <c r="AA342" s="4"/>
      <c r="AB342" s="169"/>
      <c r="AC342" s="169"/>
      <c r="AD342" s="173"/>
      <c r="AE342" s="169"/>
      <c r="AF342" s="169"/>
      <c r="AG342" s="169"/>
      <c r="AH342" s="169"/>
      <c r="AI342" s="169"/>
      <c r="AJ342" s="169"/>
      <c r="AK342" s="169"/>
      <c r="AL342" s="169"/>
      <c r="AM342" s="169"/>
      <c r="AN342" s="169"/>
      <c r="AO342" s="185"/>
      <c r="AP342" s="24"/>
      <c r="AQ342" s="8"/>
    </row>
    <row r="343" spans="1:43" ht="16.5">
      <c r="A343" s="103"/>
      <c r="B343" s="193"/>
      <c r="C343" s="193"/>
      <c r="D343" s="119"/>
      <c r="E343" s="128"/>
      <c r="F343" s="134"/>
      <c r="G343" s="134"/>
      <c r="H343" s="134"/>
      <c r="I343" s="134"/>
      <c r="J343" s="146"/>
      <c r="K343" s="149"/>
      <c r="L343" s="152"/>
      <c r="M343" s="28" t="b">
        <f>M337=N343</f>
        <v>1</v>
      </c>
      <c r="N343" s="29">
        <f>SUM(N337:N342)</f>
        <v>0</v>
      </c>
      <c r="O343" s="30" t="s">
        <v>112</v>
      </c>
      <c r="P343" s="31"/>
      <c r="Q343" s="32"/>
      <c r="R343" s="32"/>
      <c r="S343" s="32"/>
      <c r="T343" s="33">
        <f>SUM(T337:T342)</f>
        <v>0</v>
      </c>
      <c r="U343" s="34"/>
      <c r="V343" s="34"/>
      <c r="W343" s="35"/>
      <c r="X343" s="35"/>
      <c r="Y343" s="165"/>
      <c r="Z343" s="36"/>
      <c r="AA343" s="4"/>
      <c r="AB343" s="37"/>
      <c r="AC343" s="38"/>
      <c r="AD343" s="53"/>
      <c r="AE343" s="38"/>
      <c r="AF343" s="38"/>
      <c r="AG343" s="38"/>
      <c r="AH343" s="38"/>
      <c r="AI343" s="38"/>
      <c r="AJ343" s="38"/>
      <c r="AK343" s="38"/>
      <c r="AL343" s="38"/>
      <c r="AM343" s="38"/>
      <c r="AN343" s="38"/>
      <c r="AO343" s="39"/>
      <c r="AP343" s="24"/>
      <c r="AQ343" s="8"/>
    </row>
    <row r="344" spans="1:43" ht="14.65" customHeight="1">
      <c r="A344" s="103">
        <f>+A337+1</f>
        <v>8</v>
      </c>
      <c r="B344" s="193" t="s">
        <v>209</v>
      </c>
      <c r="C344" s="193"/>
      <c r="D344" s="117">
        <f>+Julio!M344</f>
        <v>173</v>
      </c>
      <c r="E344" s="126"/>
      <c r="F344" s="132">
        <v>19</v>
      </c>
      <c r="G344" s="132"/>
      <c r="H344" s="132"/>
      <c r="I344" s="132"/>
      <c r="J344" s="144">
        <f>+F344+G344</f>
        <v>19</v>
      </c>
      <c r="K344" s="147">
        <f>+AO344</f>
        <v>0</v>
      </c>
      <c r="L344" s="150">
        <f>+J344+K344</f>
        <v>19</v>
      </c>
      <c r="M344" s="153">
        <f>+(D344+E344)-L344+H344-I344</f>
        <v>154</v>
      </c>
      <c r="N344" s="14">
        <v>154</v>
      </c>
      <c r="O344" s="15" t="s">
        <v>242</v>
      </c>
      <c r="P344" s="15" t="s">
        <v>275</v>
      </c>
      <c r="Q344" s="16">
        <v>47728</v>
      </c>
      <c r="R344" s="17" t="str">
        <f ca="1">IF(Q344=0," ",IFERROR(IF(DATEDIF(TODAY(),Q344,"M")&lt;=5,"ROJO",IF(DATEDIF(TODAY(),Q344,"M")&gt;=12,"VERDE",IF(AND(DATEDIF(TODAY(),Q344,"M")&gt;=6,DATEDIF(TODAY(),Q344,"M")&lt;=11),"AMARILLO"))),S344))</f>
        <v>VERDE</v>
      </c>
      <c r="S344" s="17" t="str">
        <f>IF(Q344=0," ",IF(Q344&lt;=$N$4,"VENCIDO","NO VENCIDO"))</f>
        <v>NO VENCIDO</v>
      </c>
      <c r="T344" s="18"/>
      <c r="U344" s="19"/>
      <c r="V344" s="19"/>
      <c r="W344" s="20"/>
      <c r="X344" s="20"/>
      <c r="Y344" s="163">
        <f>+AT344</f>
        <v>0</v>
      </c>
      <c r="Z344" s="21"/>
      <c r="AA344" s="4"/>
      <c r="AB344" s="167"/>
      <c r="AC344" s="167"/>
      <c r="AD344" s="171">
        <f>+AB344+AC344</f>
        <v>0</v>
      </c>
      <c r="AE344" s="167"/>
      <c r="AF344" s="167"/>
      <c r="AG344" s="167"/>
      <c r="AH344" s="167"/>
      <c r="AI344" s="167"/>
      <c r="AJ344" s="167"/>
      <c r="AK344" s="167"/>
      <c r="AL344" s="167"/>
      <c r="AM344" s="167"/>
      <c r="AN344" s="167"/>
      <c r="AO344" s="183">
        <f>SUM(AD344:AN349)</f>
        <v>0</v>
      </c>
      <c r="AP344" s="24"/>
      <c r="AQ344" s="8"/>
    </row>
    <row r="345" spans="1:43" ht="14.65" customHeight="1">
      <c r="A345" s="103"/>
      <c r="B345" s="193"/>
      <c r="C345" s="193"/>
      <c r="D345" s="118"/>
      <c r="E345" s="127"/>
      <c r="F345" s="133"/>
      <c r="G345" s="133"/>
      <c r="H345" s="133"/>
      <c r="I345" s="133"/>
      <c r="J345" s="145"/>
      <c r="K345" s="148"/>
      <c r="L345" s="151"/>
      <c r="M345" s="154"/>
      <c r="N345" s="14"/>
      <c r="O345" s="15"/>
      <c r="P345" s="15"/>
      <c r="Q345" s="16"/>
      <c r="R345" s="17" t="str">
        <f ca="1">IF(Q345=0," ",IFERROR(IF(DATEDIF(TODAY(),Q345,"M")&lt;=5,"ROJO",IF(DATEDIF(TODAY(),Q345,"M")&gt;=12,"VERDE",IF(AND(DATEDIF(TODAY(),Q345,"M")&gt;=6,DATEDIF(TODAY(),Q345,"M")&lt;=11),"AMARILLO"))),S345))</f>
        <v xml:space="preserve"> </v>
      </c>
      <c r="S345" s="25" t="str">
        <f>IF(Q345=0," ",IF(Q345&lt;=$N$4,"VENCIDO","NO VENCIDO"))</f>
        <v xml:space="preserve"> </v>
      </c>
      <c r="T345" s="18"/>
      <c r="U345" s="19"/>
      <c r="V345" s="19"/>
      <c r="W345" s="20"/>
      <c r="X345" s="20"/>
      <c r="Y345" s="164"/>
      <c r="Z345" s="21"/>
      <c r="AA345" s="4"/>
      <c r="AB345" s="168"/>
      <c r="AC345" s="168"/>
      <c r="AD345" s="172"/>
      <c r="AE345" s="168"/>
      <c r="AF345" s="168"/>
      <c r="AG345" s="168"/>
      <c r="AH345" s="168"/>
      <c r="AI345" s="168"/>
      <c r="AJ345" s="168"/>
      <c r="AK345" s="168"/>
      <c r="AL345" s="168"/>
      <c r="AM345" s="168"/>
      <c r="AN345" s="168"/>
      <c r="AO345" s="184"/>
      <c r="AP345" s="24"/>
      <c r="AQ345" s="8"/>
    </row>
    <row r="346" spans="1:43" ht="14.65" customHeight="1">
      <c r="A346" s="103"/>
      <c r="B346" s="193"/>
      <c r="C346" s="193"/>
      <c r="D346" s="118"/>
      <c r="E346" s="127"/>
      <c r="F346" s="133"/>
      <c r="G346" s="133"/>
      <c r="H346" s="133"/>
      <c r="I346" s="133"/>
      <c r="J346" s="145"/>
      <c r="K346" s="148"/>
      <c r="L346" s="151"/>
      <c r="M346" s="154"/>
      <c r="N346" s="14"/>
      <c r="O346" s="15"/>
      <c r="P346" s="15"/>
      <c r="Q346" s="16"/>
      <c r="R346" s="40"/>
      <c r="S346" s="41"/>
      <c r="T346" s="18"/>
      <c r="U346" s="19"/>
      <c r="V346" s="19"/>
      <c r="W346" s="20"/>
      <c r="X346" s="20"/>
      <c r="Y346" s="164"/>
      <c r="Z346" s="21"/>
      <c r="AA346" s="4"/>
      <c r="AB346" s="168"/>
      <c r="AC346" s="168"/>
      <c r="AD346" s="172"/>
      <c r="AE346" s="168"/>
      <c r="AF346" s="168"/>
      <c r="AG346" s="168"/>
      <c r="AH346" s="168"/>
      <c r="AI346" s="168"/>
      <c r="AJ346" s="168"/>
      <c r="AK346" s="168"/>
      <c r="AL346" s="168"/>
      <c r="AM346" s="168"/>
      <c r="AN346" s="168"/>
      <c r="AO346" s="184"/>
      <c r="AP346" s="24"/>
      <c r="AQ346" s="8"/>
    </row>
    <row r="347" spans="1:43" ht="14.65" customHeight="1">
      <c r="A347" s="103"/>
      <c r="B347" s="193"/>
      <c r="C347" s="193"/>
      <c r="D347" s="118"/>
      <c r="E347" s="127"/>
      <c r="F347" s="133"/>
      <c r="G347" s="133"/>
      <c r="H347" s="133"/>
      <c r="I347" s="133"/>
      <c r="J347" s="145"/>
      <c r="K347" s="148"/>
      <c r="L347" s="151"/>
      <c r="M347" s="154"/>
      <c r="N347" s="14"/>
      <c r="O347" s="15"/>
      <c r="P347" s="15"/>
      <c r="Q347" s="16"/>
      <c r="R347" s="17" t="str">
        <f ca="1">IF(Q347=0," ",IFERROR(IF(DATEDIF(TODAY(),Q347,"M")&lt;=5,"ROJO",IF(DATEDIF(TODAY(),Q347,"M")&gt;=12,"VERDE",IF(AND(DATEDIF(TODAY(),Q347,"M")&gt;=6,DATEDIF(TODAY(),Q347,"M")&lt;=11),"AMARILLO"))),S347))</f>
        <v xml:space="preserve"> </v>
      </c>
      <c r="S347" s="25" t="str">
        <f>IF(Q347=0," ",IF(Q347&lt;=$N$4,"VENCIDO","NO VENCIDO"))</f>
        <v xml:space="preserve"> </v>
      </c>
      <c r="T347" s="18"/>
      <c r="U347" s="19"/>
      <c r="V347" s="19"/>
      <c r="W347" s="20"/>
      <c r="X347" s="20"/>
      <c r="Y347" s="164"/>
      <c r="Z347" s="21"/>
      <c r="AA347" s="4"/>
      <c r="AB347" s="168"/>
      <c r="AC347" s="168"/>
      <c r="AD347" s="172"/>
      <c r="AE347" s="168"/>
      <c r="AF347" s="168"/>
      <c r="AG347" s="168"/>
      <c r="AH347" s="168"/>
      <c r="AI347" s="168"/>
      <c r="AJ347" s="168"/>
      <c r="AK347" s="168"/>
      <c r="AL347" s="168"/>
      <c r="AM347" s="168"/>
      <c r="AN347" s="168"/>
      <c r="AO347" s="184"/>
      <c r="AP347" s="24"/>
      <c r="AQ347" s="8"/>
    </row>
    <row r="348" spans="1:43" ht="14.65" customHeight="1">
      <c r="A348" s="103"/>
      <c r="B348" s="193"/>
      <c r="C348" s="193"/>
      <c r="D348" s="118"/>
      <c r="E348" s="127"/>
      <c r="F348" s="133"/>
      <c r="G348" s="133"/>
      <c r="H348" s="133"/>
      <c r="I348" s="133"/>
      <c r="J348" s="145"/>
      <c r="K348" s="148"/>
      <c r="L348" s="151"/>
      <c r="M348" s="154"/>
      <c r="N348" s="14"/>
      <c r="O348" s="15"/>
      <c r="P348" s="15"/>
      <c r="Q348" s="16"/>
      <c r="R348" s="17" t="str">
        <f ca="1">IF(Q348=0," ",IFERROR(IF(DATEDIF(TODAY(),Q348,"M")&lt;=5,"ROJO",IF(DATEDIF(TODAY(),Q348,"M")&gt;=12,"VERDE",IF(AND(DATEDIF(TODAY(),Q348,"M")&gt;=6,DATEDIF(TODAY(),Q348,"M")&lt;=11),"AMARILLO"))),S348))</f>
        <v xml:space="preserve"> </v>
      </c>
      <c r="S348" s="25" t="str">
        <f>IF(Q348=0," ",IF(Q348&lt;=$N$4,"VENCIDO","NO VENCIDO"))</f>
        <v xml:space="preserve"> </v>
      </c>
      <c r="T348" s="18"/>
      <c r="U348" s="19"/>
      <c r="V348" s="19"/>
      <c r="W348" s="20"/>
      <c r="X348" s="20"/>
      <c r="Y348" s="164"/>
      <c r="Z348" s="21"/>
      <c r="AA348" s="4"/>
      <c r="AB348" s="168"/>
      <c r="AC348" s="168"/>
      <c r="AD348" s="172"/>
      <c r="AE348" s="168"/>
      <c r="AF348" s="168"/>
      <c r="AG348" s="168"/>
      <c r="AH348" s="168"/>
      <c r="AI348" s="168"/>
      <c r="AJ348" s="168"/>
      <c r="AK348" s="168"/>
      <c r="AL348" s="168"/>
      <c r="AM348" s="168"/>
      <c r="AN348" s="168"/>
      <c r="AO348" s="184"/>
      <c r="AP348" s="24"/>
      <c r="AQ348" s="8"/>
    </row>
    <row r="349" spans="1:43" ht="14.65" customHeight="1">
      <c r="A349" s="103"/>
      <c r="B349" s="193"/>
      <c r="C349" s="193"/>
      <c r="D349" s="118"/>
      <c r="E349" s="127"/>
      <c r="F349" s="133"/>
      <c r="G349" s="133"/>
      <c r="H349" s="133"/>
      <c r="I349" s="133"/>
      <c r="J349" s="145"/>
      <c r="K349" s="148"/>
      <c r="L349" s="151"/>
      <c r="M349" s="155"/>
      <c r="N349" s="14"/>
      <c r="O349" s="15"/>
      <c r="P349" s="15"/>
      <c r="Q349" s="16"/>
      <c r="R349" s="17" t="str">
        <f ca="1">IF(Q349=0," ",IFERROR(IF(DATEDIF(TODAY(),Q349,"M")&lt;=5,"ROJO",IF(DATEDIF(TODAY(),Q349,"M")&gt;=12,"VERDE",IF(AND(DATEDIF(TODAY(),Q349,"M")&gt;=6,DATEDIF(TODAY(),Q349,"M")&lt;=11),"AMARILLO"))),S349))</f>
        <v xml:space="preserve"> </v>
      </c>
      <c r="S349" s="25" t="str">
        <f>IF(Q349=0," ",IF(Q349&lt;=$N$4,"VENCIDO","NO VENCIDO"))</f>
        <v xml:space="preserve"> </v>
      </c>
      <c r="T349" s="18"/>
      <c r="U349" s="19"/>
      <c r="V349" s="19"/>
      <c r="W349" s="20"/>
      <c r="X349" s="20"/>
      <c r="Y349" s="164"/>
      <c r="Z349" s="21"/>
      <c r="AA349" s="4"/>
      <c r="AB349" s="169"/>
      <c r="AC349" s="169"/>
      <c r="AD349" s="173"/>
      <c r="AE349" s="169"/>
      <c r="AF349" s="169"/>
      <c r="AG349" s="169"/>
      <c r="AH349" s="169"/>
      <c r="AI349" s="169"/>
      <c r="AJ349" s="169"/>
      <c r="AK349" s="169"/>
      <c r="AL349" s="169"/>
      <c r="AM349" s="169"/>
      <c r="AN349" s="169"/>
      <c r="AO349" s="185"/>
      <c r="AP349" s="24"/>
      <c r="AQ349" s="8"/>
    </row>
    <row r="350" spans="1:43" ht="16.5">
      <c r="A350" s="103"/>
      <c r="B350" s="193"/>
      <c r="C350" s="193"/>
      <c r="D350" s="119"/>
      <c r="E350" s="128"/>
      <c r="F350" s="134"/>
      <c r="G350" s="134"/>
      <c r="H350" s="134"/>
      <c r="I350" s="134"/>
      <c r="J350" s="146"/>
      <c r="K350" s="149"/>
      <c r="L350" s="152"/>
      <c r="M350" s="28" t="b">
        <f>M344=N350</f>
        <v>1</v>
      </c>
      <c r="N350" s="29">
        <f>SUM(N344:N349)</f>
        <v>154</v>
      </c>
      <c r="O350" s="30" t="s">
        <v>112</v>
      </c>
      <c r="P350" s="31"/>
      <c r="Q350" s="32"/>
      <c r="R350" s="32"/>
      <c r="S350" s="32"/>
      <c r="T350" s="33">
        <f>SUM(T344:T349)</f>
        <v>0</v>
      </c>
      <c r="U350" s="34"/>
      <c r="V350" s="34"/>
      <c r="W350" s="35"/>
      <c r="X350" s="35"/>
      <c r="Y350" s="165"/>
      <c r="Z350" s="36"/>
      <c r="AA350" s="4"/>
      <c r="AB350" s="37"/>
      <c r="AC350" s="38"/>
      <c r="AD350" s="53"/>
      <c r="AE350" s="38"/>
      <c r="AF350" s="38"/>
      <c r="AG350" s="38"/>
      <c r="AH350" s="38"/>
      <c r="AI350" s="38"/>
      <c r="AJ350" s="38"/>
      <c r="AK350" s="38"/>
      <c r="AL350" s="38"/>
      <c r="AM350" s="38"/>
      <c r="AN350" s="38"/>
      <c r="AO350" s="39"/>
      <c r="AP350" s="24"/>
      <c r="AQ350" s="8"/>
    </row>
    <row r="351" spans="1:43" ht="14.65" customHeight="1">
      <c r="A351" s="103">
        <f>+A344+1</f>
        <v>9</v>
      </c>
      <c r="B351" s="193" t="s">
        <v>211</v>
      </c>
      <c r="C351" s="193"/>
      <c r="D351" s="117">
        <f>+Julio!M351</f>
        <v>44</v>
      </c>
      <c r="E351" s="126"/>
      <c r="F351" s="132"/>
      <c r="G351" s="132"/>
      <c r="H351" s="132"/>
      <c r="I351" s="132"/>
      <c r="J351" s="144">
        <f>+F351+G351</f>
        <v>0</v>
      </c>
      <c r="K351" s="147">
        <f>+AO351</f>
        <v>0</v>
      </c>
      <c r="L351" s="150">
        <f>+J351+K351</f>
        <v>0</v>
      </c>
      <c r="M351" s="153">
        <f>+(D351+E351)-L351+H351-I351</f>
        <v>44</v>
      </c>
      <c r="N351" s="14">
        <v>44</v>
      </c>
      <c r="O351" s="15" t="s">
        <v>212</v>
      </c>
      <c r="P351" s="15" t="s">
        <v>275</v>
      </c>
      <c r="Q351" s="16">
        <v>46446</v>
      </c>
      <c r="R351" s="17" t="str">
        <f ca="1">IF(Q351=0," ",IFERROR(IF(DATEDIF(TODAY(),Q351,"M")&lt;=5,"ROJO",IF(DATEDIF(TODAY(),Q351,"M")&gt;=12,"VERDE",IF(AND(DATEDIF(TODAY(),Q351,"M")&gt;=6,DATEDIF(TODAY(),Q351,"M")&lt;=11),"AMARILLO"))),S351))</f>
        <v>ROJO</v>
      </c>
      <c r="S351" s="17" t="str">
        <f>IF(Q351=0," ",IF(Q351&lt;=$N$4,"VENCIDO","NO VENCIDO"))</f>
        <v>NO VENCIDO</v>
      </c>
      <c r="T351" s="18"/>
      <c r="U351" s="19"/>
      <c r="V351" s="19"/>
      <c r="W351" s="20"/>
      <c r="X351" s="20"/>
      <c r="Y351" s="163">
        <f>+AT351</f>
        <v>0</v>
      </c>
      <c r="Z351" s="21"/>
      <c r="AA351" s="4"/>
      <c r="AB351" s="167"/>
      <c r="AC351" s="167"/>
      <c r="AD351" s="171">
        <f>+AB351+AC351</f>
        <v>0</v>
      </c>
      <c r="AE351" s="167"/>
      <c r="AF351" s="167"/>
      <c r="AG351" s="167"/>
      <c r="AH351" s="167"/>
      <c r="AI351" s="167"/>
      <c r="AJ351" s="167"/>
      <c r="AK351" s="167"/>
      <c r="AL351" s="167"/>
      <c r="AM351" s="167"/>
      <c r="AN351" s="167"/>
      <c r="AO351" s="183">
        <f>SUM(AD351:AN356)</f>
        <v>0</v>
      </c>
      <c r="AP351" s="24"/>
      <c r="AQ351" s="8"/>
    </row>
    <row r="352" spans="1:43" ht="14.65" customHeight="1">
      <c r="A352" s="103"/>
      <c r="B352" s="193"/>
      <c r="C352" s="193"/>
      <c r="D352" s="118"/>
      <c r="E352" s="127"/>
      <c r="F352" s="133"/>
      <c r="G352" s="133"/>
      <c r="H352" s="133"/>
      <c r="I352" s="133"/>
      <c r="J352" s="145"/>
      <c r="K352" s="148"/>
      <c r="L352" s="151"/>
      <c r="M352" s="154"/>
      <c r="N352" s="14"/>
      <c r="O352" s="15"/>
      <c r="P352" s="15"/>
      <c r="Q352" s="16"/>
      <c r="R352" s="17" t="str">
        <f ca="1">IF(Q352=0," ",IFERROR(IF(DATEDIF(TODAY(),Q352,"M")&lt;=5,"ROJO",IF(DATEDIF(TODAY(),Q352,"M")&gt;=12,"VERDE",IF(AND(DATEDIF(TODAY(),Q352,"M")&gt;=6,DATEDIF(TODAY(),Q352,"M")&lt;=11),"AMARILLO"))),S352))</f>
        <v xml:space="preserve"> </v>
      </c>
      <c r="S352" s="25" t="str">
        <f>IF(Q352=0," ",IF(Q352&lt;=$N$4,"VENCIDO","NO VENCIDO"))</f>
        <v xml:space="preserve"> </v>
      </c>
      <c r="T352" s="18"/>
      <c r="U352" s="19"/>
      <c r="V352" s="19"/>
      <c r="W352" s="20"/>
      <c r="X352" s="20"/>
      <c r="Y352" s="164"/>
      <c r="Z352" s="21"/>
      <c r="AA352" s="4"/>
      <c r="AB352" s="168"/>
      <c r="AC352" s="168"/>
      <c r="AD352" s="172"/>
      <c r="AE352" s="168"/>
      <c r="AF352" s="168"/>
      <c r="AG352" s="168"/>
      <c r="AH352" s="168"/>
      <c r="AI352" s="168"/>
      <c r="AJ352" s="168"/>
      <c r="AK352" s="168"/>
      <c r="AL352" s="168"/>
      <c r="AM352" s="168"/>
      <c r="AN352" s="168"/>
      <c r="AO352" s="184"/>
      <c r="AP352" s="24"/>
      <c r="AQ352" s="8"/>
    </row>
    <row r="353" spans="1:43" ht="14.65" customHeight="1">
      <c r="A353" s="103"/>
      <c r="B353" s="193"/>
      <c r="C353" s="193"/>
      <c r="D353" s="118"/>
      <c r="E353" s="127"/>
      <c r="F353" s="133"/>
      <c r="G353" s="133"/>
      <c r="H353" s="133"/>
      <c r="I353" s="133"/>
      <c r="J353" s="145"/>
      <c r="K353" s="148"/>
      <c r="L353" s="151"/>
      <c r="M353" s="154"/>
      <c r="N353" s="14"/>
      <c r="O353" s="15"/>
      <c r="P353" s="15"/>
      <c r="Q353" s="16"/>
      <c r="R353" s="40"/>
      <c r="S353" s="41"/>
      <c r="T353" s="18"/>
      <c r="U353" s="19"/>
      <c r="V353" s="19"/>
      <c r="W353" s="20"/>
      <c r="X353" s="20"/>
      <c r="Y353" s="164"/>
      <c r="Z353" s="21"/>
      <c r="AA353" s="4"/>
      <c r="AB353" s="168"/>
      <c r="AC353" s="168"/>
      <c r="AD353" s="172"/>
      <c r="AE353" s="168"/>
      <c r="AF353" s="168"/>
      <c r="AG353" s="168"/>
      <c r="AH353" s="168"/>
      <c r="AI353" s="168"/>
      <c r="AJ353" s="168"/>
      <c r="AK353" s="168"/>
      <c r="AL353" s="168"/>
      <c r="AM353" s="168"/>
      <c r="AN353" s="168"/>
      <c r="AO353" s="184"/>
      <c r="AP353" s="24"/>
      <c r="AQ353" s="8"/>
    </row>
    <row r="354" spans="1:43" ht="14.65" customHeight="1">
      <c r="A354" s="103"/>
      <c r="B354" s="193"/>
      <c r="C354" s="193"/>
      <c r="D354" s="118"/>
      <c r="E354" s="127"/>
      <c r="F354" s="133"/>
      <c r="G354" s="133"/>
      <c r="H354" s="133"/>
      <c r="I354" s="133"/>
      <c r="J354" s="145"/>
      <c r="K354" s="148"/>
      <c r="L354" s="151"/>
      <c r="M354" s="154"/>
      <c r="N354" s="14"/>
      <c r="O354" s="15"/>
      <c r="P354" s="15"/>
      <c r="Q354" s="16"/>
      <c r="R354" s="17" t="str">
        <f ca="1">IF(Q354=0," ",IFERROR(IF(DATEDIF(TODAY(),Q354,"M")&lt;=5,"ROJO",IF(DATEDIF(TODAY(),Q354,"M")&gt;=12,"VERDE",IF(AND(DATEDIF(TODAY(),Q354,"M")&gt;=6,DATEDIF(TODAY(),Q354,"M")&lt;=11),"AMARILLO"))),S354))</f>
        <v xml:space="preserve"> </v>
      </c>
      <c r="S354" s="25" t="str">
        <f>IF(Q354=0," ",IF(Q354&lt;=$N$4,"VENCIDO","NO VENCIDO"))</f>
        <v xml:space="preserve"> </v>
      </c>
      <c r="T354" s="18"/>
      <c r="U354" s="19"/>
      <c r="V354" s="19"/>
      <c r="W354" s="20"/>
      <c r="X354" s="20"/>
      <c r="Y354" s="164"/>
      <c r="Z354" s="21"/>
      <c r="AA354" s="4"/>
      <c r="AB354" s="168"/>
      <c r="AC354" s="168"/>
      <c r="AD354" s="172"/>
      <c r="AE354" s="168"/>
      <c r="AF354" s="168"/>
      <c r="AG354" s="168"/>
      <c r="AH354" s="168"/>
      <c r="AI354" s="168"/>
      <c r="AJ354" s="168"/>
      <c r="AK354" s="168"/>
      <c r="AL354" s="168"/>
      <c r="AM354" s="168"/>
      <c r="AN354" s="168"/>
      <c r="AO354" s="184"/>
      <c r="AP354" s="24"/>
      <c r="AQ354" s="8"/>
    </row>
    <row r="355" spans="1:43" ht="14.65" customHeight="1">
      <c r="A355" s="103"/>
      <c r="B355" s="193"/>
      <c r="C355" s="193"/>
      <c r="D355" s="118"/>
      <c r="E355" s="127"/>
      <c r="F355" s="133"/>
      <c r="G355" s="133"/>
      <c r="H355" s="133"/>
      <c r="I355" s="133"/>
      <c r="J355" s="145"/>
      <c r="K355" s="148"/>
      <c r="L355" s="151"/>
      <c r="M355" s="154"/>
      <c r="N355" s="14"/>
      <c r="O355" s="15"/>
      <c r="P355" s="15"/>
      <c r="Q355" s="16"/>
      <c r="R355" s="17" t="str">
        <f ca="1">IF(Q355=0," ",IFERROR(IF(DATEDIF(TODAY(),Q355,"M")&lt;=5,"ROJO",IF(DATEDIF(TODAY(),Q355,"M")&gt;=12,"VERDE",IF(AND(DATEDIF(TODAY(),Q355,"M")&gt;=6,DATEDIF(TODAY(),Q355,"M")&lt;=11),"AMARILLO"))),S355))</f>
        <v xml:space="preserve"> </v>
      </c>
      <c r="S355" s="25" t="str">
        <f>IF(Q355=0," ",IF(Q355&lt;=$N$4,"VENCIDO","NO VENCIDO"))</f>
        <v xml:space="preserve"> </v>
      </c>
      <c r="T355" s="18"/>
      <c r="U355" s="19"/>
      <c r="V355" s="19"/>
      <c r="W355" s="20"/>
      <c r="X355" s="20"/>
      <c r="Y355" s="164"/>
      <c r="Z355" s="21"/>
      <c r="AA355" s="4"/>
      <c r="AB355" s="168"/>
      <c r="AC355" s="168"/>
      <c r="AD355" s="172"/>
      <c r="AE355" s="168"/>
      <c r="AF355" s="168"/>
      <c r="AG355" s="168"/>
      <c r="AH355" s="168"/>
      <c r="AI355" s="168"/>
      <c r="AJ355" s="168"/>
      <c r="AK355" s="168"/>
      <c r="AL355" s="168"/>
      <c r="AM355" s="168"/>
      <c r="AN355" s="168"/>
      <c r="AO355" s="184"/>
      <c r="AP355" s="24"/>
      <c r="AQ355" s="8"/>
    </row>
    <row r="356" spans="1:43" ht="14.65" customHeight="1">
      <c r="A356" s="103"/>
      <c r="B356" s="193"/>
      <c r="C356" s="193"/>
      <c r="D356" s="118"/>
      <c r="E356" s="127"/>
      <c r="F356" s="133"/>
      <c r="G356" s="133"/>
      <c r="H356" s="133"/>
      <c r="I356" s="133"/>
      <c r="J356" s="145"/>
      <c r="K356" s="148"/>
      <c r="L356" s="151"/>
      <c r="M356" s="155"/>
      <c r="N356" s="14"/>
      <c r="O356" s="15"/>
      <c r="P356" s="15"/>
      <c r="Q356" s="16"/>
      <c r="R356" s="17" t="str">
        <f ca="1">IF(Q356=0," ",IFERROR(IF(DATEDIF(TODAY(),Q356,"M")&lt;=5,"ROJO",IF(DATEDIF(TODAY(),Q356,"M")&gt;=12,"VERDE",IF(AND(DATEDIF(TODAY(),Q356,"M")&gt;=6,DATEDIF(TODAY(),Q356,"M")&lt;=11),"AMARILLO"))),S356))</f>
        <v xml:space="preserve"> </v>
      </c>
      <c r="S356" s="25" t="str">
        <f>IF(Q356=0," ",IF(Q356&lt;=$N$4,"VENCIDO","NO VENCIDO"))</f>
        <v xml:space="preserve"> </v>
      </c>
      <c r="T356" s="18"/>
      <c r="U356" s="19"/>
      <c r="V356" s="19"/>
      <c r="W356" s="20"/>
      <c r="X356" s="20"/>
      <c r="Y356" s="164"/>
      <c r="Z356" s="21"/>
      <c r="AA356" s="4"/>
      <c r="AB356" s="169"/>
      <c r="AC356" s="169"/>
      <c r="AD356" s="173"/>
      <c r="AE356" s="169"/>
      <c r="AF356" s="169"/>
      <c r="AG356" s="169"/>
      <c r="AH356" s="169"/>
      <c r="AI356" s="169"/>
      <c r="AJ356" s="169"/>
      <c r="AK356" s="169"/>
      <c r="AL356" s="169"/>
      <c r="AM356" s="169"/>
      <c r="AN356" s="169"/>
      <c r="AO356" s="185"/>
      <c r="AP356" s="24"/>
      <c r="AQ356" s="8"/>
    </row>
    <row r="357" spans="1:43" ht="16.5">
      <c r="A357" s="103"/>
      <c r="B357" s="193"/>
      <c r="C357" s="193"/>
      <c r="D357" s="119"/>
      <c r="E357" s="128"/>
      <c r="F357" s="134"/>
      <c r="G357" s="134"/>
      <c r="H357" s="134"/>
      <c r="I357" s="134"/>
      <c r="J357" s="146"/>
      <c r="K357" s="149"/>
      <c r="L357" s="152"/>
      <c r="M357" s="28" t="b">
        <f>M351=N357</f>
        <v>1</v>
      </c>
      <c r="N357" s="29">
        <f>SUM(N351:N356)</f>
        <v>44</v>
      </c>
      <c r="O357" s="30" t="s">
        <v>112</v>
      </c>
      <c r="P357" s="31"/>
      <c r="Q357" s="32"/>
      <c r="R357" s="32"/>
      <c r="S357" s="32"/>
      <c r="T357" s="33">
        <f>SUM(T351:T356)</f>
        <v>0</v>
      </c>
      <c r="U357" s="34"/>
      <c r="V357" s="34"/>
      <c r="W357" s="35"/>
      <c r="X357" s="35"/>
      <c r="Y357" s="165"/>
      <c r="Z357" s="36"/>
      <c r="AA357" s="4"/>
      <c r="AB357" s="37"/>
      <c r="AC357" s="38"/>
      <c r="AD357" s="53"/>
      <c r="AE357" s="38"/>
      <c r="AF357" s="38"/>
      <c r="AG357" s="38"/>
      <c r="AH357" s="38"/>
      <c r="AI357" s="38"/>
      <c r="AJ357" s="38"/>
      <c r="AK357" s="38"/>
      <c r="AL357" s="38"/>
      <c r="AM357" s="38"/>
      <c r="AN357" s="38"/>
      <c r="AO357" s="39"/>
      <c r="AP357" s="24"/>
      <c r="AQ357" s="8"/>
    </row>
    <row r="358" spans="1:43" ht="14.65" customHeight="1">
      <c r="A358" s="103">
        <f>+A351+1</f>
        <v>10</v>
      </c>
      <c r="B358" s="193" t="s">
        <v>213</v>
      </c>
      <c r="C358" s="193"/>
      <c r="D358" s="117">
        <f>+Julio!M358</f>
        <v>0</v>
      </c>
      <c r="E358" s="126"/>
      <c r="F358" s="132"/>
      <c r="G358" s="132"/>
      <c r="H358" s="132"/>
      <c r="I358" s="132"/>
      <c r="J358" s="144">
        <f>+F358+G358</f>
        <v>0</v>
      </c>
      <c r="K358" s="147">
        <f>+AO358</f>
        <v>0</v>
      </c>
      <c r="L358" s="150">
        <f>+J358+K358</f>
        <v>0</v>
      </c>
      <c r="M358" s="153">
        <f>+(D358+E358)-L358+H358-I358</f>
        <v>0</v>
      </c>
      <c r="N358" s="14"/>
      <c r="O358" s="15"/>
      <c r="P358" s="15"/>
      <c r="Q358" s="16"/>
      <c r="R358" s="17" t="str">
        <f ca="1">IF(Q358=0," ",IFERROR(IF(DATEDIF(TODAY(),Q358,"M")&lt;=5,"ROJO",IF(DATEDIF(TODAY(),Q358,"M")&gt;=12,"VERDE",IF(AND(DATEDIF(TODAY(),Q358,"M")&gt;=6,DATEDIF(TODAY(),Q358,"M")&lt;=11),"AMARILLO"))),S358))</f>
        <v xml:space="preserve"> </v>
      </c>
      <c r="S358" s="17" t="str">
        <f>IF(Q358=0," ",IF(Q358&lt;=$N$4,"VENCIDO","NO VENCIDO"))</f>
        <v xml:space="preserve"> </v>
      </c>
      <c r="T358" s="18"/>
      <c r="U358" s="19"/>
      <c r="V358" s="19"/>
      <c r="W358" s="20"/>
      <c r="X358" s="20"/>
      <c r="Y358" s="163">
        <f>+AT358</f>
        <v>0</v>
      </c>
      <c r="Z358" s="21"/>
      <c r="AA358" s="4"/>
      <c r="AB358" s="167"/>
      <c r="AC358" s="167"/>
      <c r="AD358" s="171">
        <f>+AB358+AC358</f>
        <v>0</v>
      </c>
      <c r="AE358" s="167"/>
      <c r="AF358" s="167"/>
      <c r="AG358" s="167"/>
      <c r="AH358" s="167"/>
      <c r="AI358" s="167"/>
      <c r="AJ358" s="167"/>
      <c r="AK358" s="167"/>
      <c r="AL358" s="167"/>
      <c r="AM358" s="167"/>
      <c r="AN358" s="167"/>
      <c r="AO358" s="183">
        <f>SUM(AD358:AN363)</f>
        <v>0</v>
      </c>
      <c r="AP358" s="24"/>
      <c r="AQ358" s="8"/>
    </row>
    <row r="359" spans="1:43" ht="14.65" customHeight="1">
      <c r="A359" s="103"/>
      <c r="B359" s="193"/>
      <c r="C359" s="193"/>
      <c r="D359" s="118"/>
      <c r="E359" s="127"/>
      <c r="F359" s="133"/>
      <c r="G359" s="133"/>
      <c r="H359" s="133"/>
      <c r="I359" s="133"/>
      <c r="J359" s="145"/>
      <c r="K359" s="148"/>
      <c r="L359" s="151"/>
      <c r="M359" s="154"/>
      <c r="N359" s="14"/>
      <c r="O359" s="15"/>
      <c r="P359" s="15"/>
      <c r="Q359" s="16"/>
      <c r="R359" s="17" t="str">
        <f ca="1">IF(Q359=0," ",IFERROR(IF(DATEDIF(TODAY(),Q359,"M")&lt;=5,"ROJO",IF(DATEDIF(TODAY(),Q359,"M")&gt;=12,"VERDE",IF(AND(DATEDIF(TODAY(),Q359,"M")&gt;=6,DATEDIF(TODAY(),Q359,"M")&lt;=11),"AMARILLO"))),S359))</f>
        <v xml:space="preserve"> </v>
      </c>
      <c r="S359" s="25" t="str">
        <f>IF(Q359=0," ",IF(Q359&lt;=$N$4,"VENCIDO","NO VENCIDO"))</f>
        <v xml:space="preserve"> </v>
      </c>
      <c r="T359" s="18"/>
      <c r="U359" s="19"/>
      <c r="V359" s="19"/>
      <c r="W359" s="20"/>
      <c r="X359" s="20"/>
      <c r="Y359" s="164"/>
      <c r="Z359" s="21"/>
      <c r="AA359" s="4"/>
      <c r="AB359" s="168"/>
      <c r="AC359" s="168"/>
      <c r="AD359" s="172"/>
      <c r="AE359" s="168"/>
      <c r="AF359" s="168"/>
      <c r="AG359" s="168"/>
      <c r="AH359" s="168"/>
      <c r="AI359" s="168"/>
      <c r="AJ359" s="168"/>
      <c r="AK359" s="168"/>
      <c r="AL359" s="168"/>
      <c r="AM359" s="168"/>
      <c r="AN359" s="168"/>
      <c r="AO359" s="184"/>
      <c r="AP359" s="24"/>
      <c r="AQ359" s="8"/>
    </row>
    <row r="360" spans="1:43" ht="14.65" customHeight="1">
      <c r="A360" s="103"/>
      <c r="B360" s="193"/>
      <c r="C360" s="193"/>
      <c r="D360" s="118"/>
      <c r="E360" s="127"/>
      <c r="F360" s="133"/>
      <c r="G360" s="133"/>
      <c r="H360" s="133"/>
      <c r="I360" s="133"/>
      <c r="J360" s="145"/>
      <c r="K360" s="148"/>
      <c r="L360" s="151"/>
      <c r="M360" s="154"/>
      <c r="N360" s="14"/>
      <c r="O360" s="15"/>
      <c r="P360" s="15"/>
      <c r="Q360" s="16"/>
      <c r="R360" s="40"/>
      <c r="S360" s="41"/>
      <c r="T360" s="18"/>
      <c r="U360" s="19"/>
      <c r="V360" s="19"/>
      <c r="W360" s="20"/>
      <c r="X360" s="20"/>
      <c r="Y360" s="164"/>
      <c r="Z360" s="21"/>
      <c r="AA360" s="4"/>
      <c r="AB360" s="168"/>
      <c r="AC360" s="168"/>
      <c r="AD360" s="172"/>
      <c r="AE360" s="168"/>
      <c r="AF360" s="168"/>
      <c r="AG360" s="168"/>
      <c r="AH360" s="168"/>
      <c r="AI360" s="168"/>
      <c r="AJ360" s="168"/>
      <c r="AK360" s="168"/>
      <c r="AL360" s="168"/>
      <c r="AM360" s="168"/>
      <c r="AN360" s="168"/>
      <c r="AO360" s="184"/>
      <c r="AP360" s="24"/>
      <c r="AQ360" s="8"/>
    </row>
    <row r="361" spans="1:43" ht="14.65" customHeight="1">
      <c r="A361" s="103"/>
      <c r="B361" s="193"/>
      <c r="C361" s="193"/>
      <c r="D361" s="118"/>
      <c r="E361" s="127"/>
      <c r="F361" s="133"/>
      <c r="G361" s="133"/>
      <c r="H361" s="133"/>
      <c r="I361" s="133"/>
      <c r="J361" s="145"/>
      <c r="K361" s="148"/>
      <c r="L361" s="151"/>
      <c r="M361" s="154"/>
      <c r="N361" s="14"/>
      <c r="O361" s="15"/>
      <c r="P361" s="15"/>
      <c r="Q361" s="16"/>
      <c r="R361" s="17" t="str">
        <f ca="1">IF(Q361=0," ",IFERROR(IF(DATEDIF(TODAY(),Q361,"M")&lt;=5,"ROJO",IF(DATEDIF(TODAY(),Q361,"M")&gt;=12,"VERDE",IF(AND(DATEDIF(TODAY(),Q361,"M")&gt;=6,DATEDIF(TODAY(),Q361,"M")&lt;=11),"AMARILLO"))),S361))</f>
        <v xml:space="preserve"> </v>
      </c>
      <c r="S361" s="25" t="str">
        <f>IF(Q361=0," ",IF(Q361&lt;=$N$4,"VENCIDO","NO VENCIDO"))</f>
        <v xml:space="preserve"> </v>
      </c>
      <c r="T361" s="18"/>
      <c r="U361" s="19"/>
      <c r="V361" s="19"/>
      <c r="W361" s="20"/>
      <c r="X361" s="20"/>
      <c r="Y361" s="164"/>
      <c r="Z361" s="21"/>
      <c r="AA361" s="4"/>
      <c r="AB361" s="168"/>
      <c r="AC361" s="168"/>
      <c r="AD361" s="172"/>
      <c r="AE361" s="168"/>
      <c r="AF361" s="168"/>
      <c r="AG361" s="168"/>
      <c r="AH361" s="168"/>
      <c r="AI361" s="168"/>
      <c r="AJ361" s="168"/>
      <c r="AK361" s="168"/>
      <c r="AL361" s="168"/>
      <c r="AM361" s="168"/>
      <c r="AN361" s="168"/>
      <c r="AO361" s="184"/>
      <c r="AP361" s="24"/>
      <c r="AQ361" s="8"/>
    </row>
    <row r="362" spans="1:43" ht="14.65" customHeight="1">
      <c r="A362" s="103"/>
      <c r="B362" s="193"/>
      <c r="C362" s="193"/>
      <c r="D362" s="118"/>
      <c r="E362" s="127"/>
      <c r="F362" s="133"/>
      <c r="G362" s="133"/>
      <c r="H362" s="133"/>
      <c r="I362" s="133"/>
      <c r="J362" s="145"/>
      <c r="K362" s="148"/>
      <c r="L362" s="151"/>
      <c r="M362" s="154"/>
      <c r="N362" s="14"/>
      <c r="O362" s="15"/>
      <c r="P362" s="15"/>
      <c r="Q362" s="16"/>
      <c r="R362" s="17" t="str">
        <f ca="1">IF(Q362=0," ",IFERROR(IF(DATEDIF(TODAY(),Q362,"M")&lt;=5,"ROJO",IF(DATEDIF(TODAY(),Q362,"M")&gt;=12,"VERDE",IF(AND(DATEDIF(TODAY(),Q362,"M")&gt;=6,DATEDIF(TODAY(),Q362,"M")&lt;=11),"AMARILLO"))),S362))</f>
        <v xml:space="preserve"> </v>
      </c>
      <c r="S362" s="25" t="str">
        <f>IF(Q362=0," ",IF(Q362&lt;=$N$4,"VENCIDO","NO VENCIDO"))</f>
        <v xml:space="preserve"> </v>
      </c>
      <c r="T362" s="18"/>
      <c r="U362" s="19"/>
      <c r="V362" s="19"/>
      <c r="W362" s="20"/>
      <c r="X362" s="20"/>
      <c r="Y362" s="164"/>
      <c r="Z362" s="21"/>
      <c r="AA362" s="4"/>
      <c r="AB362" s="168"/>
      <c r="AC362" s="168"/>
      <c r="AD362" s="172"/>
      <c r="AE362" s="168"/>
      <c r="AF362" s="168"/>
      <c r="AG362" s="168"/>
      <c r="AH362" s="168"/>
      <c r="AI362" s="168"/>
      <c r="AJ362" s="168"/>
      <c r="AK362" s="168"/>
      <c r="AL362" s="168"/>
      <c r="AM362" s="168"/>
      <c r="AN362" s="168"/>
      <c r="AO362" s="184"/>
      <c r="AP362" s="24"/>
      <c r="AQ362" s="8"/>
    </row>
    <row r="363" spans="1:43" ht="14.65" customHeight="1">
      <c r="A363" s="103"/>
      <c r="B363" s="193"/>
      <c r="C363" s="193"/>
      <c r="D363" s="118"/>
      <c r="E363" s="127"/>
      <c r="F363" s="133"/>
      <c r="G363" s="133"/>
      <c r="H363" s="133"/>
      <c r="I363" s="133"/>
      <c r="J363" s="145"/>
      <c r="K363" s="148"/>
      <c r="L363" s="151"/>
      <c r="M363" s="155"/>
      <c r="N363" s="14"/>
      <c r="O363" s="15"/>
      <c r="P363" s="15"/>
      <c r="Q363" s="16"/>
      <c r="R363" s="17" t="str">
        <f ca="1">IF(Q363=0," ",IFERROR(IF(DATEDIF(TODAY(),Q363,"M")&lt;=5,"ROJO",IF(DATEDIF(TODAY(),Q363,"M")&gt;=12,"VERDE",IF(AND(DATEDIF(TODAY(),Q363,"M")&gt;=6,DATEDIF(TODAY(),Q363,"M")&lt;=11),"AMARILLO"))),S363))</f>
        <v xml:space="preserve"> </v>
      </c>
      <c r="S363" s="25" t="str">
        <f>IF(Q363=0," ",IF(Q363&lt;=$N$4,"VENCIDO","NO VENCIDO"))</f>
        <v xml:space="preserve"> </v>
      </c>
      <c r="T363" s="18"/>
      <c r="U363" s="19"/>
      <c r="V363" s="19"/>
      <c r="W363" s="20"/>
      <c r="X363" s="20"/>
      <c r="Y363" s="164"/>
      <c r="Z363" s="21"/>
      <c r="AA363" s="4"/>
      <c r="AB363" s="169"/>
      <c r="AC363" s="169"/>
      <c r="AD363" s="173"/>
      <c r="AE363" s="169"/>
      <c r="AF363" s="169"/>
      <c r="AG363" s="169"/>
      <c r="AH363" s="169"/>
      <c r="AI363" s="169"/>
      <c r="AJ363" s="169"/>
      <c r="AK363" s="169"/>
      <c r="AL363" s="169"/>
      <c r="AM363" s="169"/>
      <c r="AN363" s="169"/>
      <c r="AO363" s="185"/>
      <c r="AP363" s="24"/>
      <c r="AQ363" s="8"/>
    </row>
    <row r="364" spans="1:43" ht="16.5">
      <c r="A364" s="103"/>
      <c r="B364" s="193"/>
      <c r="C364" s="193"/>
      <c r="D364" s="119"/>
      <c r="E364" s="128"/>
      <c r="F364" s="134"/>
      <c r="G364" s="134"/>
      <c r="H364" s="134"/>
      <c r="I364" s="134"/>
      <c r="J364" s="146"/>
      <c r="K364" s="149"/>
      <c r="L364" s="152"/>
      <c r="M364" s="28" t="b">
        <f>M358=N364</f>
        <v>1</v>
      </c>
      <c r="N364" s="29">
        <f>SUM(N358:N363)</f>
        <v>0</v>
      </c>
      <c r="O364" s="30" t="s">
        <v>112</v>
      </c>
      <c r="P364" s="31"/>
      <c r="Q364" s="32"/>
      <c r="R364" s="32"/>
      <c r="S364" s="32"/>
      <c r="T364" s="33">
        <f>SUM(T358:T363)</f>
        <v>0</v>
      </c>
      <c r="U364" s="34"/>
      <c r="V364" s="34"/>
      <c r="W364" s="35"/>
      <c r="X364" s="35"/>
      <c r="Y364" s="165"/>
      <c r="Z364" s="36"/>
      <c r="AA364" s="4"/>
      <c r="AB364" s="37"/>
      <c r="AC364" s="38"/>
      <c r="AD364" s="53"/>
      <c r="AE364" s="38"/>
      <c r="AF364" s="38"/>
      <c r="AG364" s="38"/>
      <c r="AH364" s="38"/>
      <c r="AI364" s="38"/>
      <c r="AJ364" s="38"/>
      <c r="AK364" s="38"/>
      <c r="AL364" s="38"/>
      <c r="AM364" s="38"/>
      <c r="AN364" s="38"/>
      <c r="AO364" s="39"/>
      <c r="AP364" s="24"/>
      <c r="AQ364" s="8"/>
    </row>
    <row r="365" spans="1:43" ht="14.65" customHeight="1">
      <c r="A365" s="45">
        <f>+A358+1</f>
        <v>11</v>
      </c>
      <c r="B365" s="99" t="s">
        <v>214</v>
      </c>
      <c r="C365" s="99"/>
      <c r="D365" s="54">
        <f>+Julio!M365</f>
        <v>5</v>
      </c>
      <c r="E365" s="55"/>
      <c r="F365" s="56"/>
      <c r="G365" s="56"/>
      <c r="H365" s="26"/>
      <c r="I365" s="26"/>
      <c r="J365" s="27">
        <f t="shared" ref="J365:J371" si="3">+F365+G365</f>
        <v>0</v>
      </c>
      <c r="K365" s="57">
        <f t="shared" ref="K365:K371" si="4">+AO365</f>
        <v>0</v>
      </c>
      <c r="L365" s="58">
        <f t="shared" ref="L365:L371" si="5">+J365+K365</f>
        <v>0</v>
      </c>
      <c r="M365" s="59">
        <f t="shared" ref="M365:M371" si="6">+(D365+E365)-(L365)+H365-I365</f>
        <v>5</v>
      </c>
      <c r="N365" s="14"/>
      <c r="O365" s="15"/>
      <c r="P365" s="15"/>
      <c r="Q365" s="16"/>
      <c r="R365" s="17" t="str">
        <f t="shared" ref="R365:R371" ca="1" si="7">IF(Q365=0," ",IFERROR(IF(DATEDIF(TODAY(),Q365,"M")&lt;=5,"ROJO",IF(DATEDIF(TODAY(),Q365,"M")&gt;=12,"VERDE",IF(AND(DATEDIF(TODAY(),Q365,"M")&gt;=6,DATEDIF(TODAY(),Q365,"M")&lt;=11),"AMARILLO"))),S365))</f>
        <v xml:space="preserve"> </v>
      </c>
      <c r="S365" s="25" t="str">
        <f t="shared" ref="S365:S371" si="8">IF(Q365=0," ",IF(Q365&lt;=$N$4,"VENCIDO","NO VENCIDO"))</f>
        <v xml:space="preserve"> </v>
      </c>
      <c r="T365" s="18"/>
      <c r="U365" s="19"/>
      <c r="V365" s="19"/>
      <c r="W365" s="20"/>
      <c r="X365" s="20"/>
      <c r="Y365" s="60"/>
      <c r="Z365" s="61"/>
      <c r="AA365" s="4"/>
      <c r="AB365" s="22"/>
      <c r="AC365" s="22"/>
      <c r="AD365" s="23">
        <f t="shared" ref="AD365:AD371" si="9">+AB365+AC365</f>
        <v>0</v>
      </c>
      <c r="AE365" s="22"/>
      <c r="AF365" s="22"/>
      <c r="AG365" s="22"/>
      <c r="AH365" s="22"/>
      <c r="AI365" s="22"/>
      <c r="AJ365" s="22"/>
      <c r="AK365" s="22"/>
      <c r="AL365" s="22"/>
      <c r="AM365" s="22"/>
      <c r="AN365" s="22"/>
      <c r="AO365" s="62">
        <f>SUM(AD365:AN365)</f>
        <v>0</v>
      </c>
      <c r="AP365" s="24"/>
      <c r="AQ365" s="8"/>
    </row>
    <row r="366" spans="1:43" ht="14.65" customHeight="1">
      <c r="A366" s="45">
        <f t="shared" ref="A366:A371" si="10">A365+1</f>
        <v>12</v>
      </c>
      <c r="B366" s="99" t="s">
        <v>215</v>
      </c>
      <c r="C366" s="99"/>
      <c r="D366" s="54">
        <f>+Julio!M366</f>
        <v>0</v>
      </c>
      <c r="E366" s="55"/>
      <c r="F366" s="56"/>
      <c r="G366" s="56"/>
      <c r="H366" s="26"/>
      <c r="I366" s="26"/>
      <c r="J366" s="27">
        <f t="shared" si="3"/>
        <v>0</v>
      </c>
      <c r="K366" s="57">
        <f t="shared" si="4"/>
        <v>0</v>
      </c>
      <c r="L366" s="58">
        <f t="shared" si="5"/>
        <v>0</v>
      </c>
      <c r="M366" s="59">
        <f t="shared" si="6"/>
        <v>0</v>
      </c>
      <c r="N366" s="14"/>
      <c r="O366" s="15"/>
      <c r="P366" s="15"/>
      <c r="Q366" s="16"/>
      <c r="R366" s="17" t="str">
        <f t="shared" ca="1" si="7"/>
        <v xml:space="preserve"> </v>
      </c>
      <c r="S366" s="25" t="str">
        <f t="shared" si="8"/>
        <v xml:space="preserve"> </v>
      </c>
      <c r="T366" s="18"/>
      <c r="U366" s="19"/>
      <c r="V366" s="19"/>
      <c r="W366" s="20"/>
      <c r="X366" s="20"/>
      <c r="Y366" s="63"/>
      <c r="Z366" s="61"/>
      <c r="AA366" s="4"/>
      <c r="AB366" s="22"/>
      <c r="AC366" s="22"/>
      <c r="AD366" s="23">
        <f t="shared" si="9"/>
        <v>0</v>
      </c>
      <c r="AE366" s="22"/>
      <c r="AF366" s="22"/>
      <c r="AG366" s="22"/>
      <c r="AH366" s="22"/>
      <c r="AI366" s="22"/>
      <c r="AJ366" s="22"/>
      <c r="AK366" s="22"/>
      <c r="AL366" s="22"/>
      <c r="AM366" s="22"/>
      <c r="AN366" s="22"/>
      <c r="AO366" s="62">
        <f t="shared" ref="AO366:AO371" si="11">SUM(AD366:AN366)</f>
        <v>0</v>
      </c>
      <c r="AP366" s="24"/>
      <c r="AQ366" s="8"/>
    </row>
    <row r="367" spans="1:43" ht="14.65" customHeight="1">
      <c r="A367" s="45">
        <f t="shared" si="10"/>
        <v>13</v>
      </c>
      <c r="B367" s="99" t="s">
        <v>216</v>
      </c>
      <c r="C367" s="99"/>
      <c r="D367" s="54">
        <f>+Julio!M367</f>
        <v>0</v>
      </c>
      <c r="E367" s="55"/>
      <c r="F367" s="56"/>
      <c r="G367" s="56"/>
      <c r="H367" s="26"/>
      <c r="I367" s="26"/>
      <c r="J367" s="27">
        <f t="shared" si="3"/>
        <v>0</v>
      </c>
      <c r="K367" s="57">
        <f t="shared" si="4"/>
        <v>0</v>
      </c>
      <c r="L367" s="58">
        <f t="shared" si="5"/>
        <v>0</v>
      </c>
      <c r="M367" s="59">
        <f t="shared" si="6"/>
        <v>0</v>
      </c>
      <c r="N367" s="14"/>
      <c r="O367" s="15"/>
      <c r="P367" s="15"/>
      <c r="Q367" s="16"/>
      <c r="R367" s="17" t="str">
        <f t="shared" ca="1" si="7"/>
        <v xml:space="preserve"> </v>
      </c>
      <c r="S367" s="25" t="str">
        <f t="shared" si="8"/>
        <v xml:space="preserve"> </v>
      </c>
      <c r="T367" s="18"/>
      <c r="U367" s="19"/>
      <c r="V367" s="19"/>
      <c r="W367" s="20"/>
      <c r="X367" s="20"/>
      <c r="Y367" s="63"/>
      <c r="Z367" s="61"/>
      <c r="AA367" s="4"/>
      <c r="AB367" s="22"/>
      <c r="AC367" s="22"/>
      <c r="AD367" s="23">
        <f t="shared" si="9"/>
        <v>0</v>
      </c>
      <c r="AE367" s="22"/>
      <c r="AF367" s="22"/>
      <c r="AG367" s="22"/>
      <c r="AH367" s="22"/>
      <c r="AI367" s="22"/>
      <c r="AJ367" s="22"/>
      <c r="AK367" s="22"/>
      <c r="AL367" s="22"/>
      <c r="AM367" s="22"/>
      <c r="AN367" s="22"/>
      <c r="AO367" s="62">
        <f t="shared" si="11"/>
        <v>0</v>
      </c>
      <c r="AP367" s="24"/>
      <c r="AQ367" s="8"/>
    </row>
    <row r="368" spans="1:43" ht="14.65" customHeight="1">
      <c r="A368" s="45">
        <f t="shared" si="10"/>
        <v>14</v>
      </c>
      <c r="B368" s="99" t="s">
        <v>217</v>
      </c>
      <c r="C368" s="99"/>
      <c r="D368" s="54">
        <f>+Julio!M368</f>
        <v>7</v>
      </c>
      <c r="E368" s="55"/>
      <c r="F368" s="56"/>
      <c r="G368" s="56"/>
      <c r="H368" s="26"/>
      <c r="I368" s="26"/>
      <c r="J368" s="27">
        <f t="shared" si="3"/>
        <v>0</v>
      </c>
      <c r="K368" s="57">
        <f t="shared" si="4"/>
        <v>0</v>
      </c>
      <c r="L368" s="58">
        <f t="shared" si="5"/>
        <v>0</v>
      </c>
      <c r="M368" s="59">
        <f t="shared" si="6"/>
        <v>7</v>
      </c>
      <c r="N368" s="14"/>
      <c r="O368" s="15"/>
      <c r="P368" s="15"/>
      <c r="Q368" s="16"/>
      <c r="R368" s="17" t="str">
        <f t="shared" ca="1" si="7"/>
        <v xml:space="preserve"> </v>
      </c>
      <c r="S368" s="25" t="str">
        <f t="shared" si="8"/>
        <v xml:space="preserve"> </v>
      </c>
      <c r="T368" s="18"/>
      <c r="U368" s="19"/>
      <c r="V368" s="19"/>
      <c r="W368" s="20"/>
      <c r="X368" s="20"/>
      <c r="Y368" s="63"/>
      <c r="Z368" s="61"/>
      <c r="AA368" s="4"/>
      <c r="AB368" s="22"/>
      <c r="AC368" s="22"/>
      <c r="AD368" s="23">
        <f t="shared" si="9"/>
        <v>0</v>
      </c>
      <c r="AE368" s="22"/>
      <c r="AF368" s="22"/>
      <c r="AG368" s="22"/>
      <c r="AH368" s="22"/>
      <c r="AI368" s="22"/>
      <c r="AJ368" s="22"/>
      <c r="AK368" s="22"/>
      <c r="AL368" s="22"/>
      <c r="AM368" s="22"/>
      <c r="AN368" s="22"/>
      <c r="AO368" s="62">
        <f t="shared" si="11"/>
        <v>0</v>
      </c>
      <c r="AP368" s="24"/>
      <c r="AQ368" s="8"/>
    </row>
    <row r="369" spans="1:43" ht="14.65" customHeight="1">
      <c r="A369" s="45">
        <f t="shared" si="10"/>
        <v>15</v>
      </c>
      <c r="B369" s="99" t="s">
        <v>218</v>
      </c>
      <c r="C369" s="99"/>
      <c r="D369" s="54">
        <f>+Julio!M369</f>
        <v>7</v>
      </c>
      <c r="E369" s="55"/>
      <c r="F369" s="56"/>
      <c r="G369" s="56"/>
      <c r="H369" s="26"/>
      <c r="I369" s="26"/>
      <c r="J369" s="27">
        <f t="shared" si="3"/>
        <v>0</v>
      </c>
      <c r="K369" s="57">
        <f t="shared" si="4"/>
        <v>0</v>
      </c>
      <c r="L369" s="58">
        <f t="shared" si="5"/>
        <v>0</v>
      </c>
      <c r="M369" s="59">
        <f t="shared" si="6"/>
        <v>7</v>
      </c>
      <c r="N369" s="14"/>
      <c r="O369" s="15"/>
      <c r="P369" s="15"/>
      <c r="Q369" s="16"/>
      <c r="R369" s="17" t="str">
        <f t="shared" ca="1" si="7"/>
        <v xml:space="preserve"> </v>
      </c>
      <c r="S369" s="25" t="str">
        <f t="shared" si="8"/>
        <v xml:space="preserve"> </v>
      </c>
      <c r="T369" s="18"/>
      <c r="U369" s="19"/>
      <c r="V369" s="19"/>
      <c r="W369" s="20"/>
      <c r="X369" s="20"/>
      <c r="Y369" s="63"/>
      <c r="Z369" s="61"/>
      <c r="AA369" s="4"/>
      <c r="AB369" s="22"/>
      <c r="AC369" s="22"/>
      <c r="AD369" s="23">
        <f t="shared" si="9"/>
        <v>0</v>
      </c>
      <c r="AE369" s="22"/>
      <c r="AF369" s="22"/>
      <c r="AG369" s="22"/>
      <c r="AH369" s="22"/>
      <c r="AI369" s="22"/>
      <c r="AJ369" s="22"/>
      <c r="AK369" s="22"/>
      <c r="AL369" s="22"/>
      <c r="AM369" s="22"/>
      <c r="AN369" s="22"/>
      <c r="AO369" s="62">
        <f t="shared" si="11"/>
        <v>0</v>
      </c>
      <c r="AP369" s="24"/>
      <c r="AQ369" s="8"/>
    </row>
    <row r="370" spans="1:43" ht="16.5">
      <c r="A370" s="45">
        <f t="shared" si="10"/>
        <v>16</v>
      </c>
      <c r="B370" s="99" t="s">
        <v>219</v>
      </c>
      <c r="C370" s="99"/>
      <c r="D370" s="54">
        <f>+Julio!M370</f>
        <v>10</v>
      </c>
      <c r="E370" s="55"/>
      <c r="F370" s="56"/>
      <c r="G370" s="56"/>
      <c r="H370" s="26"/>
      <c r="I370" s="26"/>
      <c r="J370" s="27">
        <f t="shared" si="3"/>
        <v>0</v>
      </c>
      <c r="K370" s="57">
        <f t="shared" si="4"/>
        <v>0</v>
      </c>
      <c r="L370" s="58">
        <f t="shared" si="5"/>
        <v>0</v>
      </c>
      <c r="M370" s="59">
        <f t="shared" si="6"/>
        <v>10</v>
      </c>
      <c r="N370" s="14"/>
      <c r="O370" s="15"/>
      <c r="P370" s="15"/>
      <c r="Q370" s="16"/>
      <c r="R370" s="17" t="str">
        <f t="shared" ca="1" si="7"/>
        <v xml:space="preserve"> </v>
      </c>
      <c r="S370" s="25" t="str">
        <f t="shared" si="8"/>
        <v xml:space="preserve"> </v>
      </c>
      <c r="T370" s="18"/>
      <c r="U370" s="19"/>
      <c r="V370" s="19"/>
      <c r="W370" s="20"/>
      <c r="X370" s="20"/>
      <c r="Y370" s="63"/>
      <c r="Z370" s="61"/>
      <c r="AA370" s="4"/>
      <c r="AB370" s="22"/>
      <c r="AC370" s="22"/>
      <c r="AD370" s="23">
        <f t="shared" si="9"/>
        <v>0</v>
      </c>
      <c r="AE370" s="22"/>
      <c r="AF370" s="22"/>
      <c r="AG370" s="22"/>
      <c r="AH370" s="22"/>
      <c r="AI370" s="22"/>
      <c r="AJ370" s="22"/>
      <c r="AK370" s="22"/>
      <c r="AL370" s="22"/>
      <c r="AM370" s="22"/>
      <c r="AN370" s="22"/>
      <c r="AO370" s="62">
        <f t="shared" si="11"/>
        <v>0</v>
      </c>
      <c r="AP370" s="24"/>
      <c r="AQ370" s="8"/>
    </row>
    <row r="371" spans="1:43" ht="16.5">
      <c r="A371" s="45">
        <f t="shared" si="10"/>
        <v>17</v>
      </c>
      <c r="B371" s="99" t="s">
        <v>220</v>
      </c>
      <c r="C371" s="99"/>
      <c r="D371" s="54">
        <f>+Julio!M371</f>
        <v>0</v>
      </c>
      <c r="E371" s="55"/>
      <c r="F371" s="56"/>
      <c r="G371" s="56"/>
      <c r="H371" s="26"/>
      <c r="I371" s="26"/>
      <c r="J371" s="27">
        <f t="shared" si="3"/>
        <v>0</v>
      </c>
      <c r="K371" s="57">
        <f t="shared" si="4"/>
        <v>0</v>
      </c>
      <c r="L371" s="58">
        <f t="shared" si="5"/>
        <v>0</v>
      </c>
      <c r="M371" s="59">
        <f t="shared" si="6"/>
        <v>0</v>
      </c>
      <c r="N371" s="14"/>
      <c r="O371" s="15"/>
      <c r="P371" s="15"/>
      <c r="Q371" s="16"/>
      <c r="R371" s="17" t="str">
        <f t="shared" ca="1" si="7"/>
        <v xml:space="preserve"> </v>
      </c>
      <c r="S371" s="25" t="str">
        <f t="shared" si="8"/>
        <v xml:space="preserve"> </v>
      </c>
      <c r="T371" s="18"/>
      <c r="U371" s="19"/>
      <c r="V371" s="19"/>
      <c r="W371" s="20"/>
      <c r="X371" s="20"/>
      <c r="Y371" s="63"/>
      <c r="Z371" s="61"/>
      <c r="AA371" s="4"/>
      <c r="AB371" s="22"/>
      <c r="AC371" s="22"/>
      <c r="AD371" s="23">
        <f t="shared" si="9"/>
        <v>0</v>
      </c>
      <c r="AE371" s="22"/>
      <c r="AF371" s="22"/>
      <c r="AG371" s="22"/>
      <c r="AH371" s="22"/>
      <c r="AI371" s="22"/>
      <c r="AJ371" s="22"/>
      <c r="AK371" s="22"/>
      <c r="AL371" s="22"/>
      <c r="AM371" s="22"/>
      <c r="AN371" s="22"/>
      <c r="AO371" s="62">
        <f t="shared" si="11"/>
        <v>0</v>
      </c>
      <c r="AP371" s="24"/>
      <c r="AQ371" s="8"/>
    </row>
    <row r="372" spans="1:43" ht="16.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row>
    <row r="373" spans="1:43" ht="14.65" customHeight="1">
      <c r="A373" s="113" t="s">
        <v>48</v>
      </c>
      <c r="B373" s="202" t="s">
        <v>221</v>
      </c>
      <c r="C373" s="202"/>
      <c r="D373" s="123" t="s">
        <v>78</v>
      </c>
      <c r="E373" s="113" t="s">
        <v>222</v>
      </c>
      <c r="F373" s="104" t="s">
        <v>80</v>
      </c>
      <c r="G373" s="105"/>
      <c r="H373" s="2" t="s">
        <v>81</v>
      </c>
      <c r="I373" s="3" t="s">
        <v>82</v>
      </c>
      <c r="J373" s="141" t="s">
        <v>83</v>
      </c>
      <c r="K373" s="110" t="s">
        <v>84</v>
      </c>
      <c r="L373" s="114" t="s">
        <v>85</v>
      </c>
      <c r="M373" s="113" t="s">
        <v>223</v>
      </c>
      <c r="N373" s="113" t="s">
        <v>87</v>
      </c>
      <c r="O373" s="113" t="s">
        <v>88</v>
      </c>
      <c r="P373" s="113" t="s">
        <v>89</v>
      </c>
      <c r="Q373" s="113" t="s">
        <v>90</v>
      </c>
      <c r="R373" s="159" t="s">
        <v>91</v>
      </c>
      <c r="S373" s="159" t="s">
        <v>92</v>
      </c>
      <c r="T373" s="162" t="s">
        <v>93</v>
      </c>
      <c r="U373" s="162" t="s">
        <v>89</v>
      </c>
      <c r="V373" s="162" t="s">
        <v>94</v>
      </c>
      <c r="W373" s="162" t="s">
        <v>95</v>
      </c>
      <c r="X373" s="162" t="s">
        <v>95</v>
      </c>
      <c r="Y373" s="110" t="s">
        <v>224</v>
      </c>
      <c r="Z373" s="162" t="s">
        <v>98</v>
      </c>
      <c r="AA373" s="4"/>
      <c r="AB373" s="106" t="s">
        <v>225</v>
      </c>
      <c r="AC373" s="106"/>
      <c r="AD373" s="106"/>
      <c r="AE373" s="106"/>
      <c r="AF373" s="106"/>
      <c r="AG373" s="106"/>
      <c r="AH373" s="106"/>
      <c r="AI373" s="106"/>
      <c r="AJ373" s="106"/>
      <c r="AK373" s="106"/>
      <c r="AL373" s="106"/>
      <c r="AM373" s="106"/>
      <c r="AN373" s="106"/>
      <c r="AO373" s="106"/>
      <c r="AP373" s="106"/>
      <c r="AQ373" s="186" t="s">
        <v>100</v>
      </c>
    </row>
    <row r="374" spans="1:43" ht="14.65" customHeight="1">
      <c r="A374" s="113"/>
      <c r="B374" s="202"/>
      <c r="C374" s="202"/>
      <c r="D374" s="124"/>
      <c r="E374" s="113"/>
      <c r="F374" s="114" t="s">
        <v>101</v>
      </c>
      <c r="G374" s="114" t="s">
        <v>102</v>
      </c>
      <c r="H374" s="135" t="s">
        <v>103</v>
      </c>
      <c r="I374" s="138" t="s">
        <v>104</v>
      </c>
      <c r="J374" s="142"/>
      <c r="K374" s="111"/>
      <c r="L374" s="115"/>
      <c r="M374" s="113"/>
      <c r="N374" s="113"/>
      <c r="O374" s="113"/>
      <c r="P374" s="113"/>
      <c r="Q374" s="113"/>
      <c r="R374" s="160"/>
      <c r="S374" s="160"/>
      <c r="T374" s="162"/>
      <c r="U374" s="162"/>
      <c r="V374" s="162"/>
      <c r="W374" s="162"/>
      <c r="X374" s="162"/>
      <c r="Y374" s="111"/>
      <c r="Z374" s="162"/>
      <c r="AA374" s="4"/>
      <c r="AB374" s="91">
        <v>1</v>
      </c>
      <c r="AC374" s="91"/>
      <c r="AD374" s="9">
        <v>2</v>
      </c>
      <c r="AE374" s="9">
        <v>3</v>
      </c>
      <c r="AF374" s="9">
        <v>4</v>
      </c>
      <c r="AG374" s="9">
        <v>5</v>
      </c>
      <c r="AH374" s="9">
        <v>6</v>
      </c>
      <c r="AI374" s="9">
        <v>7</v>
      </c>
      <c r="AJ374" s="9">
        <v>8</v>
      </c>
      <c r="AK374" s="9">
        <v>9</v>
      </c>
      <c r="AL374" s="9">
        <v>10</v>
      </c>
      <c r="AM374" s="9">
        <v>11</v>
      </c>
      <c r="AN374" s="9">
        <v>12</v>
      </c>
      <c r="AO374" s="9">
        <v>13</v>
      </c>
      <c r="AP374" s="9">
        <v>14</v>
      </c>
      <c r="AQ374" s="186"/>
    </row>
    <row r="375" spans="1:43" ht="14.65" customHeight="1">
      <c r="A375" s="113"/>
      <c r="B375" s="202"/>
      <c r="C375" s="202"/>
      <c r="D375" s="124"/>
      <c r="E375" s="113"/>
      <c r="F375" s="115"/>
      <c r="G375" s="115"/>
      <c r="H375" s="136"/>
      <c r="I375" s="139"/>
      <c r="J375" s="142"/>
      <c r="K375" s="111"/>
      <c r="L375" s="115"/>
      <c r="M375" s="113"/>
      <c r="N375" s="113"/>
      <c r="O375" s="113"/>
      <c r="P375" s="113"/>
      <c r="Q375" s="113"/>
      <c r="R375" s="160"/>
      <c r="S375" s="160"/>
      <c r="T375" s="162"/>
      <c r="U375" s="162"/>
      <c r="V375" s="162"/>
      <c r="W375" s="162"/>
      <c r="X375" s="162"/>
      <c r="Y375" s="111"/>
      <c r="Z375" s="162"/>
      <c r="AA375" s="4"/>
      <c r="AB375" s="107" t="s">
        <v>49</v>
      </c>
      <c r="AC375" s="107"/>
      <c r="AD375" s="174" t="s">
        <v>51</v>
      </c>
      <c r="AE375" s="177" t="s">
        <v>53</v>
      </c>
      <c r="AF375" s="174" t="s">
        <v>55</v>
      </c>
      <c r="AG375" s="177" t="s">
        <v>57</v>
      </c>
      <c r="AH375" s="174" t="s">
        <v>59</v>
      </c>
      <c r="AI375" s="177" t="s">
        <v>61</v>
      </c>
      <c r="AJ375" s="174" t="s">
        <v>63</v>
      </c>
      <c r="AK375" s="177" t="s">
        <v>65</v>
      </c>
      <c r="AL375" s="174" t="s">
        <v>67</v>
      </c>
      <c r="AM375" s="107" t="s">
        <v>40</v>
      </c>
      <c r="AN375" s="174" t="s">
        <v>226</v>
      </c>
      <c r="AO375" s="107" t="s">
        <v>73</v>
      </c>
      <c r="AP375" s="174" t="s">
        <v>75</v>
      </c>
      <c r="AQ375" s="186"/>
    </row>
    <row r="376" spans="1:43" ht="16.5">
      <c r="A376" s="113"/>
      <c r="B376" s="202"/>
      <c r="C376" s="202"/>
      <c r="D376" s="125"/>
      <c r="E376" s="113"/>
      <c r="F376" s="116"/>
      <c r="G376" s="116"/>
      <c r="H376" s="137"/>
      <c r="I376" s="140"/>
      <c r="J376" s="143"/>
      <c r="K376" s="112"/>
      <c r="L376" s="116"/>
      <c r="M376" s="113"/>
      <c r="N376" s="113"/>
      <c r="O376" s="113"/>
      <c r="P376" s="113"/>
      <c r="Q376" s="113"/>
      <c r="R376" s="161"/>
      <c r="S376" s="161"/>
      <c r="T376" s="162"/>
      <c r="U376" s="162"/>
      <c r="V376" s="162"/>
      <c r="W376" s="162"/>
      <c r="X376" s="162"/>
      <c r="Y376" s="112"/>
      <c r="Z376" s="162"/>
      <c r="AA376" s="4"/>
      <c r="AB376" s="64" t="s">
        <v>106</v>
      </c>
      <c r="AC376" s="64" t="s">
        <v>107</v>
      </c>
      <c r="AD376" s="174"/>
      <c r="AE376" s="178"/>
      <c r="AF376" s="174"/>
      <c r="AG376" s="178"/>
      <c r="AH376" s="174"/>
      <c r="AI376" s="178"/>
      <c r="AJ376" s="174"/>
      <c r="AK376" s="178"/>
      <c r="AL376" s="174"/>
      <c r="AM376" s="107"/>
      <c r="AN376" s="174"/>
      <c r="AO376" s="107"/>
      <c r="AP376" s="174"/>
      <c r="AQ376" s="186"/>
    </row>
    <row r="377" spans="1:43" ht="14.65" customHeight="1">
      <c r="A377" s="45">
        <v>1</v>
      </c>
      <c r="B377" s="108" t="s">
        <v>227</v>
      </c>
      <c r="C377" s="109"/>
      <c r="D377" s="54">
        <f>+Julio!M377</f>
        <v>0</v>
      </c>
      <c r="E377" s="55"/>
      <c r="F377" s="65"/>
      <c r="G377" s="65"/>
      <c r="H377" s="66"/>
      <c r="I377" s="66"/>
      <c r="J377" s="27">
        <f>SUM(F377,G377)</f>
        <v>0</v>
      </c>
      <c r="K377" s="57">
        <f>+AQ377</f>
        <v>0</v>
      </c>
      <c r="L377" s="58">
        <f>+J377+K377</f>
        <v>0</v>
      </c>
      <c r="M377" s="59">
        <f>+(D377+E377)-(L377)+H377-I377</f>
        <v>0</v>
      </c>
      <c r="N377" s="67">
        <f>+AS377</f>
        <v>0</v>
      </c>
      <c r="O377" s="19"/>
      <c r="P377" s="19"/>
      <c r="Q377" s="19"/>
      <c r="R377" s="19"/>
      <c r="S377" s="20"/>
      <c r="T377" s="20"/>
      <c r="U377" s="68"/>
      <c r="V377" s="68"/>
      <c r="W377" s="68"/>
      <c r="X377" s="68"/>
      <c r="Y377" s="67">
        <f>+AS377</f>
        <v>0</v>
      </c>
      <c r="Z377" s="21"/>
      <c r="AA377" s="4"/>
      <c r="AB377" s="69"/>
      <c r="AC377" s="69"/>
      <c r="AD377" s="69"/>
      <c r="AE377" s="69"/>
      <c r="AF377" s="69"/>
      <c r="AG377" s="69"/>
      <c r="AH377" s="69"/>
      <c r="AI377" s="69"/>
      <c r="AJ377" s="69"/>
      <c r="AK377" s="69"/>
      <c r="AL377" s="69"/>
      <c r="AM377" s="69"/>
      <c r="AN377" s="69"/>
      <c r="AO377" s="69"/>
      <c r="AP377" s="69"/>
      <c r="AQ377" s="70">
        <f>SUM(AB377:AP377)</f>
        <v>0</v>
      </c>
    </row>
    <row r="378" spans="1:43" ht="14.65" customHeight="1">
      <c r="A378" s="45">
        <f>A377+1</f>
        <v>2</v>
      </c>
      <c r="B378" s="108" t="s">
        <v>228</v>
      </c>
      <c r="C378" s="109"/>
      <c r="D378" s="54">
        <f>+Julio!M378</f>
        <v>40</v>
      </c>
      <c r="E378" s="55"/>
      <c r="F378" s="65"/>
      <c r="G378" s="65"/>
      <c r="H378" s="66"/>
      <c r="I378" s="66"/>
      <c r="J378" s="27">
        <f>SUM(F378,G378)</f>
        <v>0</v>
      </c>
      <c r="K378" s="57">
        <f>+AQ378</f>
        <v>40</v>
      </c>
      <c r="L378" s="58">
        <f>+J378+K378</f>
        <v>40</v>
      </c>
      <c r="M378" s="59">
        <f>+(D378+E378)-(L378)+H378-I378</f>
        <v>0</v>
      </c>
      <c r="N378" s="67">
        <f>+AS378</f>
        <v>0</v>
      </c>
      <c r="O378" s="19"/>
      <c r="P378" s="19"/>
      <c r="Q378" s="19"/>
      <c r="R378" s="19"/>
      <c r="S378" s="20"/>
      <c r="T378" s="20"/>
      <c r="U378" s="68"/>
      <c r="V378" s="68"/>
      <c r="W378" s="68"/>
      <c r="X378" s="68"/>
      <c r="Y378" s="67">
        <f>+AS378</f>
        <v>0</v>
      </c>
      <c r="Z378" s="21"/>
      <c r="AA378" s="4"/>
      <c r="AB378" s="69">
        <v>40</v>
      </c>
      <c r="AC378" s="69"/>
      <c r="AD378" s="69"/>
      <c r="AE378" s="69"/>
      <c r="AF378" s="69"/>
      <c r="AG378" s="69"/>
      <c r="AH378" s="69"/>
      <c r="AI378" s="69"/>
      <c r="AJ378" s="69"/>
      <c r="AK378" s="69"/>
      <c r="AL378" s="69"/>
      <c r="AM378" s="69"/>
      <c r="AN378" s="69"/>
      <c r="AO378" s="69"/>
      <c r="AP378" s="69"/>
      <c r="AQ378" s="70">
        <f>SUM(AB378:AP378)</f>
        <v>40</v>
      </c>
    </row>
    <row r="379" spans="1:43" ht="16.5">
      <c r="A379" s="45">
        <f>A378+1</f>
        <v>3</v>
      </c>
      <c r="B379" s="108" t="s">
        <v>229</v>
      </c>
      <c r="C379" s="109"/>
      <c r="D379" s="54">
        <f>+Julio!M379</f>
        <v>0</v>
      </c>
      <c r="E379" s="55"/>
      <c r="F379" s="65"/>
      <c r="G379" s="65"/>
      <c r="H379" s="66"/>
      <c r="I379" s="66"/>
      <c r="J379" s="27">
        <f>SUM(F379,G379)</f>
        <v>0</v>
      </c>
      <c r="K379" s="57">
        <f>+AQ379</f>
        <v>0</v>
      </c>
      <c r="L379" s="58">
        <f>+J379+K379</f>
        <v>0</v>
      </c>
      <c r="M379" s="59">
        <f>+(D379+E379)-(L379)+H379-I379</f>
        <v>0</v>
      </c>
      <c r="N379" s="67">
        <f>+AS379</f>
        <v>0</v>
      </c>
      <c r="O379" s="19"/>
      <c r="P379" s="19"/>
      <c r="Q379" s="19"/>
      <c r="R379" s="19"/>
      <c r="S379" s="20"/>
      <c r="T379" s="20"/>
      <c r="U379" s="68"/>
      <c r="V379" s="68"/>
      <c r="W379" s="68"/>
      <c r="X379" s="68"/>
      <c r="Y379" s="67">
        <f>+AS379</f>
        <v>0</v>
      </c>
      <c r="Z379" s="21"/>
      <c r="AA379" s="4"/>
      <c r="AB379" s="69"/>
      <c r="AC379" s="69"/>
      <c r="AD379" s="69"/>
      <c r="AE379" s="69"/>
      <c r="AF379" s="69"/>
      <c r="AG379" s="69"/>
      <c r="AH379" s="69"/>
      <c r="AI379" s="69"/>
      <c r="AJ379" s="69"/>
      <c r="AK379" s="69"/>
      <c r="AL379" s="69"/>
      <c r="AM379" s="69"/>
      <c r="AN379" s="69"/>
      <c r="AO379" s="69"/>
      <c r="AP379" s="69"/>
      <c r="AQ379" s="70">
        <f>SUM(AB379:AP379)</f>
        <v>0</v>
      </c>
    </row>
    <row r="380" spans="1:43" ht="16.5">
      <c r="A380" s="45">
        <v>4</v>
      </c>
      <c r="B380" s="108" t="s">
        <v>230</v>
      </c>
      <c r="C380" s="109"/>
      <c r="D380" s="54">
        <f>+Julio!M380</f>
        <v>0</v>
      </c>
      <c r="E380" s="55"/>
      <c r="F380" s="65"/>
      <c r="G380" s="65"/>
      <c r="H380" s="66"/>
      <c r="I380" s="66"/>
      <c r="J380" s="27">
        <f t="shared" ref="J380:J381" si="12">SUM(F380,G380)</f>
        <v>0</v>
      </c>
      <c r="K380" s="57">
        <f t="shared" ref="K380:K381" si="13">+AQ380</f>
        <v>0</v>
      </c>
      <c r="L380" s="58">
        <f t="shared" ref="L380:L381" si="14">+J380+K380</f>
        <v>0</v>
      </c>
      <c r="M380" s="59">
        <f t="shared" ref="M380:M381" si="15">+(D380+E380)-(L380)+H380-I380</f>
        <v>0</v>
      </c>
      <c r="N380" s="67">
        <f t="shared" ref="N380:N381" si="16">+AS380</f>
        <v>0</v>
      </c>
      <c r="O380" s="19"/>
      <c r="P380" s="19"/>
      <c r="Q380" s="19"/>
      <c r="R380" s="19"/>
      <c r="S380" s="20"/>
      <c r="T380" s="20"/>
      <c r="U380" s="68"/>
      <c r="V380" s="68"/>
      <c r="W380" s="68"/>
      <c r="X380" s="68"/>
      <c r="Y380" s="67">
        <f t="shared" ref="Y380:Y381" si="17">+AS380</f>
        <v>0</v>
      </c>
      <c r="Z380" s="21"/>
      <c r="AA380" s="4"/>
      <c r="AB380" s="69"/>
      <c r="AC380" s="69"/>
      <c r="AD380" s="69"/>
      <c r="AE380" s="69"/>
      <c r="AF380" s="69"/>
      <c r="AG380" s="69"/>
      <c r="AH380" s="69"/>
      <c r="AI380" s="69"/>
      <c r="AJ380" s="69"/>
      <c r="AK380" s="69"/>
      <c r="AL380" s="69"/>
      <c r="AM380" s="69"/>
      <c r="AN380" s="69"/>
      <c r="AO380" s="69"/>
      <c r="AP380" s="69"/>
      <c r="AQ380" s="70">
        <f t="shared" ref="AQ380:AQ381" si="18">SUM(AB380:AP380)</f>
        <v>0</v>
      </c>
    </row>
    <row r="381" spans="1:43" ht="16.5">
      <c r="A381" s="45">
        <f>A380+1</f>
        <v>5</v>
      </c>
      <c r="B381" s="108" t="s">
        <v>231</v>
      </c>
      <c r="C381" s="109"/>
      <c r="D381" s="54">
        <f>+Julio!M381</f>
        <v>0</v>
      </c>
      <c r="E381" s="55"/>
      <c r="F381" s="65"/>
      <c r="G381" s="65"/>
      <c r="H381" s="66"/>
      <c r="I381" s="66"/>
      <c r="J381" s="27">
        <f t="shared" si="12"/>
        <v>0</v>
      </c>
      <c r="K381" s="57">
        <f t="shared" si="13"/>
        <v>0</v>
      </c>
      <c r="L381" s="58">
        <f t="shared" si="14"/>
        <v>0</v>
      </c>
      <c r="M381" s="59">
        <f t="shared" si="15"/>
        <v>0</v>
      </c>
      <c r="N381" s="67">
        <f t="shared" si="16"/>
        <v>0</v>
      </c>
      <c r="O381" s="19"/>
      <c r="P381" s="19"/>
      <c r="Q381" s="19"/>
      <c r="R381" s="19"/>
      <c r="S381" s="20"/>
      <c r="T381" s="20"/>
      <c r="U381" s="68"/>
      <c r="V381" s="68"/>
      <c r="W381" s="68"/>
      <c r="X381" s="68"/>
      <c r="Y381" s="67">
        <f t="shared" si="17"/>
        <v>0</v>
      </c>
      <c r="Z381" s="21"/>
      <c r="AA381" s="4"/>
      <c r="AB381" s="69"/>
      <c r="AC381" s="69"/>
      <c r="AD381" s="69"/>
      <c r="AE381" s="69"/>
      <c r="AF381" s="69"/>
      <c r="AG381" s="69"/>
      <c r="AH381" s="69"/>
      <c r="AI381" s="69"/>
      <c r="AJ381" s="69"/>
      <c r="AK381" s="69"/>
      <c r="AL381" s="69"/>
      <c r="AM381" s="69"/>
      <c r="AN381" s="69"/>
      <c r="AO381" s="69"/>
      <c r="AP381" s="69"/>
      <c r="AQ381" s="70">
        <f t="shared" si="18"/>
        <v>0</v>
      </c>
    </row>
  </sheetData>
  <sheetProtection algorithmName="SHA-512" hashValue="nFsw68l+jkeANRtfE3idgh3o9ITgWyVSWsaOBqCMXjbkUGxeNuemcJxouK92JGdqTr8AUEqcuijpYmzqoqEAMQ==" saltValue="E8BCUPm/JbQTs60qddkigA==" spinCount="100000" sheet="1" objects="1" scenarios="1"/>
  <protectedRanges>
    <protectedRange algorithmName="SHA-512" hashValue="zHOOI8C6TdaV6s6N2/27xESvwU0t5zAaLoItHRVoGpTXM9j+vyxsopMktU83nI5i57EgckgHvMhLqaFhlwmlrQ==" saltValue="lXnRqhBa+m7p3r+f6ZoJ4w==" spinCount="100000" sqref="K5:K220 K222:K293 K295:K371 Q221:Y221 Q294:Y294 M5:M9 M11:M15 M17:M21 M23:M27 M29:M33 M35:M39 M41:M45 M47:M51 M53:M57 M59:M63 M65:M69 M71:M75 M77:M81 M83:M87 M89:M93 M95:M99 M101:M105 M107:M111 M113:M117 M119:M123 M125:M129 M131:M135 M137:M141 M143:M147 M149:M153 M155:M159 M161:M165 M167:M171 M173:M177 M179:M183 M185:M189 M191:M195 M197:M201 M203:M207 M209:M213 M215:M219 M222:M226 M228:M232 M234:M238 M240:M244 M246:M250 M252:M256 M258:M262 M264:M268 M270:M274 M276:M280 M282:M286 M288:M292 M365:M371" name="Municipios_1_2"/>
    <protectedRange algorithmName="SHA-512" hashValue="azGcVdqYkhR86HIKn2rYPPRr5+mVW4IEq7uRHMk25sS6su9btp67csEbkWb5GQvriIX/bROpuDFXXVgLMPzhMQ==" saltValue="So3PWvzqU6WQxaYTU7AVAg==" spinCount="100000" sqref="M10 M16 M22 M28 M34 M40 M46 M52 M58 M64 M70 M76 M82 M100 M112 M118 M124 M130 M136 M142 M148 M88 M94 M106 M166 M172 M178 M184 M190 M196 M202 M208 M214 M220 M227 M233 M239 M245 M251 M257 M263 M269 M275 M281 M287 M293 M364 M160 M154" name="Acopio_1_2_2"/>
    <protectedRange algorithmName="SHA-512" hashValue="8byoQttQWGP5qbcxqBkq+H+/zRRYljqgH/rENkvAtcx2vfR2IwlTET4l4/66wUB+2T3pLT28iauSquQPOk8bNw==" saltValue="lZksW1D6kU5eg3qR/gQlwA==" spinCount="100000" sqref="AO1:AO4" name="Enero Perdidas_2_2"/>
    <protectedRange algorithmName="SHA-512" hashValue="8byoQttQWGP5qbcxqBkq+H+/zRRYljqgH/rENkvAtcx2vfR2IwlTET4l4/66wUB+2T3pLT28iauSquQPOk8bNw==" saltValue="lZksW1D6kU5eg3qR/gQlwA==" spinCount="100000" sqref="AQ373:AQ376" name="Enero Perdidas_3_2"/>
    <protectedRange algorithmName="SHA-512" hashValue="zHOOI8C6TdaV6s6N2/27xESvwU0t5zAaLoItHRVoGpTXM9j+vyxsopMktU83nI5i57EgckgHvMhLqaFhlwmlrQ==" saltValue="lXnRqhBa+m7p3r+f6ZoJ4w==" spinCount="100000" sqref="M295:M300 M302:M307 M309:M314 M316:M321 M323:M328 M330:M335 M337:M342 M344:M349 M351:M356 M358:M363" name="Municipios_1_2_1"/>
    <protectedRange algorithmName="SHA-512" hashValue="azGcVdqYkhR86HIKn2rYPPRr5+mVW4IEq7uRHMk25sS6su9btp67csEbkWb5GQvriIX/bROpuDFXXVgLMPzhMQ==" saltValue="So3PWvzqU6WQxaYTU7AVAg==" spinCount="100000" sqref="M301 M308 M315 M322 M329 M336 M343 M350 M357" name="Acopio_1_2_2_1"/>
    <protectedRange algorithmName="SHA-512" hashValue="zHOOI8C6TdaV6s6N2/27xESvwU0t5zAaLoItHRVoGpTXM9j+vyxsopMktU83nI5i57EgckgHvMhLqaFhlwmlrQ==" saltValue="lXnRqhBa+m7p3r+f6ZoJ4w==" spinCount="100000" sqref="K377:K381 M377:M381" name="Municipios_1_2_3"/>
    <protectedRange algorithmName="SHA-512" hashValue="8byoQttQWGP5qbcxqBkq+H+/zRRYljqgH/rENkvAtcx2vfR2IwlTET4l4/66wUB+2T3pLT28iauSquQPOk8bNw==" saltValue="lZksW1D6kU5eg3qR/gQlwA==" spinCount="100000" sqref="AQ377:AQ381" name="Enero Perdidas_5_2_2"/>
  </protectedRanges>
  <mergeCells count="1668">
    <mergeCell ref="B209:C214"/>
    <mergeCell ref="B203:C208"/>
    <mergeCell ref="B373:C376"/>
    <mergeCell ref="B358:C364"/>
    <mergeCell ref="B351:C357"/>
    <mergeCell ref="B344:C350"/>
    <mergeCell ref="B337:C343"/>
    <mergeCell ref="B330:C336"/>
    <mergeCell ref="B323:C329"/>
    <mergeCell ref="B316:C322"/>
    <mergeCell ref="B309:C315"/>
    <mergeCell ref="B41:C46"/>
    <mergeCell ref="B35:C40"/>
    <mergeCell ref="B29:C34"/>
    <mergeCell ref="B23:C28"/>
    <mergeCell ref="B17:C22"/>
    <mergeCell ref="B11:C16"/>
    <mergeCell ref="B371:C371"/>
    <mergeCell ref="B5:C10"/>
    <mergeCell ref="B1:C4"/>
    <mergeCell ref="B197:C202"/>
    <mergeCell ref="B191:C196"/>
    <mergeCell ref="B185:C190"/>
    <mergeCell ref="B179:C184"/>
    <mergeCell ref="B173:C178"/>
    <mergeCell ref="B167:C172"/>
    <mergeCell ref="B161:C166"/>
    <mergeCell ref="B155:C157"/>
    <mergeCell ref="B149:C151"/>
    <mergeCell ref="B143:C148"/>
    <mergeCell ref="B137:C142"/>
    <mergeCell ref="B131:C136"/>
    <mergeCell ref="B125:C130"/>
    <mergeCell ref="B119:C124"/>
    <mergeCell ref="B113:C118"/>
    <mergeCell ref="B107:C112"/>
    <mergeCell ref="B101:C106"/>
    <mergeCell ref="AO330:AO335"/>
    <mergeCell ref="AO337:AO342"/>
    <mergeCell ref="AO344:AO349"/>
    <mergeCell ref="AO351:AO356"/>
    <mergeCell ref="AO358:AO363"/>
    <mergeCell ref="AO375:AO376"/>
    <mergeCell ref="AP375:AP376"/>
    <mergeCell ref="AQ373:AQ376"/>
    <mergeCell ref="B95:C100"/>
    <mergeCell ref="B89:C94"/>
    <mergeCell ref="B83:C88"/>
    <mergeCell ref="B77:C82"/>
    <mergeCell ref="B71:C76"/>
    <mergeCell ref="B65:C70"/>
    <mergeCell ref="B59:C64"/>
    <mergeCell ref="B53:C58"/>
    <mergeCell ref="B47:C52"/>
    <mergeCell ref="B302:C308"/>
    <mergeCell ref="B295:C301"/>
    <mergeCell ref="B288:C293"/>
    <mergeCell ref="B282:C287"/>
    <mergeCell ref="B276:C281"/>
    <mergeCell ref="B270:C275"/>
    <mergeCell ref="B264:C269"/>
    <mergeCell ref="B258:C263"/>
    <mergeCell ref="B252:C257"/>
    <mergeCell ref="B246:C251"/>
    <mergeCell ref="B240:C245"/>
    <mergeCell ref="B234:C239"/>
    <mergeCell ref="B228:C233"/>
    <mergeCell ref="B222:C227"/>
    <mergeCell ref="B215:C220"/>
    <mergeCell ref="AO222:AO226"/>
    <mergeCell ref="AO228:AO232"/>
    <mergeCell ref="AO234:AO238"/>
    <mergeCell ref="AO240:AO244"/>
    <mergeCell ref="AO246:AO250"/>
    <mergeCell ref="AO252:AO256"/>
    <mergeCell ref="AO258:AO262"/>
    <mergeCell ref="AO264:AO268"/>
    <mergeCell ref="AO270:AO274"/>
    <mergeCell ref="AO276:AO280"/>
    <mergeCell ref="AO282:AO286"/>
    <mergeCell ref="AO288:AO292"/>
    <mergeCell ref="AO295:AO300"/>
    <mergeCell ref="AO302:AO307"/>
    <mergeCell ref="AO309:AO314"/>
    <mergeCell ref="AO316:AO321"/>
    <mergeCell ref="AO323:AO328"/>
    <mergeCell ref="AO119:AO123"/>
    <mergeCell ref="AO125:AO129"/>
    <mergeCell ref="AO131:AO135"/>
    <mergeCell ref="AO137:AO141"/>
    <mergeCell ref="AO143:AO147"/>
    <mergeCell ref="AO149:AO153"/>
    <mergeCell ref="AO155:AO159"/>
    <mergeCell ref="AO161:AO165"/>
    <mergeCell ref="AO167:AO171"/>
    <mergeCell ref="AO173:AO177"/>
    <mergeCell ref="AO179:AO183"/>
    <mergeCell ref="AO185:AO189"/>
    <mergeCell ref="AO191:AO195"/>
    <mergeCell ref="AO197:AO201"/>
    <mergeCell ref="AO203:AO207"/>
    <mergeCell ref="AO209:AO213"/>
    <mergeCell ref="AO215:AO219"/>
    <mergeCell ref="AN288:AN292"/>
    <mergeCell ref="AN295:AN300"/>
    <mergeCell ref="AN302:AN307"/>
    <mergeCell ref="AN309:AN314"/>
    <mergeCell ref="AN316:AN321"/>
    <mergeCell ref="AN323:AN328"/>
    <mergeCell ref="AN330:AN335"/>
    <mergeCell ref="AN337:AN342"/>
    <mergeCell ref="AN344:AN349"/>
    <mergeCell ref="AN351:AN356"/>
    <mergeCell ref="AN358:AN363"/>
    <mergeCell ref="AN375:AN376"/>
    <mergeCell ref="AO1:AO4"/>
    <mergeCell ref="AO5:AO9"/>
    <mergeCell ref="AO11:AO15"/>
    <mergeCell ref="AO17:AO21"/>
    <mergeCell ref="AO23:AO27"/>
    <mergeCell ref="AO29:AO33"/>
    <mergeCell ref="AO35:AO39"/>
    <mergeCell ref="AO41:AO45"/>
    <mergeCell ref="AO47:AO51"/>
    <mergeCell ref="AO53:AO57"/>
    <mergeCell ref="AO59:AO63"/>
    <mergeCell ref="AO65:AO69"/>
    <mergeCell ref="AO71:AO75"/>
    <mergeCell ref="AO77:AO81"/>
    <mergeCell ref="AO83:AO87"/>
    <mergeCell ref="AO89:AO93"/>
    <mergeCell ref="AO95:AO99"/>
    <mergeCell ref="AO101:AO105"/>
    <mergeCell ref="AO107:AO111"/>
    <mergeCell ref="AO113:AO117"/>
    <mergeCell ref="AN185:AN189"/>
    <mergeCell ref="AN191:AN195"/>
    <mergeCell ref="AN197:AN201"/>
    <mergeCell ref="AN203:AN207"/>
    <mergeCell ref="AN209:AN213"/>
    <mergeCell ref="AN215:AN219"/>
    <mergeCell ref="AN222:AN226"/>
    <mergeCell ref="AN228:AN232"/>
    <mergeCell ref="AN234:AN238"/>
    <mergeCell ref="AN240:AN244"/>
    <mergeCell ref="AN246:AN250"/>
    <mergeCell ref="AN252:AN256"/>
    <mergeCell ref="AN258:AN262"/>
    <mergeCell ref="AN264:AN268"/>
    <mergeCell ref="AN270:AN274"/>
    <mergeCell ref="AN276:AN280"/>
    <mergeCell ref="AN282:AN286"/>
    <mergeCell ref="AM375:AM376"/>
    <mergeCell ref="AN3:AN4"/>
    <mergeCell ref="AN5:AN9"/>
    <mergeCell ref="AN11:AN15"/>
    <mergeCell ref="AN17:AN21"/>
    <mergeCell ref="AN23:AN27"/>
    <mergeCell ref="AN29:AN33"/>
    <mergeCell ref="AN35:AN39"/>
    <mergeCell ref="AN41:AN45"/>
    <mergeCell ref="AN47:AN51"/>
    <mergeCell ref="AN53:AN57"/>
    <mergeCell ref="AN59:AN63"/>
    <mergeCell ref="AN65:AN69"/>
    <mergeCell ref="AN71:AN75"/>
    <mergeCell ref="AN77:AN81"/>
    <mergeCell ref="AN83:AN87"/>
    <mergeCell ref="AN89:AN93"/>
    <mergeCell ref="AN95:AN99"/>
    <mergeCell ref="AN101:AN105"/>
    <mergeCell ref="AN107:AN111"/>
    <mergeCell ref="AN113:AN117"/>
    <mergeCell ref="AN119:AN123"/>
    <mergeCell ref="AN125:AN129"/>
    <mergeCell ref="AN131:AN135"/>
    <mergeCell ref="AN137:AN141"/>
    <mergeCell ref="AN143:AN147"/>
    <mergeCell ref="AN149:AN153"/>
    <mergeCell ref="AN155:AN159"/>
    <mergeCell ref="AN161:AN165"/>
    <mergeCell ref="AN167:AN171"/>
    <mergeCell ref="AN173:AN177"/>
    <mergeCell ref="AN179:AN183"/>
    <mergeCell ref="AM252:AM256"/>
    <mergeCell ref="AM258:AM262"/>
    <mergeCell ref="AM264:AM268"/>
    <mergeCell ref="AM270:AM274"/>
    <mergeCell ref="AM276:AM280"/>
    <mergeCell ref="AM282:AM286"/>
    <mergeCell ref="AM288:AM292"/>
    <mergeCell ref="AM295:AM300"/>
    <mergeCell ref="AM302:AM307"/>
    <mergeCell ref="AM309:AM314"/>
    <mergeCell ref="AM316:AM321"/>
    <mergeCell ref="AM323:AM328"/>
    <mergeCell ref="AM330:AM335"/>
    <mergeCell ref="AM337:AM342"/>
    <mergeCell ref="AM344:AM349"/>
    <mergeCell ref="AM351:AM356"/>
    <mergeCell ref="AM358:AM363"/>
    <mergeCell ref="AM149:AM153"/>
    <mergeCell ref="AM155:AM159"/>
    <mergeCell ref="AM161:AM165"/>
    <mergeCell ref="AM167:AM171"/>
    <mergeCell ref="AM173:AM177"/>
    <mergeCell ref="AM179:AM183"/>
    <mergeCell ref="AM185:AM189"/>
    <mergeCell ref="AM191:AM195"/>
    <mergeCell ref="AM197:AM201"/>
    <mergeCell ref="AM203:AM207"/>
    <mergeCell ref="AM209:AM213"/>
    <mergeCell ref="AM215:AM219"/>
    <mergeCell ref="AM222:AM226"/>
    <mergeCell ref="AM228:AM232"/>
    <mergeCell ref="AM234:AM238"/>
    <mergeCell ref="AM240:AM244"/>
    <mergeCell ref="AM246:AM250"/>
    <mergeCell ref="AL323:AL328"/>
    <mergeCell ref="AL330:AL335"/>
    <mergeCell ref="AL337:AL342"/>
    <mergeCell ref="AL344:AL349"/>
    <mergeCell ref="AL351:AL356"/>
    <mergeCell ref="AL358:AL363"/>
    <mergeCell ref="AL375:AL376"/>
    <mergeCell ref="AM3:AM4"/>
    <mergeCell ref="AM5:AM9"/>
    <mergeCell ref="AM11:AM15"/>
    <mergeCell ref="AM17:AM21"/>
    <mergeCell ref="AM23:AM27"/>
    <mergeCell ref="AM29:AM33"/>
    <mergeCell ref="AM35:AM39"/>
    <mergeCell ref="AM41:AM45"/>
    <mergeCell ref="AM47:AM51"/>
    <mergeCell ref="AM53:AM57"/>
    <mergeCell ref="AM59:AM63"/>
    <mergeCell ref="AM65:AM69"/>
    <mergeCell ref="AM71:AM75"/>
    <mergeCell ref="AM77:AM81"/>
    <mergeCell ref="AM83:AM87"/>
    <mergeCell ref="AM89:AM93"/>
    <mergeCell ref="AM95:AM99"/>
    <mergeCell ref="AM101:AM105"/>
    <mergeCell ref="AM107:AM111"/>
    <mergeCell ref="AM113:AM117"/>
    <mergeCell ref="AM119:AM123"/>
    <mergeCell ref="AM125:AM129"/>
    <mergeCell ref="AM131:AM135"/>
    <mergeCell ref="AM137:AM141"/>
    <mergeCell ref="AM143:AM147"/>
    <mergeCell ref="AL215:AL219"/>
    <mergeCell ref="AL222:AL226"/>
    <mergeCell ref="AL228:AL232"/>
    <mergeCell ref="AL234:AL238"/>
    <mergeCell ref="AL240:AL244"/>
    <mergeCell ref="AL246:AL250"/>
    <mergeCell ref="AL252:AL256"/>
    <mergeCell ref="AL258:AL262"/>
    <mergeCell ref="AL264:AL268"/>
    <mergeCell ref="AL270:AL274"/>
    <mergeCell ref="AL276:AL280"/>
    <mergeCell ref="AL282:AL286"/>
    <mergeCell ref="AL288:AL292"/>
    <mergeCell ref="AL295:AL300"/>
    <mergeCell ref="AL302:AL307"/>
    <mergeCell ref="AL309:AL314"/>
    <mergeCell ref="AL316:AL321"/>
    <mergeCell ref="AL113:AL117"/>
    <mergeCell ref="AL119:AL123"/>
    <mergeCell ref="AL125:AL129"/>
    <mergeCell ref="AL131:AL135"/>
    <mergeCell ref="AL137:AL141"/>
    <mergeCell ref="AL143:AL147"/>
    <mergeCell ref="AL149:AL153"/>
    <mergeCell ref="AL155:AL159"/>
    <mergeCell ref="AL161:AL165"/>
    <mergeCell ref="AL167:AL171"/>
    <mergeCell ref="AL173:AL177"/>
    <mergeCell ref="AL179:AL183"/>
    <mergeCell ref="AL185:AL189"/>
    <mergeCell ref="AL191:AL195"/>
    <mergeCell ref="AL197:AL201"/>
    <mergeCell ref="AL203:AL207"/>
    <mergeCell ref="AL209:AL213"/>
    <mergeCell ref="AK282:AK286"/>
    <mergeCell ref="AK288:AK292"/>
    <mergeCell ref="AK295:AK300"/>
    <mergeCell ref="AK302:AK307"/>
    <mergeCell ref="AK309:AK314"/>
    <mergeCell ref="AK316:AK321"/>
    <mergeCell ref="AK323:AK328"/>
    <mergeCell ref="AK330:AK335"/>
    <mergeCell ref="AK337:AK342"/>
    <mergeCell ref="AK344:AK349"/>
    <mergeCell ref="AK351:AK356"/>
    <mergeCell ref="AK358:AK363"/>
    <mergeCell ref="AK375:AK376"/>
    <mergeCell ref="AL3:AL4"/>
    <mergeCell ref="AL5:AL9"/>
    <mergeCell ref="AL11:AL15"/>
    <mergeCell ref="AL17:AL21"/>
    <mergeCell ref="AL23:AL27"/>
    <mergeCell ref="AL29:AL33"/>
    <mergeCell ref="AL35:AL39"/>
    <mergeCell ref="AL41:AL45"/>
    <mergeCell ref="AL47:AL51"/>
    <mergeCell ref="AL53:AL57"/>
    <mergeCell ref="AL59:AL63"/>
    <mergeCell ref="AL65:AL69"/>
    <mergeCell ref="AL71:AL75"/>
    <mergeCell ref="AL77:AL81"/>
    <mergeCell ref="AL83:AL87"/>
    <mergeCell ref="AL89:AL93"/>
    <mergeCell ref="AL95:AL99"/>
    <mergeCell ref="AL101:AL105"/>
    <mergeCell ref="AL107:AL111"/>
    <mergeCell ref="AK179:AK183"/>
    <mergeCell ref="AK185:AK189"/>
    <mergeCell ref="AK191:AK195"/>
    <mergeCell ref="AK197:AK201"/>
    <mergeCell ref="AK203:AK207"/>
    <mergeCell ref="AK209:AK213"/>
    <mergeCell ref="AK215:AK219"/>
    <mergeCell ref="AK222:AK226"/>
    <mergeCell ref="AK228:AK232"/>
    <mergeCell ref="AK234:AK238"/>
    <mergeCell ref="AK240:AK244"/>
    <mergeCell ref="AK246:AK250"/>
    <mergeCell ref="AK252:AK256"/>
    <mergeCell ref="AK258:AK262"/>
    <mergeCell ref="AK264:AK268"/>
    <mergeCell ref="AK270:AK274"/>
    <mergeCell ref="AK276:AK280"/>
    <mergeCell ref="AJ358:AJ363"/>
    <mergeCell ref="AJ375:AJ376"/>
    <mergeCell ref="AK3:AK4"/>
    <mergeCell ref="AK5:AK9"/>
    <mergeCell ref="AK11:AK15"/>
    <mergeCell ref="AK17:AK21"/>
    <mergeCell ref="AK23:AK27"/>
    <mergeCell ref="AK29:AK33"/>
    <mergeCell ref="AK35:AK39"/>
    <mergeCell ref="AK41:AK45"/>
    <mergeCell ref="AK47:AK51"/>
    <mergeCell ref="AK53:AK57"/>
    <mergeCell ref="AK59:AK63"/>
    <mergeCell ref="AK65:AK69"/>
    <mergeCell ref="AK71:AK75"/>
    <mergeCell ref="AK77:AK81"/>
    <mergeCell ref="AK83:AK87"/>
    <mergeCell ref="AK89:AK93"/>
    <mergeCell ref="AK95:AK99"/>
    <mergeCell ref="AK101:AK105"/>
    <mergeCell ref="AK107:AK111"/>
    <mergeCell ref="AK113:AK117"/>
    <mergeCell ref="AK119:AK123"/>
    <mergeCell ref="AK125:AK129"/>
    <mergeCell ref="AK131:AK135"/>
    <mergeCell ref="AK137:AK141"/>
    <mergeCell ref="AK143:AK147"/>
    <mergeCell ref="AK149:AK153"/>
    <mergeCell ref="AK155:AK159"/>
    <mergeCell ref="AK161:AK165"/>
    <mergeCell ref="AK167:AK171"/>
    <mergeCell ref="AK173:AK177"/>
    <mergeCell ref="AJ246:AJ250"/>
    <mergeCell ref="AJ252:AJ256"/>
    <mergeCell ref="AJ258:AJ262"/>
    <mergeCell ref="AJ264:AJ268"/>
    <mergeCell ref="AJ270:AJ274"/>
    <mergeCell ref="AJ276:AJ280"/>
    <mergeCell ref="AJ282:AJ286"/>
    <mergeCell ref="AJ288:AJ292"/>
    <mergeCell ref="AJ295:AJ300"/>
    <mergeCell ref="AJ302:AJ307"/>
    <mergeCell ref="AJ309:AJ314"/>
    <mergeCell ref="AJ316:AJ321"/>
    <mergeCell ref="AJ323:AJ328"/>
    <mergeCell ref="AJ330:AJ335"/>
    <mergeCell ref="AJ337:AJ342"/>
    <mergeCell ref="AJ344:AJ349"/>
    <mergeCell ref="AJ351:AJ356"/>
    <mergeCell ref="AJ143:AJ147"/>
    <mergeCell ref="AJ149:AJ153"/>
    <mergeCell ref="AJ155:AJ159"/>
    <mergeCell ref="AJ161:AJ165"/>
    <mergeCell ref="AJ167:AJ171"/>
    <mergeCell ref="AJ173:AJ177"/>
    <mergeCell ref="AJ179:AJ183"/>
    <mergeCell ref="AJ185:AJ189"/>
    <mergeCell ref="AJ191:AJ195"/>
    <mergeCell ref="AJ197:AJ201"/>
    <mergeCell ref="AJ203:AJ207"/>
    <mergeCell ref="AJ209:AJ213"/>
    <mergeCell ref="AJ215:AJ219"/>
    <mergeCell ref="AJ222:AJ226"/>
    <mergeCell ref="AJ228:AJ232"/>
    <mergeCell ref="AJ234:AJ238"/>
    <mergeCell ref="AJ240:AJ244"/>
    <mergeCell ref="AI316:AI321"/>
    <mergeCell ref="AI323:AI328"/>
    <mergeCell ref="AI330:AI335"/>
    <mergeCell ref="AI337:AI342"/>
    <mergeCell ref="AI344:AI349"/>
    <mergeCell ref="AI351:AI356"/>
    <mergeCell ref="AI358:AI363"/>
    <mergeCell ref="AI375:AI376"/>
    <mergeCell ref="AJ3:AJ4"/>
    <mergeCell ref="AJ5:AJ9"/>
    <mergeCell ref="AJ11:AJ15"/>
    <mergeCell ref="AJ17:AJ21"/>
    <mergeCell ref="AJ23:AJ27"/>
    <mergeCell ref="AJ29:AJ33"/>
    <mergeCell ref="AJ35:AJ39"/>
    <mergeCell ref="AJ41:AJ45"/>
    <mergeCell ref="AJ47:AJ51"/>
    <mergeCell ref="AJ53:AJ57"/>
    <mergeCell ref="AJ59:AJ63"/>
    <mergeCell ref="AJ65:AJ69"/>
    <mergeCell ref="AJ71:AJ75"/>
    <mergeCell ref="AJ77:AJ81"/>
    <mergeCell ref="AJ83:AJ87"/>
    <mergeCell ref="AJ89:AJ93"/>
    <mergeCell ref="AJ95:AJ99"/>
    <mergeCell ref="AJ101:AJ105"/>
    <mergeCell ref="AJ107:AJ111"/>
    <mergeCell ref="AJ113:AJ117"/>
    <mergeCell ref="AJ119:AJ123"/>
    <mergeCell ref="AJ125:AJ129"/>
    <mergeCell ref="AJ131:AJ135"/>
    <mergeCell ref="AJ137:AJ141"/>
    <mergeCell ref="AI209:AI213"/>
    <mergeCell ref="AI215:AI219"/>
    <mergeCell ref="AI222:AI226"/>
    <mergeCell ref="AI228:AI232"/>
    <mergeCell ref="AI234:AI238"/>
    <mergeCell ref="AI240:AI244"/>
    <mergeCell ref="AI246:AI250"/>
    <mergeCell ref="AI252:AI256"/>
    <mergeCell ref="AI258:AI262"/>
    <mergeCell ref="AI264:AI268"/>
    <mergeCell ref="AI270:AI274"/>
    <mergeCell ref="AI276:AI280"/>
    <mergeCell ref="AI282:AI286"/>
    <mergeCell ref="AI288:AI292"/>
    <mergeCell ref="AI295:AI300"/>
    <mergeCell ref="AI302:AI307"/>
    <mergeCell ref="AI309:AI314"/>
    <mergeCell ref="AI107:AI111"/>
    <mergeCell ref="AI113:AI117"/>
    <mergeCell ref="AI119:AI123"/>
    <mergeCell ref="AI125:AI129"/>
    <mergeCell ref="AI131:AI135"/>
    <mergeCell ref="AI137:AI141"/>
    <mergeCell ref="AI143:AI147"/>
    <mergeCell ref="AI149:AI153"/>
    <mergeCell ref="AI155:AI159"/>
    <mergeCell ref="AI161:AI165"/>
    <mergeCell ref="AI167:AI171"/>
    <mergeCell ref="AI173:AI177"/>
    <mergeCell ref="AI179:AI183"/>
    <mergeCell ref="AI185:AI189"/>
    <mergeCell ref="AI191:AI195"/>
    <mergeCell ref="AI197:AI201"/>
    <mergeCell ref="AI203:AI207"/>
    <mergeCell ref="AH276:AH280"/>
    <mergeCell ref="AH282:AH286"/>
    <mergeCell ref="AH288:AH292"/>
    <mergeCell ref="AH295:AH300"/>
    <mergeCell ref="AH302:AH307"/>
    <mergeCell ref="AH309:AH314"/>
    <mergeCell ref="AH316:AH321"/>
    <mergeCell ref="AH323:AH328"/>
    <mergeCell ref="AH330:AH335"/>
    <mergeCell ref="AH337:AH342"/>
    <mergeCell ref="AH344:AH349"/>
    <mergeCell ref="AH351:AH356"/>
    <mergeCell ref="AH358:AH363"/>
    <mergeCell ref="AH375:AH376"/>
    <mergeCell ref="AI3:AI4"/>
    <mergeCell ref="AI5:AI9"/>
    <mergeCell ref="AI11:AI15"/>
    <mergeCell ref="AI17:AI21"/>
    <mergeCell ref="AI23:AI27"/>
    <mergeCell ref="AI29:AI33"/>
    <mergeCell ref="AI35:AI39"/>
    <mergeCell ref="AI41:AI45"/>
    <mergeCell ref="AI47:AI51"/>
    <mergeCell ref="AI53:AI57"/>
    <mergeCell ref="AI59:AI63"/>
    <mergeCell ref="AI65:AI69"/>
    <mergeCell ref="AI71:AI75"/>
    <mergeCell ref="AI77:AI81"/>
    <mergeCell ref="AI83:AI87"/>
    <mergeCell ref="AI89:AI93"/>
    <mergeCell ref="AI95:AI99"/>
    <mergeCell ref="AI101:AI105"/>
    <mergeCell ref="AH173:AH177"/>
    <mergeCell ref="AH179:AH183"/>
    <mergeCell ref="AH185:AH189"/>
    <mergeCell ref="AH191:AH195"/>
    <mergeCell ref="AH197:AH201"/>
    <mergeCell ref="AH203:AH207"/>
    <mergeCell ref="AH209:AH213"/>
    <mergeCell ref="AH215:AH219"/>
    <mergeCell ref="AH222:AH226"/>
    <mergeCell ref="AH228:AH232"/>
    <mergeCell ref="AH234:AH238"/>
    <mergeCell ref="AH240:AH244"/>
    <mergeCell ref="AH246:AH250"/>
    <mergeCell ref="AH252:AH256"/>
    <mergeCell ref="AH258:AH262"/>
    <mergeCell ref="AH264:AH268"/>
    <mergeCell ref="AH270:AH274"/>
    <mergeCell ref="AG351:AG356"/>
    <mergeCell ref="AG358:AG363"/>
    <mergeCell ref="AG375:AG376"/>
    <mergeCell ref="AH3:AH4"/>
    <mergeCell ref="AH5:AH9"/>
    <mergeCell ref="AH11:AH15"/>
    <mergeCell ref="AH17:AH21"/>
    <mergeCell ref="AH23:AH27"/>
    <mergeCell ref="AH29:AH33"/>
    <mergeCell ref="AH35:AH39"/>
    <mergeCell ref="AH41:AH45"/>
    <mergeCell ref="AH47:AH51"/>
    <mergeCell ref="AH53:AH57"/>
    <mergeCell ref="AH59:AH63"/>
    <mergeCell ref="AH65:AH69"/>
    <mergeCell ref="AH71:AH75"/>
    <mergeCell ref="AH77:AH81"/>
    <mergeCell ref="AH83:AH87"/>
    <mergeCell ref="AH89:AH93"/>
    <mergeCell ref="AH95:AH99"/>
    <mergeCell ref="AH101:AH105"/>
    <mergeCell ref="AH107:AH111"/>
    <mergeCell ref="AH113:AH117"/>
    <mergeCell ref="AH119:AH123"/>
    <mergeCell ref="AH125:AH129"/>
    <mergeCell ref="AH131:AH135"/>
    <mergeCell ref="AH137:AH141"/>
    <mergeCell ref="AH143:AH147"/>
    <mergeCell ref="AH149:AH153"/>
    <mergeCell ref="AH155:AH159"/>
    <mergeCell ref="AH161:AH165"/>
    <mergeCell ref="AH167:AH171"/>
    <mergeCell ref="AG240:AG244"/>
    <mergeCell ref="AG246:AG250"/>
    <mergeCell ref="AG252:AG256"/>
    <mergeCell ref="AG258:AG262"/>
    <mergeCell ref="AG264:AG268"/>
    <mergeCell ref="AG270:AG274"/>
    <mergeCell ref="AG276:AG280"/>
    <mergeCell ref="AG282:AG286"/>
    <mergeCell ref="AG288:AG292"/>
    <mergeCell ref="AG295:AG300"/>
    <mergeCell ref="AG302:AG307"/>
    <mergeCell ref="AG309:AG314"/>
    <mergeCell ref="AG316:AG321"/>
    <mergeCell ref="AG323:AG328"/>
    <mergeCell ref="AG330:AG335"/>
    <mergeCell ref="AG337:AG342"/>
    <mergeCell ref="AG344:AG349"/>
    <mergeCell ref="AG137:AG141"/>
    <mergeCell ref="AG143:AG147"/>
    <mergeCell ref="AG149:AG153"/>
    <mergeCell ref="AG155:AG159"/>
    <mergeCell ref="AG161:AG165"/>
    <mergeCell ref="AG167:AG171"/>
    <mergeCell ref="AG173:AG177"/>
    <mergeCell ref="AG179:AG183"/>
    <mergeCell ref="AG185:AG189"/>
    <mergeCell ref="AG191:AG195"/>
    <mergeCell ref="AG197:AG201"/>
    <mergeCell ref="AG203:AG207"/>
    <mergeCell ref="AG209:AG213"/>
    <mergeCell ref="AG215:AG219"/>
    <mergeCell ref="AG222:AG226"/>
    <mergeCell ref="AG228:AG232"/>
    <mergeCell ref="AG234:AG238"/>
    <mergeCell ref="AF309:AF314"/>
    <mergeCell ref="AF316:AF321"/>
    <mergeCell ref="AF323:AF328"/>
    <mergeCell ref="AF330:AF335"/>
    <mergeCell ref="AF337:AF342"/>
    <mergeCell ref="AF344:AF349"/>
    <mergeCell ref="AF351:AF356"/>
    <mergeCell ref="AF358:AF363"/>
    <mergeCell ref="AF375:AF376"/>
    <mergeCell ref="AG3:AG4"/>
    <mergeCell ref="AG5:AG9"/>
    <mergeCell ref="AG11:AG15"/>
    <mergeCell ref="AG17:AG21"/>
    <mergeCell ref="AG23:AG27"/>
    <mergeCell ref="AG29:AG33"/>
    <mergeCell ref="AG35:AG39"/>
    <mergeCell ref="AG41:AG45"/>
    <mergeCell ref="AG47:AG51"/>
    <mergeCell ref="AG53:AG57"/>
    <mergeCell ref="AG59:AG63"/>
    <mergeCell ref="AG65:AG69"/>
    <mergeCell ref="AG71:AG75"/>
    <mergeCell ref="AG77:AG81"/>
    <mergeCell ref="AG83:AG87"/>
    <mergeCell ref="AG89:AG93"/>
    <mergeCell ref="AG95:AG99"/>
    <mergeCell ref="AG101:AG105"/>
    <mergeCell ref="AG107:AG111"/>
    <mergeCell ref="AG113:AG117"/>
    <mergeCell ref="AG119:AG123"/>
    <mergeCell ref="AG125:AG129"/>
    <mergeCell ref="AG131:AG135"/>
    <mergeCell ref="AF203:AF207"/>
    <mergeCell ref="AF209:AF213"/>
    <mergeCell ref="AF215:AF219"/>
    <mergeCell ref="AF222:AF226"/>
    <mergeCell ref="AF228:AF232"/>
    <mergeCell ref="AF234:AF238"/>
    <mergeCell ref="AF240:AF244"/>
    <mergeCell ref="AF246:AF250"/>
    <mergeCell ref="AF252:AF256"/>
    <mergeCell ref="AF258:AF262"/>
    <mergeCell ref="AF264:AF268"/>
    <mergeCell ref="AF270:AF274"/>
    <mergeCell ref="AF276:AF280"/>
    <mergeCell ref="AF282:AF286"/>
    <mergeCell ref="AF288:AF292"/>
    <mergeCell ref="AF295:AF300"/>
    <mergeCell ref="AF302:AF307"/>
    <mergeCell ref="AF101:AF105"/>
    <mergeCell ref="AF107:AF111"/>
    <mergeCell ref="AF113:AF117"/>
    <mergeCell ref="AF119:AF123"/>
    <mergeCell ref="AF125:AF129"/>
    <mergeCell ref="AF131:AF135"/>
    <mergeCell ref="AF137:AF141"/>
    <mergeCell ref="AF143:AF147"/>
    <mergeCell ref="AF149:AF153"/>
    <mergeCell ref="AF155:AF159"/>
    <mergeCell ref="AF161:AF165"/>
    <mergeCell ref="AF167:AF171"/>
    <mergeCell ref="AF173:AF177"/>
    <mergeCell ref="AF179:AF183"/>
    <mergeCell ref="AF185:AF189"/>
    <mergeCell ref="AF191:AF195"/>
    <mergeCell ref="AF197:AF201"/>
    <mergeCell ref="AF3:AF4"/>
    <mergeCell ref="AF5:AF9"/>
    <mergeCell ref="AF11:AF15"/>
    <mergeCell ref="AF17:AF21"/>
    <mergeCell ref="AF23:AF27"/>
    <mergeCell ref="AF29:AF33"/>
    <mergeCell ref="AF35:AF39"/>
    <mergeCell ref="AF41:AF45"/>
    <mergeCell ref="AF47:AF51"/>
    <mergeCell ref="AF53:AF57"/>
    <mergeCell ref="AF59:AF63"/>
    <mergeCell ref="AF65:AF69"/>
    <mergeCell ref="AF71:AF75"/>
    <mergeCell ref="AF77:AF81"/>
    <mergeCell ref="AF83:AF87"/>
    <mergeCell ref="AF89:AF93"/>
    <mergeCell ref="AF95:AF99"/>
    <mergeCell ref="AE258:AE262"/>
    <mergeCell ref="AE264:AE268"/>
    <mergeCell ref="AE270:AE274"/>
    <mergeCell ref="AE276:AE280"/>
    <mergeCell ref="AE282:AE286"/>
    <mergeCell ref="AE288:AE292"/>
    <mergeCell ref="AE295:AE300"/>
    <mergeCell ref="AE302:AE307"/>
    <mergeCell ref="AE309:AE314"/>
    <mergeCell ref="AE316:AE321"/>
    <mergeCell ref="AE323:AE328"/>
    <mergeCell ref="AE330:AE335"/>
    <mergeCell ref="AE337:AE342"/>
    <mergeCell ref="AE344:AE349"/>
    <mergeCell ref="AE351:AE356"/>
    <mergeCell ref="AE358:AE363"/>
    <mergeCell ref="AE375:AE376"/>
    <mergeCell ref="AE155:AE159"/>
    <mergeCell ref="AE161:AE165"/>
    <mergeCell ref="AE167:AE171"/>
    <mergeCell ref="AE173:AE177"/>
    <mergeCell ref="AE179:AE183"/>
    <mergeCell ref="AE185:AE189"/>
    <mergeCell ref="AE191:AE195"/>
    <mergeCell ref="AE197:AE201"/>
    <mergeCell ref="AE203:AE207"/>
    <mergeCell ref="AE209:AE213"/>
    <mergeCell ref="AE215:AE219"/>
    <mergeCell ref="AE222:AE226"/>
    <mergeCell ref="AE228:AE232"/>
    <mergeCell ref="AE234:AE238"/>
    <mergeCell ref="AE240:AE244"/>
    <mergeCell ref="AE246:AE250"/>
    <mergeCell ref="AE252:AE256"/>
    <mergeCell ref="AD330:AD335"/>
    <mergeCell ref="AD337:AD342"/>
    <mergeCell ref="AD344:AD349"/>
    <mergeCell ref="AD351:AD356"/>
    <mergeCell ref="AD358:AD363"/>
    <mergeCell ref="AD375:AD376"/>
    <mergeCell ref="AE3:AE4"/>
    <mergeCell ref="AE5:AE9"/>
    <mergeCell ref="AE11:AE15"/>
    <mergeCell ref="AE17:AE21"/>
    <mergeCell ref="AE23:AE27"/>
    <mergeCell ref="AE29:AE33"/>
    <mergeCell ref="AE35:AE39"/>
    <mergeCell ref="AE41:AE45"/>
    <mergeCell ref="AE47:AE51"/>
    <mergeCell ref="AE53:AE57"/>
    <mergeCell ref="AE59:AE63"/>
    <mergeCell ref="AE65:AE69"/>
    <mergeCell ref="AE71:AE75"/>
    <mergeCell ref="AE77:AE81"/>
    <mergeCell ref="AE83:AE87"/>
    <mergeCell ref="AE89:AE93"/>
    <mergeCell ref="AE95:AE99"/>
    <mergeCell ref="AE101:AE105"/>
    <mergeCell ref="AE107:AE111"/>
    <mergeCell ref="AE113:AE117"/>
    <mergeCell ref="AE119:AE123"/>
    <mergeCell ref="AE125:AE129"/>
    <mergeCell ref="AE131:AE135"/>
    <mergeCell ref="AE137:AE141"/>
    <mergeCell ref="AE143:AE147"/>
    <mergeCell ref="AE149:AE153"/>
    <mergeCell ref="AD222:AD226"/>
    <mergeCell ref="AD228:AD232"/>
    <mergeCell ref="AD234:AD238"/>
    <mergeCell ref="AD240:AD244"/>
    <mergeCell ref="AD246:AD250"/>
    <mergeCell ref="AD252:AD256"/>
    <mergeCell ref="AD258:AD262"/>
    <mergeCell ref="AD264:AD268"/>
    <mergeCell ref="AD270:AD274"/>
    <mergeCell ref="AD276:AD280"/>
    <mergeCell ref="AD282:AD286"/>
    <mergeCell ref="AD288:AD292"/>
    <mergeCell ref="AD295:AD300"/>
    <mergeCell ref="AD302:AD307"/>
    <mergeCell ref="AD309:AD314"/>
    <mergeCell ref="AD316:AD321"/>
    <mergeCell ref="AD323:AD328"/>
    <mergeCell ref="AD119:AD123"/>
    <mergeCell ref="AD125:AD129"/>
    <mergeCell ref="AD131:AD135"/>
    <mergeCell ref="AD137:AD141"/>
    <mergeCell ref="AD143:AD147"/>
    <mergeCell ref="AD149:AD153"/>
    <mergeCell ref="AD155:AD159"/>
    <mergeCell ref="AD161:AD165"/>
    <mergeCell ref="AD167:AD171"/>
    <mergeCell ref="AD173:AD177"/>
    <mergeCell ref="AD179:AD183"/>
    <mergeCell ref="AD185:AD189"/>
    <mergeCell ref="AD191:AD195"/>
    <mergeCell ref="AD197:AD201"/>
    <mergeCell ref="AD203:AD207"/>
    <mergeCell ref="AD209:AD213"/>
    <mergeCell ref="AD215:AD219"/>
    <mergeCell ref="AC276:AC280"/>
    <mergeCell ref="AC282:AC286"/>
    <mergeCell ref="AC288:AC292"/>
    <mergeCell ref="AC295:AC300"/>
    <mergeCell ref="AC302:AC307"/>
    <mergeCell ref="AC309:AC314"/>
    <mergeCell ref="AC316:AC321"/>
    <mergeCell ref="AC323:AC328"/>
    <mergeCell ref="AC330:AC335"/>
    <mergeCell ref="AC337:AC342"/>
    <mergeCell ref="AC344:AC349"/>
    <mergeCell ref="AC351:AC356"/>
    <mergeCell ref="AC358:AC363"/>
    <mergeCell ref="AD5:AD9"/>
    <mergeCell ref="AD11:AD15"/>
    <mergeCell ref="AD17:AD21"/>
    <mergeCell ref="AD23:AD27"/>
    <mergeCell ref="AD29:AD33"/>
    <mergeCell ref="AD35:AD39"/>
    <mergeCell ref="AD41:AD45"/>
    <mergeCell ref="AD47:AD51"/>
    <mergeCell ref="AD53:AD57"/>
    <mergeCell ref="AD59:AD63"/>
    <mergeCell ref="AD65:AD69"/>
    <mergeCell ref="AD71:AD75"/>
    <mergeCell ref="AD77:AD81"/>
    <mergeCell ref="AD83:AD87"/>
    <mergeCell ref="AD89:AD93"/>
    <mergeCell ref="AD95:AD99"/>
    <mergeCell ref="AD101:AD105"/>
    <mergeCell ref="AD107:AD111"/>
    <mergeCell ref="AD113:AD117"/>
    <mergeCell ref="AC173:AC177"/>
    <mergeCell ref="AC179:AC183"/>
    <mergeCell ref="AC185:AC189"/>
    <mergeCell ref="AC191:AC195"/>
    <mergeCell ref="AC197:AC201"/>
    <mergeCell ref="AC203:AC207"/>
    <mergeCell ref="AC209:AC213"/>
    <mergeCell ref="AC215:AC219"/>
    <mergeCell ref="AC222:AC226"/>
    <mergeCell ref="AC228:AC232"/>
    <mergeCell ref="AC234:AC238"/>
    <mergeCell ref="AC240:AC244"/>
    <mergeCell ref="AC246:AC250"/>
    <mergeCell ref="AC252:AC256"/>
    <mergeCell ref="AC258:AC262"/>
    <mergeCell ref="AC264:AC268"/>
    <mergeCell ref="AC270:AC274"/>
    <mergeCell ref="AB337:AB342"/>
    <mergeCell ref="AB344:AB349"/>
    <mergeCell ref="AB351:AB356"/>
    <mergeCell ref="AB358:AB363"/>
    <mergeCell ref="AC5:AC9"/>
    <mergeCell ref="AC11:AC15"/>
    <mergeCell ref="AC17:AC21"/>
    <mergeCell ref="AC23:AC27"/>
    <mergeCell ref="AC29:AC33"/>
    <mergeCell ref="AC35:AC39"/>
    <mergeCell ref="AC41:AC45"/>
    <mergeCell ref="AC47:AC51"/>
    <mergeCell ref="AC53:AC57"/>
    <mergeCell ref="AC59:AC63"/>
    <mergeCell ref="AC65:AC69"/>
    <mergeCell ref="AC71:AC75"/>
    <mergeCell ref="AC77:AC81"/>
    <mergeCell ref="AC83:AC87"/>
    <mergeCell ref="AC89:AC93"/>
    <mergeCell ref="AC95:AC99"/>
    <mergeCell ref="AC101:AC105"/>
    <mergeCell ref="AC107:AC111"/>
    <mergeCell ref="AC113:AC117"/>
    <mergeCell ref="AC119:AC123"/>
    <mergeCell ref="AC125:AC129"/>
    <mergeCell ref="AC131:AC135"/>
    <mergeCell ref="AC137:AC141"/>
    <mergeCell ref="AC143:AC147"/>
    <mergeCell ref="AC149:AC153"/>
    <mergeCell ref="AC155:AC159"/>
    <mergeCell ref="AC161:AC165"/>
    <mergeCell ref="AC167:AC171"/>
    <mergeCell ref="AB228:AB232"/>
    <mergeCell ref="AB234:AB238"/>
    <mergeCell ref="AB240:AB244"/>
    <mergeCell ref="AB246:AB250"/>
    <mergeCell ref="AB252:AB256"/>
    <mergeCell ref="AB258:AB262"/>
    <mergeCell ref="AB264:AB268"/>
    <mergeCell ref="AB270:AB274"/>
    <mergeCell ref="AB276:AB280"/>
    <mergeCell ref="AB282:AB286"/>
    <mergeCell ref="AB288:AB292"/>
    <mergeCell ref="AB295:AB300"/>
    <mergeCell ref="AB302:AB307"/>
    <mergeCell ref="AB309:AB314"/>
    <mergeCell ref="AB316:AB321"/>
    <mergeCell ref="AB323:AB328"/>
    <mergeCell ref="AB330:AB335"/>
    <mergeCell ref="AB125:AB129"/>
    <mergeCell ref="AB131:AB135"/>
    <mergeCell ref="AB137:AB141"/>
    <mergeCell ref="AB143:AB147"/>
    <mergeCell ref="AB149:AB153"/>
    <mergeCell ref="AB155:AB159"/>
    <mergeCell ref="AB161:AB165"/>
    <mergeCell ref="AB167:AB171"/>
    <mergeCell ref="AB173:AB177"/>
    <mergeCell ref="AB179:AB183"/>
    <mergeCell ref="AB185:AB189"/>
    <mergeCell ref="AB191:AB195"/>
    <mergeCell ref="AB197:AB201"/>
    <mergeCell ref="AB203:AB207"/>
    <mergeCell ref="AB209:AB213"/>
    <mergeCell ref="AB215:AB219"/>
    <mergeCell ref="AB222:AB226"/>
    <mergeCell ref="Y302:Y308"/>
    <mergeCell ref="Y309:Y315"/>
    <mergeCell ref="Y316:Y322"/>
    <mergeCell ref="Y323:Y329"/>
    <mergeCell ref="Y330:Y336"/>
    <mergeCell ref="Y337:Y343"/>
    <mergeCell ref="Y344:Y350"/>
    <mergeCell ref="Y351:Y357"/>
    <mergeCell ref="Y358:Y364"/>
    <mergeCell ref="Y373:Y376"/>
    <mergeCell ref="Z1:Z4"/>
    <mergeCell ref="Z373:Z376"/>
    <mergeCell ref="AB5:AB9"/>
    <mergeCell ref="AB11:AB15"/>
    <mergeCell ref="AB17:AB21"/>
    <mergeCell ref="AB23:AB27"/>
    <mergeCell ref="AB29:AB33"/>
    <mergeCell ref="AB35:AB39"/>
    <mergeCell ref="AB41:AB45"/>
    <mergeCell ref="AB47:AB51"/>
    <mergeCell ref="AB53:AB57"/>
    <mergeCell ref="AB59:AB63"/>
    <mergeCell ref="AB65:AB69"/>
    <mergeCell ref="AB71:AB75"/>
    <mergeCell ref="AB77:AB81"/>
    <mergeCell ref="AB83:AB87"/>
    <mergeCell ref="AB89:AB93"/>
    <mergeCell ref="AB95:AB99"/>
    <mergeCell ref="AB101:AB105"/>
    <mergeCell ref="AB107:AB111"/>
    <mergeCell ref="AB113:AB117"/>
    <mergeCell ref="AB119:AB123"/>
    <mergeCell ref="Y197:Y202"/>
    <mergeCell ref="Y203:Y208"/>
    <mergeCell ref="Y209:Y214"/>
    <mergeCell ref="Y215:Y220"/>
    <mergeCell ref="Y222:Y227"/>
    <mergeCell ref="Y228:Y233"/>
    <mergeCell ref="Y234:Y239"/>
    <mergeCell ref="Y240:Y245"/>
    <mergeCell ref="Y246:Y251"/>
    <mergeCell ref="Y252:Y257"/>
    <mergeCell ref="Y258:Y263"/>
    <mergeCell ref="Y264:Y269"/>
    <mergeCell ref="Y270:Y275"/>
    <mergeCell ref="Y276:Y281"/>
    <mergeCell ref="Y282:Y287"/>
    <mergeCell ref="Y288:Y293"/>
    <mergeCell ref="Y295:Y301"/>
    <mergeCell ref="Y95:Y100"/>
    <mergeCell ref="Y101:Y106"/>
    <mergeCell ref="Y107:Y112"/>
    <mergeCell ref="Y113:Y118"/>
    <mergeCell ref="Y119:Y124"/>
    <mergeCell ref="Y125:Y130"/>
    <mergeCell ref="Y131:Y136"/>
    <mergeCell ref="Y137:Y142"/>
    <mergeCell ref="Y143:Y148"/>
    <mergeCell ref="Y149:Y154"/>
    <mergeCell ref="Y155:Y160"/>
    <mergeCell ref="Y161:Y166"/>
    <mergeCell ref="Y167:Y172"/>
    <mergeCell ref="Y173:Y178"/>
    <mergeCell ref="Y179:Y184"/>
    <mergeCell ref="Y185:Y190"/>
    <mergeCell ref="Y191:Y196"/>
    <mergeCell ref="Q1:Q4"/>
    <mergeCell ref="Q373:Q376"/>
    <mergeCell ref="R1:R4"/>
    <mergeCell ref="R373:R376"/>
    <mergeCell ref="S1:S4"/>
    <mergeCell ref="S373:S376"/>
    <mergeCell ref="T1:T4"/>
    <mergeCell ref="T373:T376"/>
    <mergeCell ref="U1:U4"/>
    <mergeCell ref="U373:U376"/>
    <mergeCell ref="V1:V4"/>
    <mergeCell ref="V373:V376"/>
    <mergeCell ref="W1:W4"/>
    <mergeCell ref="W373:W376"/>
    <mergeCell ref="X1:X4"/>
    <mergeCell ref="X373:X376"/>
    <mergeCell ref="Y1:Y4"/>
    <mergeCell ref="Y5:Y10"/>
    <mergeCell ref="Y11:Y16"/>
    <mergeCell ref="Y17:Y22"/>
    <mergeCell ref="Y23:Y28"/>
    <mergeCell ref="Y29:Y34"/>
    <mergeCell ref="Y35:Y40"/>
    <mergeCell ref="Y41:Y46"/>
    <mergeCell ref="Y47:Y52"/>
    <mergeCell ref="Y53:Y58"/>
    <mergeCell ref="Y59:Y64"/>
    <mergeCell ref="Y65:Y70"/>
    <mergeCell ref="Y71:Y76"/>
    <mergeCell ref="Y77:Y82"/>
    <mergeCell ref="Y83:Y88"/>
    <mergeCell ref="Y89:Y94"/>
    <mergeCell ref="O1:O4"/>
    <mergeCell ref="O373:O376"/>
    <mergeCell ref="P1:P4"/>
    <mergeCell ref="P373:P376"/>
    <mergeCell ref="M185:M189"/>
    <mergeCell ref="M191:M195"/>
    <mergeCell ref="M197:M201"/>
    <mergeCell ref="M203:M207"/>
    <mergeCell ref="M209:M213"/>
    <mergeCell ref="M215:M219"/>
    <mergeCell ref="M222:M226"/>
    <mergeCell ref="M228:M232"/>
    <mergeCell ref="M234:M238"/>
    <mergeCell ref="M240:M244"/>
    <mergeCell ref="M246:M250"/>
    <mergeCell ref="M252:M256"/>
    <mergeCell ref="M258:M262"/>
    <mergeCell ref="M264:M268"/>
    <mergeCell ref="M167:M171"/>
    <mergeCell ref="M173:M177"/>
    <mergeCell ref="M179:M183"/>
    <mergeCell ref="M119:M123"/>
    <mergeCell ref="M125:M129"/>
    <mergeCell ref="M131:M135"/>
    <mergeCell ref="M137:M141"/>
    <mergeCell ref="M143:M147"/>
    <mergeCell ref="M149:M153"/>
    <mergeCell ref="M155:M159"/>
    <mergeCell ref="M161:M165"/>
    <mergeCell ref="M288:M292"/>
    <mergeCell ref="M295:M300"/>
    <mergeCell ref="M302:M307"/>
    <mergeCell ref="M344:M349"/>
    <mergeCell ref="M351:M356"/>
    <mergeCell ref="M358:M363"/>
    <mergeCell ref="M373:M376"/>
    <mergeCell ref="N1:N4"/>
    <mergeCell ref="N373:N376"/>
    <mergeCell ref="L323:L329"/>
    <mergeCell ref="L330:L336"/>
    <mergeCell ref="L337:L343"/>
    <mergeCell ref="M270:M274"/>
    <mergeCell ref="M276:M280"/>
    <mergeCell ref="M282:M286"/>
    <mergeCell ref="M309:M314"/>
    <mergeCell ref="M316:M321"/>
    <mergeCell ref="M323:M328"/>
    <mergeCell ref="M330:M335"/>
    <mergeCell ref="M337:M342"/>
    <mergeCell ref="L373:L376"/>
    <mergeCell ref="M1:M4"/>
    <mergeCell ref="M5:M9"/>
    <mergeCell ref="M11:M15"/>
    <mergeCell ref="M17:M21"/>
    <mergeCell ref="M23:M27"/>
    <mergeCell ref="M29:M33"/>
    <mergeCell ref="M35:M39"/>
    <mergeCell ref="M41:M45"/>
    <mergeCell ref="M47:M51"/>
    <mergeCell ref="M53:M57"/>
    <mergeCell ref="M59:M63"/>
    <mergeCell ref="M65:M69"/>
    <mergeCell ref="M71:M75"/>
    <mergeCell ref="M77:M81"/>
    <mergeCell ref="M83:M87"/>
    <mergeCell ref="M89:M93"/>
    <mergeCell ref="M95:M99"/>
    <mergeCell ref="M101:M105"/>
    <mergeCell ref="M107:M111"/>
    <mergeCell ref="M113:M117"/>
    <mergeCell ref="L143:L148"/>
    <mergeCell ref="L344:L350"/>
    <mergeCell ref="L351:L357"/>
    <mergeCell ref="L358:L364"/>
    <mergeCell ref="L149:L154"/>
    <mergeCell ref="L155:L160"/>
    <mergeCell ref="L161:L166"/>
    <mergeCell ref="L167:L172"/>
    <mergeCell ref="L173:L178"/>
    <mergeCell ref="L179:L184"/>
    <mergeCell ref="L185:L190"/>
    <mergeCell ref="L191:L196"/>
    <mergeCell ref="L197:L202"/>
    <mergeCell ref="L203:L208"/>
    <mergeCell ref="L209:L214"/>
    <mergeCell ref="L215:L220"/>
    <mergeCell ref="L222:L227"/>
    <mergeCell ref="L228:L233"/>
    <mergeCell ref="L234:L239"/>
    <mergeCell ref="L240:L245"/>
    <mergeCell ref="L246:L251"/>
    <mergeCell ref="L252:L257"/>
    <mergeCell ref="L258:L263"/>
    <mergeCell ref="L264:L269"/>
    <mergeCell ref="L270:L275"/>
    <mergeCell ref="L276:L281"/>
    <mergeCell ref="L282:L287"/>
    <mergeCell ref="L288:L293"/>
    <mergeCell ref="L295:L301"/>
    <mergeCell ref="L302:L308"/>
    <mergeCell ref="L309:L315"/>
    <mergeCell ref="L316:L322"/>
    <mergeCell ref="K316:K322"/>
    <mergeCell ref="K323:K329"/>
    <mergeCell ref="K330:K336"/>
    <mergeCell ref="K337:K343"/>
    <mergeCell ref="K344:K350"/>
    <mergeCell ref="K351:K357"/>
    <mergeCell ref="K358:K364"/>
    <mergeCell ref="K373:K376"/>
    <mergeCell ref="L1:L4"/>
    <mergeCell ref="L5:L10"/>
    <mergeCell ref="L11:L16"/>
    <mergeCell ref="L17:L22"/>
    <mergeCell ref="L23:L28"/>
    <mergeCell ref="L29:L34"/>
    <mergeCell ref="L35:L40"/>
    <mergeCell ref="L41:L46"/>
    <mergeCell ref="L47:L52"/>
    <mergeCell ref="L53:L58"/>
    <mergeCell ref="L59:L64"/>
    <mergeCell ref="L65:L70"/>
    <mergeCell ref="L71:L76"/>
    <mergeCell ref="L77:L82"/>
    <mergeCell ref="L83:L88"/>
    <mergeCell ref="L89:L94"/>
    <mergeCell ref="L95:L100"/>
    <mergeCell ref="L101:L106"/>
    <mergeCell ref="L107:L112"/>
    <mergeCell ref="L113:L118"/>
    <mergeCell ref="L119:L124"/>
    <mergeCell ref="L125:L130"/>
    <mergeCell ref="L131:L136"/>
    <mergeCell ref="L137:L142"/>
    <mergeCell ref="K209:K214"/>
    <mergeCell ref="K215:K220"/>
    <mergeCell ref="K222:K227"/>
    <mergeCell ref="K228:K233"/>
    <mergeCell ref="K234:K239"/>
    <mergeCell ref="K240:K245"/>
    <mergeCell ref="K246:K251"/>
    <mergeCell ref="K252:K257"/>
    <mergeCell ref="K258:K263"/>
    <mergeCell ref="K264:K269"/>
    <mergeCell ref="K270:K275"/>
    <mergeCell ref="K276:K281"/>
    <mergeCell ref="K282:K287"/>
    <mergeCell ref="K288:K293"/>
    <mergeCell ref="K295:K301"/>
    <mergeCell ref="K302:K308"/>
    <mergeCell ref="K309:K315"/>
    <mergeCell ref="K107:K112"/>
    <mergeCell ref="K113:K118"/>
    <mergeCell ref="K119:K124"/>
    <mergeCell ref="K125:K130"/>
    <mergeCell ref="K131:K136"/>
    <mergeCell ref="K137:K142"/>
    <mergeCell ref="K143:K148"/>
    <mergeCell ref="K149:K154"/>
    <mergeCell ref="K155:K160"/>
    <mergeCell ref="K161:K166"/>
    <mergeCell ref="K167:K172"/>
    <mergeCell ref="K173:K178"/>
    <mergeCell ref="K179:K184"/>
    <mergeCell ref="K185:K190"/>
    <mergeCell ref="K191:K196"/>
    <mergeCell ref="K197:K202"/>
    <mergeCell ref="K203:K208"/>
    <mergeCell ref="J276:J281"/>
    <mergeCell ref="J282:J287"/>
    <mergeCell ref="J288:J293"/>
    <mergeCell ref="J295:J301"/>
    <mergeCell ref="J302:J308"/>
    <mergeCell ref="J309:J315"/>
    <mergeCell ref="J316:J322"/>
    <mergeCell ref="J323:J329"/>
    <mergeCell ref="J330:J336"/>
    <mergeCell ref="J337:J343"/>
    <mergeCell ref="J344:J350"/>
    <mergeCell ref="J351:J357"/>
    <mergeCell ref="J358:J364"/>
    <mergeCell ref="J373:J376"/>
    <mergeCell ref="K1:K4"/>
    <mergeCell ref="K5:K10"/>
    <mergeCell ref="K11:K16"/>
    <mergeCell ref="K17:K22"/>
    <mergeCell ref="K23:K28"/>
    <mergeCell ref="K29:K34"/>
    <mergeCell ref="K35:K40"/>
    <mergeCell ref="K41:K46"/>
    <mergeCell ref="K47:K52"/>
    <mergeCell ref="K53:K58"/>
    <mergeCell ref="K59:K64"/>
    <mergeCell ref="K65:K70"/>
    <mergeCell ref="K71:K76"/>
    <mergeCell ref="K77:K82"/>
    <mergeCell ref="K83:K88"/>
    <mergeCell ref="K89:K94"/>
    <mergeCell ref="K95:K100"/>
    <mergeCell ref="K101:K106"/>
    <mergeCell ref="J173:J178"/>
    <mergeCell ref="J179:J184"/>
    <mergeCell ref="J185:J190"/>
    <mergeCell ref="J191:J196"/>
    <mergeCell ref="J197:J202"/>
    <mergeCell ref="J203:J208"/>
    <mergeCell ref="J209:J214"/>
    <mergeCell ref="J215:J220"/>
    <mergeCell ref="J222:J227"/>
    <mergeCell ref="J228:J233"/>
    <mergeCell ref="J234:J239"/>
    <mergeCell ref="J240:J245"/>
    <mergeCell ref="J246:J251"/>
    <mergeCell ref="J252:J257"/>
    <mergeCell ref="J258:J263"/>
    <mergeCell ref="J264:J269"/>
    <mergeCell ref="J270:J275"/>
    <mergeCell ref="I351:I357"/>
    <mergeCell ref="I358:I364"/>
    <mergeCell ref="I374:I376"/>
    <mergeCell ref="J1:J4"/>
    <mergeCell ref="J5:J10"/>
    <mergeCell ref="J11:J16"/>
    <mergeCell ref="J17:J22"/>
    <mergeCell ref="J23:J28"/>
    <mergeCell ref="J29:J34"/>
    <mergeCell ref="J35:J40"/>
    <mergeCell ref="J41:J46"/>
    <mergeCell ref="J47:J52"/>
    <mergeCell ref="J53:J58"/>
    <mergeCell ref="J59:J64"/>
    <mergeCell ref="J65:J70"/>
    <mergeCell ref="J71:J76"/>
    <mergeCell ref="J77:J82"/>
    <mergeCell ref="J83:J88"/>
    <mergeCell ref="J89:J94"/>
    <mergeCell ref="J95:J100"/>
    <mergeCell ref="J101:J106"/>
    <mergeCell ref="J107:J112"/>
    <mergeCell ref="J113:J118"/>
    <mergeCell ref="J119:J124"/>
    <mergeCell ref="J125:J130"/>
    <mergeCell ref="J131:J136"/>
    <mergeCell ref="J137:J142"/>
    <mergeCell ref="J143:J148"/>
    <mergeCell ref="J149:J154"/>
    <mergeCell ref="J155:J160"/>
    <mergeCell ref="J161:J166"/>
    <mergeCell ref="J167:J172"/>
    <mergeCell ref="I240:I245"/>
    <mergeCell ref="I246:I251"/>
    <mergeCell ref="I252:I257"/>
    <mergeCell ref="I258:I263"/>
    <mergeCell ref="I264:I269"/>
    <mergeCell ref="I270:I275"/>
    <mergeCell ref="I276:I281"/>
    <mergeCell ref="I282:I287"/>
    <mergeCell ref="I288:I293"/>
    <mergeCell ref="I295:I301"/>
    <mergeCell ref="I302:I308"/>
    <mergeCell ref="I309:I315"/>
    <mergeCell ref="I316:I322"/>
    <mergeCell ref="I323:I329"/>
    <mergeCell ref="I330:I336"/>
    <mergeCell ref="I337:I343"/>
    <mergeCell ref="I344:I350"/>
    <mergeCell ref="I137:I142"/>
    <mergeCell ref="I143:I148"/>
    <mergeCell ref="I149:I154"/>
    <mergeCell ref="I155:I160"/>
    <mergeCell ref="I161:I166"/>
    <mergeCell ref="I167:I172"/>
    <mergeCell ref="I173:I178"/>
    <mergeCell ref="I179:I184"/>
    <mergeCell ref="I185:I190"/>
    <mergeCell ref="I191:I196"/>
    <mergeCell ref="I197:I202"/>
    <mergeCell ref="I203:I208"/>
    <mergeCell ref="I209:I214"/>
    <mergeCell ref="I215:I220"/>
    <mergeCell ref="I222:I227"/>
    <mergeCell ref="I228:I233"/>
    <mergeCell ref="I234:I239"/>
    <mergeCell ref="H309:H315"/>
    <mergeCell ref="H316:H322"/>
    <mergeCell ref="H323:H329"/>
    <mergeCell ref="H330:H336"/>
    <mergeCell ref="H337:H343"/>
    <mergeCell ref="H344:H350"/>
    <mergeCell ref="H351:H357"/>
    <mergeCell ref="H358:H364"/>
    <mergeCell ref="H374:H376"/>
    <mergeCell ref="I2:I4"/>
    <mergeCell ref="I5:I10"/>
    <mergeCell ref="I11:I16"/>
    <mergeCell ref="I17:I22"/>
    <mergeCell ref="I23:I28"/>
    <mergeCell ref="I29:I34"/>
    <mergeCell ref="I35:I40"/>
    <mergeCell ref="I41:I46"/>
    <mergeCell ref="I47:I52"/>
    <mergeCell ref="I53:I58"/>
    <mergeCell ref="I59:I64"/>
    <mergeCell ref="I65:I70"/>
    <mergeCell ref="I71:I76"/>
    <mergeCell ref="I77:I82"/>
    <mergeCell ref="I83:I88"/>
    <mergeCell ref="I89:I94"/>
    <mergeCell ref="I95:I100"/>
    <mergeCell ref="I101:I106"/>
    <mergeCell ref="I107:I112"/>
    <mergeCell ref="I113:I118"/>
    <mergeCell ref="I119:I124"/>
    <mergeCell ref="I125:I130"/>
    <mergeCell ref="I131:I136"/>
    <mergeCell ref="H203:H208"/>
    <mergeCell ref="H209:H214"/>
    <mergeCell ref="H215:H220"/>
    <mergeCell ref="H222:H227"/>
    <mergeCell ref="H228:H233"/>
    <mergeCell ref="H234:H239"/>
    <mergeCell ref="H240:H245"/>
    <mergeCell ref="H246:H251"/>
    <mergeCell ref="H252:H257"/>
    <mergeCell ref="H258:H263"/>
    <mergeCell ref="H264:H269"/>
    <mergeCell ref="H270:H275"/>
    <mergeCell ref="H276:H281"/>
    <mergeCell ref="H282:H287"/>
    <mergeCell ref="H288:H293"/>
    <mergeCell ref="H295:H301"/>
    <mergeCell ref="H302:H308"/>
    <mergeCell ref="H101:H106"/>
    <mergeCell ref="H107:H112"/>
    <mergeCell ref="H113:H118"/>
    <mergeCell ref="H119:H124"/>
    <mergeCell ref="H125:H130"/>
    <mergeCell ref="H131:H136"/>
    <mergeCell ref="H137:H142"/>
    <mergeCell ref="H143:H148"/>
    <mergeCell ref="H149:H154"/>
    <mergeCell ref="H155:H160"/>
    <mergeCell ref="H161:H166"/>
    <mergeCell ref="H167:H172"/>
    <mergeCell ref="H173:H178"/>
    <mergeCell ref="H179:H184"/>
    <mergeCell ref="H185:H190"/>
    <mergeCell ref="H191:H196"/>
    <mergeCell ref="H197:H202"/>
    <mergeCell ref="G270:G275"/>
    <mergeCell ref="G276:G281"/>
    <mergeCell ref="G282:G287"/>
    <mergeCell ref="G288:G293"/>
    <mergeCell ref="G295:G301"/>
    <mergeCell ref="G302:G308"/>
    <mergeCell ref="G309:G315"/>
    <mergeCell ref="G316:G322"/>
    <mergeCell ref="G323:G329"/>
    <mergeCell ref="G330:G336"/>
    <mergeCell ref="G337:G343"/>
    <mergeCell ref="G344:G350"/>
    <mergeCell ref="G351:G357"/>
    <mergeCell ref="G358:G364"/>
    <mergeCell ref="G374:G376"/>
    <mergeCell ref="H2:H4"/>
    <mergeCell ref="H5:H10"/>
    <mergeCell ref="H11:H16"/>
    <mergeCell ref="H17:H22"/>
    <mergeCell ref="H23:H28"/>
    <mergeCell ref="H29:H34"/>
    <mergeCell ref="H35:H40"/>
    <mergeCell ref="H41:H46"/>
    <mergeCell ref="H47:H52"/>
    <mergeCell ref="H53:H58"/>
    <mergeCell ref="H59:H64"/>
    <mergeCell ref="H65:H70"/>
    <mergeCell ref="H71:H76"/>
    <mergeCell ref="H77:H82"/>
    <mergeCell ref="H83:H88"/>
    <mergeCell ref="H89:H94"/>
    <mergeCell ref="H95:H100"/>
    <mergeCell ref="G167:G172"/>
    <mergeCell ref="G173:G178"/>
    <mergeCell ref="G179:G184"/>
    <mergeCell ref="G185:G190"/>
    <mergeCell ref="G191:G196"/>
    <mergeCell ref="G197:G202"/>
    <mergeCell ref="G203:G208"/>
    <mergeCell ref="G209:G214"/>
    <mergeCell ref="G215:G220"/>
    <mergeCell ref="G222:G227"/>
    <mergeCell ref="G228:G233"/>
    <mergeCell ref="G234:G239"/>
    <mergeCell ref="G240:G245"/>
    <mergeCell ref="G246:G251"/>
    <mergeCell ref="G252:G257"/>
    <mergeCell ref="G258:G263"/>
    <mergeCell ref="G264:G269"/>
    <mergeCell ref="F344:F350"/>
    <mergeCell ref="F351:F357"/>
    <mergeCell ref="F358:F364"/>
    <mergeCell ref="F374:F376"/>
    <mergeCell ref="G2:G4"/>
    <mergeCell ref="G5:G10"/>
    <mergeCell ref="G11:G16"/>
    <mergeCell ref="G17:G22"/>
    <mergeCell ref="G23:G28"/>
    <mergeCell ref="G29:G34"/>
    <mergeCell ref="G35:G40"/>
    <mergeCell ref="G41:G46"/>
    <mergeCell ref="G47:G52"/>
    <mergeCell ref="G53:G58"/>
    <mergeCell ref="G59:G64"/>
    <mergeCell ref="G65:G70"/>
    <mergeCell ref="G71:G76"/>
    <mergeCell ref="G77:G82"/>
    <mergeCell ref="G83:G88"/>
    <mergeCell ref="G89:G94"/>
    <mergeCell ref="G95:G100"/>
    <mergeCell ref="G101:G106"/>
    <mergeCell ref="G107:G112"/>
    <mergeCell ref="G113:G118"/>
    <mergeCell ref="G119:G124"/>
    <mergeCell ref="G125:G130"/>
    <mergeCell ref="G131:G136"/>
    <mergeCell ref="G137:G142"/>
    <mergeCell ref="G143:G148"/>
    <mergeCell ref="G149:G154"/>
    <mergeCell ref="G155:G160"/>
    <mergeCell ref="G161:G166"/>
    <mergeCell ref="F234:F239"/>
    <mergeCell ref="F240:F245"/>
    <mergeCell ref="F246:F251"/>
    <mergeCell ref="F252:F257"/>
    <mergeCell ref="F258:F263"/>
    <mergeCell ref="F264:F269"/>
    <mergeCell ref="F270:F275"/>
    <mergeCell ref="F276:F281"/>
    <mergeCell ref="F282:F287"/>
    <mergeCell ref="F288:F293"/>
    <mergeCell ref="F295:F301"/>
    <mergeCell ref="F302:F308"/>
    <mergeCell ref="F309:F315"/>
    <mergeCell ref="F316:F322"/>
    <mergeCell ref="F323:F329"/>
    <mergeCell ref="F330:F336"/>
    <mergeCell ref="F337:F343"/>
    <mergeCell ref="F131:F136"/>
    <mergeCell ref="F137:F142"/>
    <mergeCell ref="F143:F148"/>
    <mergeCell ref="F149:F154"/>
    <mergeCell ref="F155:F160"/>
    <mergeCell ref="F161:F166"/>
    <mergeCell ref="F167:F172"/>
    <mergeCell ref="F173:F178"/>
    <mergeCell ref="F179:F184"/>
    <mergeCell ref="F185:F190"/>
    <mergeCell ref="F191:F196"/>
    <mergeCell ref="F197:F202"/>
    <mergeCell ref="F203:F208"/>
    <mergeCell ref="F209:F214"/>
    <mergeCell ref="F215:F220"/>
    <mergeCell ref="F222:F227"/>
    <mergeCell ref="F228:F233"/>
    <mergeCell ref="E302:E308"/>
    <mergeCell ref="E309:E315"/>
    <mergeCell ref="E316:E322"/>
    <mergeCell ref="E323:E329"/>
    <mergeCell ref="E330:E336"/>
    <mergeCell ref="E337:E343"/>
    <mergeCell ref="E344:E350"/>
    <mergeCell ref="E351:E357"/>
    <mergeCell ref="E358:E364"/>
    <mergeCell ref="E373:E376"/>
    <mergeCell ref="F2:F4"/>
    <mergeCell ref="F5:F10"/>
    <mergeCell ref="F11:F16"/>
    <mergeCell ref="F17:F22"/>
    <mergeCell ref="F23:F28"/>
    <mergeCell ref="F29:F34"/>
    <mergeCell ref="F35:F40"/>
    <mergeCell ref="F41:F46"/>
    <mergeCell ref="F47:F52"/>
    <mergeCell ref="F53:F58"/>
    <mergeCell ref="F59:F64"/>
    <mergeCell ref="F65:F70"/>
    <mergeCell ref="F71:F76"/>
    <mergeCell ref="F77:F82"/>
    <mergeCell ref="F83:F88"/>
    <mergeCell ref="F89:F94"/>
    <mergeCell ref="F95:F100"/>
    <mergeCell ref="F101:F106"/>
    <mergeCell ref="F107:F112"/>
    <mergeCell ref="F113:F118"/>
    <mergeCell ref="F119:F124"/>
    <mergeCell ref="F125:F130"/>
    <mergeCell ref="E197:E202"/>
    <mergeCell ref="E203:E208"/>
    <mergeCell ref="E209:E214"/>
    <mergeCell ref="E215:E220"/>
    <mergeCell ref="E222:E227"/>
    <mergeCell ref="E228:E233"/>
    <mergeCell ref="E234:E239"/>
    <mergeCell ref="E240:E245"/>
    <mergeCell ref="E246:E251"/>
    <mergeCell ref="E252:E257"/>
    <mergeCell ref="E258:E263"/>
    <mergeCell ref="E264:E269"/>
    <mergeCell ref="E270:E275"/>
    <mergeCell ref="E276:E281"/>
    <mergeCell ref="E282:E287"/>
    <mergeCell ref="E288:E293"/>
    <mergeCell ref="E295:E301"/>
    <mergeCell ref="E95:E100"/>
    <mergeCell ref="E101:E106"/>
    <mergeCell ref="E107:E112"/>
    <mergeCell ref="E113:E118"/>
    <mergeCell ref="E119:E124"/>
    <mergeCell ref="E125:E130"/>
    <mergeCell ref="E131:E136"/>
    <mergeCell ref="E137:E142"/>
    <mergeCell ref="E143:E148"/>
    <mergeCell ref="E149:E154"/>
    <mergeCell ref="E155:E160"/>
    <mergeCell ref="E161:E166"/>
    <mergeCell ref="E167:E172"/>
    <mergeCell ref="E173:E178"/>
    <mergeCell ref="E179:E184"/>
    <mergeCell ref="E185:E190"/>
    <mergeCell ref="E191:E196"/>
    <mergeCell ref="D264:D269"/>
    <mergeCell ref="D270:D275"/>
    <mergeCell ref="D276:D281"/>
    <mergeCell ref="D282:D287"/>
    <mergeCell ref="D288:D293"/>
    <mergeCell ref="D295:D301"/>
    <mergeCell ref="D302:D308"/>
    <mergeCell ref="D309:D315"/>
    <mergeCell ref="D316:D322"/>
    <mergeCell ref="D323:D329"/>
    <mergeCell ref="D330:D336"/>
    <mergeCell ref="D337:D343"/>
    <mergeCell ref="D344:D350"/>
    <mergeCell ref="D351:D357"/>
    <mergeCell ref="D358:D364"/>
    <mergeCell ref="D373:D376"/>
    <mergeCell ref="E1:E4"/>
    <mergeCell ref="E5:E10"/>
    <mergeCell ref="E11:E16"/>
    <mergeCell ref="E17:E22"/>
    <mergeCell ref="E23:E28"/>
    <mergeCell ref="E29:E34"/>
    <mergeCell ref="E35:E40"/>
    <mergeCell ref="E41:E46"/>
    <mergeCell ref="E47:E52"/>
    <mergeCell ref="E53:E58"/>
    <mergeCell ref="E59:E64"/>
    <mergeCell ref="E65:E70"/>
    <mergeCell ref="E71:E76"/>
    <mergeCell ref="E77:E82"/>
    <mergeCell ref="E83:E88"/>
    <mergeCell ref="E89:E94"/>
    <mergeCell ref="D161:D166"/>
    <mergeCell ref="D167:D172"/>
    <mergeCell ref="D173:D178"/>
    <mergeCell ref="D179:D184"/>
    <mergeCell ref="D185:D190"/>
    <mergeCell ref="D191:D196"/>
    <mergeCell ref="D197:D202"/>
    <mergeCell ref="D203:D208"/>
    <mergeCell ref="D209:D214"/>
    <mergeCell ref="D215:D220"/>
    <mergeCell ref="D222:D227"/>
    <mergeCell ref="D228:D233"/>
    <mergeCell ref="D234:D239"/>
    <mergeCell ref="D240:D245"/>
    <mergeCell ref="D246:D251"/>
    <mergeCell ref="D252:D257"/>
    <mergeCell ref="D258:D263"/>
    <mergeCell ref="A337:A343"/>
    <mergeCell ref="A344:A350"/>
    <mergeCell ref="A351:A357"/>
    <mergeCell ref="A358:A364"/>
    <mergeCell ref="A373:A376"/>
    <mergeCell ref="D1:D4"/>
    <mergeCell ref="D5:D10"/>
    <mergeCell ref="D11:D16"/>
    <mergeCell ref="D17:D22"/>
    <mergeCell ref="D23:D28"/>
    <mergeCell ref="D29:D34"/>
    <mergeCell ref="D35:D40"/>
    <mergeCell ref="D41:D46"/>
    <mergeCell ref="D47:D52"/>
    <mergeCell ref="D53:D58"/>
    <mergeCell ref="D59:D64"/>
    <mergeCell ref="D65:D70"/>
    <mergeCell ref="D71:D76"/>
    <mergeCell ref="D77:D82"/>
    <mergeCell ref="D83:D88"/>
    <mergeCell ref="D89:D94"/>
    <mergeCell ref="D95:D100"/>
    <mergeCell ref="D101:D106"/>
    <mergeCell ref="D107:D112"/>
    <mergeCell ref="D113:D118"/>
    <mergeCell ref="D119:D124"/>
    <mergeCell ref="D125:D130"/>
    <mergeCell ref="D131:D136"/>
    <mergeCell ref="D137:D142"/>
    <mergeCell ref="D143:D148"/>
    <mergeCell ref="D149:D151"/>
    <mergeCell ref="D155:D157"/>
    <mergeCell ref="A228:A233"/>
    <mergeCell ref="A234:A239"/>
    <mergeCell ref="A240:A245"/>
    <mergeCell ref="A246:A251"/>
    <mergeCell ref="A252:A257"/>
    <mergeCell ref="A258:A263"/>
    <mergeCell ref="A264:A269"/>
    <mergeCell ref="A270:A275"/>
    <mergeCell ref="A276:A281"/>
    <mergeCell ref="A282:A287"/>
    <mergeCell ref="A288:A293"/>
    <mergeCell ref="A295:A301"/>
    <mergeCell ref="A302:A308"/>
    <mergeCell ref="A309:A315"/>
    <mergeCell ref="A316:A322"/>
    <mergeCell ref="A323:A329"/>
    <mergeCell ref="A330:A336"/>
    <mergeCell ref="F373:G373"/>
    <mergeCell ref="AB373:AP373"/>
    <mergeCell ref="AB374:AC374"/>
    <mergeCell ref="AB375:AC375"/>
    <mergeCell ref="B377:C377"/>
    <mergeCell ref="B378:C378"/>
    <mergeCell ref="B379:C379"/>
    <mergeCell ref="B380:C380"/>
    <mergeCell ref="B381:C381"/>
    <mergeCell ref="A1:A4"/>
    <mergeCell ref="A5:A10"/>
    <mergeCell ref="A11:A16"/>
    <mergeCell ref="A17:A22"/>
    <mergeCell ref="A23:A28"/>
    <mergeCell ref="A29:A34"/>
    <mergeCell ref="A35:A40"/>
    <mergeCell ref="A41:A46"/>
    <mergeCell ref="A47:A52"/>
    <mergeCell ref="A53:A58"/>
    <mergeCell ref="A59:A64"/>
    <mergeCell ref="A65:A70"/>
    <mergeCell ref="A71:A76"/>
    <mergeCell ref="A77:A82"/>
    <mergeCell ref="A83:A88"/>
    <mergeCell ref="A89:A94"/>
    <mergeCell ref="A95:A100"/>
    <mergeCell ref="A101:A106"/>
    <mergeCell ref="A107:A112"/>
    <mergeCell ref="A113:A118"/>
    <mergeCell ref="A119:A124"/>
    <mergeCell ref="A125:A130"/>
    <mergeCell ref="F1:G1"/>
    <mergeCell ref="AB2:AD2"/>
    <mergeCell ref="AB3:AD3"/>
    <mergeCell ref="B152:C152"/>
    <mergeCell ref="B153:C153"/>
    <mergeCell ref="B154:C154"/>
    <mergeCell ref="B158:C158"/>
    <mergeCell ref="B159:C159"/>
    <mergeCell ref="B160:C160"/>
    <mergeCell ref="A221:C221"/>
    <mergeCell ref="A294:C294"/>
    <mergeCell ref="B365:C365"/>
    <mergeCell ref="B366:C366"/>
    <mergeCell ref="B367:C367"/>
    <mergeCell ref="B368:C368"/>
    <mergeCell ref="B369:C369"/>
    <mergeCell ref="B370:C370"/>
    <mergeCell ref="A131:A136"/>
    <mergeCell ref="A137:A142"/>
    <mergeCell ref="A143:A148"/>
    <mergeCell ref="A149:A154"/>
    <mergeCell ref="A155:A160"/>
    <mergeCell ref="A161:A166"/>
    <mergeCell ref="A167:A172"/>
    <mergeCell ref="A173:A178"/>
    <mergeCell ref="A179:A184"/>
    <mergeCell ref="A185:A190"/>
    <mergeCell ref="A191:A196"/>
    <mergeCell ref="A197:A202"/>
    <mergeCell ref="A203:A208"/>
    <mergeCell ref="A209:A214"/>
    <mergeCell ref="A215:A220"/>
    <mergeCell ref="A222:A227"/>
  </mergeCells>
  <conditionalFormatting sqref="D154">
    <cfRule type="cellIs" dxfId="1079" priority="17" stopIfTrue="1" operator="lessThan">
      <formula>0</formula>
    </cfRule>
  </conditionalFormatting>
  <conditionalFormatting sqref="D160">
    <cfRule type="cellIs" dxfId="1078" priority="18" stopIfTrue="1" operator="lessThan">
      <formula>0</formula>
    </cfRule>
  </conditionalFormatting>
  <conditionalFormatting sqref="M5:M9">
    <cfRule type="cellIs" dxfId="1077" priority="70" stopIfTrue="1" operator="lessThan">
      <formula>0</formula>
    </cfRule>
  </conditionalFormatting>
  <conditionalFormatting sqref="M10">
    <cfRule type="containsText" dxfId="1076" priority="226" operator="containsText" text="Falso">
      <formula>NOT(ISERROR(SEARCH("Falso",M10)))</formula>
    </cfRule>
  </conditionalFormatting>
  <conditionalFormatting sqref="M11:M15">
    <cfRule type="cellIs" dxfId="1075" priority="68" stopIfTrue="1" operator="lessThan">
      <formula>0</formula>
    </cfRule>
  </conditionalFormatting>
  <conditionalFormatting sqref="M16">
    <cfRule type="containsText" dxfId="1074" priority="225" operator="containsText" text="Falso">
      <formula>NOT(ISERROR(SEARCH("Falso",M16)))</formula>
    </cfRule>
  </conditionalFormatting>
  <conditionalFormatting sqref="M17:M21">
    <cfRule type="cellIs" dxfId="1073" priority="67" stopIfTrue="1" operator="lessThan">
      <formula>0</formula>
    </cfRule>
  </conditionalFormatting>
  <conditionalFormatting sqref="M22">
    <cfRule type="containsText" dxfId="1072" priority="216" operator="containsText" text="Falso">
      <formula>NOT(ISERROR(SEARCH("Falso",M22)))</formula>
    </cfRule>
  </conditionalFormatting>
  <conditionalFormatting sqref="M23:M27">
    <cfRule type="cellIs" dxfId="1071" priority="66" stopIfTrue="1" operator="lessThan">
      <formula>0</formula>
    </cfRule>
  </conditionalFormatting>
  <conditionalFormatting sqref="M28">
    <cfRule type="containsText" dxfId="1070" priority="215" operator="containsText" text="Falso">
      <formula>NOT(ISERROR(SEARCH("Falso",M28)))</formula>
    </cfRule>
  </conditionalFormatting>
  <conditionalFormatting sqref="M29:M33">
    <cfRule type="cellIs" dxfId="1069" priority="65" stopIfTrue="1" operator="lessThan">
      <formula>0</formula>
    </cfRule>
  </conditionalFormatting>
  <conditionalFormatting sqref="M34">
    <cfRule type="containsText" dxfId="1068" priority="206" operator="containsText" text="Falso">
      <formula>NOT(ISERROR(SEARCH("Falso",M34)))</formula>
    </cfRule>
  </conditionalFormatting>
  <conditionalFormatting sqref="M35:M39">
    <cfRule type="cellIs" dxfId="1067" priority="64" stopIfTrue="1" operator="lessThan">
      <formula>0</formula>
    </cfRule>
  </conditionalFormatting>
  <conditionalFormatting sqref="M40">
    <cfRule type="containsText" dxfId="1066" priority="205" operator="containsText" text="Falso">
      <formula>NOT(ISERROR(SEARCH("Falso",M40)))</formula>
    </cfRule>
  </conditionalFormatting>
  <conditionalFormatting sqref="M41:M45">
    <cfRule type="cellIs" dxfId="1065" priority="63" stopIfTrue="1" operator="lessThan">
      <formula>0</formula>
    </cfRule>
  </conditionalFormatting>
  <conditionalFormatting sqref="M46">
    <cfRule type="containsText" dxfId="1064" priority="196" operator="containsText" text="Falso">
      <formula>NOT(ISERROR(SEARCH("Falso",M46)))</formula>
    </cfRule>
  </conditionalFormatting>
  <conditionalFormatting sqref="M47:M51">
    <cfRule type="cellIs" dxfId="1063" priority="62" stopIfTrue="1" operator="lessThan">
      <formula>0</formula>
    </cfRule>
  </conditionalFormatting>
  <conditionalFormatting sqref="M52 M58 M64 M70 M76 M82 M100 M112 M118 M124 M130 M136 M142 M148">
    <cfRule type="containsText" dxfId="1062" priority="191" operator="containsText" text="Falso">
      <formula>NOT(ISERROR(SEARCH("Falso",M52)))</formula>
    </cfRule>
  </conditionalFormatting>
  <conditionalFormatting sqref="M53:M57">
    <cfRule type="cellIs" dxfId="1061" priority="61" stopIfTrue="1" operator="lessThan">
      <formula>0</formula>
    </cfRule>
  </conditionalFormatting>
  <conditionalFormatting sqref="M59:M63">
    <cfRule type="cellIs" dxfId="1060" priority="60" stopIfTrue="1" operator="lessThan">
      <formula>0</formula>
    </cfRule>
  </conditionalFormatting>
  <conditionalFormatting sqref="M65:M69">
    <cfRule type="cellIs" dxfId="1059" priority="59" stopIfTrue="1" operator="lessThan">
      <formula>0</formula>
    </cfRule>
  </conditionalFormatting>
  <conditionalFormatting sqref="M71:M75">
    <cfRule type="cellIs" dxfId="1058" priority="58" stopIfTrue="1" operator="lessThan">
      <formula>0</formula>
    </cfRule>
  </conditionalFormatting>
  <conditionalFormatting sqref="M77:M81">
    <cfRule type="cellIs" dxfId="1057" priority="57" stopIfTrue="1" operator="lessThan">
      <formula>0</formula>
    </cfRule>
  </conditionalFormatting>
  <conditionalFormatting sqref="M83:M87">
    <cfRule type="cellIs" dxfId="1056" priority="56" stopIfTrue="1" operator="lessThan">
      <formula>0</formula>
    </cfRule>
  </conditionalFormatting>
  <conditionalFormatting sqref="M88 M94">
    <cfRule type="containsText" dxfId="1055" priority="186" operator="containsText" text="Falso">
      <formula>NOT(ISERROR(SEARCH("Falso",M88)))</formula>
    </cfRule>
  </conditionalFormatting>
  <conditionalFormatting sqref="M89:M93">
    <cfRule type="cellIs" dxfId="1054" priority="55" stopIfTrue="1" operator="lessThan">
      <formula>0</formula>
    </cfRule>
  </conditionalFormatting>
  <conditionalFormatting sqref="M95:M99">
    <cfRule type="cellIs" dxfId="1053" priority="54" stopIfTrue="1" operator="lessThan">
      <formula>0</formula>
    </cfRule>
  </conditionalFormatting>
  <conditionalFormatting sqref="M101:M105">
    <cfRule type="cellIs" dxfId="1052" priority="53" stopIfTrue="1" operator="lessThan">
      <formula>0</formula>
    </cfRule>
  </conditionalFormatting>
  <conditionalFormatting sqref="M106">
    <cfRule type="containsText" dxfId="1051" priority="181" operator="containsText" text="Falso">
      <formula>NOT(ISERROR(SEARCH("Falso",M106)))</formula>
    </cfRule>
  </conditionalFormatting>
  <conditionalFormatting sqref="M107:M111">
    <cfRule type="cellIs" dxfId="1050" priority="52" stopIfTrue="1" operator="lessThan">
      <formula>0</formula>
    </cfRule>
  </conditionalFormatting>
  <conditionalFormatting sqref="M113:M117">
    <cfRule type="cellIs" dxfId="1049" priority="51" stopIfTrue="1" operator="lessThan">
      <formula>0</formula>
    </cfRule>
  </conditionalFormatting>
  <conditionalFormatting sqref="M119:M123">
    <cfRule type="cellIs" dxfId="1048" priority="50" stopIfTrue="1" operator="lessThan">
      <formula>0</formula>
    </cfRule>
  </conditionalFormatting>
  <conditionalFormatting sqref="M125:M129">
    <cfRule type="cellIs" dxfId="1047" priority="49" stopIfTrue="1" operator="lessThan">
      <formula>0</formula>
    </cfRule>
  </conditionalFormatting>
  <conditionalFormatting sqref="M131:M135">
    <cfRule type="cellIs" dxfId="1046" priority="48" stopIfTrue="1" operator="lessThan">
      <formula>0</formula>
    </cfRule>
  </conditionalFormatting>
  <conditionalFormatting sqref="M137:M141">
    <cfRule type="cellIs" dxfId="1045" priority="47" stopIfTrue="1" operator="lessThan">
      <formula>0</formula>
    </cfRule>
  </conditionalFormatting>
  <conditionalFormatting sqref="M143:M147">
    <cfRule type="cellIs" dxfId="1044" priority="46" stopIfTrue="1" operator="lessThan">
      <formula>0</formula>
    </cfRule>
  </conditionalFormatting>
  <conditionalFormatting sqref="M149:M153">
    <cfRule type="cellIs" dxfId="1043" priority="45" stopIfTrue="1" operator="lessThan">
      <formula>0</formula>
    </cfRule>
  </conditionalFormatting>
  <conditionalFormatting sqref="M154">
    <cfRule type="containsText" dxfId="1042" priority="71" operator="containsText" text="Falso">
      <formula>NOT(ISERROR(SEARCH("Falso",M154)))</formula>
    </cfRule>
  </conditionalFormatting>
  <conditionalFormatting sqref="M155:M159">
    <cfRule type="cellIs" dxfId="1041" priority="44" stopIfTrue="1" operator="lessThan">
      <formula>0</formula>
    </cfRule>
  </conditionalFormatting>
  <conditionalFormatting sqref="M160">
    <cfRule type="containsText" dxfId="1040" priority="72" operator="containsText" text="Falso">
      <formula>NOT(ISERROR(SEARCH("Falso",M160)))</formula>
    </cfRule>
  </conditionalFormatting>
  <conditionalFormatting sqref="M161:M165">
    <cfRule type="cellIs" dxfId="1039" priority="43" stopIfTrue="1" operator="lessThan">
      <formula>0</formula>
    </cfRule>
  </conditionalFormatting>
  <conditionalFormatting sqref="M166">
    <cfRule type="containsText" dxfId="1038" priority="168" operator="containsText" text="Falso">
      <formula>NOT(ISERROR(SEARCH("Falso",M166)))</formula>
    </cfRule>
  </conditionalFormatting>
  <conditionalFormatting sqref="M167:M171">
    <cfRule type="cellIs" dxfId="1037" priority="42" stopIfTrue="1" operator="lessThan">
      <formula>0</formula>
    </cfRule>
  </conditionalFormatting>
  <conditionalFormatting sqref="M172">
    <cfRule type="containsText" dxfId="1036" priority="163" operator="containsText" text="Falso">
      <formula>NOT(ISERROR(SEARCH("Falso",M172)))</formula>
    </cfRule>
  </conditionalFormatting>
  <conditionalFormatting sqref="M173:M177">
    <cfRule type="cellIs" dxfId="1035" priority="41" stopIfTrue="1" operator="lessThan">
      <formula>0</formula>
    </cfRule>
  </conditionalFormatting>
  <conditionalFormatting sqref="M178">
    <cfRule type="containsText" dxfId="1034" priority="158" operator="containsText" text="Falso">
      <formula>NOT(ISERROR(SEARCH("Falso",M178)))</formula>
    </cfRule>
  </conditionalFormatting>
  <conditionalFormatting sqref="M179:M183">
    <cfRule type="cellIs" dxfId="1033" priority="40" stopIfTrue="1" operator="lessThan">
      <formula>0</formula>
    </cfRule>
  </conditionalFormatting>
  <conditionalFormatting sqref="M184">
    <cfRule type="containsText" dxfId="1032" priority="153" operator="containsText" text="Falso">
      <formula>NOT(ISERROR(SEARCH("Falso",M184)))</formula>
    </cfRule>
  </conditionalFormatting>
  <conditionalFormatting sqref="M185:M189">
    <cfRule type="cellIs" dxfId="1031" priority="39" stopIfTrue="1" operator="lessThan">
      <formula>0</formula>
    </cfRule>
  </conditionalFormatting>
  <conditionalFormatting sqref="M190 M196">
    <cfRule type="containsText" dxfId="1030" priority="148" operator="containsText" text="Falso">
      <formula>NOT(ISERROR(SEARCH("Falso",M190)))</formula>
    </cfRule>
  </conditionalFormatting>
  <conditionalFormatting sqref="M191:M195">
    <cfRule type="cellIs" dxfId="1029" priority="38" stopIfTrue="1" operator="lessThan">
      <formula>0</formula>
    </cfRule>
  </conditionalFormatting>
  <conditionalFormatting sqref="M197:M201">
    <cfRule type="cellIs" dxfId="1028" priority="37" stopIfTrue="1" operator="lessThan">
      <formula>0</formula>
    </cfRule>
  </conditionalFormatting>
  <conditionalFormatting sqref="M202 M208 M214 M220">
    <cfRule type="containsText" dxfId="1027" priority="143" operator="containsText" text="Falso">
      <formula>NOT(ISERROR(SEARCH("Falso",M202)))</formula>
    </cfRule>
  </conditionalFormatting>
  <conditionalFormatting sqref="M203:M207">
    <cfRule type="cellIs" dxfId="1026" priority="36" stopIfTrue="1" operator="lessThan">
      <formula>0</formula>
    </cfRule>
  </conditionalFormatting>
  <conditionalFormatting sqref="M209:M213">
    <cfRule type="cellIs" dxfId="1025" priority="35" stopIfTrue="1" operator="lessThan">
      <formula>0</formula>
    </cfRule>
  </conditionalFormatting>
  <conditionalFormatting sqref="M215:M219">
    <cfRule type="cellIs" dxfId="1024" priority="34" stopIfTrue="1" operator="lessThan">
      <formula>0</formula>
    </cfRule>
  </conditionalFormatting>
  <conditionalFormatting sqref="M222:M226">
    <cfRule type="cellIs" dxfId="1023" priority="33" stopIfTrue="1" operator="lessThan">
      <formula>0</formula>
    </cfRule>
  </conditionalFormatting>
  <conditionalFormatting sqref="M227">
    <cfRule type="containsText" dxfId="1022" priority="142" operator="containsText" text="Falso">
      <formula>NOT(ISERROR(SEARCH("Falso",M227)))</formula>
    </cfRule>
  </conditionalFormatting>
  <conditionalFormatting sqref="M228:M232">
    <cfRule type="cellIs" dxfId="1021" priority="32" stopIfTrue="1" operator="lessThan">
      <formula>0</formula>
    </cfRule>
  </conditionalFormatting>
  <conditionalFormatting sqref="M233 M239 M245">
    <cfRule type="containsText" dxfId="1020" priority="137" operator="containsText" text="Falso">
      <formula>NOT(ISERROR(SEARCH("Falso",M233)))</formula>
    </cfRule>
  </conditionalFormatting>
  <conditionalFormatting sqref="M234:M238">
    <cfRule type="cellIs" dxfId="1019" priority="31" stopIfTrue="1" operator="lessThan">
      <formula>0</formula>
    </cfRule>
  </conditionalFormatting>
  <conditionalFormatting sqref="M240:M244">
    <cfRule type="cellIs" dxfId="1018" priority="30" stopIfTrue="1" operator="lessThan">
      <formula>0</formula>
    </cfRule>
  </conditionalFormatting>
  <conditionalFormatting sqref="M246:M250">
    <cfRule type="cellIs" dxfId="1017" priority="29" stopIfTrue="1" operator="lessThan">
      <formula>0</formula>
    </cfRule>
  </conditionalFormatting>
  <conditionalFormatting sqref="M251">
    <cfRule type="containsText" dxfId="1016" priority="132" operator="containsText" text="Falso">
      <formula>NOT(ISERROR(SEARCH("Falso",M251)))</formula>
    </cfRule>
  </conditionalFormatting>
  <conditionalFormatting sqref="M252:M256">
    <cfRule type="cellIs" dxfId="1015" priority="28" stopIfTrue="1" operator="lessThan">
      <formula>0</formula>
    </cfRule>
  </conditionalFormatting>
  <conditionalFormatting sqref="M257">
    <cfRule type="containsText" dxfId="1014" priority="127" operator="containsText" text="Falso">
      <formula>NOT(ISERROR(SEARCH("Falso",M257)))</formula>
    </cfRule>
  </conditionalFormatting>
  <conditionalFormatting sqref="M258:M262">
    <cfRule type="cellIs" dxfId="1013" priority="27" stopIfTrue="1" operator="lessThan">
      <formula>0</formula>
    </cfRule>
  </conditionalFormatting>
  <conditionalFormatting sqref="M263 M269">
    <cfRule type="containsText" dxfId="1012" priority="122" operator="containsText" text="Falso">
      <formula>NOT(ISERROR(SEARCH("Falso",M263)))</formula>
    </cfRule>
  </conditionalFormatting>
  <conditionalFormatting sqref="M264:M268">
    <cfRule type="cellIs" dxfId="1011" priority="26" stopIfTrue="1" operator="lessThan">
      <formula>0</formula>
    </cfRule>
  </conditionalFormatting>
  <conditionalFormatting sqref="M270:M274">
    <cfRule type="cellIs" dxfId="1010" priority="25" stopIfTrue="1" operator="lessThan">
      <formula>0</formula>
    </cfRule>
  </conditionalFormatting>
  <conditionalFormatting sqref="M275 M281 M287 M293">
    <cfRule type="containsText" dxfId="1009" priority="117" operator="containsText" text="Falso">
      <formula>NOT(ISERROR(SEARCH("Falso",M275)))</formula>
    </cfRule>
  </conditionalFormatting>
  <conditionalFormatting sqref="M276:M280">
    <cfRule type="cellIs" dxfId="1008" priority="24" stopIfTrue="1" operator="lessThan">
      <formula>0</formula>
    </cfRule>
  </conditionalFormatting>
  <conditionalFormatting sqref="M282:M286">
    <cfRule type="cellIs" dxfId="1007" priority="23" stopIfTrue="1" operator="lessThan">
      <formula>0</formula>
    </cfRule>
  </conditionalFormatting>
  <conditionalFormatting sqref="M288:M292">
    <cfRule type="cellIs" dxfId="1006" priority="22" stopIfTrue="1" operator="lessThan">
      <formula>0</formula>
    </cfRule>
  </conditionalFormatting>
  <conditionalFormatting sqref="M295:M300">
    <cfRule type="cellIs" dxfId="1005" priority="16" stopIfTrue="1" operator="lessThan">
      <formula>0</formula>
    </cfRule>
  </conditionalFormatting>
  <conditionalFormatting sqref="M301">
    <cfRule type="containsText" dxfId="1004" priority="15" operator="containsText" text="Falso">
      <formula>NOT(ISERROR(SEARCH("Falso",M301)))</formula>
    </cfRule>
  </conditionalFormatting>
  <conditionalFormatting sqref="M302:M307">
    <cfRule type="cellIs" dxfId="1003" priority="10" stopIfTrue="1" operator="lessThan">
      <formula>0</formula>
    </cfRule>
  </conditionalFormatting>
  <conditionalFormatting sqref="M308 M315">
    <cfRule type="containsText" dxfId="1002" priority="14" operator="containsText" text="Falso">
      <formula>NOT(ISERROR(SEARCH("Falso",M308)))</formula>
    </cfRule>
  </conditionalFormatting>
  <conditionalFormatting sqref="M309:M314">
    <cfRule type="cellIs" dxfId="1001" priority="9" stopIfTrue="1" operator="lessThan">
      <formula>0</formula>
    </cfRule>
  </conditionalFormatting>
  <conditionalFormatting sqref="M316:M321">
    <cfRule type="cellIs" dxfId="1000" priority="8" stopIfTrue="1" operator="lessThan">
      <formula>0</formula>
    </cfRule>
  </conditionalFormatting>
  <conditionalFormatting sqref="M322 M329 M336">
    <cfRule type="containsText" dxfId="999" priority="13" operator="containsText" text="Falso">
      <formula>NOT(ISERROR(SEARCH("Falso",M322)))</formula>
    </cfRule>
  </conditionalFormatting>
  <conditionalFormatting sqref="M323:M328">
    <cfRule type="cellIs" dxfId="998" priority="7" stopIfTrue="1" operator="lessThan">
      <formula>0</formula>
    </cfRule>
  </conditionalFormatting>
  <conditionalFormatting sqref="M330:M335">
    <cfRule type="cellIs" dxfId="997" priority="6" stopIfTrue="1" operator="lessThan">
      <formula>0</formula>
    </cfRule>
  </conditionalFormatting>
  <conditionalFormatting sqref="M337:M342">
    <cfRule type="cellIs" dxfId="996" priority="5" stopIfTrue="1" operator="lessThan">
      <formula>0</formula>
    </cfRule>
  </conditionalFormatting>
  <conditionalFormatting sqref="M343 M350">
    <cfRule type="containsText" dxfId="995" priority="12" operator="containsText" text="Falso">
      <formula>NOT(ISERROR(SEARCH("Falso",M343)))</formula>
    </cfRule>
  </conditionalFormatting>
  <conditionalFormatting sqref="M344:M349">
    <cfRule type="cellIs" dxfId="994" priority="4" stopIfTrue="1" operator="lessThan">
      <formula>0</formula>
    </cfRule>
  </conditionalFormatting>
  <conditionalFormatting sqref="M351:M356">
    <cfRule type="cellIs" dxfId="993" priority="3" stopIfTrue="1" operator="lessThan">
      <formula>0</formula>
    </cfRule>
  </conditionalFormatting>
  <conditionalFormatting sqref="M357">
    <cfRule type="containsText" dxfId="992" priority="11" operator="containsText" text="Falso">
      <formula>NOT(ISERROR(SEARCH("Falso",M357)))</formula>
    </cfRule>
  </conditionalFormatting>
  <conditionalFormatting sqref="M358:M363">
    <cfRule type="cellIs" dxfId="991" priority="2" stopIfTrue="1" operator="lessThan">
      <formula>0</formula>
    </cfRule>
  </conditionalFormatting>
  <conditionalFormatting sqref="M364">
    <cfRule type="containsText" dxfId="990" priority="81" operator="containsText" text="Falso">
      <formula>NOT(ISERROR(SEARCH("Falso",M364)))</formula>
    </cfRule>
  </conditionalFormatting>
  <conditionalFormatting sqref="M365:M371">
    <cfRule type="cellIs" dxfId="989" priority="231" stopIfTrue="1" operator="lessThan">
      <formula>0</formula>
    </cfRule>
  </conditionalFormatting>
  <conditionalFormatting sqref="M377:M381">
    <cfRule type="cellIs" dxfId="988" priority="1" stopIfTrue="1" operator="lessThan">
      <formula>0</formula>
    </cfRule>
  </conditionalFormatting>
  <conditionalFormatting sqref="R5:R9">
    <cfRule type="containsText" dxfId="987" priority="230" operator="containsText" text="ROJO">
      <formula>NOT(ISERROR(SEARCH("ROJO",R5)))</formula>
    </cfRule>
    <cfRule type="containsText" dxfId="986" priority="227" operator="containsText" text="VENCIDO">
      <formula>NOT(ISERROR(SEARCH("VENCIDO",R5)))</formula>
    </cfRule>
    <cfRule type="containsText" dxfId="985" priority="228" operator="containsText" text="VERDE">
      <formula>NOT(ISERROR(SEARCH("VERDE",R5)))</formula>
    </cfRule>
    <cfRule type="containsText" dxfId="984" priority="229" stopIfTrue="1" operator="containsText" text="AMARILLO">
      <formula>NOT(ISERROR(SEARCH("AMARILLO",R5)))</formula>
    </cfRule>
  </conditionalFormatting>
  <conditionalFormatting sqref="R11:R15">
    <cfRule type="containsText" dxfId="983" priority="223" stopIfTrue="1" operator="containsText" text="AMARILLO">
      <formula>NOT(ISERROR(SEARCH("AMARILLO",R11)))</formula>
    </cfRule>
    <cfRule type="containsText" dxfId="982" priority="222" operator="containsText" text="VERDE">
      <formula>NOT(ISERROR(SEARCH("VERDE",R11)))</formula>
    </cfRule>
    <cfRule type="containsText" dxfId="981" priority="221" operator="containsText" text="VENCIDO">
      <formula>NOT(ISERROR(SEARCH("VENCIDO",R11)))</formula>
    </cfRule>
    <cfRule type="containsText" dxfId="980" priority="224" operator="containsText" text="ROJO">
      <formula>NOT(ISERROR(SEARCH("ROJO",R11)))</formula>
    </cfRule>
  </conditionalFormatting>
  <conditionalFormatting sqref="R17:R21">
    <cfRule type="containsText" dxfId="979" priority="219" stopIfTrue="1" operator="containsText" text="AMARILLO">
      <formula>NOT(ISERROR(SEARCH("AMARILLO",R17)))</formula>
    </cfRule>
    <cfRule type="containsText" dxfId="978" priority="220" operator="containsText" text="ROJO">
      <formula>NOT(ISERROR(SEARCH("ROJO",R17)))</formula>
    </cfRule>
    <cfRule type="containsText" dxfId="977" priority="217" operator="containsText" text="VENCIDO">
      <formula>NOT(ISERROR(SEARCH("VENCIDO",R17)))</formula>
    </cfRule>
    <cfRule type="containsText" dxfId="976" priority="218" operator="containsText" text="VERDE">
      <formula>NOT(ISERROR(SEARCH("VERDE",R17)))</formula>
    </cfRule>
  </conditionalFormatting>
  <conditionalFormatting sqref="R23:R27">
    <cfRule type="containsText" dxfId="975" priority="213" stopIfTrue="1" operator="containsText" text="AMARILLO">
      <formula>NOT(ISERROR(SEARCH("AMARILLO",R23)))</formula>
    </cfRule>
    <cfRule type="containsText" dxfId="974" priority="214" operator="containsText" text="ROJO">
      <formula>NOT(ISERROR(SEARCH("ROJO",R23)))</formula>
    </cfRule>
    <cfRule type="containsText" dxfId="973" priority="211" operator="containsText" text="VENCIDO">
      <formula>NOT(ISERROR(SEARCH("VENCIDO",R23)))</formula>
    </cfRule>
    <cfRule type="containsText" dxfId="972" priority="212" operator="containsText" text="VERDE">
      <formula>NOT(ISERROR(SEARCH("VERDE",R23)))</formula>
    </cfRule>
  </conditionalFormatting>
  <conditionalFormatting sqref="R29:R33">
    <cfRule type="containsText" dxfId="971" priority="209" stopIfTrue="1" operator="containsText" text="AMARILLO">
      <formula>NOT(ISERROR(SEARCH("AMARILLO",R29)))</formula>
    </cfRule>
    <cfRule type="containsText" dxfId="970" priority="210" operator="containsText" text="ROJO">
      <formula>NOT(ISERROR(SEARCH("ROJO",R29)))</formula>
    </cfRule>
    <cfRule type="containsText" dxfId="969" priority="207" operator="containsText" text="VENCIDO">
      <formula>NOT(ISERROR(SEARCH("VENCIDO",R29)))</formula>
    </cfRule>
    <cfRule type="containsText" dxfId="968" priority="208" operator="containsText" text="VERDE">
      <formula>NOT(ISERROR(SEARCH("VERDE",R29)))</formula>
    </cfRule>
  </conditionalFormatting>
  <conditionalFormatting sqref="R35:R39">
    <cfRule type="containsText" dxfId="967" priority="204" operator="containsText" text="ROJO">
      <formula>NOT(ISERROR(SEARCH("ROJO",R35)))</formula>
    </cfRule>
    <cfRule type="containsText" dxfId="966" priority="201" operator="containsText" text="VENCIDO">
      <formula>NOT(ISERROR(SEARCH("VENCIDO",R35)))</formula>
    </cfRule>
    <cfRule type="containsText" dxfId="965" priority="202" operator="containsText" text="VERDE">
      <formula>NOT(ISERROR(SEARCH("VERDE",R35)))</formula>
    </cfRule>
    <cfRule type="containsText" dxfId="964" priority="203" stopIfTrue="1" operator="containsText" text="AMARILLO">
      <formula>NOT(ISERROR(SEARCH("AMARILLO",R35)))</formula>
    </cfRule>
  </conditionalFormatting>
  <conditionalFormatting sqref="R41:R45">
    <cfRule type="containsText" dxfId="963" priority="200" operator="containsText" text="ROJO">
      <formula>NOT(ISERROR(SEARCH("ROJO",R41)))</formula>
    </cfRule>
    <cfRule type="containsText" dxfId="962" priority="199" stopIfTrue="1" operator="containsText" text="AMARILLO">
      <formula>NOT(ISERROR(SEARCH("AMARILLO",R41)))</formula>
    </cfRule>
    <cfRule type="containsText" dxfId="961" priority="198" operator="containsText" text="VERDE">
      <formula>NOT(ISERROR(SEARCH("VERDE",R41)))</formula>
    </cfRule>
    <cfRule type="containsText" dxfId="960" priority="197" operator="containsText" text="VENCIDO">
      <formula>NOT(ISERROR(SEARCH("VENCIDO",R41)))</formula>
    </cfRule>
  </conditionalFormatting>
  <conditionalFormatting sqref="R47:R51 R53:R57 R59:R63 R65:R69 R71:R75 R77:R81 R95:R99 R107:R111 R113:R117 R119:R123 R125:R129 R131:R135 R137:R141 R143:R147">
    <cfRule type="containsText" dxfId="959" priority="195" operator="containsText" text="ROJO">
      <formula>NOT(ISERROR(SEARCH("ROJO",R47)))</formula>
    </cfRule>
    <cfRule type="containsText" dxfId="958" priority="194" stopIfTrue="1" operator="containsText" text="AMARILLO">
      <formula>NOT(ISERROR(SEARCH("AMARILLO",R47)))</formula>
    </cfRule>
    <cfRule type="containsText" dxfId="957" priority="193" operator="containsText" text="VERDE">
      <formula>NOT(ISERROR(SEARCH("VERDE",R47)))</formula>
    </cfRule>
    <cfRule type="containsText" dxfId="956" priority="192" operator="containsText" text="VENCIDO">
      <formula>NOT(ISERROR(SEARCH("VENCIDO",R47)))</formula>
    </cfRule>
  </conditionalFormatting>
  <conditionalFormatting sqref="R83:R87 R89:R93">
    <cfRule type="containsText" dxfId="955" priority="189" stopIfTrue="1" operator="containsText" text="AMARILLO">
      <formula>NOT(ISERROR(SEARCH("AMARILLO",R83)))</formula>
    </cfRule>
    <cfRule type="containsText" dxfId="954" priority="190" operator="containsText" text="ROJO">
      <formula>NOT(ISERROR(SEARCH("ROJO",R83)))</formula>
    </cfRule>
    <cfRule type="containsText" dxfId="953" priority="187" operator="containsText" text="VENCIDO">
      <formula>NOT(ISERROR(SEARCH("VENCIDO",R83)))</formula>
    </cfRule>
    <cfRule type="containsText" dxfId="952" priority="188" operator="containsText" text="VERDE">
      <formula>NOT(ISERROR(SEARCH("VERDE",R83)))</formula>
    </cfRule>
  </conditionalFormatting>
  <conditionalFormatting sqref="R101:R105">
    <cfRule type="containsText" dxfId="951" priority="184" stopIfTrue="1" operator="containsText" text="AMARILLO">
      <formula>NOT(ISERROR(SEARCH("AMARILLO",R101)))</formula>
    </cfRule>
    <cfRule type="containsText" dxfId="950" priority="185" operator="containsText" text="ROJO">
      <formula>NOT(ISERROR(SEARCH("ROJO",R101)))</formula>
    </cfRule>
    <cfRule type="containsText" dxfId="949" priority="182" operator="containsText" text="VENCIDO">
      <formula>NOT(ISERROR(SEARCH("VENCIDO",R101)))</formula>
    </cfRule>
    <cfRule type="containsText" dxfId="948" priority="183" operator="containsText" text="VERDE">
      <formula>NOT(ISERROR(SEARCH("VERDE",R101)))</formula>
    </cfRule>
  </conditionalFormatting>
  <conditionalFormatting sqref="R149:R153">
    <cfRule type="containsText" dxfId="947" priority="178" operator="containsText" text="VERDE">
      <formula>NOT(ISERROR(SEARCH("VERDE",R149)))</formula>
    </cfRule>
    <cfRule type="containsText" dxfId="946" priority="177" operator="containsText" text="VENCIDO">
      <formula>NOT(ISERROR(SEARCH("VENCIDO",R149)))</formula>
    </cfRule>
    <cfRule type="containsText" dxfId="945" priority="179" stopIfTrue="1" operator="containsText" text="AMARILLO">
      <formula>NOT(ISERROR(SEARCH("AMARILLO",R149)))</formula>
    </cfRule>
    <cfRule type="containsText" dxfId="944" priority="180" operator="containsText" text="ROJO">
      <formula>NOT(ISERROR(SEARCH("ROJO",R149)))</formula>
    </cfRule>
  </conditionalFormatting>
  <conditionalFormatting sqref="R155:R159">
    <cfRule type="containsText" dxfId="943" priority="176" operator="containsText" text="ROJO">
      <formula>NOT(ISERROR(SEARCH("ROJO",R155)))</formula>
    </cfRule>
    <cfRule type="containsText" dxfId="942" priority="174" operator="containsText" text="VERDE">
      <formula>NOT(ISERROR(SEARCH("VERDE",R155)))</formula>
    </cfRule>
    <cfRule type="containsText" dxfId="941" priority="175" stopIfTrue="1" operator="containsText" text="AMARILLO">
      <formula>NOT(ISERROR(SEARCH("AMARILLO",R155)))</formula>
    </cfRule>
    <cfRule type="containsText" dxfId="940" priority="173" operator="containsText" text="VENCIDO">
      <formula>NOT(ISERROR(SEARCH("VENCIDO",R155)))</formula>
    </cfRule>
  </conditionalFormatting>
  <conditionalFormatting sqref="R161:R165">
    <cfRule type="containsText" dxfId="939" priority="170" operator="containsText" text="VERDE">
      <formula>NOT(ISERROR(SEARCH("VERDE",R161)))</formula>
    </cfRule>
    <cfRule type="containsText" dxfId="938" priority="169" operator="containsText" text="VENCIDO">
      <formula>NOT(ISERROR(SEARCH("VENCIDO",R161)))</formula>
    </cfRule>
    <cfRule type="containsText" dxfId="937" priority="171" stopIfTrue="1" operator="containsText" text="AMARILLO">
      <formula>NOT(ISERROR(SEARCH("AMARILLO",R161)))</formula>
    </cfRule>
    <cfRule type="containsText" dxfId="936" priority="172" operator="containsText" text="ROJO">
      <formula>NOT(ISERROR(SEARCH("ROJO",R161)))</formula>
    </cfRule>
  </conditionalFormatting>
  <conditionalFormatting sqref="R167:R171">
    <cfRule type="containsText" dxfId="935" priority="164" operator="containsText" text="VENCIDO">
      <formula>NOT(ISERROR(SEARCH("VENCIDO",R167)))</formula>
    </cfRule>
    <cfRule type="containsText" dxfId="934" priority="166" stopIfTrue="1" operator="containsText" text="AMARILLO">
      <formula>NOT(ISERROR(SEARCH("AMARILLO",R167)))</formula>
    </cfRule>
    <cfRule type="containsText" dxfId="933" priority="167" operator="containsText" text="ROJO">
      <formula>NOT(ISERROR(SEARCH("ROJO",R167)))</formula>
    </cfRule>
    <cfRule type="containsText" dxfId="932" priority="165" operator="containsText" text="VERDE">
      <formula>NOT(ISERROR(SEARCH("VERDE",R167)))</formula>
    </cfRule>
  </conditionalFormatting>
  <conditionalFormatting sqref="R173:R177">
    <cfRule type="containsText" dxfId="931" priority="160" operator="containsText" text="VERDE">
      <formula>NOT(ISERROR(SEARCH("VERDE",R173)))</formula>
    </cfRule>
    <cfRule type="containsText" dxfId="930" priority="161" stopIfTrue="1" operator="containsText" text="AMARILLO">
      <formula>NOT(ISERROR(SEARCH("AMARILLO",R173)))</formula>
    </cfRule>
    <cfRule type="containsText" dxfId="929" priority="162" operator="containsText" text="ROJO">
      <formula>NOT(ISERROR(SEARCH("ROJO",R173)))</formula>
    </cfRule>
    <cfRule type="containsText" dxfId="928" priority="159" operator="containsText" text="VENCIDO">
      <formula>NOT(ISERROR(SEARCH("VENCIDO",R173)))</formula>
    </cfRule>
  </conditionalFormatting>
  <conditionalFormatting sqref="R179:R183">
    <cfRule type="containsText" dxfId="927" priority="157" operator="containsText" text="ROJO">
      <formula>NOT(ISERROR(SEARCH("ROJO",R179)))</formula>
    </cfRule>
    <cfRule type="containsText" dxfId="926" priority="156" stopIfTrue="1" operator="containsText" text="AMARILLO">
      <formula>NOT(ISERROR(SEARCH("AMARILLO",R179)))</formula>
    </cfRule>
    <cfRule type="containsText" dxfId="925" priority="154" operator="containsText" text="VENCIDO">
      <formula>NOT(ISERROR(SEARCH("VENCIDO",R179)))</formula>
    </cfRule>
    <cfRule type="containsText" dxfId="924" priority="155" operator="containsText" text="VERDE">
      <formula>NOT(ISERROR(SEARCH("VERDE",R179)))</formula>
    </cfRule>
  </conditionalFormatting>
  <conditionalFormatting sqref="R185:R189 R191:R195">
    <cfRule type="containsText" dxfId="923" priority="151" stopIfTrue="1" operator="containsText" text="AMARILLO">
      <formula>NOT(ISERROR(SEARCH("AMARILLO",R185)))</formula>
    </cfRule>
    <cfRule type="containsText" dxfId="922" priority="150" operator="containsText" text="VERDE">
      <formula>NOT(ISERROR(SEARCH("VERDE",R185)))</formula>
    </cfRule>
    <cfRule type="containsText" dxfId="921" priority="149" operator="containsText" text="VENCIDO">
      <formula>NOT(ISERROR(SEARCH("VENCIDO",R185)))</formula>
    </cfRule>
    <cfRule type="containsText" dxfId="920" priority="152" operator="containsText" text="ROJO">
      <formula>NOT(ISERROR(SEARCH("ROJO",R185)))</formula>
    </cfRule>
  </conditionalFormatting>
  <conditionalFormatting sqref="R197:R201 R203:R207 R209:R213 R215:R219">
    <cfRule type="containsText" dxfId="919" priority="146" stopIfTrue="1" operator="containsText" text="AMARILLO">
      <formula>NOT(ISERROR(SEARCH("AMARILLO",R197)))</formula>
    </cfRule>
    <cfRule type="containsText" dxfId="918" priority="147" operator="containsText" text="ROJO">
      <formula>NOT(ISERROR(SEARCH("ROJO",R197)))</formula>
    </cfRule>
    <cfRule type="containsText" dxfId="917" priority="144" operator="containsText" text="VENCIDO">
      <formula>NOT(ISERROR(SEARCH("VENCIDO",R197)))</formula>
    </cfRule>
    <cfRule type="containsText" dxfId="916" priority="145" operator="containsText" text="VERDE">
      <formula>NOT(ISERROR(SEARCH("VERDE",R197)))</formula>
    </cfRule>
  </conditionalFormatting>
  <conditionalFormatting sqref="R222:R226">
    <cfRule type="containsText" dxfId="915" priority="141" operator="containsText" text="ROJO">
      <formula>NOT(ISERROR(SEARCH("ROJO",R222)))</formula>
    </cfRule>
    <cfRule type="containsText" dxfId="914" priority="140" stopIfTrue="1" operator="containsText" text="AMARILLO">
      <formula>NOT(ISERROR(SEARCH("AMARILLO",R222)))</formula>
    </cfRule>
    <cfRule type="containsText" dxfId="913" priority="139" operator="containsText" text="VERDE">
      <formula>NOT(ISERROR(SEARCH("VERDE",R222)))</formula>
    </cfRule>
    <cfRule type="containsText" dxfId="912" priority="138" operator="containsText" text="VENCIDO">
      <formula>NOT(ISERROR(SEARCH("VENCIDO",R222)))</formula>
    </cfRule>
  </conditionalFormatting>
  <conditionalFormatting sqref="R228:R232 R234:R238 R240:R244">
    <cfRule type="containsText" dxfId="911" priority="133" operator="containsText" text="VENCIDO">
      <formula>NOT(ISERROR(SEARCH("VENCIDO",R228)))</formula>
    </cfRule>
    <cfRule type="containsText" dxfId="910" priority="134" operator="containsText" text="VERDE">
      <formula>NOT(ISERROR(SEARCH("VERDE",R228)))</formula>
    </cfRule>
    <cfRule type="containsText" dxfId="909" priority="135" stopIfTrue="1" operator="containsText" text="AMARILLO">
      <formula>NOT(ISERROR(SEARCH("AMARILLO",R228)))</formula>
    </cfRule>
    <cfRule type="containsText" dxfId="908" priority="136" operator="containsText" text="ROJO">
      <formula>NOT(ISERROR(SEARCH("ROJO",R228)))</formula>
    </cfRule>
  </conditionalFormatting>
  <conditionalFormatting sqref="R246:R250">
    <cfRule type="containsText" dxfId="907" priority="128" operator="containsText" text="VENCIDO">
      <formula>NOT(ISERROR(SEARCH("VENCIDO",R246)))</formula>
    </cfRule>
    <cfRule type="containsText" dxfId="906" priority="129" operator="containsText" text="VERDE">
      <formula>NOT(ISERROR(SEARCH("VERDE",R246)))</formula>
    </cfRule>
    <cfRule type="containsText" dxfId="905" priority="130" stopIfTrue="1" operator="containsText" text="AMARILLO">
      <formula>NOT(ISERROR(SEARCH("AMARILLO",R246)))</formula>
    </cfRule>
    <cfRule type="containsText" dxfId="904" priority="131" operator="containsText" text="ROJO">
      <formula>NOT(ISERROR(SEARCH("ROJO",R246)))</formula>
    </cfRule>
  </conditionalFormatting>
  <conditionalFormatting sqref="R252:R256">
    <cfRule type="containsText" dxfId="903" priority="123" operator="containsText" text="VENCIDO">
      <formula>NOT(ISERROR(SEARCH("VENCIDO",R252)))</formula>
    </cfRule>
    <cfRule type="containsText" dxfId="902" priority="124" operator="containsText" text="VERDE">
      <formula>NOT(ISERROR(SEARCH("VERDE",R252)))</formula>
    </cfRule>
    <cfRule type="containsText" dxfId="901" priority="125" stopIfTrue="1" operator="containsText" text="AMARILLO">
      <formula>NOT(ISERROR(SEARCH("AMARILLO",R252)))</formula>
    </cfRule>
    <cfRule type="containsText" dxfId="900" priority="126" operator="containsText" text="ROJO">
      <formula>NOT(ISERROR(SEARCH("ROJO",R252)))</formula>
    </cfRule>
  </conditionalFormatting>
  <conditionalFormatting sqref="R258:R262 R264:R268">
    <cfRule type="containsText" dxfId="899" priority="121" operator="containsText" text="ROJO">
      <formula>NOT(ISERROR(SEARCH("ROJO",R258)))</formula>
    </cfRule>
    <cfRule type="containsText" dxfId="898" priority="120" stopIfTrue="1" operator="containsText" text="AMARILLO">
      <formula>NOT(ISERROR(SEARCH("AMARILLO",R258)))</formula>
    </cfRule>
    <cfRule type="containsText" dxfId="897" priority="118" operator="containsText" text="VENCIDO">
      <formula>NOT(ISERROR(SEARCH("VENCIDO",R258)))</formula>
    </cfRule>
    <cfRule type="containsText" dxfId="896" priority="119" operator="containsText" text="VERDE">
      <formula>NOT(ISERROR(SEARCH("VERDE",R258)))</formula>
    </cfRule>
  </conditionalFormatting>
  <conditionalFormatting sqref="R270:R274 R276:R280 R282:R286 R288:R292">
    <cfRule type="containsText" dxfId="895" priority="113" operator="containsText" text="VENCIDO">
      <formula>NOT(ISERROR(SEARCH("VENCIDO",R270)))</formula>
    </cfRule>
    <cfRule type="containsText" dxfId="894" priority="114" operator="containsText" text="VERDE">
      <formula>NOT(ISERROR(SEARCH("VERDE",R270)))</formula>
    </cfRule>
    <cfRule type="containsText" dxfId="893" priority="115" stopIfTrue="1" operator="containsText" text="AMARILLO">
      <formula>NOT(ISERROR(SEARCH("AMARILLO",R270)))</formula>
    </cfRule>
    <cfRule type="containsText" dxfId="892" priority="116" operator="containsText" text="ROJO">
      <formula>NOT(ISERROR(SEARCH("ROJO",R270)))</formula>
    </cfRule>
  </conditionalFormatting>
  <conditionalFormatting sqref="R295:R300">
    <cfRule type="containsText" dxfId="891" priority="108" operator="containsText" text="VERDE">
      <formula>NOT(ISERROR(SEARCH("VERDE",R295)))</formula>
    </cfRule>
    <cfRule type="containsText" dxfId="890" priority="109" stopIfTrue="1" operator="containsText" text="AMARILLO">
      <formula>NOT(ISERROR(SEARCH("AMARILLO",R295)))</formula>
    </cfRule>
    <cfRule type="containsText" dxfId="889" priority="110" operator="containsText" text="ROJO">
      <formula>NOT(ISERROR(SEARCH("ROJO",R295)))</formula>
    </cfRule>
    <cfRule type="containsText" dxfId="888" priority="107" operator="containsText" text="VENCIDO">
      <formula>NOT(ISERROR(SEARCH("VENCIDO",R295)))</formula>
    </cfRule>
  </conditionalFormatting>
  <conditionalFormatting sqref="R302:R307 R309:R314">
    <cfRule type="containsText" dxfId="887" priority="103" stopIfTrue="1" operator="containsText" text="AMARILLO">
      <formula>NOT(ISERROR(SEARCH("AMARILLO",R302)))</formula>
    </cfRule>
    <cfRule type="containsText" dxfId="886" priority="102" operator="containsText" text="VERDE">
      <formula>NOT(ISERROR(SEARCH("VERDE",R302)))</formula>
    </cfRule>
    <cfRule type="containsText" dxfId="885" priority="101" operator="containsText" text="VENCIDO">
      <formula>NOT(ISERROR(SEARCH("VENCIDO",R302)))</formula>
    </cfRule>
    <cfRule type="containsText" dxfId="884" priority="104" operator="containsText" text="ROJO">
      <formula>NOT(ISERROR(SEARCH("ROJO",R302)))</formula>
    </cfRule>
  </conditionalFormatting>
  <conditionalFormatting sqref="R316:R321 R323:R328 R330:R335">
    <cfRule type="containsText" dxfId="883" priority="98" operator="containsText" text="ROJO">
      <formula>NOT(ISERROR(SEARCH("ROJO",R316)))</formula>
    </cfRule>
    <cfRule type="containsText" dxfId="882" priority="97" stopIfTrue="1" operator="containsText" text="AMARILLO">
      <formula>NOT(ISERROR(SEARCH("AMARILLO",R316)))</formula>
    </cfRule>
    <cfRule type="containsText" dxfId="881" priority="96" operator="containsText" text="VERDE">
      <formula>NOT(ISERROR(SEARCH("VERDE",R316)))</formula>
    </cfRule>
    <cfRule type="containsText" dxfId="880" priority="95" operator="containsText" text="VENCIDO">
      <formula>NOT(ISERROR(SEARCH("VENCIDO",R316)))</formula>
    </cfRule>
  </conditionalFormatting>
  <conditionalFormatting sqref="R337:R342 R344:R349">
    <cfRule type="containsText" dxfId="879" priority="91" stopIfTrue="1" operator="containsText" text="AMARILLO">
      <formula>NOT(ISERROR(SEARCH("AMARILLO",R337)))</formula>
    </cfRule>
    <cfRule type="containsText" dxfId="878" priority="90" operator="containsText" text="VERDE">
      <formula>NOT(ISERROR(SEARCH("VERDE",R337)))</formula>
    </cfRule>
    <cfRule type="containsText" dxfId="877" priority="89" operator="containsText" text="VENCIDO">
      <formula>NOT(ISERROR(SEARCH("VENCIDO",R337)))</formula>
    </cfRule>
    <cfRule type="containsText" dxfId="876" priority="92" operator="containsText" text="ROJO">
      <formula>NOT(ISERROR(SEARCH("ROJO",R337)))</formula>
    </cfRule>
  </conditionalFormatting>
  <conditionalFormatting sqref="R351:R356">
    <cfRule type="containsText" dxfId="875" priority="86" operator="containsText" text="ROJO">
      <formula>NOT(ISERROR(SEARCH("ROJO",R351)))</formula>
    </cfRule>
    <cfRule type="containsText" dxfId="874" priority="85" stopIfTrue="1" operator="containsText" text="AMARILLO">
      <formula>NOT(ISERROR(SEARCH("AMARILLO",R351)))</formula>
    </cfRule>
    <cfRule type="containsText" dxfId="873" priority="84" operator="containsText" text="VERDE">
      <formula>NOT(ISERROR(SEARCH("VERDE",R351)))</formula>
    </cfRule>
    <cfRule type="containsText" dxfId="872" priority="83" operator="containsText" text="VENCIDO">
      <formula>NOT(ISERROR(SEARCH("VENCIDO",R351)))</formula>
    </cfRule>
  </conditionalFormatting>
  <conditionalFormatting sqref="R358:R363">
    <cfRule type="containsText" dxfId="871" priority="79" stopIfTrue="1" operator="containsText" text="AMARILLO">
      <formula>NOT(ISERROR(SEARCH("AMARILLO",R358)))</formula>
    </cfRule>
    <cfRule type="containsText" dxfId="870" priority="78" operator="containsText" text="VERDE">
      <formula>NOT(ISERROR(SEARCH("VERDE",R358)))</formula>
    </cfRule>
    <cfRule type="containsText" dxfId="869" priority="77" operator="containsText" text="VENCIDO">
      <formula>NOT(ISERROR(SEARCH("VENCIDO",R358)))</formula>
    </cfRule>
    <cfRule type="containsText" dxfId="868" priority="80" operator="containsText" text="ROJO">
      <formula>NOT(ISERROR(SEARCH("ROJO",R358)))</formula>
    </cfRule>
  </conditionalFormatting>
  <conditionalFormatting sqref="R365:R371">
    <cfRule type="containsText" dxfId="867" priority="76" operator="containsText" text="ROJO">
      <formula>NOT(ISERROR(SEARCH("ROJO",R365)))</formula>
    </cfRule>
    <cfRule type="containsText" dxfId="866" priority="75" stopIfTrue="1" operator="containsText" text="AMARILLO">
      <formula>NOT(ISERROR(SEARCH("AMARILLO",R365)))</formula>
    </cfRule>
    <cfRule type="containsText" dxfId="865" priority="73" operator="containsText" text="VENCIDO">
      <formula>NOT(ISERROR(SEARCH("VENCIDO",R365)))</formula>
    </cfRule>
    <cfRule type="containsText" dxfId="864" priority="74" operator="containsText" text="VERDE">
      <formula>NOT(ISERROR(SEARCH("VERDE",R365)))</formula>
    </cfRule>
  </conditionalFormatting>
  <dataValidations count="1">
    <dataValidation type="list" allowBlank="1" showInputMessage="1" showErrorMessage="1" sqref="T222:T226 T228:T232 T234:T238 T240:T244 T246:T250 T252:T256 T258:T262 T264:T268 T270:T274 T276:T280 T282:T286 T288:T292 T295:T300 T302:T307 T309:T314 T316:T321 T323:T328 T330:T335 T337:T342 T344:T349 T351:T356 T358:T363 T365:T371 T377:T381" xr:uid="{00000000-0002-0000-0800-000000000000}">
      <formula1>"VENCIDO,NO VENCIDO"</formula1>
    </dataValidation>
  </dataValidations>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Q381"/>
  <sheetViews>
    <sheetView tabSelected="1" topLeftCell="A336" zoomScale="80" zoomScaleNormal="80" workbookViewId="0">
      <selection activeCell="S380" sqref="S380"/>
    </sheetView>
  </sheetViews>
  <sheetFormatPr baseColWidth="10" defaultColWidth="10.875" defaultRowHeight="13.5"/>
  <cols>
    <col min="1" max="12" width="10.875" style="1"/>
    <col min="13" max="13" width="16.25" style="1" customWidth="1"/>
    <col min="14" max="16384" width="10.875" style="1"/>
  </cols>
  <sheetData>
    <row r="1" spans="1:43" ht="14.65" customHeight="1">
      <c r="A1" s="110" t="s">
        <v>48</v>
      </c>
      <c r="B1" s="195" t="s">
        <v>77</v>
      </c>
      <c r="C1" s="196"/>
      <c r="D1" s="114" t="s">
        <v>78</v>
      </c>
      <c r="E1" s="110" t="s">
        <v>79</v>
      </c>
      <c r="F1" s="104" t="s">
        <v>80</v>
      </c>
      <c r="G1" s="105"/>
      <c r="H1" s="2" t="s">
        <v>81</v>
      </c>
      <c r="I1" s="3" t="s">
        <v>82</v>
      </c>
      <c r="J1" s="141" t="s">
        <v>83</v>
      </c>
      <c r="K1" s="110" t="s">
        <v>84</v>
      </c>
      <c r="L1" s="114" t="s">
        <v>85</v>
      </c>
      <c r="M1" s="113" t="s">
        <v>86</v>
      </c>
      <c r="N1" s="113" t="s">
        <v>87</v>
      </c>
      <c r="O1" s="113" t="s">
        <v>88</v>
      </c>
      <c r="P1" s="156" t="s">
        <v>89</v>
      </c>
      <c r="Q1" s="113" t="s">
        <v>90</v>
      </c>
      <c r="R1" s="159" t="s">
        <v>91</v>
      </c>
      <c r="S1" s="159" t="s">
        <v>92</v>
      </c>
      <c r="T1" s="162" t="s">
        <v>93</v>
      </c>
      <c r="U1" s="162" t="s">
        <v>89</v>
      </c>
      <c r="V1" s="162" t="s">
        <v>94</v>
      </c>
      <c r="W1" s="162" t="s">
        <v>95</v>
      </c>
      <c r="X1" s="162" t="s">
        <v>96</v>
      </c>
      <c r="Y1" s="110" t="s">
        <v>97</v>
      </c>
      <c r="Z1" s="110" t="s">
        <v>98</v>
      </c>
      <c r="AA1" s="4"/>
      <c r="AB1" s="5" t="s">
        <v>99</v>
      </c>
      <c r="AC1" s="6"/>
      <c r="AD1" s="6"/>
      <c r="AE1" s="6"/>
      <c r="AF1" s="6"/>
      <c r="AG1" s="6"/>
      <c r="AH1" s="6"/>
      <c r="AI1" s="6"/>
      <c r="AJ1" s="6"/>
      <c r="AK1" s="6"/>
      <c r="AL1" s="6"/>
      <c r="AM1" s="6"/>
      <c r="AN1" s="6"/>
      <c r="AO1" s="180" t="s">
        <v>100</v>
      </c>
      <c r="AP1" s="7"/>
      <c r="AQ1" s="8"/>
    </row>
    <row r="2" spans="1:43" ht="16.5">
      <c r="A2" s="111"/>
      <c r="B2" s="197"/>
      <c r="C2" s="198"/>
      <c r="D2" s="115"/>
      <c r="E2" s="111"/>
      <c r="F2" s="114" t="s">
        <v>101</v>
      </c>
      <c r="G2" s="114" t="s">
        <v>102</v>
      </c>
      <c r="H2" s="135" t="s">
        <v>103</v>
      </c>
      <c r="I2" s="138" t="s">
        <v>104</v>
      </c>
      <c r="J2" s="142"/>
      <c r="K2" s="111"/>
      <c r="L2" s="115"/>
      <c r="M2" s="113"/>
      <c r="N2" s="113"/>
      <c r="O2" s="113"/>
      <c r="P2" s="157"/>
      <c r="Q2" s="113"/>
      <c r="R2" s="160"/>
      <c r="S2" s="160"/>
      <c r="T2" s="162"/>
      <c r="U2" s="162"/>
      <c r="V2" s="162"/>
      <c r="W2" s="162"/>
      <c r="X2" s="162"/>
      <c r="Y2" s="111"/>
      <c r="Z2" s="111"/>
      <c r="AA2" s="4"/>
      <c r="AB2" s="91">
        <v>1</v>
      </c>
      <c r="AC2" s="91"/>
      <c r="AD2" s="91"/>
      <c r="AE2" s="10">
        <v>2</v>
      </c>
      <c r="AF2" s="11">
        <v>3</v>
      </c>
      <c r="AG2" s="9">
        <v>4</v>
      </c>
      <c r="AH2" s="11">
        <v>5</v>
      </c>
      <c r="AI2" s="9">
        <v>6</v>
      </c>
      <c r="AJ2" s="11">
        <v>7</v>
      </c>
      <c r="AK2" s="9">
        <v>8</v>
      </c>
      <c r="AL2" s="9">
        <v>9</v>
      </c>
      <c r="AM2" s="9">
        <v>10</v>
      </c>
      <c r="AN2" s="11">
        <v>11</v>
      </c>
      <c r="AO2" s="181"/>
      <c r="AP2" s="12"/>
      <c r="AQ2" s="8"/>
    </row>
    <row r="3" spans="1:43" ht="16.5">
      <c r="A3" s="111"/>
      <c r="B3" s="197"/>
      <c r="C3" s="198"/>
      <c r="D3" s="115"/>
      <c r="E3" s="111"/>
      <c r="F3" s="115"/>
      <c r="G3" s="115"/>
      <c r="H3" s="136"/>
      <c r="I3" s="139"/>
      <c r="J3" s="142"/>
      <c r="K3" s="111"/>
      <c r="L3" s="115"/>
      <c r="M3" s="113"/>
      <c r="N3" s="113"/>
      <c r="O3" s="113"/>
      <c r="P3" s="157"/>
      <c r="Q3" s="113"/>
      <c r="R3" s="160"/>
      <c r="S3" s="160"/>
      <c r="T3" s="162"/>
      <c r="U3" s="162"/>
      <c r="V3" s="162"/>
      <c r="W3" s="162"/>
      <c r="X3" s="162"/>
      <c r="Y3" s="111"/>
      <c r="Z3" s="111"/>
      <c r="AA3" s="4"/>
      <c r="AB3" s="91" t="s">
        <v>49</v>
      </c>
      <c r="AC3" s="91"/>
      <c r="AD3" s="91"/>
      <c r="AE3" s="175" t="s">
        <v>8</v>
      </c>
      <c r="AF3" s="179" t="s">
        <v>12</v>
      </c>
      <c r="AG3" s="91" t="s">
        <v>14</v>
      </c>
      <c r="AH3" s="179" t="s">
        <v>17</v>
      </c>
      <c r="AI3" s="91" t="s">
        <v>25</v>
      </c>
      <c r="AJ3" s="179" t="s">
        <v>105</v>
      </c>
      <c r="AK3" s="91" t="s">
        <v>35</v>
      </c>
      <c r="AL3" s="91" t="s">
        <v>37</v>
      </c>
      <c r="AM3" s="91" t="s">
        <v>40</v>
      </c>
      <c r="AN3" s="179" t="s">
        <v>43</v>
      </c>
      <c r="AO3" s="181"/>
      <c r="AP3" s="13"/>
      <c r="AQ3" s="8"/>
    </row>
    <row r="4" spans="1:43" ht="25.5">
      <c r="A4" s="112"/>
      <c r="B4" s="199"/>
      <c r="C4" s="200"/>
      <c r="D4" s="116"/>
      <c r="E4" s="112"/>
      <c r="F4" s="116"/>
      <c r="G4" s="116"/>
      <c r="H4" s="137"/>
      <c r="I4" s="140"/>
      <c r="J4" s="143"/>
      <c r="K4" s="112"/>
      <c r="L4" s="116"/>
      <c r="M4" s="113"/>
      <c r="N4" s="113"/>
      <c r="O4" s="113"/>
      <c r="P4" s="158"/>
      <c r="Q4" s="113"/>
      <c r="R4" s="161"/>
      <c r="S4" s="161"/>
      <c r="T4" s="162"/>
      <c r="U4" s="162"/>
      <c r="V4" s="162"/>
      <c r="W4" s="162"/>
      <c r="X4" s="162"/>
      <c r="Y4" s="112"/>
      <c r="Z4" s="112"/>
      <c r="AA4" s="4"/>
      <c r="AB4" s="9" t="s">
        <v>106</v>
      </c>
      <c r="AC4" s="9" t="s">
        <v>107</v>
      </c>
      <c r="AD4" s="9" t="s">
        <v>108</v>
      </c>
      <c r="AE4" s="176"/>
      <c r="AF4" s="179"/>
      <c r="AG4" s="91"/>
      <c r="AH4" s="179"/>
      <c r="AI4" s="91"/>
      <c r="AJ4" s="179"/>
      <c r="AK4" s="91"/>
      <c r="AL4" s="91"/>
      <c r="AM4" s="91"/>
      <c r="AN4" s="179"/>
      <c r="AO4" s="182"/>
      <c r="AP4" s="13"/>
      <c r="AQ4" s="8"/>
    </row>
    <row r="5" spans="1:43" ht="16.5">
      <c r="A5" s="100">
        <v>1</v>
      </c>
      <c r="B5" s="187" t="s">
        <v>109</v>
      </c>
      <c r="C5" s="188"/>
      <c r="D5" s="117">
        <f>+Agosto!M5</f>
        <v>20</v>
      </c>
      <c r="E5" s="126">
        <v>0</v>
      </c>
      <c r="F5" s="132">
        <v>0</v>
      </c>
      <c r="G5" s="132"/>
      <c r="H5" s="132"/>
      <c r="I5" s="132"/>
      <c r="J5" s="144">
        <f>+F5+G5</f>
        <v>0</v>
      </c>
      <c r="K5" s="147">
        <f>+AO5</f>
        <v>0</v>
      </c>
      <c r="L5" s="150">
        <f>+J5+K5</f>
        <v>0</v>
      </c>
      <c r="M5" s="153">
        <f>+(D5+E5)-(L5)+H5-I5</f>
        <v>20</v>
      </c>
      <c r="N5" s="14">
        <v>10</v>
      </c>
      <c r="O5" s="15" t="s">
        <v>251</v>
      </c>
      <c r="P5" s="15" t="s">
        <v>111</v>
      </c>
      <c r="Q5" s="16">
        <v>46387</v>
      </c>
      <c r="R5" s="17" t="str">
        <f ca="1">IF(Q5=0," ",IFERROR(IF(DATEDIF(TODAY(),Q5,"M")&lt;=5,"ROJO",IF(DATEDIF(TODAY(),Q5,"M")&gt;=12,"VERDE",IF(AND(DATEDIF(TODAY(),Q5,"M")&gt;=6,DATEDIF(TODAY(),Q5,"M")&lt;=11),"AMARILLO"))),S5))</f>
        <v>ROJO</v>
      </c>
      <c r="S5" s="17" t="str">
        <f>IF(Q5=0," ",IF(Q5&lt;=$N$4,"VENCIDO","NO VENCIDO"))</f>
        <v>NO VENCIDO</v>
      </c>
      <c r="T5" s="18"/>
      <c r="U5" s="19"/>
      <c r="V5" s="19"/>
      <c r="W5" s="20"/>
      <c r="X5" s="20"/>
      <c r="Y5" s="163">
        <f>+AT5</f>
        <v>0</v>
      </c>
      <c r="Z5" s="21"/>
      <c r="AA5" s="4"/>
      <c r="AB5" s="166"/>
      <c r="AC5" s="166"/>
      <c r="AD5" s="170">
        <f>+AB5+AC5</f>
        <v>0</v>
      </c>
      <c r="AE5" s="167"/>
      <c r="AF5" s="167"/>
      <c r="AG5" s="167"/>
      <c r="AH5" s="167"/>
      <c r="AI5" s="167"/>
      <c r="AJ5" s="167"/>
      <c r="AK5" s="167"/>
      <c r="AL5" s="167"/>
      <c r="AM5" s="167"/>
      <c r="AN5" s="167"/>
      <c r="AO5" s="183">
        <f>SUM(AD5:AN9)</f>
        <v>0</v>
      </c>
      <c r="AP5" s="24"/>
      <c r="AQ5" s="8"/>
    </row>
    <row r="6" spans="1:43" ht="16.5">
      <c r="A6" s="101"/>
      <c r="B6" s="189"/>
      <c r="C6" s="190"/>
      <c r="D6" s="118"/>
      <c r="E6" s="127"/>
      <c r="F6" s="133"/>
      <c r="G6" s="133"/>
      <c r="H6" s="133"/>
      <c r="I6" s="133"/>
      <c r="J6" s="145"/>
      <c r="K6" s="148"/>
      <c r="L6" s="151"/>
      <c r="M6" s="154"/>
      <c r="N6" s="14">
        <v>10</v>
      </c>
      <c r="O6" s="15" t="s">
        <v>293</v>
      </c>
      <c r="P6" s="15" t="s">
        <v>111</v>
      </c>
      <c r="Q6" s="16">
        <v>46418</v>
      </c>
      <c r="R6" s="17" t="str">
        <f ca="1">IF(Q6=0," ",IFERROR(IF(DATEDIF(TODAY(),Q6,"M")&lt;=5,"ROJO",IF(DATEDIF(TODAY(),Q6,"M")&gt;=12,"VERDE",IF(AND(DATEDIF(TODAY(),Q6,"M")&gt;=6,DATEDIF(TODAY(),Q6,"M")&lt;=11),"AMARILLO"))),S6))</f>
        <v>ROJO</v>
      </c>
      <c r="S6" s="25" t="str">
        <f>IF(Q6=0," ",IF(Q6&lt;=$N$4,"VENCIDO","NO VENCIDO"))</f>
        <v>NO VENCIDO</v>
      </c>
      <c r="T6" s="18"/>
      <c r="U6" s="19"/>
      <c r="V6" s="19"/>
      <c r="W6" s="20"/>
      <c r="X6" s="20"/>
      <c r="Y6" s="164"/>
      <c r="Z6" s="21"/>
      <c r="AA6" s="4"/>
      <c r="AB6" s="166"/>
      <c r="AC6" s="166"/>
      <c r="AD6" s="170"/>
      <c r="AE6" s="168"/>
      <c r="AF6" s="168"/>
      <c r="AG6" s="168"/>
      <c r="AH6" s="168"/>
      <c r="AI6" s="168"/>
      <c r="AJ6" s="168"/>
      <c r="AK6" s="168"/>
      <c r="AL6" s="168"/>
      <c r="AM6" s="168"/>
      <c r="AN6" s="168"/>
      <c r="AO6" s="184"/>
      <c r="AP6" s="24"/>
      <c r="AQ6" s="8"/>
    </row>
    <row r="7" spans="1:43" ht="16.5">
      <c r="A7" s="101"/>
      <c r="B7" s="189"/>
      <c r="C7" s="190"/>
      <c r="D7" s="118"/>
      <c r="E7" s="127"/>
      <c r="F7" s="133"/>
      <c r="G7" s="133"/>
      <c r="H7" s="133"/>
      <c r="I7" s="133"/>
      <c r="J7" s="145"/>
      <c r="K7" s="148"/>
      <c r="L7" s="151"/>
      <c r="M7" s="154"/>
      <c r="N7" s="14"/>
      <c r="O7" s="15"/>
      <c r="P7" s="15"/>
      <c r="Q7" s="16"/>
      <c r="R7" s="17" t="str">
        <f ca="1">IF(Q7=0," ",IFERROR(IF(DATEDIF(TODAY(),Q7,"M")&lt;=5,"ROJO",IF(DATEDIF(TODAY(),Q7,"M")&gt;=12,"VERDE",IF(AND(DATEDIF(TODAY(),Q7,"M")&gt;=6,DATEDIF(TODAY(),Q7,"M")&lt;=11),"AMARILLO"))),S7))</f>
        <v xml:space="preserve"> </v>
      </c>
      <c r="S7" s="25" t="str">
        <f>IF(Q7=0," ",IF(Q7&lt;=$N$4,"VENCIDO","NO VENCIDO"))</f>
        <v xml:space="preserve"> </v>
      </c>
      <c r="T7" s="18"/>
      <c r="U7" s="19"/>
      <c r="V7" s="19"/>
      <c r="W7" s="20"/>
      <c r="X7" s="20"/>
      <c r="Y7" s="164"/>
      <c r="Z7" s="21"/>
      <c r="AA7" s="4"/>
      <c r="AB7" s="166"/>
      <c r="AC7" s="166"/>
      <c r="AD7" s="170"/>
      <c r="AE7" s="168"/>
      <c r="AF7" s="168"/>
      <c r="AG7" s="168"/>
      <c r="AH7" s="168"/>
      <c r="AI7" s="168"/>
      <c r="AJ7" s="168"/>
      <c r="AK7" s="168"/>
      <c r="AL7" s="168"/>
      <c r="AM7" s="168"/>
      <c r="AN7" s="168"/>
      <c r="AO7" s="184"/>
      <c r="AP7" s="24"/>
      <c r="AQ7" s="8"/>
    </row>
    <row r="8" spans="1:43" ht="16.5">
      <c r="A8" s="101"/>
      <c r="B8" s="189"/>
      <c r="C8" s="190"/>
      <c r="D8" s="118"/>
      <c r="E8" s="127"/>
      <c r="F8" s="133"/>
      <c r="G8" s="133"/>
      <c r="H8" s="133"/>
      <c r="I8" s="133"/>
      <c r="J8" s="145"/>
      <c r="K8" s="148"/>
      <c r="L8" s="151"/>
      <c r="M8" s="154"/>
      <c r="N8" s="14"/>
      <c r="O8" s="15"/>
      <c r="P8" s="15"/>
      <c r="Q8" s="16"/>
      <c r="R8" s="17" t="str">
        <f ca="1">IF(Q8=0," ",IFERROR(IF(DATEDIF(TODAY(),Q8,"M")&lt;=5,"ROJO",IF(DATEDIF(TODAY(),Q8,"M")&gt;=12,"VERDE",IF(AND(DATEDIF(TODAY(),Q8,"M")&gt;=6,DATEDIF(TODAY(),Q8,"M")&lt;=11),"AMARILLO"))),S8))</f>
        <v xml:space="preserve"> </v>
      </c>
      <c r="S8" s="25" t="str">
        <f>IF(Q8=0," ",IF(Q8&lt;=$N$4,"VENCIDO","NO VENCIDO"))</f>
        <v xml:space="preserve"> </v>
      </c>
      <c r="T8" s="18"/>
      <c r="U8" s="19"/>
      <c r="V8" s="19"/>
      <c r="W8" s="20"/>
      <c r="X8" s="20"/>
      <c r="Y8" s="164"/>
      <c r="Z8" s="21"/>
      <c r="AA8" s="4"/>
      <c r="AB8" s="166"/>
      <c r="AC8" s="166"/>
      <c r="AD8" s="170"/>
      <c r="AE8" s="168"/>
      <c r="AF8" s="168"/>
      <c r="AG8" s="168"/>
      <c r="AH8" s="168"/>
      <c r="AI8" s="168"/>
      <c r="AJ8" s="168"/>
      <c r="AK8" s="168"/>
      <c r="AL8" s="168"/>
      <c r="AM8" s="168"/>
      <c r="AN8" s="168"/>
      <c r="AO8" s="184"/>
      <c r="AP8" s="24"/>
      <c r="AQ8" s="8"/>
    </row>
    <row r="9" spans="1:43" ht="16.5">
      <c r="A9" s="101"/>
      <c r="B9" s="189"/>
      <c r="C9" s="190"/>
      <c r="D9" s="118"/>
      <c r="E9" s="127"/>
      <c r="F9" s="133"/>
      <c r="G9" s="133"/>
      <c r="H9" s="133"/>
      <c r="I9" s="133"/>
      <c r="J9" s="145"/>
      <c r="K9" s="148"/>
      <c r="L9" s="151"/>
      <c r="M9" s="155"/>
      <c r="N9" s="14"/>
      <c r="O9" s="15"/>
      <c r="P9" s="15"/>
      <c r="Q9" s="16"/>
      <c r="R9" s="17" t="str">
        <f ca="1">IF(Q9=0," ",IFERROR(IF(DATEDIF(TODAY(),Q9,"M")&lt;=5,"ROJO",IF(DATEDIF(TODAY(),Q9,"M")&gt;=12,"VERDE",IF(AND(DATEDIF(TODAY(),Q9,"M")&gt;=6,DATEDIF(TODAY(),Q9,"M")&lt;=11),"AMARILLO"))),S9))</f>
        <v xml:space="preserve"> </v>
      </c>
      <c r="S9" s="25" t="str">
        <f>IF(Q9=0," ",IF(Q9&lt;=$N$4,"VENCIDO","NO VENCIDO"))</f>
        <v xml:space="preserve"> </v>
      </c>
      <c r="T9" s="18"/>
      <c r="U9" s="19"/>
      <c r="V9" s="19"/>
      <c r="W9" s="20"/>
      <c r="X9" s="20"/>
      <c r="Y9" s="164"/>
      <c r="Z9" s="21"/>
      <c r="AA9" s="4"/>
      <c r="AB9" s="166"/>
      <c r="AC9" s="166"/>
      <c r="AD9" s="170"/>
      <c r="AE9" s="169"/>
      <c r="AF9" s="169"/>
      <c r="AG9" s="169"/>
      <c r="AH9" s="169"/>
      <c r="AI9" s="169"/>
      <c r="AJ9" s="169"/>
      <c r="AK9" s="169"/>
      <c r="AL9" s="169"/>
      <c r="AM9" s="169"/>
      <c r="AN9" s="169"/>
      <c r="AO9" s="185"/>
      <c r="AP9" s="24"/>
      <c r="AQ9" s="8"/>
    </row>
    <row r="10" spans="1:43" ht="16.5">
      <c r="A10" s="102"/>
      <c r="B10" s="191"/>
      <c r="C10" s="192"/>
      <c r="D10" s="119"/>
      <c r="E10" s="128"/>
      <c r="F10" s="134"/>
      <c r="G10" s="134"/>
      <c r="H10" s="134"/>
      <c r="I10" s="134"/>
      <c r="J10" s="146"/>
      <c r="K10" s="149"/>
      <c r="L10" s="152"/>
      <c r="M10" s="28" t="b">
        <f>M5=N10</f>
        <v>1</v>
      </c>
      <c r="N10" s="29">
        <f>SUM(N5:N9)</f>
        <v>20</v>
      </c>
      <c r="O10" s="30" t="s">
        <v>112</v>
      </c>
      <c r="P10" s="31"/>
      <c r="Q10" s="32"/>
      <c r="R10" s="32"/>
      <c r="S10" s="32"/>
      <c r="T10" s="33">
        <f>SUM(T5:T9)</f>
        <v>0</v>
      </c>
      <c r="U10" s="34"/>
      <c r="V10" s="34"/>
      <c r="W10" s="34"/>
      <c r="X10" s="35"/>
      <c r="Y10" s="165"/>
      <c r="Z10" s="36"/>
      <c r="AA10" s="4"/>
      <c r="AB10" s="37"/>
      <c r="AC10" s="38"/>
      <c r="AD10" s="38"/>
      <c r="AE10" s="38"/>
      <c r="AF10" s="38"/>
      <c r="AG10" s="38"/>
      <c r="AH10" s="38"/>
      <c r="AI10" s="38"/>
      <c r="AJ10" s="38"/>
      <c r="AK10" s="38"/>
      <c r="AL10" s="38"/>
      <c r="AM10" s="38"/>
      <c r="AN10" s="38"/>
      <c r="AO10" s="39"/>
      <c r="AP10" s="24"/>
      <c r="AQ10" s="8"/>
    </row>
    <row r="11" spans="1:43" ht="14.65" customHeight="1">
      <c r="A11" s="100">
        <f>A5+1</f>
        <v>2</v>
      </c>
      <c r="B11" s="187" t="s">
        <v>113</v>
      </c>
      <c r="C11" s="188"/>
      <c r="D11" s="117">
        <f>+Agosto!M11</f>
        <v>20</v>
      </c>
      <c r="E11" s="126">
        <v>0</v>
      </c>
      <c r="F11" s="132">
        <v>0</v>
      </c>
      <c r="G11" s="132"/>
      <c r="H11" s="132"/>
      <c r="I11" s="132"/>
      <c r="J11" s="144">
        <f>+F11+G11</f>
        <v>0</v>
      </c>
      <c r="K11" s="147">
        <f>+AO11</f>
        <v>0</v>
      </c>
      <c r="L11" s="150">
        <f>+J11+K11</f>
        <v>0</v>
      </c>
      <c r="M11" s="153">
        <f>+(D11+E11)-(L11)+H11-I11</f>
        <v>20</v>
      </c>
      <c r="N11" s="14">
        <v>9</v>
      </c>
      <c r="O11" s="15" t="s">
        <v>232</v>
      </c>
      <c r="P11" s="15" t="s">
        <v>115</v>
      </c>
      <c r="Q11" s="16">
        <v>46721</v>
      </c>
      <c r="R11" s="17" t="str">
        <f ca="1">IF(Q11=0," ",IFERROR(IF(DATEDIF(TODAY(),Q11,"M")&lt;=5,"ROJO",IF(DATEDIF(TODAY(),Q11,"M")&gt;=12,"VERDE",IF(AND(DATEDIF(TODAY(),Q11,"M")&gt;=6,DATEDIF(TODAY(),Q11,"M")&lt;=11),"AMARILLO"))),S11))</f>
        <v>VERDE</v>
      </c>
      <c r="S11" s="17" t="str">
        <f>IF(Q11=0," ",IF(Q11&lt;=$N$4,"VENCIDO","NO VENCIDO"))</f>
        <v>NO VENCIDO</v>
      </c>
      <c r="T11" s="18"/>
      <c r="U11" s="19"/>
      <c r="V11" s="19"/>
      <c r="W11" s="20"/>
      <c r="X11" s="20"/>
      <c r="Y11" s="163">
        <f>+AT11</f>
        <v>0</v>
      </c>
      <c r="Z11" s="21"/>
      <c r="AA11" s="4"/>
      <c r="AB11" s="166"/>
      <c r="AC11" s="166"/>
      <c r="AD11" s="170">
        <f>+AB11+AC11</f>
        <v>0</v>
      </c>
      <c r="AE11" s="167"/>
      <c r="AF11" s="166"/>
      <c r="AG11" s="166"/>
      <c r="AH11" s="166"/>
      <c r="AI11" s="166"/>
      <c r="AJ11" s="166"/>
      <c r="AK11" s="166"/>
      <c r="AL11" s="166"/>
      <c r="AM11" s="166"/>
      <c r="AN11" s="166"/>
      <c r="AO11" s="183">
        <f>SUM(AD11:AN15)</f>
        <v>0</v>
      </c>
      <c r="AP11" s="24"/>
      <c r="AQ11" s="8"/>
    </row>
    <row r="12" spans="1:43" ht="14.65" customHeight="1">
      <c r="A12" s="101"/>
      <c r="B12" s="189"/>
      <c r="C12" s="190"/>
      <c r="D12" s="118"/>
      <c r="E12" s="127"/>
      <c r="F12" s="133"/>
      <c r="G12" s="133"/>
      <c r="H12" s="133"/>
      <c r="I12" s="133"/>
      <c r="J12" s="145"/>
      <c r="K12" s="148"/>
      <c r="L12" s="151"/>
      <c r="M12" s="154"/>
      <c r="N12" s="14">
        <v>11</v>
      </c>
      <c r="O12" s="15" t="s">
        <v>294</v>
      </c>
      <c r="P12" s="15" t="s">
        <v>115</v>
      </c>
      <c r="Q12" s="16">
        <v>46843</v>
      </c>
      <c r="R12" s="17" t="str">
        <f ca="1">IF(Q12=0," ",IFERROR(IF(DATEDIF(TODAY(),Q12,"M")&lt;=5,"ROJO",IF(DATEDIF(TODAY(),Q12,"M")&gt;=12,"VERDE",IF(AND(DATEDIF(TODAY(),Q12,"M")&gt;=6,DATEDIF(TODAY(),Q12,"M")&lt;=11),"AMARILLO"))),S12))</f>
        <v>VERDE</v>
      </c>
      <c r="S12" s="25" t="str">
        <f>IF(Q12=0," ",IF(Q12&lt;=$N$4,"VENCIDO","NO VENCIDO"))</f>
        <v>NO VENCIDO</v>
      </c>
      <c r="T12" s="18"/>
      <c r="U12" s="19"/>
      <c r="V12" s="19"/>
      <c r="W12" s="20"/>
      <c r="X12" s="20"/>
      <c r="Y12" s="164"/>
      <c r="Z12" s="21"/>
      <c r="AA12" s="4"/>
      <c r="AB12" s="166"/>
      <c r="AC12" s="166"/>
      <c r="AD12" s="170"/>
      <c r="AE12" s="168"/>
      <c r="AF12" s="166"/>
      <c r="AG12" s="166"/>
      <c r="AH12" s="166"/>
      <c r="AI12" s="166"/>
      <c r="AJ12" s="166"/>
      <c r="AK12" s="166"/>
      <c r="AL12" s="166"/>
      <c r="AM12" s="166"/>
      <c r="AN12" s="166"/>
      <c r="AO12" s="184"/>
      <c r="AP12" s="24"/>
      <c r="AQ12" s="8"/>
    </row>
    <row r="13" spans="1:43" ht="14.65" customHeight="1">
      <c r="A13" s="101"/>
      <c r="B13" s="189"/>
      <c r="C13" s="190"/>
      <c r="D13" s="118"/>
      <c r="E13" s="127"/>
      <c r="F13" s="133"/>
      <c r="G13" s="133"/>
      <c r="H13" s="133"/>
      <c r="I13" s="133"/>
      <c r="J13" s="145"/>
      <c r="K13" s="148"/>
      <c r="L13" s="151"/>
      <c r="M13" s="154"/>
      <c r="N13" s="14"/>
      <c r="O13" s="15"/>
      <c r="P13" s="15"/>
      <c r="Q13" s="16"/>
      <c r="R13" s="17" t="str">
        <f ca="1">IF(Q13=0," ",IFERROR(IF(DATEDIF(TODAY(),Q13,"M")&lt;=5,"ROJO",IF(DATEDIF(TODAY(),Q13,"M")&gt;=12,"VERDE",IF(AND(DATEDIF(TODAY(),Q13,"M")&gt;=6,DATEDIF(TODAY(),Q13,"M")&lt;=11),"AMARILLO"))),S13))</f>
        <v xml:space="preserve"> </v>
      </c>
      <c r="S13" s="25" t="str">
        <f>IF(Q13=0," ",IF(Q13&lt;=$N$4,"VENCIDO","NO VENCIDO"))</f>
        <v xml:space="preserve"> </v>
      </c>
      <c r="T13" s="18"/>
      <c r="U13" s="19"/>
      <c r="V13" s="19"/>
      <c r="W13" s="20"/>
      <c r="X13" s="20"/>
      <c r="Y13" s="164"/>
      <c r="Z13" s="21"/>
      <c r="AA13" s="4"/>
      <c r="AB13" s="166"/>
      <c r="AC13" s="166"/>
      <c r="AD13" s="170"/>
      <c r="AE13" s="168"/>
      <c r="AF13" s="166"/>
      <c r="AG13" s="166"/>
      <c r="AH13" s="166"/>
      <c r="AI13" s="166"/>
      <c r="AJ13" s="166"/>
      <c r="AK13" s="166"/>
      <c r="AL13" s="166"/>
      <c r="AM13" s="166"/>
      <c r="AN13" s="166"/>
      <c r="AO13" s="184"/>
      <c r="AP13" s="24"/>
      <c r="AQ13" s="8"/>
    </row>
    <row r="14" spans="1:43" ht="14.65" customHeight="1">
      <c r="A14" s="101"/>
      <c r="B14" s="189"/>
      <c r="C14" s="190"/>
      <c r="D14" s="118"/>
      <c r="E14" s="127"/>
      <c r="F14" s="133"/>
      <c r="G14" s="133"/>
      <c r="H14" s="133"/>
      <c r="I14" s="133"/>
      <c r="J14" s="145"/>
      <c r="K14" s="148"/>
      <c r="L14" s="151"/>
      <c r="M14" s="154"/>
      <c r="N14" s="14"/>
      <c r="O14" s="15"/>
      <c r="P14" s="15"/>
      <c r="Q14" s="16"/>
      <c r="R14" s="17" t="str">
        <f ca="1">IF(Q14=0," ",IFERROR(IF(DATEDIF(TODAY(),Q14,"M")&lt;=5,"ROJO",IF(DATEDIF(TODAY(),Q14,"M")&gt;=12,"VERDE",IF(AND(DATEDIF(TODAY(),Q14,"M")&gt;=6,DATEDIF(TODAY(),Q14,"M")&lt;=11),"AMARILLO"))),S14))</f>
        <v xml:space="preserve"> </v>
      </c>
      <c r="S14" s="25" t="str">
        <f>IF(Q14=0," ",IF(Q14&lt;=$N$4,"VENCIDO","NO VENCIDO"))</f>
        <v xml:space="preserve"> </v>
      </c>
      <c r="T14" s="18"/>
      <c r="U14" s="19"/>
      <c r="V14" s="19"/>
      <c r="W14" s="20"/>
      <c r="X14" s="20"/>
      <c r="Y14" s="164"/>
      <c r="Z14" s="21"/>
      <c r="AA14" s="4"/>
      <c r="AB14" s="166"/>
      <c r="AC14" s="166"/>
      <c r="AD14" s="170"/>
      <c r="AE14" s="168"/>
      <c r="AF14" s="166"/>
      <c r="AG14" s="166"/>
      <c r="AH14" s="166"/>
      <c r="AI14" s="166"/>
      <c r="AJ14" s="166"/>
      <c r="AK14" s="166"/>
      <c r="AL14" s="166"/>
      <c r="AM14" s="166"/>
      <c r="AN14" s="166"/>
      <c r="AO14" s="184"/>
      <c r="AP14" s="24"/>
      <c r="AQ14" s="8"/>
    </row>
    <row r="15" spans="1:43" ht="14.65" customHeight="1">
      <c r="A15" s="101"/>
      <c r="B15" s="189"/>
      <c r="C15" s="190"/>
      <c r="D15" s="118"/>
      <c r="E15" s="127"/>
      <c r="F15" s="133"/>
      <c r="G15" s="133"/>
      <c r="H15" s="133"/>
      <c r="I15" s="133"/>
      <c r="J15" s="145"/>
      <c r="K15" s="148"/>
      <c r="L15" s="151"/>
      <c r="M15" s="155"/>
      <c r="N15" s="14"/>
      <c r="O15" s="15"/>
      <c r="P15" s="15"/>
      <c r="Q15" s="16"/>
      <c r="R15" s="17" t="str">
        <f ca="1">IF(Q15=0," ",IFERROR(IF(DATEDIF(TODAY(),Q15,"M")&lt;=5,"ROJO",IF(DATEDIF(TODAY(),Q15,"M")&gt;=12,"VERDE",IF(AND(DATEDIF(TODAY(),Q15,"M")&gt;=6,DATEDIF(TODAY(),Q15,"M")&lt;=11),"AMARILLO"))),S15))</f>
        <v xml:space="preserve"> </v>
      </c>
      <c r="S15" s="25" t="str">
        <f>IF(Q15=0," ",IF(Q15&lt;=$N$4,"VENCIDO","NO VENCIDO"))</f>
        <v xml:space="preserve"> </v>
      </c>
      <c r="T15" s="18"/>
      <c r="U15" s="19"/>
      <c r="V15" s="19"/>
      <c r="W15" s="20"/>
      <c r="X15" s="20"/>
      <c r="Y15" s="164"/>
      <c r="Z15" s="21"/>
      <c r="AA15" s="4"/>
      <c r="AB15" s="166"/>
      <c r="AC15" s="166"/>
      <c r="AD15" s="170"/>
      <c r="AE15" s="169"/>
      <c r="AF15" s="166"/>
      <c r="AG15" s="166"/>
      <c r="AH15" s="166"/>
      <c r="AI15" s="166"/>
      <c r="AJ15" s="166"/>
      <c r="AK15" s="166"/>
      <c r="AL15" s="166"/>
      <c r="AM15" s="166"/>
      <c r="AN15" s="166"/>
      <c r="AO15" s="185"/>
      <c r="AP15" s="24"/>
      <c r="AQ15" s="8"/>
    </row>
    <row r="16" spans="1:43" ht="16.5">
      <c r="A16" s="102"/>
      <c r="B16" s="191"/>
      <c r="C16" s="192"/>
      <c r="D16" s="119"/>
      <c r="E16" s="128"/>
      <c r="F16" s="134"/>
      <c r="G16" s="134"/>
      <c r="H16" s="134"/>
      <c r="I16" s="134"/>
      <c r="J16" s="146"/>
      <c r="K16" s="149"/>
      <c r="L16" s="152"/>
      <c r="M16" s="28" t="b">
        <f>M11=N16</f>
        <v>1</v>
      </c>
      <c r="N16" s="29">
        <f>SUM(N11:N15)</f>
        <v>20</v>
      </c>
      <c r="O16" s="30" t="s">
        <v>112</v>
      </c>
      <c r="P16" s="31"/>
      <c r="Q16" s="32"/>
      <c r="R16" s="32"/>
      <c r="S16" s="32"/>
      <c r="T16" s="33">
        <f>SUM(T11:T15)</f>
        <v>0</v>
      </c>
      <c r="U16" s="34"/>
      <c r="V16" s="34"/>
      <c r="W16" s="34"/>
      <c r="X16" s="35"/>
      <c r="Y16" s="165"/>
      <c r="Z16" s="36"/>
      <c r="AA16" s="4"/>
      <c r="AB16" s="37"/>
      <c r="AC16" s="38"/>
      <c r="AD16" s="38"/>
      <c r="AE16" s="38"/>
      <c r="AF16" s="38"/>
      <c r="AG16" s="38"/>
      <c r="AH16" s="38"/>
      <c r="AI16" s="38"/>
      <c r="AJ16" s="38"/>
      <c r="AK16" s="38"/>
      <c r="AL16" s="38"/>
      <c r="AM16" s="38"/>
      <c r="AN16" s="38"/>
      <c r="AO16" s="39"/>
      <c r="AP16" s="24"/>
      <c r="AQ16" s="8"/>
    </row>
    <row r="17" spans="1:43" ht="14.65" customHeight="1">
      <c r="A17" s="100">
        <f>A11+1</f>
        <v>3</v>
      </c>
      <c r="B17" s="187" t="s">
        <v>116</v>
      </c>
      <c r="C17" s="188"/>
      <c r="D17" s="117">
        <f>+Agosto!M17</f>
        <v>9</v>
      </c>
      <c r="E17" s="126">
        <v>0</v>
      </c>
      <c r="F17" s="132">
        <v>2</v>
      </c>
      <c r="G17" s="132"/>
      <c r="H17" s="132"/>
      <c r="I17" s="132"/>
      <c r="J17" s="144">
        <f>+F17+G17</f>
        <v>2</v>
      </c>
      <c r="K17" s="147">
        <f>+AO17</f>
        <v>0</v>
      </c>
      <c r="L17" s="150">
        <f>+J17+K17</f>
        <v>2</v>
      </c>
      <c r="M17" s="153">
        <f>+(D17+E17)-(L17)+H17-I17</f>
        <v>7</v>
      </c>
      <c r="N17" s="14">
        <v>7</v>
      </c>
      <c r="O17" s="15" t="s">
        <v>276</v>
      </c>
      <c r="P17" s="15" t="s">
        <v>111</v>
      </c>
      <c r="Q17" s="16">
        <v>46752</v>
      </c>
      <c r="R17" s="17" t="str">
        <f ca="1">IF(Q17=0," ",IFERROR(IF(DATEDIF(TODAY(),Q17,"M")&lt;=5,"ROJO",IF(DATEDIF(TODAY(),Q17,"M")&gt;=12,"VERDE",IF(AND(DATEDIF(TODAY(),Q17,"M")&gt;=6,DATEDIF(TODAY(),Q17,"M")&lt;=11),"AMARILLO"))),S17))</f>
        <v>VERDE</v>
      </c>
      <c r="S17" s="17" t="str">
        <f>IF(Q17=0," ",IF(Q17&lt;=$N$4,"VENCIDO","NO VENCIDO"))</f>
        <v>NO VENCIDO</v>
      </c>
      <c r="T17" s="18"/>
      <c r="U17" s="19"/>
      <c r="V17" s="19"/>
      <c r="W17" s="20"/>
      <c r="X17" s="20"/>
      <c r="Y17" s="163">
        <f>+AT17</f>
        <v>0</v>
      </c>
      <c r="Z17" s="21"/>
      <c r="AA17" s="4"/>
      <c r="AB17" s="166"/>
      <c r="AC17" s="166"/>
      <c r="AD17" s="170">
        <f>+AB17+AC17</f>
        <v>0</v>
      </c>
      <c r="AE17" s="166"/>
      <c r="AF17" s="166"/>
      <c r="AG17" s="166"/>
      <c r="AH17" s="166"/>
      <c r="AI17" s="166"/>
      <c r="AJ17" s="166"/>
      <c r="AK17" s="166"/>
      <c r="AL17" s="166"/>
      <c r="AM17" s="166"/>
      <c r="AN17" s="166"/>
      <c r="AO17" s="183">
        <f>SUM(AD17:AN21)</f>
        <v>0</v>
      </c>
      <c r="AP17" s="24"/>
      <c r="AQ17" s="8"/>
    </row>
    <row r="18" spans="1:43" ht="14.65" customHeight="1">
      <c r="A18" s="101"/>
      <c r="B18" s="189"/>
      <c r="C18" s="190"/>
      <c r="D18" s="118"/>
      <c r="E18" s="127"/>
      <c r="F18" s="133"/>
      <c r="G18" s="133"/>
      <c r="H18" s="133"/>
      <c r="I18" s="133"/>
      <c r="J18" s="145"/>
      <c r="K18" s="148"/>
      <c r="L18" s="151"/>
      <c r="M18" s="154"/>
      <c r="N18" s="14"/>
      <c r="O18" s="15"/>
      <c r="P18" s="15"/>
      <c r="Q18" s="16"/>
      <c r="R18" s="17" t="str">
        <f ca="1">IF(Q18=0," ",IFERROR(IF(DATEDIF(TODAY(),Q18,"M")&lt;=5,"ROJO",IF(DATEDIF(TODAY(),Q18,"M")&gt;=12,"VERDE",IF(AND(DATEDIF(TODAY(),Q18,"M")&gt;=6,DATEDIF(TODAY(),Q18,"M")&lt;=11),"AMARILLO"))),S18))</f>
        <v xml:space="preserve"> </v>
      </c>
      <c r="S18" s="25" t="str">
        <f>IF(Q18=0," ",IF(Q18&lt;=$N$4,"VENCIDO","NO VENCIDO"))</f>
        <v xml:space="preserve"> </v>
      </c>
      <c r="T18" s="18"/>
      <c r="U18" s="19"/>
      <c r="V18" s="19"/>
      <c r="W18" s="20"/>
      <c r="X18" s="20"/>
      <c r="Y18" s="164"/>
      <c r="Z18" s="21"/>
      <c r="AA18" s="4"/>
      <c r="AB18" s="166"/>
      <c r="AC18" s="166"/>
      <c r="AD18" s="170"/>
      <c r="AE18" s="166"/>
      <c r="AF18" s="166"/>
      <c r="AG18" s="166"/>
      <c r="AH18" s="166"/>
      <c r="AI18" s="166"/>
      <c r="AJ18" s="166"/>
      <c r="AK18" s="166"/>
      <c r="AL18" s="166"/>
      <c r="AM18" s="166"/>
      <c r="AN18" s="166"/>
      <c r="AO18" s="184"/>
      <c r="AP18" s="24"/>
      <c r="AQ18" s="8"/>
    </row>
    <row r="19" spans="1:43" ht="14.65" customHeight="1">
      <c r="A19" s="101"/>
      <c r="B19" s="189"/>
      <c r="C19" s="190"/>
      <c r="D19" s="118"/>
      <c r="E19" s="127"/>
      <c r="F19" s="133"/>
      <c r="G19" s="133"/>
      <c r="H19" s="133"/>
      <c r="I19" s="133"/>
      <c r="J19" s="145"/>
      <c r="K19" s="148"/>
      <c r="L19" s="151"/>
      <c r="M19" s="154"/>
      <c r="N19" s="14"/>
      <c r="O19" s="15"/>
      <c r="P19" s="15"/>
      <c r="Q19" s="16"/>
      <c r="R19" s="17" t="str">
        <f ca="1">IF(Q19=0," ",IFERROR(IF(DATEDIF(TODAY(),Q19,"M")&lt;=5,"ROJO",IF(DATEDIF(TODAY(),Q19,"M")&gt;=12,"VERDE",IF(AND(DATEDIF(TODAY(),Q19,"M")&gt;=6,DATEDIF(TODAY(),Q19,"M")&lt;=11),"AMARILLO"))),S19))</f>
        <v xml:space="preserve"> </v>
      </c>
      <c r="S19" s="25" t="str">
        <f>IF(Q19=0," ",IF(Q19&lt;=$N$4,"VENCIDO","NO VENCIDO"))</f>
        <v xml:space="preserve"> </v>
      </c>
      <c r="T19" s="18"/>
      <c r="U19" s="19"/>
      <c r="V19" s="19"/>
      <c r="W19" s="20"/>
      <c r="X19" s="20"/>
      <c r="Y19" s="164"/>
      <c r="Z19" s="21"/>
      <c r="AA19" s="4"/>
      <c r="AB19" s="166"/>
      <c r="AC19" s="166"/>
      <c r="AD19" s="170"/>
      <c r="AE19" s="166"/>
      <c r="AF19" s="166"/>
      <c r="AG19" s="166"/>
      <c r="AH19" s="166"/>
      <c r="AI19" s="166"/>
      <c r="AJ19" s="166"/>
      <c r="AK19" s="166"/>
      <c r="AL19" s="166"/>
      <c r="AM19" s="166"/>
      <c r="AN19" s="166"/>
      <c r="AO19" s="184"/>
      <c r="AP19" s="24"/>
      <c r="AQ19" s="8"/>
    </row>
    <row r="20" spans="1:43" ht="14.65" customHeight="1">
      <c r="A20" s="101"/>
      <c r="B20" s="189"/>
      <c r="C20" s="190"/>
      <c r="D20" s="118"/>
      <c r="E20" s="127"/>
      <c r="F20" s="133"/>
      <c r="G20" s="133"/>
      <c r="H20" s="133"/>
      <c r="I20" s="133"/>
      <c r="J20" s="145"/>
      <c r="K20" s="148"/>
      <c r="L20" s="151"/>
      <c r="M20" s="154"/>
      <c r="N20" s="14"/>
      <c r="O20" s="15"/>
      <c r="P20" s="15"/>
      <c r="Q20" s="16"/>
      <c r="R20" s="17" t="str">
        <f ca="1">IF(Q20=0," ",IFERROR(IF(DATEDIF(TODAY(),Q20,"M")&lt;=5,"ROJO",IF(DATEDIF(TODAY(),Q20,"M")&gt;=12,"VERDE",IF(AND(DATEDIF(TODAY(),Q20,"M")&gt;=6,DATEDIF(TODAY(),Q20,"M")&lt;=11),"AMARILLO"))),S20))</f>
        <v xml:space="preserve"> </v>
      </c>
      <c r="S20" s="25" t="str">
        <f>IF(Q20=0," ",IF(Q20&lt;=$N$4,"VENCIDO","NO VENCIDO"))</f>
        <v xml:space="preserve"> </v>
      </c>
      <c r="T20" s="18"/>
      <c r="U20" s="19"/>
      <c r="V20" s="19"/>
      <c r="W20" s="20"/>
      <c r="X20" s="20"/>
      <c r="Y20" s="164"/>
      <c r="Z20" s="21"/>
      <c r="AA20" s="4"/>
      <c r="AB20" s="166"/>
      <c r="AC20" s="166"/>
      <c r="AD20" s="170"/>
      <c r="AE20" s="166"/>
      <c r="AF20" s="166"/>
      <c r="AG20" s="166"/>
      <c r="AH20" s="166"/>
      <c r="AI20" s="166"/>
      <c r="AJ20" s="166"/>
      <c r="AK20" s="166"/>
      <c r="AL20" s="166"/>
      <c r="AM20" s="166"/>
      <c r="AN20" s="166"/>
      <c r="AO20" s="184"/>
      <c r="AP20" s="24"/>
      <c r="AQ20" s="8"/>
    </row>
    <row r="21" spans="1:43" ht="14.65" customHeight="1">
      <c r="A21" s="101"/>
      <c r="B21" s="189"/>
      <c r="C21" s="190"/>
      <c r="D21" s="118"/>
      <c r="E21" s="127"/>
      <c r="F21" s="133"/>
      <c r="G21" s="133"/>
      <c r="H21" s="133"/>
      <c r="I21" s="133"/>
      <c r="J21" s="145"/>
      <c r="K21" s="148"/>
      <c r="L21" s="151"/>
      <c r="M21" s="155"/>
      <c r="N21" s="14"/>
      <c r="O21" s="15"/>
      <c r="P21" s="15"/>
      <c r="Q21" s="16"/>
      <c r="R21" s="17" t="str">
        <f ca="1">IF(Q21=0," ",IFERROR(IF(DATEDIF(TODAY(),Q21,"M")&lt;=5,"ROJO",IF(DATEDIF(TODAY(),Q21,"M")&gt;=12,"VERDE",IF(AND(DATEDIF(TODAY(),Q21,"M")&gt;=6,DATEDIF(TODAY(),Q21,"M")&lt;=11),"AMARILLO"))),S21))</f>
        <v xml:space="preserve"> </v>
      </c>
      <c r="S21" s="25" t="str">
        <f>IF(Q21=0," ",IF(Q21&lt;=$N$4,"VENCIDO","NO VENCIDO"))</f>
        <v xml:space="preserve"> </v>
      </c>
      <c r="T21" s="18"/>
      <c r="U21" s="19"/>
      <c r="V21" s="19"/>
      <c r="W21" s="20"/>
      <c r="X21" s="20"/>
      <c r="Y21" s="164"/>
      <c r="Z21" s="21"/>
      <c r="AA21" s="4"/>
      <c r="AB21" s="166"/>
      <c r="AC21" s="166"/>
      <c r="AD21" s="170"/>
      <c r="AE21" s="166"/>
      <c r="AF21" s="166"/>
      <c r="AG21" s="166"/>
      <c r="AH21" s="166"/>
      <c r="AI21" s="166"/>
      <c r="AJ21" s="166"/>
      <c r="AK21" s="166"/>
      <c r="AL21" s="166"/>
      <c r="AM21" s="166"/>
      <c r="AN21" s="166"/>
      <c r="AO21" s="185"/>
      <c r="AP21" s="24"/>
      <c r="AQ21" s="8"/>
    </row>
    <row r="22" spans="1:43" ht="16.5">
      <c r="A22" s="102"/>
      <c r="B22" s="191"/>
      <c r="C22" s="192"/>
      <c r="D22" s="119"/>
      <c r="E22" s="128"/>
      <c r="F22" s="134"/>
      <c r="G22" s="134"/>
      <c r="H22" s="134"/>
      <c r="I22" s="134"/>
      <c r="J22" s="146"/>
      <c r="K22" s="149"/>
      <c r="L22" s="152"/>
      <c r="M22" s="28" t="b">
        <f>M17=N22</f>
        <v>1</v>
      </c>
      <c r="N22" s="29">
        <f>SUM(N17:N21)</f>
        <v>7</v>
      </c>
      <c r="O22" s="30" t="s">
        <v>112</v>
      </c>
      <c r="P22" s="31"/>
      <c r="Q22" s="32"/>
      <c r="R22" s="32"/>
      <c r="S22" s="32"/>
      <c r="T22" s="33">
        <f>SUM(T17:T21)</f>
        <v>0</v>
      </c>
      <c r="U22" s="34"/>
      <c r="V22" s="34"/>
      <c r="W22" s="34"/>
      <c r="X22" s="35"/>
      <c r="Y22" s="165"/>
      <c r="Z22" s="36"/>
      <c r="AA22" s="4"/>
      <c r="AB22" s="37"/>
      <c r="AC22" s="38"/>
      <c r="AD22" s="38"/>
      <c r="AE22" s="38"/>
      <c r="AF22" s="38"/>
      <c r="AG22" s="38"/>
      <c r="AH22" s="38"/>
      <c r="AI22" s="38"/>
      <c r="AJ22" s="38"/>
      <c r="AK22" s="38"/>
      <c r="AL22" s="38"/>
      <c r="AM22" s="38"/>
      <c r="AN22" s="38"/>
      <c r="AO22" s="39"/>
      <c r="AP22" s="24"/>
      <c r="AQ22" s="8"/>
    </row>
    <row r="23" spans="1:43" ht="14.65" customHeight="1">
      <c r="A23" s="100">
        <f>A17+1</f>
        <v>4</v>
      </c>
      <c r="B23" s="187" t="s">
        <v>118</v>
      </c>
      <c r="C23" s="188"/>
      <c r="D23" s="117">
        <f>+Agosto!M23</f>
        <v>52</v>
      </c>
      <c r="E23" s="126">
        <v>0</v>
      </c>
      <c r="F23" s="132">
        <v>21</v>
      </c>
      <c r="G23" s="132"/>
      <c r="H23" s="132"/>
      <c r="I23" s="132"/>
      <c r="J23" s="144">
        <f>+F23+G23</f>
        <v>21</v>
      </c>
      <c r="K23" s="147">
        <f>+AO23</f>
        <v>0</v>
      </c>
      <c r="L23" s="150">
        <f>+J23+K23</f>
        <v>21</v>
      </c>
      <c r="M23" s="153">
        <f>+(D23+E23)-(L23)+H23-I23</f>
        <v>31</v>
      </c>
      <c r="N23" s="14">
        <v>31</v>
      </c>
      <c r="O23" s="15" t="s">
        <v>277</v>
      </c>
      <c r="P23" s="15" t="s">
        <v>120</v>
      </c>
      <c r="Q23" s="16">
        <v>46916</v>
      </c>
      <c r="R23" s="17" t="str">
        <f ca="1">IF(Q23=0," ",IFERROR(IF(DATEDIF(TODAY(),Q23,"M")&lt;=5,"ROJO",IF(DATEDIF(TODAY(),Q23,"M")&gt;=12,"VERDE",IF(AND(DATEDIF(TODAY(),Q23,"M")&gt;=6,DATEDIF(TODAY(),Q23,"M")&lt;=11),"AMARILLO"))),S23))</f>
        <v>VERDE</v>
      </c>
      <c r="S23" s="17" t="str">
        <f>IF(Q23=0," ",IF(Q23&lt;=$N$4,"VENCIDO","NO VENCIDO"))</f>
        <v>NO VENCIDO</v>
      </c>
      <c r="T23" s="18"/>
      <c r="U23" s="19"/>
      <c r="V23" s="19"/>
      <c r="W23" s="20"/>
      <c r="X23" s="20"/>
      <c r="Y23" s="163">
        <f>+AT23</f>
        <v>0</v>
      </c>
      <c r="Z23" s="21"/>
      <c r="AA23" s="4"/>
      <c r="AB23" s="166"/>
      <c r="AC23" s="166"/>
      <c r="AD23" s="170">
        <f>+AB23+AC23</f>
        <v>0</v>
      </c>
      <c r="AE23" s="166"/>
      <c r="AF23" s="166"/>
      <c r="AG23" s="166"/>
      <c r="AH23" s="166"/>
      <c r="AI23" s="166"/>
      <c r="AJ23" s="166"/>
      <c r="AK23" s="166"/>
      <c r="AL23" s="166"/>
      <c r="AM23" s="166"/>
      <c r="AN23" s="166"/>
      <c r="AO23" s="183">
        <f>SUM(AD23:AN27)</f>
        <v>0</v>
      </c>
      <c r="AP23" s="24"/>
      <c r="AQ23" s="8"/>
    </row>
    <row r="24" spans="1:43" ht="14.65" customHeight="1">
      <c r="A24" s="101"/>
      <c r="B24" s="189"/>
      <c r="C24" s="190"/>
      <c r="D24" s="118"/>
      <c r="E24" s="127"/>
      <c r="F24" s="133"/>
      <c r="G24" s="133"/>
      <c r="H24" s="133"/>
      <c r="I24" s="133"/>
      <c r="J24" s="145"/>
      <c r="K24" s="148"/>
      <c r="L24" s="151"/>
      <c r="M24" s="154"/>
      <c r="N24" s="14"/>
      <c r="O24" s="15"/>
      <c r="P24" s="15"/>
      <c r="Q24" s="16"/>
      <c r="R24" s="17" t="str">
        <f ca="1">IF(Q24=0," ",IFERROR(IF(DATEDIF(TODAY(),Q24,"M")&lt;=5,"ROJO",IF(DATEDIF(TODAY(),Q24,"M")&gt;=12,"VERDE",IF(AND(DATEDIF(TODAY(),Q24,"M")&gt;=6,DATEDIF(TODAY(),Q24,"M")&lt;=11),"AMARILLO"))),S24))</f>
        <v xml:space="preserve"> </v>
      </c>
      <c r="S24" s="25" t="str">
        <f>IF(Q24=0," ",IF(Q24&lt;=$N$4,"VENCIDO","NO VENCIDO"))</f>
        <v xml:space="preserve"> </v>
      </c>
      <c r="T24" s="18"/>
      <c r="U24" s="19"/>
      <c r="V24" s="19"/>
      <c r="W24" s="20"/>
      <c r="X24" s="20"/>
      <c r="Y24" s="164"/>
      <c r="Z24" s="21"/>
      <c r="AA24" s="4"/>
      <c r="AB24" s="166"/>
      <c r="AC24" s="166"/>
      <c r="AD24" s="170"/>
      <c r="AE24" s="166"/>
      <c r="AF24" s="166"/>
      <c r="AG24" s="166"/>
      <c r="AH24" s="166"/>
      <c r="AI24" s="166"/>
      <c r="AJ24" s="166"/>
      <c r="AK24" s="166"/>
      <c r="AL24" s="166"/>
      <c r="AM24" s="166"/>
      <c r="AN24" s="166"/>
      <c r="AO24" s="184"/>
      <c r="AP24" s="24"/>
      <c r="AQ24" s="8"/>
    </row>
    <row r="25" spans="1:43" ht="14.65" customHeight="1">
      <c r="A25" s="101"/>
      <c r="B25" s="189"/>
      <c r="C25" s="190"/>
      <c r="D25" s="118"/>
      <c r="E25" s="127"/>
      <c r="F25" s="133"/>
      <c r="G25" s="133"/>
      <c r="H25" s="133"/>
      <c r="I25" s="133"/>
      <c r="J25" s="145"/>
      <c r="K25" s="148"/>
      <c r="L25" s="151"/>
      <c r="M25" s="154"/>
      <c r="N25" s="14"/>
      <c r="O25" s="15"/>
      <c r="P25" s="15"/>
      <c r="Q25" s="16"/>
      <c r="R25" s="17" t="str">
        <f ca="1">IF(Q25=0," ",IFERROR(IF(DATEDIF(TODAY(),Q25,"M")&lt;=5,"ROJO",IF(DATEDIF(TODAY(),Q25,"M")&gt;=12,"VERDE",IF(AND(DATEDIF(TODAY(),Q25,"M")&gt;=6,DATEDIF(TODAY(),Q25,"M")&lt;=11),"AMARILLO"))),S25))</f>
        <v xml:space="preserve"> </v>
      </c>
      <c r="S25" s="25" t="str">
        <f>IF(Q25=0," ",IF(Q25&lt;=$N$4,"VENCIDO","NO VENCIDO"))</f>
        <v xml:space="preserve"> </v>
      </c>
      <c r="T25" s="18"/>
      <c r="U25" s="19"/>
      <c r="V25" s="19"/>
      <c r="W25" s="20"/>
      <c r="X25" s="20"/>
      <c r="Y25" s="164"/>
      <c r="Z25" s="21"/>
      <c r="AA25" s="4"/>
      <c r="AB25" s="166"/>
      <c r="AC25" s="166"/>
      <c r="AD25" s="170"/>
      <c r="AE25" s="166"/>
      <c r="AF25" s="166"/>
      <c r="AG25" s="166"/>
      <c r="AH25" s="166"/>
      <c r="AI25" s="166"/>
      <c r="AJ25" s="166"/>
      <c r="AK25" s="166"/>
      <c r="AL25" s="166"/>
      <c r="AM25" s="166"/>
      <c r="AN25" s="166"/>
      <c r="AO25" s="184"/>
      <c r="AP25" s="24"/>
      <c r="AQ25" s="8"/>
    </row>
    <row r="26" spans="1:43" ht="14.65" customHeight="1">
      <c r="A26" s="101"/>
      <c r="B26" s="189"/>
      <c r="C26" s="190"/>
      <c r="D26" s="118"/>
      <c r="E26" s="127"/>
      <c r="F26" s="133"/>
      <c r="G26" s="133"/>
      <c r="H26" s="133"/>
      <c r="I26" s="133"/>
      <c r="J26" s="145"/>
      <c r="K26" s="148"/>
      <c r="L26" s="151"/>
      <c r="M26" s="154"/>
      <c r="N26" s="14"/>
      <c r="O26" s="15"/>
      <c r="P26" s="15"/>
      <c r="Q26" s="16"/>
      <c r="R26" s="17" t="str">
        <f ca="1">IF(Q26=0," ",IFERROR(IF(DATEDIF(TODAY(),Q26,"M")&lt;=5,"ROJO",IF(DATEDIF(TODAY(),Q26,"M")&gt;=12,"VERDE",IF(AND(DATEDIF(TODAY(),Q26,"M")&gt;=6,DATEDIF(TODAY(),Q26,"M")&lt;=11),"AMARILLO"))),S26))</f>
        <v xml:space="preserve"> </v>
      </c>
      <c r="S26" s="25" t="str">
        <f>IF(Q26=0," ",IF(Q26&lt;=$N$4,"VENCIDO","NO VENCIDO"))</f>
        <v xml:space="preserve"> </v>
      </c>
      <c r="T26" s="18"/>
      <c r="U26" s="19"/>
      <c r="V26" s="19"/>
      <c r="W26" s="20"/>
      <c r="X26" s="20"/>
      <c r="Y26" s="164"/>
      <c r="Z26" s="21"/>
      <c r="AA26" s="4"/>
      <c r="AB26" s="166"/>
      <c r="AC26" s="166"/>
      <c r="AD26" s="170"/>
      <c r="AE26" s="166"/>
      <c r="AF26" s="166"/>
      <c r="AG26" s="166"/>
      <c r="AH26" s="166"/>
      <c r="AI26" s="166"/>
      <c r="AJ26" s="166"/>
      <c r="AK26" s="166"/>
      <c r="AL26" s="166"/>
      <c r="AM26" s="166"/>
      <c r="AN26" s="166"/>
      <c r="AO26" s="184"/>
      <c r="AP26" s="24"/>
      <c r="AQ26" s="8"/>
    </row>
    <row r="27" spans="1:43" ht="14.65" customHeight="1">
      <c r="A27" s="101"/>
      <c r="B27" s="189"/>
      <c r="C27" s="190"/>
      <c r="D27" s="118"/>
      <c r="E27" s="127"/>
      <c r="F27" s="133"/>
      <c r="G27" s="133"/>
      <c r="H27" s="133"/>
      <c r="I27" s="133"/>
      <c r="J27" s="145"/>
      <c r="K27" s="148"/>
      <c r="L27" s="151"/>
      <c r="M27" s="155"/>
      <c r="N27" s="14"/>
      <c r="O27" s="15"/>
      <c r="P27" s="15"/>
      <c r="Q27" s="16"/>
      <c r="R27" s="17" t="str">
        <f ca="1">IF(Q27=0," ",IFERROR(IF(DATEDIF(TODAY(),Q27,"M")&lt;=5,"ROJO",IF(DATEDIF(TODAY(),Q27,"M")&gt;=12,"VERDE",IF(AND(DATEDIF(TODAY(),Q27,"M")&gt;=6,DATEDIF(TODAY(),Q27,"M")&lt;=11),"AMARILLO"))),S27))</f>
        <v xml:space="preserve"> </v>
      </c>
      <c r="S27" s="25" t="str">
        <f>IF(Q27=0," ",IF(Q27&lt;=$N$4,"VENCIDO","NO VENCIDO"))</f>
        <v xml:space="preserve"> </v>
      </c>
      <c r="T27" s="18"/>
      <c r="U27" s="19"/>
      <c r="V27" s="19"/>
      <c r="W27" s="20"/>
      <c r="X27" s="20"/>
      <c r="Y27" s="164"/>
      <c r="Z27" s="21"/>
      <c r="AA27" s="4"/>
      <c r="AB27" s="166"/>
      <c r="AC27" s="166"/>
      <c r="AD27" s="170"/>
      <c r="AE27" s="166"/>
      <c r="AF27" s="166"/>
      <c r="AG27" s="166"/>
      <c r="AH27" s="166"/>
      <c r="AI27" s="166"/>
      <c r="AJ27" s="166"/>
      <c r="AK27" s="166"/>
      <c r="AL27" s="166"/>
      <c r="AM27" s="166"/>
      <c r="AN27" s="166"/>
      <c r="AO27" s="185"/>
      <c r="AP27" s="24"/>
      <c r="AQ27" s="8"/>
    </row>
    <row r="28" spans="1:43" ht="16.5">
      <c r="A28" s="102"/>
      <c r="B28" s="191"/>
      <c r="C28" s="192"/>
      <c r="D28" s="119"/>
      <c r="E28" s="128"/>
      <c r="F28" s="134"/>
      <c r="G28" s="134"/>
      <c r="H28" s="134"/>
      <c r="I28" s="134"/>
      <c r="J28" s="146"/>
      <c r="K28" s="149"/>
      <c r="L28" s="152"/>
      <c r="M28" s="28" t="b">
        <f>M23=N28</f>
        <v>1</v>
      </c>
      <c r="N28" s="29">
        <f>SUM(N23:N27)</f>
        <v>31</v>
      </c>
      <c r="O28" s="30" t="s">
        <v>112</v>
      </c>
      <c r="P28" s="31"/>
      <c r="Q28" s="32"/>
      <c r="R28" s="32"/>
      <c r="S28" s="32"/>
      <c r="T28" s="33">
        <f>SUM(T23:T27)</f>
        <v>0</v>
      </c>
      <c r="U28" s="34"/>
      <c r="V28" s="34"/>
      <c r="W28" s="34"/>
      <c r="X28" s="35"/>
      <c r="Y28" s="165"/>
      <c r="Z28" s="36"/>
      <c r="AA28" s="4"/>
      <c r="AB28" s="37"/>
      <c r="AC28" s="38"/>
      <c r="AD28" s="38"/>
      <c r="AE28" s="38"/>
      <c r="AF28" s="38"/>
      <c r="AG28" s="38"/>
      <c r="AH28" s="38"/>
      <c r="AI28" s="38"/>
      <c r="AJ28" s="38"/>
      <c r="AK28" s="38"/>
      <c r="AL28" s="38"/>
      <c r="AM28" s="38"/>
      <c r="AN28" s="38"/>
      <c r="AO28" s="39"/>
      <c r="AP28" s="24"/>
      <c r="AQ28" s="8"/>
    </row>
    <row r="29" spans="1:43" ht="14.65" customHeight="1">
      <c r="A29" s="100">
        <f>A23+1</f>
        <v>5</v>
      </c>
      <c r="B29" s="193" t="s">
        <v>121</v>
      </c>
      <c r="C29" s="193"/>
      <c r="D29" s="117">
        <f>+Agosto!M29</f>
        <v>35</v>
      </c>
      <c r="E29" s="126">
        <v>0</v>
      </c>
      <c r="F29" s="132">
        <v>12</v>
      </c>
      <c r="G29" s="132"/>
      <c r="H29" s="132"/>
      <c r="I29" s="132"/>
      <c r="J29" s="144">
        <f>+F29+G29</f>
        <v>12</v>
      </c>
      <c r="K29" s="147">
        <f>+AO29</f>
        <v>0</v>
      </c>
      <c r="L29" s="150">
        <f>+J29+K29</f>
        <v>12</v>
      </c>
      <c r="M29" s="153">
        <f>+(D29+E29)-(L29)+H29-I29</f>
        <v>23</v>
      </c>
      <c r="N29" s="14">
        <v>3</v>
      </c>
      <c r="O29" s="15" t="s">
        <v>246</v>
      </c>
      <c r="P29" s="15" t="s">
        <v>115</v>
      </c>
      <c r="Q29" s="16">
        <v>46568</v>
      </c>
      <c r="R29" s="17" t="str">
        <f ca="1">IF(Q29=0," ",IFERROR(IF(DATEDIF(TODAY(),Q29,"M")&lt;=5,"ROJO",IF(DATEDIF(TODAY(),Q29,"M")&gt;=12,"VERDE",IF(AND(DATEDIF(TODAY(),Q29,"M")&gt;=6,DATEDIF(TODAY(),Q29,"M")&lt;=11),"AMARILLO"))),S29))</f>
        <v>AMARILLO</v>
      </c>
      <c r="S29" s="17" t="str">
        <f>IF(Q29=0," ",IF(Q29&lt;=$N$4,"VENCIDO","NO VENCIDO"))</f>
        <v>NO VENCIDO</v>
      </c>
      <c r="T29" s="18"/>
      <c r="U29" s="19"/>
      <c r="V29" s="19"/>
      <c r="W29" s="20"/>
      <c r="X29" s="20"/>
      <c r="Y29" s="163">
        <f>+AT29</f>
        <v>0</v>
      </c>
      <c r="Z29" s="21"/>
      <c r="AA29" s="4"/>
      <c r="AB29" s="166"/>
      <c r="AC29" s="166"/>
      <c r="AD29" s="170">
        <f>+AB29+AC29</f>
        <v>0</v>
      </c>
      <c r="AE29" s="166"/>
      <c r="AF29" s="166"/>
      <c r="AG29" s="166"/>
      <c r="AH29" s="166"/>
      <c r="AI29" s="166"/>
      <c r="AJ29" s="166"/>
      <c r="AK29" s="166"/>
      <c r="AL29" s="166"/>
      <c r="AM29" s="166"/>
      <c r="AN29" s="166"/>
      <c r="AO29" s="183">
        <f>SUM(AD29:AN33)</f>
        <v>0</v>
      </c>
      <c r="AP29" s="24"/>
      <c r="AQ29" s="8"/>
    </row>
    <row r="30" spans="1:43" ht="14.65" customHeight="1">
      <c r="A30" s="101"/>
      <c r="B30" s="193"/>
      <c r="C30" s="193"/>
      <c r="D30" s="118"/>
      <c r="E30" s="127"/>
      <c r="F30" s="133"/>
      <c r="G30" s="133"/>
      <c r="H30" s="133"/>
      <c r="I30" s="133"/>
      <c r="J30" s="145"/>
      <c r="K30" s="148"/>
      <c r="L30" s="151"/>
      <c r="M30" s="154"/>
      <c r="N30" s="14">
        <v>20</v>
      </c>
      <c r="O30" s="15" t="s">
        <v>295</v>
      </c>
      <c r="P30" s="15" t="s">
        <v>115</v>
      </c>
      <c r="Q30" s="16">
        <v>46630</v>
      </c>
      <c r="R30" s="17" t="str">
        <f ca="1">IF(Q30=0," ",IFERROR(IF(DATEDIF(TODAY(),Q30,"M")&lt;=5,"ROJO",IF(DATEDIF(TODAY(),Q30,"M")&gt;=12,"VERDE",IF(AND(DATEDIF(TODAY(),Q30,"M")&gt;=6,DATEDIF(TODAY(),Q30,"M")&lt;=11),"AMARILLO"))),S30))</f>
        <v>AMARILLO</v>
      </c>
      <c r="S30" s="25" t="str">
        <f>IF(Q30=0," ",IF(Q30&lt;=$N$4,"VENCIDO","NO VENCIDO"))</f>
        <v>NO VENCIDO</v>
      </c>
      <c r="T30" s="18"/>
      <c r="U30" s="19"/>
      <c r="V30" s="19"/>
      <c r="W30" s="20"/>
      <c r="X30" s="20"/>
      <c r="Y30" s="164"/>
      <c r="Z30" s="21"/>
      <c r="AA30" s="4"/>
      <c r="AB30" s="166"/>
      <c r="AC30" s="166"/>
      <c r="AD30" s="170"/>
      <c r="AE30" s="166"/>
      <c r="AF30" s="166"/>
      <c r="AG30" s="166"/>
      <c r="AH30" s="166"/>
      <c r="AI30" s="166"/>
      <c r="AJ30" s="166"/>
      <c r="AK30" s="166"/>
      <c r="AL30" s="166"/>
      <c r="AM30" s="166"/>
      <c r="AN30" s="166"/>
      <c r="AO30" s="184"/>
      <c r="AP30" s="24"/>
      <c r="AQ30" s="8"/>
    </row>
    <row r="31" spans="1:43" ht="14.65" customHeight="1">
      <c r="A31" s="101"/>
      <c r="B31" s="193"/>
      <c r="C31" s="193"/>
      <c r="D31" s="118"/>
      <c r="E31" s="127"/>
      <c r="F31" s="133"/>
      <c r="G31" s="133"/>
      <c r="H31" s="133"/>
      <c r="I31" s="133"/>
      <c r="J31" s="145"/>
      <c r="K31" s="148"/>
      <c r="L31" s="151"/>
      <c r="M31" s="154"/>
      <c r="N31" s="14"/>
      <c r="O31" s="15"/>
      <c r="P31" s="15"/>
      <c r="Q31" s="16"/>
      <c r="R31" s="17" t="str">
        <f ca="1">IF(Q31=0," ",IFERROR(IF(DATEDIF(TODAY(),Q31,"M")&lt;=5,"ROJO",IF(DATEDIF(TODAY(),Q31,"M")&gt;=12,"VERDE",IF(AND(DATEDIF(TODAY(),Q31,"M")&gt;=6,DATEDIF(TODAY(),Q31,"M")&lt;=11),"AMARILLO"))),S31))</f>
        <v xml:space="preserve"> </v>
      </c>
      <c r="S31" s="25" t="str">
        <f>IF(Q31=0," ",IF(Q31&lt;=$N$4,"VENCIDO","NO VENCIDO"))</f>
        <v xml:space="preserve"> </v>
      </c>
      <c r="T31" s="18"/>
      <c r="U31" s="19"/>
      <c r="V31" s="19"/>
      <c r="W31" s="20"/>
      <c r="X31" s="20"/>
      <c r="Y31" s="164"/>
      <c r="Z31" s="21"/>
      <c r="AA31" s="4"/>
      <c r="AB31" s="166"/>
      <c r="AC31" s="166"/>
      <c r="AD31" s="170"/>
      <c r="AE31" s="166"/>
      <c r="AF31" s="166"/>
      <c r="AG31" s="166"/>
      <c r="AH31" s="166"/>
      <c r="AI31" s="166"/>
      <c r="AJ31" s="166"/>
      <c r="AK31" s="166"/>
      <c r="AL31" s="166"/>
      <c r="AM31" s="166"/>
      <c r="AN31" s="166"/>
      <c r="AO31" s="184"/>
      <c r="AP31" s="24"/>
      <c r="AQ31" s="8"/>
    </row>
    <row r="32" spans="1:43" ht="14.65" customHeight="1">
      <c r="A32" s="101"/>
      <c r="B32" s="193"/>
      <c r="C32" s="193"/>
      <c r="D32" s="118"/>
      <c r="E32" s="127"/>
      <c r="F32" s="133"/>
      <c r="G32" s="133"/>
      <c r="H32" s="133"/>
      <c r="I32" s="133"/>
      <c r="J32" s="145"/>
      <c r="K32" s="148"/>
      <c r="L32" s="151"/>
      <c r="M32" s="154"/>
      <c r="N32" s="14"/>
      <c r="O32" s="15"/>
      <c r="P32" s="15"/>
      <c r="Q32" s="16"/>
      <c r="R32" s="17" t="str">
        <f ca="1">IF(Q32=0," ",IFERROR(IF(DATEDIF(TODAY(),Q32,"M")&lt;=5,"ROJO",IF(DATEDIF(TODAY(),Q32,"M")&gt;=12,"VERDE",IF(AND(DATEDIF(TODAY(),Q32,"M")&gt;=6,DATEDIF(TODAY(),Q32,"M")&lt;=11),"AMARILLO"))),S32))</f>
        <v xml:space="preserve"> </v>
      </c>
      <c r="S32" s="25" t="str">
        <f>IF(Q32=0," ",IF(Q32&lt;=$N$4,"VENCIDO","NO VENCIDO"))</f>
        <v xml:space="preserve"> </v>
      </c>
      <c r="T32" s="18"/>
      <c r="U32" s="19"/>
      <c r="V32" s="19"/>
      <c r="W32" s="20"/>
      <c r="X32" s="20"/>
      <c r="Y32" s="164"/>
      <c r="Z32" s="21"/>
      <c r="AA32" s="4"/>
      <c r="AB32" s="166"/>
      <c r="AC32" s="166"/>
      <c r="AD32" s="170"/>
      <c r="AE32" s="166"/>
      <c r="AF32" s="166"/>
      <c r="AG32" s="166"/>
      <c r="AH32" s="166"/>
      <c r="AI32" s="166"/>
      <c r="AJ32" s="166"/>
      <c r="AK32" s="166"/>
      <c r="AL32" s="166"/>
      <c r="AM32" s="166"/>
      <c r="AN32" s="166"/>
      <c r="AO32" s="184"/>
      <c r="AP32" s="24"/>
      <c r="AQ32" s="8"/>
    </row>
    <row r="33" spans="1:43" ht="14.65" customHeight="1">
      <c r="A33" s="101"/>
      <c r="B33" s="193"/>
      <c r="C33" s="193"/>
      <c r="D33" s="118"/>
      <c r="E33" s="127"/>
      <c r="F33" s="133"/>
      <c r="G33" s="133"/>
      <c r="H33" s="133"/>
      <c r="I33" s="133"/>
      <c r="J33" s="145"/>
      <c r="K33" s="148"/>
      <c r="L33" s="151"/>
      <c r="M33" s="155"/>
      <c r="N33" s="14"/>
      <c r="O33" s="15"/>
      <c r="P33" s="15"/>
      <c r="Q33" s="16"/>
      <c r="R33" s="17" t="str">
        <f ca="1">IF(Q33=0," ",IFERROR(IF(DATEDIF(TODAY(),Q33,"M")&lt;=5,"ROJO",IF(DATEDIF(TODAY(),Q33,"M")&gt;=12,"VERDE",IF(AND(DATEDIF(TODAY(),Q33,"M")&gt;=6,DATEDIF(TODAY(),Q33,"M")&lt;=11),"AMARILLO"))),S33))</f>
        <v xml:space="preserve"> </v>
      </c>
      <c r="S33" s="25" t="str">
        <f>IF(Q33=0," ",IF(Q33&lt;=$N$4,"VENCIDO","NO VENCIDO"))</f>
        <v xml:space="preserve"> </v>
      </c>
      <c r="T33" s="18"/>
      <c r="U33" s="19"/>
      <c r="V33" s="19"/>
      <c r="W33" s="20"/>
      <c r="X33" s="20"/>
      <c r="Y33" s="164"/>
      <c r="Z33" s="21"/>
      <c r="AA33" s="4"/>
      <c r="AB33" s="166"/>
      <c r="AC33" s="166"/>
      <c r="AD33" s="170"/>
      <c r="AE33" s="166"/>
      <c r="AF33" s="166"/>
      <c r="AG33" s="166"/>
      <c r="AH33" s="166"/>
      <c r="AI33" s="166"/>
      <c r="AJ33" s="166"/>
      <c r="AK33" s="166"/>
      <c r="AL33" s="166"/>
      <c r="AM33" s="166"/>
      <c r="AN33" s="166"/>
      <c r="AO33" s="185"/>
      <c r="AP33" s="24"/>
      <c r="AQ33" s="8"/>
    </row>
    <row r="34" spans="1:43" ht="16.5">
      <c r="A34" s="102"/>
      <c r="B34" s="193"/>
      <c r="C34" s="193"/>
      <c r="D34" s="119"/>
      <c r="E34" s="128"/>
      <c r="F34" s="134"/>
      <c r="G34" s="134"/>
      <c r="H34" s="134"/>
      <c r="I34" s="134"/>
      <c r="J34" s="146"/>
      <c r="K34" s="149"/>
      <c r="L34" s="152"/>
      <c r="M34" s="28" t="b">
        <f>M29=N34</f>
        <v>1</v>
      </c>
      <c r="N34" s="29">
        <f>SUM(N29:N33)</f>
        <v>23</v>
      </c>
      <c r="O34" s="30" t="s">
        <v>112</v>
      </c>
      <c r="P34" s="31"/>
      <c r="Q34" s="32"/>
      <c r="R34" s="32"/>
      <c r="S34" s="32"/>
      <c r="T34" s="33">
        <f>SUM(T29:T33)</f>
        <v>0</v>
      </c>
      <c r="U34" s="34"/>
      <c r="V34" s="34"/>
      <c r="W34" s="34"/>
      <c r="X34" s="35"/>
      <c r="Y34" s="165"/>
      <c r="Z34" s="36"/>
      <c r="AA34" s="4"/>
      <c r="AB34" s="37"/>
      <c r="AC34" s="38"/>
      <c r="AD34" s="38"/>
      <c r="AE34" s="38"/>
      <c r="AF34" s="38"/>
      <c r="AG34" s="38"/>
      <c r="AH34" s="38"/>
      <c r="AI34" s="38"/>
      <c r="AJ34" s="38"/>
      <c r="AK34" s="38"/>
      <c r="AL34" s="38"/>
      <c r="AM34" s="38"/>
      <c r="AN34" s="38"/>
      <c r="AO34" s="39"/>
      <c r="AP34" s="24"/>
      <c r="AQ34" s="8"/>
    </row>
    <row r="35" spans="1:43" ht="14.65" customHeight="1">
      <c r="A35" s="100">
        <f>A29+1</f>
        <v>6</v>
      </c>
      <c r="B35" s="193" t="s">
        <v>123</v>
      </c>
      <c r="C35" s="193"/>
      <c r="D35" s="117">
        <f>+Agosto!M35</f>
        <v>3</v>
      </c>
      <c r="E35" s="126">
        <v>0</v>
      </c>
      <c r="F35" s="132">
        <v>0</v>
      </c>
      <c r="G35" s="132"/>
      <c r="H35" s="132"/>
      <c r="I35" s="132"/>
      <c r="J35" s="144">
        <f>+F35+G35</f>
        <v>0</v>
      </c>
      <c r="K35" s="147">
        <f>+AO35</f>
        <v>0</v>
      </c>
      <c r="L35" s="150">
        <f>+J35+K35</f>
        <v>0</v>
      </c>
      <c r="M35" s="153">
        <f>+(D35+E35)-(L35)+H35-I35</f>
        <v>3</v>
      </c>
      <c r="N35" s="14">
        <v>3</v>
      </c>
      <c r="O35" s="15" t="s">
        <v>316</v>
      </c>
      <c r="P35" s="15" t="s">
        <v>125</v>
      </c>
      <c r="Q35" s="16">
        <v>46812</v>
      </c>
      <c r="R35" s="17" t="str">
        <f ca="1">IF(Q35=0," ",IFERROR(IF(DATEDIF(TODAY(),Q35,"M")&lt;=5,"ROJO",IF(DATEDIF(TODAY(),Q35,"M")&gt;=12,"VERDE",IF(AND(DATEDIF(TODAY(),Q35,"M")&gt;=6,DATEDIF(TODAY(),Q35,"M")&lt;=11),"AMARILLO"))),S35))</f>
        <v>VERDE</v>
      </c>
      <c r="S35" s="17" t="str">
        <f>IF(Q35=0," ",IF(Q35&lt;=$N$4,"VENCIDO","NO VENCIDO"))</f>
        <v>NO VENCIDO</v>
      </c>
      <c r="T35" s="18"/>
      <c r="U35" s="19"/>
      <c r="V35" s="19"/>
      <c r="W35" s="20"/>
      <c r="X35" s="20"/>
      <c r="Y35" s="163">
        <f>+AT35</f>
        <v>0</v>
      </c>
      <c r="Z35" s="21"/>
      <c r="AA35" s="4"/>
      <c r="AB35" s="166"/>
      <c r="AC35" s="166"/>
      <c r="AD35" s="170">
        <f>+AB35+AC35</f>
        <v>0</v>
      </c>
      <c r="AE35" s="166"/>
      <c r="AF35" s="166"/>
      <c r="AG35" s="166"/>
      <c r="AH35" s="166"/>
      <c r="AI35" s="166"/>
      <c r="AJ35" s="166"/>
      <c r="AK35" s="166"/>
      <c r="AL35" s="166"/>
      <c r="AM35" s="166"/>
      <c r="AN35" s="166"/>
      <c r="AO35" s="183">
        <f>SUM(AD35:AN39)</f>
        <v>0</v>
      </c>
      <c r="AP35" s="24"/>
      <c r="AQ35" s="8"/>
    </row>
    <row r="36" spans="1:43" ht="14.65" customHeight="1">
      <c r="A36" s="101"/>
      <c r="B36" s="193"/>
      <c r="C36" s="193"/>
      <c r="D36" s="118"/>
      <c r="E36" s="127"/>
      <c r="F36" s="133"/>
      <c r="G36" s="133"/>
      <c r="H36" s="133"/>
      <c r="I36" s="133"/>
      <c r="J36" s="145"/>
      <c r="K36" s="148"/>
      <c r="L36" s="151"/>
      <c r="M36" s="154"/>
      <c r="N36" s="14"/>
      <c r="O36" s="15"/>
      <c r="P36" s="15"/>
      <c r="Q36" s="16"/>
      <c r="R36" s="17" t="str">
        <f ca="1">IF(Q36=0," ",IFERROR(IF(DATEDIF(TODAY(),Q36,"M")&lt;=5,"ROJO",IF(DATEDIF(TODAY(),Q36,"M")&gt;=12,"VERDE",IF(AND(DATEDIF(TODAY(),Q36,"M")&gt;=6,DATEDIF(TODAY(),Q36,"M")&lt;=11),"AMARILLO"))),S36))</f>
        <v xml:space="preserve"> </v>
      </c>
      <c r="S36" s="25" t="str">
        <f>IF(Q36=0," ",IF(Q36&lt;=$N$4,"VENCIDO","NO VENCIDO"))</f>
        <v xml:space="preserve"> </v>
      </c>
      <c r="T36" s="18"/>
      <c r="U36" s="19"/>
      <c r="V36" s="19"/>
      <c r="W36" s="20"/>
      <c r="X36" s="20"/>
      <c r="Y36" s="164"/>
      <c r="Z36" s="21"/>
      <c r="AA36" s="4"/>
      <c r="AB36" s="166"/>
      <c r="AC36" s="166"/>
      <c r="AD36" s="170"/>
      <c r="AE36" s="166"/>
      <c r="AF36" s="166"/>
      <c r="AG36" s="166"/>
      <c r="AH36" s="166"/>
      <c r="AI36" s="166"/>
      <c r="AJ36" s="166"/>
      <c r="AK36" s="166"/>
      <c r="AL36" s="166"/>
      <c r="AM36" s="166"/>
      <c r="AN36" s="166"/>
      <c r="AO36" s="184"/>
      <c r="AP36" s="24"/>
      <c r="AQ36" s="8"/>
    </row>
    <row r="37" spans="1:43" ht="14.65" customHeight="1">
      <c r="A37" s="101"/>
      <c r="B37" s="193"/>
      <c r="C37" s="193"/>
      <c r="D37" s="118"/>
      <c r="E37" s="127"/>
      <c r="F37" s="133"/>
      <c r="G37" s="133"/>
      <c r="H37" s="133"/>
      <c r="I37" s="133"/>
      <c r="J37" s="145"/>
      <c r="K37" s="148"/>
      <c r="L37" s="151"/>
      <c r="M37" s="154"/>
      <c r="N37" s="14"/>
      <c r="O37" s="15"/>
      <c r="P37" s="15"/>
      <c r="Q37" s="16"/>
      <c r="R37" s="17" t="str">
        <f ca="1">IF(Q37=0," ",IFERROR(IF(DATEDIF(TODAY(),Q37,"M")&lt;=5,"ROJO",IF(DATEDIF(TODAY(),Q37,"M")&gt;=12,"VERDE",IF(AND(DATEDIF(TODAY(),Q37,"M")&gt;=6,DATEDIF(TODAY(),Q37,"M")&lt;=11),"AMARILLO"))),S37))</f>
        <v xml:space="preserve"> </v>
      </c>
      <c r="S37" s="25" t="str">
        <f>IF(Q37=0," ",IF(Q37&lt;=$N$4,"VENCIDO","NO VENCIDO"))</f>
        <v xml:space="preserve"> </v>
      </c>
      <c r="T37" s="18"/>
      <c r="U37" s="19"/>
      <c r="V37" s="19"/>
      <c r="W37" s="20"/>
      <c r="X37" s="20"/>
      <c r="Y37" s="164"/>
      <c r="Z37" s="21"/>
      <c r="AA37" s="4"/>
      <c r="AB37" s="166"/>
      <c r="AC37" s="166"/>
      <c r="AD37" s="170"/>
      <c r="AE37" s="166"/>
      <c r="AF37" s="166"/>
      <c r="AG37" s="166"/>
      <c r="AH37" s="166"/>
      <c r="AI37" s="166"/>
      <c r="AJ37" s="166"/>
      <c r="AK37" s="166"/>
      <c r="AL37" s="166"/>
      <c r="AM37" s="166"/>
      <c r="AN37" s="166"/>
      <c r="AO37" s="184"/>
      <c r="AP37" s="24"/>
      <c r="AQ37" s="8"/>
    </row>
    <row r="38" spans="1:43" ht="14.65" customHeight="1">
      <c r="A38" s="101"/>
      <c r="B38" s="193"/>
      <c r="C38" s="193"/>
      <c r="D38" s="118"/>
      <c r="E38" s="127"/>
      <c r="F38" s="133"/>
      <c r="G38" s="133"/>
      <c r="H38" s="133"/>
      <c r="I38" s="133"/>
      <c r="J38" s="145"/>
      <c r="K38" s="148"/>
      <c r="L38" s="151"/>
      <c r="M38" s="154"/>
      <c r="N38" s="14"/>
      <c r="O38" s="15"/>
      <c r="P38" s="15"/>
      <c r="Q38" s="16"/>
      <c r="R38" s="17" t="str">
        <f ca="1">IF(Q38=0," ",IFERROR(IF(DATEDIF(TODAY(),Q38,"M")&lt;=5,"ROJO",IF(DATEDIF(TODAY(),Q38,"M")&gt;=12,"VERDE",IF(AND(DATEDIF(TODAY(),Q38,"M")&gt;=6,DATEDIF(TODAY(),Q38,"M")&lt;=11),"AMARILLO"))),S38))</f>
        <v xml:space="preserve"> </v>
      </c>
      <c r="S38" s="25" t="str">
        <f>IF(Q38=0," ",IF(Q38&lt;=$N$4,"VENCIDO","NO VENCIDO"))</f>
        <v xml:space="preserve"> </v>
      </c>
      <c r="T38" s="18"/>
      <c r="U38" s="19"/>
      <c r="V38" s="19"/>
      <c r="W38" s="20"/>
      <c r="X38" s="20"/>
      <c r="Y38" s="164"/>
      <c r="Z38" s="21"/>
      <c r="AA38" s="4"/>
      <c r="AB38" s="166"/>
      <c r="AC38" s="166"/>
      <c r="AD38" s="170"/>
      <c r="AE38" s="166"/>
      <c r="AF38" s="166"/>
      <c r="AG38" s="166"/>
      <c r="AH38" s="166"/>
      <c r="AI38" s="166"/>
      <c r="AJ38" s="166"/>
      <c r="AK38" s="166"/>
      <c r="AL38" s="166"/>
      <c r="AM38" s="166"/>
      <c r="AN38" s="166"/>
      <c r="AO38" s="184"/>
      <c r="AP38" s="24"/>
      <c r="AQ38" s="8"/>
    </row>
    <row r="39" spans="1:43" ht="14.65" customHeight="1">
      <c r="A39" s="101"/>
      <c r="B39" s="193"/>
      <c r="C39" s="193"/>
      <c r="D39" s="118"/>
      <c r="E39" s="127"/>
      <c r="F39" s="133"/>
      <c r="G39" s="133"/>
      <c r="H39" s="133"/>
      <c r="I39" s="133"/>
      <c r="J39" s="145"/>
      <c r="K39" s="148"/>
      <c r="L39" s="151"/>
      <c r="M39" s="155"/>
      <c r="N39" s="14"/>
      <c r="O39" s="15"/>
      <c r="P39" s="15"/>
      <c r="Q39" s="16"/>
      <c r="R39" s="17" t="str">
        <f ca="1">IF(Q39=0," ",IFERROR(IF(DATEDIF(TODAY(),Q39,"M")&lt;=5,"ROJO",IF(DATEDIF(TODAY(),Q39,"M")&gt;=12,"VERDE",IF(AND(DATEDIF(TODAY(),Q39,"M")&gt;=6,DATEDIF(TODAY(),Q39,"M")&lt;=11),"AMARILLO"))),S39))</f>
        <v xml:space="preserve"> </v>
      </c>
      <c r="S39" s="25" t="str">
        <f>IF(Q39=0," ",IF(Q39&lt;=$N$4,"VENCIDO","NO VENCIDO"))</f>
        <v xml:space="preserve"> </v>
      </c>
      <c r="T39" s="18"/>
      <c r="U39" s="19"/>
      <c r="V39" s="19"/>
      <c r="W39" s="20"/>
      <c r="X39" s="20"/>
      <c r="Y39" s="164"/>
      <c r="Z39" s="21"/>
      <c r="AA39" s="4"/>
      <c r="AB39" s="166"/>
      <c r="AC39" s="166"/>
      <c r="AD39" s="170"/>
      <c r="AE39" s="166"/>
      <c r="AF39" s="166"/>
      <c r="AG39" s="166"/>
      <c r="AH39" s="166"/>
      <c r="AI39" s="166"/>
      <c r="AJ39" s="166"/>
      <c r="AK39" s="166"/>
      <c r="AL39" s="166"/>
      <c r="AM39" s="166"/>
      <c r="AN39" s="166"/>
      <c r="AO39" s="185"/>
      <c r="AP39" s="24"/>
      <c r="AQ39" s="8"/>
    </row>
    <row r="40" spans="1:43" ht="16.5">
      <c r="A40" s="102"/>
      <c r="B40" s="193"/>
      <c r="C40" s="193"/>
      <c r="D40" s="119"/>
      <c r="E40" s="128"/>
      <c r="F40" s="134"/>
      <c r="G40" s="134"/>
      <c r="H40" s="134"/>
      <c r="I40" s="134"/>
      <c r="J40" s="146"/>
      <c r="K40" s="149"/>
      <c r="L40" s="152"/>
      <c r="M40" s="28" t="b">
        <f>M35=N40</f>
        <v>1</v>
      </c>
      <c r="N40" s="29">
        <f>SUM(N35:N39)</f>
        <v>3</v>
      </c>
      <c r="O40" s="30" t="s">
        <v>112</v>
      </c>
      <c r="P40" s="31"/>
      <c r="Q40" s="32"/>
      <c r="R40" s="32"/>
      <c r="S40" s="32"/>
      <c r="T40" s="33">
        <f>SUM(T35:T39)</f>
        <v>0</v>
      </c>
      <c r="U40" s="34"/>
      <c r="V40" s="34"/>
      <c r="W40" s="34"/>
      <c r="X40" s="35"/>
      <c r="Y40" s="165"/>
      <c r="Z40" s="36"/>
      <c r="AA40" s="4"/>
      <c r="AB40" s="37"/>
      <c r="AC40" s="38"/>
      <c r="AD40" s="38"/>
      <c r="AE40" s="38"/>
      <c r="AF40" s="38"/>
      <c r="AG40" s="38"/>
      <c r="AH40" s="38"/>
      <c r="AI40" s="38"/>
      <c r="AJ40" s="38"/>
      <c r="AK40" s="38"/>
      <c r="AL40" s="38"/>
      <c r="AM40" s="38"/>
      <c r="AN40" s="38"/>
      <c r="AO40" s="39"/>
      <c r="AP40" s="24"/>
      <c r="AQ40" s="8"/>
    </row>
    <row r="41" spans="1:43" ht="14.65" customHeight="1">
      <c r="A41" s="100">
        <f>A35+1</f>
        <v>7</v>
      </c>
      <c r="B41" s="193" t="s">
        <v>126</v>
      </c>
      <c r="C41" s="193"/>
      <c r="D41" s="117">
        <f>+Agosto!M41</f>
        <v>0</v>
      </c>
      <c r="E41" s="126">
        <v>0</v>
      </c>
      <c r="F41" s="132">
        <v>0</v>
      </c>
      <c r="G41" s="132"/>
      <c r="H41" s="132"/>
      <c r="I41" s="132"/>
      <c r="J41" s="144">
        <f>+F41+G41</f>
        <v>0</v>
      </c>
      <c r="K41" s="147">
        <f>+AO41</f>
        <v>0</v>
      </c>
      <c r="L41" s="150">
        <f>+J41+K41</f>
        <v>0</v>
      </c>
      <c r="M41" s="153">
        <f>+(D41+E41)-(L41)+H41-I41</f>
        <v>0</v>
      </c>
      <c r="N41" s="14"/>
      <c r="O41" s="15"/>
      <c r="P41" s="15"/>
      <c r="Q41" s="16"/>
      <c r="R41" s="40"/>
      <c r="S41" s="40"/>
      <c r="T41" s="18"/>
      <c r="U41" s="19"/>
      <c r="V41" s="19"/>
      <c r="W41" s="20"/>
      <c r="X41" s="20"/>
      <c r="Y41" s="163">
        <f>+AT41</f>
        <v>0</v>
      </c>
      <c r="Z41" s="21"/>
      <c r="AA41" s="4"/>
      <c r="AB41" s="166"/>
      <c r="AC41" s="166"/>
      <c r="AD41" s="170">
        <f>+AB41+AC41</f>
        <v>0</v>
      </c>
      <c r="AE41" s="166"/>
      <c r="AF41" s="166"/>
      <c r="AG41" s="166"/>
      <c r="AH41" s="166"/>
      <c r="AI41" s="166"/>
      <c r="AJ41" s="166"/>
      <c r="AK41" s="166"/>
      <c r="AL41" s="166"/>
      <c r="AM41" s="166"/>
      <c r="AN41" s="166"/>
      <c r="AO41" s="183">
        <f>SUM(AD41:AN45)</f>
        <v>0</v>
      </c>
      <c r="AP41" s="24"/>
      <c r="AQ41" s="8"/>
    </row>
    <row r="42" spans="1:43" ht="14.65" customHeight="1">
      <c r="A42" s="101"/>
      <c r="B42" s="193"/>
      <c r="C42" s="193"/>
      <c r="D42" s="118"/>
      <c r="E42" s="127"/>
      <c r="F42" s="133"/>
      <c r="G42" s="133"/>
      <c r="H42" s="133"/>
      <c r="I42" s="133"/>
      <c r="J42" s="145"/>
      <c r="K42" s="148"/>
      <c r="L42" s="151"/>
      <c r="M42" s="154"/>
      <c r="N42" s="14"/>
      <c r="O42" s="15"/>
      <c r="P42" s="15"/>
      <c r="Q42" s="16"/>
      <c r="R42" s="40"/>
      <c r="S42" s="41"/>
      <c r="T42" s="18"/>
      <c r="U42" s="19"/>
      <c r="V42" s="19"/>
      <c r="W42" s="20"/>
      <c r="X42" s="20"/>
      <c r="Y42" s="164"/>
      <c r="Z42" s="21"/>
      <c r="AA42" s="4"/>
      <c r="AB42" s="166"/>
      <c r="AC42" s="166"/>
      <c r="AD42" s="170"/>
      <c r="AE42" s="166"/>
      <c r="AF42" s="166"/>
      <c r="AG42" s="166"/>
      <c r="AH42" s="166"/>
      <c r="AI42" s="166"/>
      <c r="AJ42" s="166"/>
      <c r="AK42" s="166"/>
      <c r="AL42" s="166"/>
      <c r="AM42" s="166"/>
      <c r="AN42" s="166"/>
      <c r="AO42" s="184"/>
      <c r="AP42" s="24"/>
      <c r="AQ42" s="8"/>
    </row>
    <row r="43" spans="1:43" ht="14.65" customHeight="1">
      <c r="A43" s="101"/>
      <c r="B43" s="193"/>
      <c r="C43" s="193"/>
      <c r="D43" s="118"/>
      <c r="E43" s="127"/>
      <c r="F43" s="133"/>
      <c r="G43" s="133"/>
      <c r="H43" s="133"/>
      <c r="I43" s="133"/>
      <c r="J43" s="145"/>
      <c r="K43" s="148"/>
      <c r="L43" s="151"/>
      <c r="M43" s="154"/>
      <c r="N43" s="14"/>
      <c r="O43" s="15"/>
      <c r="P43" s="15"/>
      <c r="Q43" s="16"/>
      <c r="R43" s="40"/>
      <c r="S43" s="41"/>
      <c r="T43" s="18"/>
      <c r="U43" s="19"/>
      <c r="V43" s="19"/>
      <c r="W43" s="20"/>
      <c r="X43" s="20"/>
      <c r="Y43" s="164"/>
      <c r="Z43" s="21"/>
      <c r="AA43" s="4"/>
      <c r="AB43" s="166"/>
      <c r="AC43" s="166"/>
      <c r="AD43" s="170"/>
      <c r="AE43" s="166"/>
      <c r="AF43" s="166"/>
      <c r="AG43" s="166"/>
      <c r="AH43" s="166"/>
      <c r="AI43" s="166"/>
      <c r="AJ43" s="166"/>
      <c r="AK43" s="166"/>
      <c r="AL43" s="166"/>
      <c r="AM43" s="166"/>
      <c r="AN43" s="166"/>
      <c r="AO43" s="184"/>
      <c r="AP43" s="24"/>
      <c r="AQ43" s="8"/>
    </row>
    <row r="44" spans="1:43" ht="14.65" customHeight="1">
      <c r="A44" s="101"/>
      <c r="B44" s="193"/>
      <c r="C44" s="193"/>
      <c r="D44" s="118"/>
      <c r="E44" s="127"/>
      <c r="F44" s="133"/>
      <c r="G44" s="133"/>
      <c r="H44" s="133"/>
      <c r="I44" s="133"/>
      <c r="J44" s="145"/>
      <c r="K44" s="148"/>
      <c r="L44" s="151"/>
      <c r="M44" s="154"/>
      <c r="N44" s="14"/>
      <c r="O44" s="15"/>
      <c r="P44" s="15"/>
      <c r="Q44" s="16"/>
      <c r="R44" s="40"/>
      <c r="S44" s="41"/>
      <c r="T44" s="18"/>
      <c r="U44" s="19"/>
      <c r="V44" s="19"/>
      <c r="W44" s="20"/>
      <c r="X44" s="20"/>
      <c r="Y44" s="164"/>
      <c r="Z44" s="21"/>
      <c r="AA44" s="4"/>
      <c r="AB44" s="166"/>
      <c r="AC44" s="166"/>
      <c r="AD44" s="170"/>
      <c r="AE44" s="166"/>
      <c r="AF44" s="166"/>
      <c r="AG44" s="166"/>
      <c r="AH44" s="166"/>
      <c r="AI44" s="166"/>
      <c r="AJ44" s="166"/>
      <c r="AK44" s="166"/>
      <c r="AL44" s="166"/>
      <c r="AM44" s="166"/>
      <c r="AN44" s="166"/>
      <c r="AO44" s="184"/>
      <c r="AP44" s="24"/>
      <c r="AQ44" s="8"/>
    </row>
    <row r="45" spans="1:43" ht="14.65" customHeight="1">
      <c r="A45" s="101"/>
      <c r="B45" s="193"/>
      <c r="C45" s="193"/>
      <c r="D45" s="118"/>
      <c r="E45" s="127"/>
      <c r="F45" s="133"/>
      <c r="G45" s="133"/>
      <c r="H45" s="133"/>
      <c r="I45" s="133"/>
      <c r="J45" s="145"/>
      <c r="K45" s="148"/>
      <c r="L45" s="151"/>
      <c r="M45" s="155"/>
      <c r="N45" s="14"/>
      <c r="O45" s="15"/>
      <c r="P45" s="15"/>
      <c r="Q45" s="16"/>
      <c r="R45" s="40"/>
      <c r="S45" s="41"/>
      <c r="T45" s="18"/>
      <c r="U45" s="19"/>
      <c r="V45" s="19"/>
      <c r="W45" s="20"/>
      <c r="X45" s="20"/>
      <c r="Y45" s="164"/>
      <c r="Z45" s="21"/>
      <c r="AA45" s="4"/>
      <c r="AB45" s="166"/>
      <c r="AC45" s="166"/>
      <c r="AD45" s="170"/>
      <c r="AE45" s="166"/>
      <c r="AF45" s="166"/>
      <c r="AG45" s="166"/>
      <c r="AH45" s="166"/>
      <c r="AI45" s="166"/>
      <c r="AJ45" s="166"/>
      <c r="AK45" s="166"/>
      <c r="AL45" s="166"/>
      <c r="AM45" s="166"/>
      <c r="AN45" s="166"/>
      <c r="AO45" s="185"/>
      <c r="AP45" s="24"/>
      <c r="AQ45" s="8"/>
    </row>
    <row r="46" spans="1:43" ht="16.5">
      <c r="A46" s="102"/>
      <c r="B46" s="193"/>
      <c r="C46" s="193"/>
      <c r="D46" s="119"/>
      <c r="E46" s="128"/>
      <c r="F46" s="134"/>
      <c r="G46" s="134"/>
      <c r="H46" s="134"/>
      <c r="I46" s="134"/>
      <c r="J46" s="146"/>
      <c r="K46" s="149"/>
      <c r="L46" s="152"/>
      <c r="M46" s="28" t="b">
        <f>M41=N46</f>
        <v>1</v>
      </c>
      <c r="N46" s="29">
        <f>SUM(N41:N45)</f>
        <v>0</v>
      </c>
      <c r="O46" s="30" t="s">
        <v>112</v>
      </c>
      <c r="P46" s="31"/>
      <c r="Q46" s="32"/>
      <c r="R46" s="32"/>
      <c r="S46" s="32"/>
      <c r="T46" s="33">
        <f>SUM(T41:T45)</f>
        <v>0</v>
      </c>
      <c r="U46" s="34"/>
      <c r="V46" s="34"/>
      <c r="W46" s="34"/>
      <c r="X46" s="35"/>
      <c r="Y46" s="165"/>
      <c r="Z46" s="36"/>
      <c r="AA46" s="4"/>
      <c r="AB46" s="37"/>
      <c r="AC46" s="38"/>
      <c r="AD46" s="38"/>
      <c r="AE46" s="38"/>
      <c r="AF46" s="38"/>
      <c r="AG46" s="38"/>
      <c r="AH46" s="38"/>
      <c r="AI46" s="38"/>
      <c r="AJ46" s="38"/>
      <c r="AK46" s="38"/>
      <c r="AL46" s="38"/>
      <c r="AM46" s="38"/>
      <c r="AN46" s="38"/>
      <c r="AO46" s="39"/>
      <c r="AP46" s="24"/>
      <c r="AQ46" s="8"/>
    </row>
    <row r="47" spans="1:43" ht="14.65" customHeight="1">
      <c r="A47" s="100">
        <f>A41+1</f>
        <v>8</v>
      </c>
      <c r="B47" s="187" t="s">
        <v>127</v>
      </c>
      <c r="C47" s="188"/>
      <c r="D47" s="117">
        <f>+Agosto!M47</f>
        <v>30</v>
      </c>
      <c r="E47" s="126">
        <v>0</v>
      </c>
      <c r="F47" s="132">
        <v>9</v>
      </c>
      <c r="G47" s="132"/>
      <c r="H47" s="132"/>
      <c r="I47" s="132"/>
      <c r="J47" s="144">
        <f>+F47+G47</f>
        <v>9</v>
      </c>
      <c r="K47" s="147">
        <f>+AO47</f>
        <v>1</v>
      </c>
      <c r="L47" s="150">
        <f>+J47+K47</f>
        <v>10</v>
      </c>
      <c r="M47" s="153">
        <f>+(D47+E47)-(L47)+H47-I47</f>
        <v>20</v>
      </c>
      <c r="N47" s="14">
        <v>20</v>
      </c>
      <c r="O47" s="15" t="s">
        <v>296</v>
      </c>
      <c r="P47" s="15" t="s">
        <v>115</v>
      </c>
      <c r="Q47" s="16">
        <v>46660</v>
      </c>
      <c r="R47" s="17" t="str">
        <f ca="1">IF(Q47=0," ",IFERROR(IF(DATEDIF(TODAY(),Q47,"M")&lt;=5,"ROJO",IF(DATEDIF(TODAY(),Q47,"M")&gt;=12,"VERDE",IF(AND(DATEDIF(TODAY(),Q47,"M")&gt;=6,DATEDIF(TODAY(),Q47,"M")&lt;=11),"AMARILLO"))),S47))</f>
        <v>AMARILLO</v>
      </c>
      <c r="S47" s="17" t="str">
        <f>IF(Q47=0," ",IF(Q47&lt;=$N$4,"VENCIDO","NO VENCIDO"))</f>
        <v>NO VENCIDO</v>
      </c>
      <c r="T47" s="18"/>
      <c r="U47" s="19"/>
      <c r="V47" s="19"/>
      <c r="W47" s="20"/>
      <c r="X47" s="20"/>
      <c r="Y47" s="163">
        <f>+AT47</f>
        <v>0</v>
      </c>
      <c r="Z47" s="21"/>
      <c r="AA47" s="4"/>
      <c r="AB47" s="166">
        <v>1</v>
      </c>
      <c r="AC47" s="166"/>
      <c r="AD47" s="170">
        <f>+AB47+AC47</f>
        <v>1</v>
      </c>
      <c r="AE47" s="166"/>
      <c r="AF47" s="166"/>
      <c r="AG47" s="166"/>
      <c r="AH47" s="166"/>
      <c r="AI47" s="166"/>
      <c r="AJ47" s="166"/>
      <c r="AK47" s="166"/>
      <c r="AL47" s="166"/>
      <c r="AM47" s="166"/>
      <c r="AN47" s="166"/>
      <c r="AO47" s="183">
        <f>SUM(AD47:AN51)</f>
        <v>1</v>
      </c>
      <c r="AP47" s="24"/>
      <c r="AQ47" s="8"/>
    </row>
    <row r="48" spans="1:43" ht="14.65" customHeight="1">
      <c r="A48" s="101"/>
      <c r="B48" s="189"/>
      <c r="C48" s="190"/>
      <c r="D48" s="118"/>
      <c r="E48" s="127"/>
      <c r="F48" s="133"/>
      <c r="G48" s="133"/>
      <c r="H48" s="133"/>
      <c r="I48" s="133"/>
      <c r="J48" s="145"/>
      <c r="K48" s="148"/>
      <c r="L48" s="151"/>
      <c r="M48" s="154"/>
      <c r="N48" s="14"/>
      <c r="O48" s="15"/>
      <c r="P48" s="15"/>
      <c r="Q48" s="16"/>
      <c r="R48" s="17" t="str">
        <f ca="1">IF(Q48=0," ",IFERROR(IF(DATEDIF(TODAY(),Q48,"M")&lt;=5,"ROJO",IF(DATEDIF(TODAY(),Q48,"M")&gt;=12,"VERDE",IF(AND(DATEDIF(TODAY(),Q48,"M")&gt;=6,DATEDIF(TODAY(),Q48,"M")&lt;=11),"AMARILLO"))),S48))</f>
        <v xml:space="preserve"> </v>
      </c>
      <c r="S48" s="25" t="str">
        <f>IF(Q48=0," ",IF(Q48&lt;=$N$4,"VENCIDO","NO VENCIDO"))</f>
        <v xml:space="preserve"> </v>
      </c>
      <c r="T48" s="18"/>
      <c r="U48" s="19"/>
      <c r="V48" s="19"/>
      <c r="W48" s="20"/>
      <c r="X48" s="20"/>
      <c r="Y48" s="164"/>
      <c r="Z48" s="21"/>
      <c r="AA48" s="4"/>
      <c r="AB48" s="166"/>
      <c r="AC48" s="166"/>
      <c r="AD48" s="170"/>
      <c r="AE48" s="166"/>
      <c r="AF48" s="166"/>
      <c r="AG48" s="166"/>
      <c r="AH48" s="166"/>
      <c r="AI48" s="166"/>
      <c r="AJ48" s="166"/>
      <c r="AK48" s="166"/>
      <c r="AL48" s="166"/>
      <c r="AM48" s="166"/>
      <c r="AN48" s="166"/>
      <c r="AO48" s="184"/>
      <c r="AP48" s="24"/>
      <c r="AQ48" s="8"/>
    </row>
    <row r="49" spans="1:43" ht="14.65" customHeight="1">
      <c r="A49" s="101"/>
      <c r="B49" s="189"/>
      <c r="C49" s="190"/>
      <c r="D49" s="118"/>
      <c r="E49" s="127"/>
      <c r="F49" s="133"/>
      <c r="G49" s="133"/>
      <c r="H49" s="133"/>
      <c r="I49" s="133"/>
      <c r="J49" s="145"/>
      <c r="K49" s="148"/>
      <c r="L49" s="151"/>
      <c r="M49" s="154"/>
      <c r="N49" s="14"/>
      <c r="O49" s="15"/>
      <c r="P49" s="15"/>
      <c r="Q49" s="16"/>
      <c r="R49" s="17" t="str">
        <f ca="1">IF(Q49=0," ",IFERROR(IF(DATEDIF(TODAY(),Q49,"M")&lt;=5,"ROJO",IF(DATEDIF(TODAY(),Q49,"M")&gt;=12,"VERDE",IF(AND(DATEDIF(TODAY(),Q49,"M")&gt;=6,DATEDIF(TODAY(),Q49,"M")&lt;=11),"AMARILLO"))),S49))</f>
        <v xml:space="preserve"> </v>
      </c>
      <c r="S49" s="25" t="str">
        <f>IF(Q49=0," ",IF(Q49&lt;=$N$4,"VENCIDO","NO VENCIDO"))</f>
        <v xml:space="preserve"> </v>
      </c>
      <c r="T49" s="18"/>
      <c r="U49" s="19"/>
      <c r="V49" s="19"/>
      <c r="W49" s="20"/>
      <c r="X49" s="20"/>
      <c r="Y49" s="164"/>
      <c r="Z49" s="21"/>
      <c r="AA49" s="4"/>
      <c r="AB49" s="166"/>
      <c r="AC49" s="166"/>
      <c r="AD49" s="170"/>
      <c r="AE49" s="166"/>
      <c r="AF49" s="166"/>
      <c r="AG49" s="166"/>
      <c r="AH49" s="166"/>
      <c r="AI49" s="166"/>
      <c r="AJ49" s="166"/>
      <c r="AK49" s="166"/>
      <c r="AL49" s="166"/>
      <c r="AM49" s="166"/>
      <c r="AN49" s="166"/>
      <c r="AO49" s="184"/>
      <c r="AP49" s="24"/>
      <c r="AQ49" s="8"/>
    </row>
    <row r="50" spans="1:43" ht="14.65" customHeight="1">
      <c r="A50" s="101"/>
      <c r="B50" s="189"/>
      <c r="C50" s="190"/>
      <c r="D50" s="118"/>
      <c r="E50" s="127"/>
      <c r="F50" s="133"/>
      <c r="G50" s="133"/>
      <c r="H50" s="133"/>
      <c r="I50" s="133"/>
      <c r="J50" s="145"/>
      <c r="K50" s="148"/>
      <c r="L50" s="151"/>
      <c r="M50" s="154"/>
      <c r="N50" s="14"/>
      <c r="O50" s="15"/>
      <c r="P50" s="15"/>
      <c r="Q50" s="16"/>
      <c r="R50" s="17" t="str">
        <f ca="1">IF(Q50=0," ",IFERROR(IF(DATEDIF(TODAY(),Q50,"M")&lt;=5,"ROJO",IF(DATEDIF(TODAY(),Q50,"M")&gt;=12,"VERDE",IF(AND(DATEDIF(TODAY(),Q50,"M")&gt;=6,DATEDIF(TODAY(),Q50,"M")&lt;=11),"AMARILLO"))),S50))</f>
        <v xml:space="preserve"> </v>
      </c>
      <c r="S50" s="25" t="str">
        <f>IF(Q50=0," ",IF(Q50&lt;=$N$4,"VENCIDO","NO VENCIDO"))</f>
        <v xml:space="preserve"> </v>
      </c>
      <c r="T50" s="18"/>
      <c r="U50" s="19"/>
      <c r="V50" s="19"/>
      <c r="W50" s="20"/>
      <c r="X50" s="20"/>
      <c r="Y50" s="164"/>
      <c r="Z50" s="21"/>
      <c r="AA50" s="4"/>
      <c r="AB50" s="166"/>
      <c r="AC50" s="166"/>
      <c r="AD50" s="170"/>
      <c r="AE50" s="166"/>
      <c r="AF50" s="166"/>
      <c r="AG50" s="166"/>
      <c r="AH50" s="166"/>
      <c r="AI50" s="166"/>
      <c r="AJ50" s="166"/>
      <c r="AK50" s="166"/>
      <c r="AL50" s="166"/>
      <c r="AM50" s="166"/>
      <c r="AN50" s="166"/>
      <c r="AO50" s="184"/>
      <c r="AP50" s="24"/>
      <c r="AQ50" s="8"/>
    </row>
    <row r="51" spans="1:43" ht="14.65" customHeight="1">
      <c r="A51" s="101"/>
      <c r="B51" s="189"/>
      <c r="C51" s="190"/>
      <c r="D51" s="118"/>
      <c r="E51" s="127"/>
      <c r="F51" s="133"/>
      <c r="G51" s="133"/>
      <c r="H51" s="133"/>
      <c r="I51" s="133"/>
      <c r="J51" s="145"/>
      <c r="K51" s="148"/>
      <c r="L51" s="151"/>
      <c r="M51" s="155"/>
      <c r="N51" s="14"/>
      <c r="O51" s="15"/>
      <c r="P51" s="15"/>
      <c r="Q51" s="16"/>
      <c r="R51" s="17" t="str">
        <f ca="1">IF(Q51=0," ",IFERROR(IF(DATEDIF(TODAY(),Q51,"M")&lt;=5,"ROJO",IF(DATEDIF(TODAY(),Q51,"M")&gt;=12,"VERDE",IF(AND(DATEDIF(TODAY(),Q51,"M")&gt;=6,DATEDIF(TODAY(),Q51,"M")&lt;=11),"AMARILLO"))),S51))</f>
        <v xml:space="preserve"> </v>
      </c>
      <c r="S51" s="25" t="str">
        <f>IF(Q51=0," ",IF(Q51&lt;=$N$4,"VENCIDO","NO VENCIDO"))</f>
        <v xml:space="preserve"> </v>
      </c>
      <c r="T51" s="18"/>
      <c r="U51" s="19"/>
      <c r="V51" s="19"/>
      <c r="W51" s="20"/>
      <c r="X51" s="20"/>
      <c r="Y51" s="164"/>
      <c r="Z51" s="21"/>
      <c r="AA51" s="4"/>
      <c r="AB51" s="166"/>
      <c r="AC51" s="166"/>
      <c r="AD51" s="170"/>
      <c r="AE51" s="166"/>
      <c r="AF51" s="166"/>
      <c r="AG51" s="166"/>
      <c r="AH51" s="166"/>
      <c r="AI51" s="166"/>
      <c r="AJ51" s="166"/>
      <c r="AK51" s="166"/>
      <c r="AL51" s="166"/>
      <c r="AM51" s="166"/>
      <c r="AN51" s="166"/>
      <c r="AO51" s="185"/>
      <c r="AP51" s="24"/>
      <c r="AQ51" s="8"/>
    </row>
    <row r="52" spans="1:43" ht="16.5">
      <c r="A52" s="102"/>
      <c r="B52" s="191"/>
      <c r="C52" s="192"/>
      <c r="D52" s="119"/>
      <c r="E52" s="128"/>
      <c r="F52" s="134"/>
      <c r="G52" s="134"/>
      <c r="H52" s="134"/>
      <c r="I52" s="134"/>
      <c r="J52" s="146"/>
      <c r="K52" s="149"/>
      <c r="L52" s="152"/>
      <c r="M52" s="28" t="b">
        <f>M47=N52</f>
        <v>1</v>
      </c>
      <c r="N52" s="29">
        <f>SUM(N47:N51)</f>
        <v>20</v>
      </c>
      <c r="O52" s="30" t="s">
        <v>112</v>
      </c>
      <c r="P52" s="31"/>
      <c r="Q52" s="32"/>
      <c r="R52" s="32"/>
      <c r="S52" s="32"/>
      <c r="T52" s="33">
        <f>SUM(T47:T51)</f>
        <v>0</v>
      </c>
      <c r="U52" s="34"/>
      <c r="V52" s="34"/>
      <c r="W52" s="34"/>
      <c r="X52" s="35"/>
      <c r="Y52" s="165"/>
      <c r="Z52" s="36"/>
      <c r="AA52" s="4"/>
      <c r="AB52" s="37"/>
      <c r="AC52" s="37"/>
      <c r="AD52" s="38"/>
      <c r="AE52" s="37"/>
      <c r="AF52" s="37"/>
      <c r="AG52" s="37"/>
      <c r="AH52" s="37"/>
      <c r="AI52" s="37"/>
      <c r="AJ52" s="37"/>
      <c r="AK52" s="37"/>
      <c r="AL52" s="37"/>
      <c r="AM52" s="37"/>
      <c r="AN52" s="37"/>
      <c r="AO52" s="39"/>
      <c r="AP52" s="24"/>
      <c r="AQ52" s="8"/>
    </row>
    <row r="53" spans="1:43" ht="14.65" customHeight="1">
      <c r="A53" s="100">
        <f>A47+1</f>
        <v>9</v>
      </c>
      <c r="B53" s="187" t="s">
        <v>128</v>
      </c>
      <c r="C53" s="188"/>
      <c r="D53" s="117">
        <f>+Agosto!M53</f>
        <v>10</v>
      </c>
      <c r="E53" s="126">
        <v>0</v>
      </c>
      <c r="F53" s="132">
        <v>0</v>
      </c>
      <c r="G53" s="132"/>
      <c r="H53" s="132"/>
      <c r="I53" s="132"/>
      <c r="J53" s="144">
        <f>+F53+G53</f>
        <v>0</v>
      </c>
      <c r="K53" s="147">
        <f>+AO53</f>
        <v>0</v>
      </c>
      <c r="L53" s="150">
        <f>+J53+K53</f>
        <v>0</v>
      </c>
      <c r="M53" s="153">
        <f>+(D53+E53)-(L53)+H53-I53</f>
        <v>10</v>
      </c>
      <c r="N53" s="14">
        <v>10</v>
      </c>
      <c r="O53" s="15" t="s">
        <v>124</v>
      </c>
      <c r="P53" s="15" t="s">
        <v>130</v>
      </c>
      <c r="Q53" s="16">
        <v>46326</v>
      </c>
      <c r="R53" s="17" t="str">
        <f ca="1">IF(Q53=0," ",IFERROR(IF(DATEDIF(TODAY(),Q53,"M")&lt;=5,"ROJO",IF(DATEDIF(TODAY(),Q53,"M")&gt;=12,"VERDE",IF(AND(DATEDIF(TODAY(),Q53,"M")&gt;=6,DATEDIF(TODAY(),Q53,"M")&lt;=11),"AMARILLO"))),S53))</f>
        <v>ROJO</v>
      </c>
      <c r="S53" s="17" t="str">
        <f>IF(Q53=0," ",IF(Q53&lt;=$N$4,"VENCIDO","NO VENCIDO"))</f>
        <v>NO VENCIDO</v>
      </c>
      <c r="T53" s="18"/>
      <c r="U53" s="19"/>
      <c r="V53" s="19"/>
      <c r="W53" s="20"/>
      <c r="X53" s="20"/>
      <c r="Y53" s="163">
        <f>+AT53</f>
        <v>0</v>
      </c>
      <c r="Z53" s="21"/>
      <c r="AA53" s="4"/>
      <c r="AB53" s="166"/>
      <c r="AC53" s="166"/>
      <c r="AD53" s="170">
        <f>+AB53+AC53</f>
        <v>0</v>
      </c>
      <c r="AE53" s="166"/>
      <c r="AF53" s="166"/>
      <c r="AG53" s="166"/>
      <c r="AH53" s="166"/>
      <c r="AI53" s="166"/>
      <c r="AJ53" s="166"/>
      <c r="AK53" s="166"/>
      <c r="AL53" s="166"/>
      <c r="AM53" s="166"/>
      <c r="AN53" s="166"/>
      <c r="AO53" s="183">
        <f>SUM(AD53:AN57)</f>
        <v>0</v>
      </c>
      <c r="AP53" s="24"/>
      <c r="AQ53" s="8"/>
    </row>
    <row r="54" spans="1:43" ht="14.65" customHeight="1">
      <c r="A54" s="101"/>
      <c r="B54" s="189"/>
      <c r="C54" s="190"/>
      <c r="D54" s="118"/>
      <c r="E54" s="127"/>
      <c r="F54" s="133"/>
      <c r="G54" s="133"/>
      <c r="H54" s="133"/>
      <c r="I54" s="133"/>
      <c r="J54" s="145"/>
      <c r="K54" s="148"/>
      <c r="L54" s="151"/>
      <c r="M54" s="154"/>
      <c r="N54" s="14"/>
      <c r="O54" s="15"/>
      <c r="P54" s="15"/>
      <c r="Q54" s="16"/>
      <c r="R54" s="17" t="str">
        <f ca="1">IF(Q54=0," ",IFERROR(IF(DATEDIF(TODAY(),Q54,"M")&lt;=5,"ROJO",IF(DATEDIF(TODAY(),Q54,"M")&gt;=12,"VERDE",IF(AND(DATEDIF(TODAY(),Q54,"M")&gt;=6,DATEDIF(TODAY(),Q54,"M")&lt;=11),"AMARILLO"))),S54))</f>
        <v xml:space="preserve"> </v>
      </c>
      <c r="S54" s="25" t="str">
        <f>IF(Q54=0," ",IF(Q54&lt;=$N$4,"VENCIDO","NO VENCIDO"))</f>
        <v xml:space="preserve"> </v>
      </c>
      <c r="T54" s="18"/>
      <c r="U54" s="19"/>
      <c r="V54" s="19"/>
      <c r="W54" s="20"/>
      <c r="X54" s="20"/>
      <c r="Y54" s="164"/>
      <c r="Z54" s="21"/>
      <c r="AA54" s="4"/>
      <c r="AB54" s="166"/>
      <c r="AC54" s="166"/>
      <c r="AD54" s="170"/>
      <c r="AE54" s="166"/>
      <c r="AF54" s="166"/>
      <c r="AG54" s="166"/>
      <c r="AH54" s="166"/>
      <c r="AI54" s="166"/>
      <c r="AJ54" s="166"/>
      <c r="AK54" s="166"/>
      <c r="AL54" s="166"/>
      <c r="AM54" s="166"/>
      <c r="AN54" s="166"/>
      <c r="AO54" s="184"/>
      <c r="AP54" s="24"/>
      <c r="AQ54" s="8"/>
    </row>
    <row r="55" spans="1:43" ht="14.65" customHeight="1">
      <c r="A55" s="101"/>
      <c r="B55" s="189"/>
      <c r="C55" s="190"/>
      <c r="D55" s="118"/>
      <c r="E55" s="127"/>
      <c r="F55" s="133"/>
      <c r="G55" s="133"/>
      <c r="H55" s="133"/>
      <c r="I55" s="133"/>
      <c r="J55" s="145"/>
      <c r="K55" s="148"/>
      <c r="L55" s="151"/>
      <c r="M55" s="154"/>
      <c r="N55" s="14"/>
      <c r="O55" s="15"/>
      <c r="P55" s="15"/>
      <c r="Q55" s="16"/>
      <c r="R55" s="17" t="str">
        <f ca="1">IF(Q55=0," ",IFERROR(IF(DATEDIF(TODAY(),Q55,"M")&lt;=5,"ROJO",IF(DATEDIF(TODAY(),Q55,"M")&gt;=12,"VERDE",IF(AND(DATEDIF(TODAY(),Q55,"M")&gt;=6,DATEDIF(TODAY(),Q55,"M")&lt;=11),"AMARILLO"))),S55))</f>
        <v xml:space="preserve"> </v>
      </c>
      <c r="S55" s="25" t="str">
        <f>IF(Q55=0," ",IF(Q55&lt;=$N$4,"VENCIDO","NO VENCIDO"))</f>
        <v xml:space="preserve"> </v>
      </c>
      <c r="T55" s="18"/>
      <c r="U55" s="19"/>
      <c r="V55" s="19"/>
      <c r="W55" s="20"/>
      <c r="X55" s="20"/>
      <c r="Y55" s="164"/>
      <c r="Z55" s="21"/>
      <c r="AA55" s="4"/>
      <c r="AB55" s="166"/>
      <c r="AC55" s="166"/>
      <c r="AD55" s="170"/>
      <c r="AE55" s="166"/>
      <c r="AF55" s="166"/>
      <c r="AG55" s="166"/>
      <c r="AH55" s="166"/>
      <c r="AI55" s="166"/>
      <c r="AJ55" s="166"/>
      <c r="AK55" s="166"/>
      <c r="AL55" s="166"/>
      <c r="AM55" s="166"/>
      <c r="AN55" s="166"/>
      <c r="AO55" s="184"/>
      <c r="AP55" s="24"/>
      <c r="AQ55" s="8"/>
    </row>
    <row r="56" spans="1:43" ht="14.65" customHeight="1">
      <c r="A56" s="101"/>
      <c r="B56" s="189"/>
      <c r="C56" s="190"/>
      <c r="D56" s="118"/>
      <c r="E56" s="127"/>
      <c r="F56" s="133"/>
      <c r="G56" s="133"/>
      <c r="H56" s="133"/>
      <c r="I56" s="133"/>
      <c r="J56" s="145"/>
      <c r="K56" s="148"/>
      <c r="L56" s="151"/>
      <c r="M56" s="154"/>
      <c r="N56" s="14"/>
      <c r="O56" s="15"/>
      <c r="P56" s="15"/>
      <c r="Q56" s="16"/>
      <c r="R56" s="17" t="str">
        <f ca="1">IF(Q56=0," ",IFERROR(IF(DATEDIF(TODAY(),Q56,"M")&lt;=5,"ROJO",IF(DATEDIF(TODAY(),Q56,"M")&gt;=12,"VERDE",IF(AND(DATEDIF(TODAY(),Q56,"M")&gt;=6,DATEDIF(TODAY(),Q56,"M")&lt;=11),"AMARILLO"))),S56))</f>
        <v xml:space="preserve"> </v>
      </c>
      <c r="S56" s="25" t="str">
        <f>IF(Q56=0," ",IF(Q56&lt;=$N$4,"VENCIDO","NO VENCIDO"))</f>
        <v xml:space="preserve"> </v>
      </c>
      <c r="T56" s="18"/>
      <c r="U56" s="19"/>
      <c r="V56" s="19"/>
      <c r="W56" s="20"/>
      <c r="X56" s="20"/>
      <c r="Y56" s="164"/>
      <c r="Z56" s="21"/>
      <c r="AA56" s="4"/>
      <c r="AB56" s="166"/>
      <c r="AC56" s="166"/>
      <c r="AD56" s="170"/>
      <c r="AE56" s="166"/>
      <c r="AF56" s="166"/>
      <c r="AG56" s="166"/>
      <c r="AH56" s="166"/>
      <c r="AI56" s="166"/>
      <c r="AJ56" s="166"/>
      <c r="AK56" s="166"/>
      <c r="AL56" s="166"/>
      <c r="AM56" s="166"/>
      <c r="AN56" s="166"/>
      <c r="AO56" s="184"/>
      <c r="AP56" s="24"/>
      <c r="AQ56" s="8"/>
    </row>
    <row r="57" spans="1:43" ht="14.65" customHeight="1">
      <c r="A57" s="101"/>
      <c r="B57" s="189"/>
      <c r="C57" s="190"/>
      <c r="D57" s="118"/>
      <c r="E57" s="127"/>
      <c r="F57" s="133"/>
      <c r="G57" s="133"/>
      <c r="H57" s="133"/>
      <c r="I57" s="133"/>
      <c r="J57" s="145"/>
      <c r="K57" s="148"/>
      <c r="L57" s="151"/>
      <c r="M57" s="155"/>
      <c r="N57" s="14"/>
      <c r="O57" s="15"/>
      <c r="P57" s="15"/>
      <c r="Q57" s="16"/>
      <c r="R57" s="17" t="str">
        <f ca="1">IF(Q57=0," ",IFERROR(IF(DATEDIF(TODAY(),Q57,"M")&lt;=5,"ROJO",IF(DATEDIF(TODAY(),Q57,"M")&gt;=12,"VERDE",IF(AND(DATEDIF(TODAY(),Q57,"M")&gt;=6,DATEDIF(TODAY(),Q57,"M")&lt;=11),"AMARILLO"))),S57))</f>
        <v xml:space="preserve"> </v>
      </c>
      <c r="S57" s="25" t="str">
        <f>IF(Q57=0," ",IF(Q57&lt;=$N$4,"VENCIDO","NO VENCIDO"))</f>
        <v xml:space="preserve"> </v>
      </c>
      <c r="T57" s="18"/>
      <c r="U57" s="19"/>
      <c r="V57" s="19"/>
      <c r="W57" s="20"/>
      <c r="X57" s="20"/>
      <c r="Y57" s="164"/>
      <c r="Z57" s="21"/>
      <c r="AA57" s="4"/>
      <c r="AB57" s="166"/>
      <c r="AC57" s="166"/>
      <c r="AD57" s="170"/>
      <c r="AE57" s="166"/>
      <c r="AF57" s="166"/>
      <c r="AG57" s="166"/>
      <c r="AH57" s="166"/>
      <c r="AI57" s="166"/>
      <c r="AJ57" s="166"/>
      <c r="AK57" s="166"/>
      <c r="AL57" s="166"/>
      <c r="AM57" s="166"/>
      <c r="AN57" s="166"/>
      <c r="AO57" s="185"/>
      <c r="AP57" s="24"/>
      <c r="AQ57" s="8"/>
    </row>
    <row r="58" spans="1:43" ht="16.5">
      <c r="A58" s="102"/>
      <c r="B58" s="191"/>
      <c r="C58" s="192"/>
      <c r="D58" s="119"/>
      <c r="E58" s="128"/>
      <c r="F58" s="134"/>
      <c r="G58" s="134"/>
      <c r="H58" s="134"/>
      <c r="I58" s="134"/>
      <c r="J58" s="146"/>
      <c r="K58" s="149"/>
      <c r="L58" s="152"/>
      <c r="M58" s="28" t="b">
        <f>M53=N58</f>
        <v>1</v>
      </c>
      <c r="N58" s="29">
        <f>SUM(N53:N57)</f>
        <v>10</v>
      </c>
      <c r="O58" s="30" t="s">
        <v>112</v>
      </c>
      <c r="P58" s="31"/>
      <c r="Q58" s="32"/>
      <c r="R58" s="32"/>
      <c r="S58" s="32"/>
      <c r="T58" s="33">
        <f>SUM(T53:T57)</f>
        <v>0</v>
      </c>
      <c r="U58" s="34"/>
      <c r="V58" s="34"/>
      <c r="W58" s="34"/>
      <c r="X58" s="35"/>
      <c r="Y58" s="165"/>
      <c r="Z58" s="36"/>
      <c r="AA58" s="4"/>
      <c r="AB58" s="37"/>
      <c r="AC58" s="37"/>
      <c r="AD58" s="38"/>
      <c r="AE58" s="37"/>
      <c r="AF58" s="37"/>
      <c r="AG58" s="37"/>
      <c r="AH58" s="37"/>
      <c r="AI58" s="37"/>
      <c r="AJ58" s="37"/>
      <c r="AK58" s="37"/>
      <c r="AL58" s="37"/>
      <c r="AM58" s="37"/>
      <c r="AN58" s="37"/>
      <c r="AO58" s="39"/>
      <c r="AP58" s="24"/>
      <c r="AQ58" s="8"/>
    </row>
    <row r="59" spans="1:43" ht="14.65" customHeight="1">
      <c r="A59" s="100">
        <f>A53+1</f>
        <v>10</v>
      </c>
      <c r="B59" s="187" t="s">
        <v>131</v>
      </c>
      <c r="C59" s="188"/>
      <c r="D59" s="117">
        <f>+Agosto!M59</f>
        <v>23</v>
      </c>
      <c r="E59" s="126">
        <v>0</v>
      </c>
      <c r="F59" s="132">
        <v>7</v>
      </c>
      <c r="G59" s="132"/>
      <c r="H59" s="132"/>
      <c r="I59" s="132"/>
      <c r="J59" s="144">
        <f>+F59+G59</f>
        <v>7</v>
      </c>
      <c r="K59" s="147">
        <f>+AO59</f>
        <v>0</v>
      </c>
      <c r="L59" s="150">
        <f>+J59+K59</f>
        <v>7</v>
      </c>
      <c r="M59" s="153">
        <f>+(D59+E59)-(L59)+H59-I59</f>
        <v>16</v>
      </c>
      <c r="N59" s="14">
        <v>9</v>
      </c>
      <c r="O59" s="15" t="s">
        <v>255</v>
      </c>
      <c r="P59" s="15" t="s">
        <v>133</v>
      </c>
      <c r="Q59" s="16">
        <v>46660</v>
      </c>
      <c r="R59" s="17" t="str">
        <f ca="1">IF(Q59=0," ",IFERROR(IF(DATEDIF(TODAY(),Q59,"M")&lt;=5,"ROJO",IF(DATEDIF(TODAY(),Q59,"M")&gt;=12,"VERDE",IF(AND(DATEDIF(TODAY(),Q59,"M")&gt;=6,DATEDIF(TODAY(),Q59,"M")&lt;=11),"AMARILLO"))),S59))</f>
        <v>AMARILLO</v>
      </c>
      <c r="S59" s="17" t="str">
        <f>IF(Q59=0," ",IF(Q59&lt;=$N$4,"VENCIDO","NO VENCIDO"))</f>
        <v>NO VENCIDO</v>
      </c>
      <c r="T59" s="18"/>
      <c r="U59" s="19"/>
      <c r="V59" s="19"/>
      <c r="W59" s="20"/>
      <c r="X59" s="20"/>
      <c r="Y59" s="163">
        <f>+AT59</f>
        <v>0</v>
      </c>
      <c r="Z59" s="21"/>
      <c r="AA59" s="4"/>
      <c r="AB59" s="166"/>
      <c r="AC59" s="166"/>
      <c r="AD59" s="170">
        <f>+AB59+AC59</f>
        <v>0</v>
      </c>
      <c r="AE59" s="166"/>
      <c r="AF59" s="166"/>
      <c r="AG59" s="166"/>
      <c r="AH59" s="166"/>
      <c r="AI59" s="166"/>
      <c r="AJ59" s="166"/>
      <c r="AK59" s="166"/>
      <c r="AL59" s="166"/>
      <c r="AM59" s="166"/>
      <c r="AN59" s="166"/>
      <c r="AO59" s="183">
        <f>SUM(AD59:AN63)</f>
        <v>0</v>
      </c>
      <c r="AP59" s="24"/>
      <c r="AQ59" s="8"/>
    </row>
    <row r="60" spans="1:43" ht="14.65" customHeight="1">
      <c r="A60" s="101"/>
      <c r="B60" s="189"/>
      <c r="C60" s="190"/>
      <c r="D60" s="118"/>
      <c r="E60" s="127"/>
      <c r="F60" s="133"/>
      <c r="G60" s="133"/>
      <c r="H60" s="133"/>
      <c r="I60" s="133"/>
      <c r="J60" s="145"/>
      <c r="K60" s="148"/>
      <c r="L60" s="151"/>
      <c r="M60" s="154"/>
      <c r="N60" s="14">
        <v>7</v>
      </c>
      <c r="O60" s="15" t="s">
        <v>278</v>
      </c>
      <c r="P60" s="15" t="s">
        <v>133</v>
      </c>
      <c r="Q60" s="16">
        <v>46783</v>
      </c>
      <c r="R60" s="17" t="str">
        <f ca="1">IF(Q60=0," ",IFERROR(IF(DATEDIF(TODAY(),Q60,"M")&lt;=5,"ROJO",IF(DATEDIF(TODAY(),Q60,"M")&gt;=12,"VERDE",IF(AND(DATEDIF(TODAY(),Q60,"M")&gt;=6,DATEDIF(TODAY(),Q60,"M")&lt;=11),"AMARILLO"))),S60))</f>
        <v>VERDE</v>
      </c>
      <c r="S60" s="25" t="str">
        <f>IF(Q60=0," ",IF(Q60&lt;=$N$4,"VENCIDO","NO VENCIDO"))</f>
        <v>NO VENCIDO</v>
      </c>
      <c r="T60" s="18"/>
      <c r="U60" s="19"/>
      <c r="V60" s="19"/>
      <c r="W60" s="20"/>
      <c r="X60" s="20"/>
      <c r="Y60" s="164"/>
      <c r="Z60" s="21"/>
      <c r="AA60" s="4"/>
      <c r="AB60" s="166"/>
      <c r="AC60" s="166"/>
      <c r="AD60" s="170"/>
      <c r="AE60" s="166"/>
      <c r="AF60" s="166"/>
      <c r="AG60" s="166"/>
      <c r="AH60" s="166"/>
      <c r="AI60" s="166"/>
      <c r="AJ60" s="166"/>
      <c r="AK60" s="166"/>
      <c r="AL60" s="166"/>
      <c r="AM60" s="166"/>
      <c r="AN60" s="166"/>
      <c r="AO60" s="184"/>
      <c r="AP60" s="24"/>
      <c r="AQ60" s="8"/>
    </row>
    <row r="61" spans="1:43" ht="14.65" customHeight="1">
      <c r="A61" s="101"/>
      <c r="B61" s="189"/>
      <c r="C61" s="190"/>
      <c r="D61" s="118"/>
      <c r="E61" s="127"/>
      <c r="F61" s="133"/>
      <c r="G61" s="133"/>
      <c r="H61" s="133"/>
      <c r="I61" s="133"/>
      <c r="J61" s="145"/>
      <c r="K61" s="148"/>
      <c r="L61" s="151"/>
      <c r="M61" s="154"/>
      <c r="N61" s="14"/>
      <c r="O61" s="15"/>
      <c r="P61" s="15"/>
      <c r="Q61" s="16"/>
      <c r="R61" s="17" t="str">
        <f ca="1">IF(Q61=0," ",IFERROR(IF(DATEDIF(TODAY(),Q61,"M")&lt;=5,"ROJO",IF(DATEDIF(TODAY(),Q61,"M")&gt;=12,"VERDE",IF(AND(DATEDIF(TODAY(),Q61,"M")&gt;=6,DATEDIF(TODAY(),Q61,"M")&lt;=11),"AMARILLO"))),S61))</f>
        <v xml:space="preserve"> </v>
      </c>
      <c r="S61" s="25" t="str">
        <f>IF(Q61=0," ",IF(Q61&lt;=$N$4,"VENCIDO","NO VENCIDO"))</f>
        <v xml:space="preserve"> </v>
      </c>
      <c r="T61" s="18"/>
      <c r="U61" s="19"/>
      <c r="V61" s="19"/>
      <c r="W61" s="20"/>
      <c r="X61" s="20"/>
      <c r="Y61" s="164"/>
      <c r="Z61" s="21"/>
      <c r="AA61" s="4"/>
      <c r="AB61" s="166"/>
      <c r="AC61" s="166"/>
      <c r="AD61" s="170"/>
      <c r="AE61" s="166"/>
      <c r="AF61" s="166"/>
      <c r="AG61" s="166"/>
      <c r="AH61" s="166"/>
      <c r="AI61" s="166"/>
      <c r="AJ61" s="166"/>
      <c r="AK61" s="166"/>
      <c r="AL61" s="166"/>
      <c r="AM61" s="166"/>
      <c r="AN61" s="166"/>
      <c r="AO61" s="184"/>
      <c r="AP61" s="24"/>
      <c r="AQ61" s="8"/>
    </row>
    <row r="62" spans="1:43" ht="14.65" customHeight="1">
      <c r="A62" s="101"/>
      <c r="B62" s="189"/>
      <c r="C62" s="190"/>
      <c r="D62" s="118"/>
      <c r="E62" s="127"/>
      <c r="F62" s="133"/>
      <c r="G62" s="133"/>
      <c r="H62" s="133"/>
      <c r="I62" s="133"/>
      <c r="J62" s="145"/>
      <c r="K62" s="148"/>
      <c r="L62" s="151"/>
      <c r="M62" s="154"/>
      <c r="N62" s="14"/>
      <c r="O62" s="15"/>
      <c r="P62" s="15"/>
      <c r="Q62" s="16"/>
      <c r="R62" s="17" t="str">
        <f ca="1">IF(Q62=0," ",IFERROR(IF(DATEDIF(TODAY(),Q62,"M")&lt;=5,"ROJO",IF(DATEDIF(TODAY(),Q62,"M")&gt;=12,"VERDE",IF(AND(DATEDIF(TODAY(),Q62,"M")&gt;=6,DATEDIF(TODAY(),Q62,"M")&lt;=11),"AMARILLO"))),S62))</f>
        <v xml:space="preserve"> </v>
      </c>
      <c r="S62" s="25" t="str">
        <f>IF(Q62=0," ",IF(Q62&lt;=$N$4,"VENCIDO","NO VENCIDO"))</f>
        <v xml:space="preserve"> </v>
      </c>
      <c r="T62" s="18"/>
      <c r="U62" s="19"/>
      <c r="V62" s="19"/>
      <c r="W62" s="20"/>
      <c r="X62" s="20"/>
      <c r="Y62" s="164"/>
      <c r="Z62" s="21"/>
      <c r="AA62" s="4"/>
      <c r="AB62" s="166"/>
      <c r="AC62" s="166"/>
      <c r="AD62" s="170"/>
      <c r="AE62" s="166"/>
      <c r="AF62" s="166"/>
      <c r="AG62" s="166"/>
      <c r="AH62" s="166"/>
      <c r="AI62" s="166"/>
      <c r="AJ62" s="166"/>
      <c r="AK62" s="166"/>
      <c r="AL62" s="166"/>
      <c r="AM62" s="166"/>
      <c r="AN62" s="166"/>
      <c r="AO62" s="184"/>
      <c r="AP62" s="24"/>
      <c r="AQ62" s="8"/>
    </row>
    <row r="63" spans="1:43" ht="14.65" customHeight="1">
      <c r="A63" s="101"/>
      <c r="B63" s="189"/>
      <c r="C63" s="190"/>
      <c r="D63" s="118"/>
      <c r="E63" s="127"/>
      <c r="F63" s="133"/>
      <c r="G63" s="133"/>
      <c r="H63" s="133"/>
      <c r="I63" s="133"/>
      <c r="J63" s="145"/>
      <c r="K63" s="148"/>
      <c r="L63" s="151"/>
      <c r="M63" s="155"/>
      <c r="N63" s="14"/>
      <c r="O63" s="15"/>
      <c r="P63" s="15"/>
      <c r="Q63" s="16"/>
      <c r="R63" s="17" t="str">
        <f ca="1">IF(Q63=0," ",IFERROR(IF(DATEDIF(TODAY(),Q63,"M")&lt;=5,"ROJO",IF(DATEDIF(TODAY(),Q63,"M")&gt;=12,"VERDE",IF(AND(DATEDIF(TODAY(),Q63,"M")&gt;=6,DATEDIF(TODAY(),Q63,"M")&lt;=11),"AMARILLO"))),S63))</f>
        <v xml:space="preserve"> </v>
      </c>
      <c r="S63" s="25" t="str">
        <f>IF(Q63=0," ",IF(Q63&lt;=$N$4,"VENCIDO","NO VENCIDO"))</f>
        <v xml:space="preserve"> </v>
      </c>
      <c r="T63" s="18"/>
      <c r="U63" s="19"/>
      <c r="V63" s="19"/>
      <c r="W63" s="20"/>
      <c r="X63" s="20"/>
      <c r="Y63" s="164"/>
      <c r="Z63" s="21"/>
      <c r="AA63" s="4"/>
      <c r="AB63" s="166"/>
      <c r="AC63" s="166"/>
      <c r="AD63" s="170"/>
      <c r="AE63" s="166"/>
      <c r="AF63" s="166"/>
      <c r="AG63" s="166"/>
      <c r="AH63" s="166"/>
      <c r="AI63" s="166"/>
      <c r="AJ63" s="166"/>
      <c r="AK63" s="166"/>
      <c r="AL63" s="166"/>
      <c r="AM63" s="166"/>
      <c r="AN63" s="166"/>
      <c r="AO63" s="185"/>
      <c r="AP63" s="24"/>
      <c r="AQ63" s="8"/>
    </row>
    <row r="64" spans="1:43" ht="16.5">
      <c r="A64" s="102"/>
      <c r="B64" s="191"/>
      <c r="C64" s="192"/>
      <c r="D64" s="119"/>
      <c r="E64" s="128"/>
      <c r="F64" s="134"/>
      <c r="G64" s="134"/>
      <c r="H64" s="134"/>
      <c r="I64" s="134"/>
      <c r="J64" s="146"/>
      <c r="K64" s="149"/>
      <c r="L64" s="152"/>
      <c r="M64" s="28" t="b">
        <f>M59=N64</f>
        <v>1</v>
      </c>
      <c r="N64" s="29">
        <f>SUM(N59:N63)</f>
        <v>16</v>
      </c>
      <c r="O64" s="30" t="s">
        <v>112</v>
      </c>
      <c r="P64" s="31"/>
      <c r="Q64" s="32"/>
      <c r="R64" s="32"/>
      <c r="S64" s="32"/>
      <c r="T64" s="33">
        <f>SUM(T59:T63)</f>
        <v>0</v>
      </c>
      <c r="U64" s="34"/>
      <c r="V64" s="34"/>
      <c r="W64" s="34"/>
      <c r="X64" s="35"/>
      <c r="Y64" s="165"/>
      <c r="Z64" s="36"/>
      <c r="AA64" s="4"/>
      <c r="AB64" s="37"/>
      <c r="AC64" s="37"/>
      <c r="AD64" s="38"/>
      <c r="AE64" s="37"/>
      <c r="AF64" s="37"/>
      <c r="AG64" s="37"/>
      <c r="AH64" s="37"/>
      <c r="AI64" s="37"/>
      <c r="AJ64" s="37"/>
      <c r="AK64" s="37"/>
      <c r="AL64" s="37"/>
      <c r="AM64" s="37"/>
      <c r="AN64" s="37"/>
      <c r="AO64" s="39"/>
      <c r="AP64" s="24"/>
      <c r="AQ64" s="8"/>
    </row>
    <row r="65" spans="1:43" ht="14.65" customHeight="1">
      <c r="A65" s="100">
        <f>A59+1</f>
        <v>11</v>
      </c>
      <c r="B65" s="187" t="s">
        <v>134</v>
      </c>
      <c r="C65" s="188"/>
      <c r="D65" s="117">
        <f>+Agosto!M65</f>
        <v>29</v>
      </c>
      <c r="E65" s="126">
        <v>5</v>
      </c>
      <c r="F65" s="132">
        <v>12</v>
      </c>
      <c r="G65" s="132"/>
      <c r="H65" s="132"/>
      <c r="I65" s="132"/>
      <c r="J65" s="144">
        <f>+F65+G65</f>
        <v>12</v>
      </c>
      <c r="K65" s="147">
        <f>+AO65</f>
        <v>0</v>
      </c>
      <c r="L65" s="150">
        <f>+J65+K65</f>
        <v>12</v>
      </c>
      <c r="M65" s="153">
        <f>+(D65+E65)-(L65)+H65-I65</f>
        <v>22</v>
      </c>
      <c r="N65" s="14">
        <v>5</v>
      </c>
      <c r="O65" s="15" t="s">
        <v>317</v>
      </c>
      <c r="P65" s="15" t="s">
        <v>244</v>
      </c>
      <c r="Q65" s="16">
        <v>47057</v>
      </c>
      <c r="R65" s="17" t="str">
        <f ca="1">IF(Q65=0," ",IFERROR(IF(DATEDIF(TODAY(),Q65,"M")&lt;=5,"ROJO",IF(DATEDIF(TODAY(),Q65,"M")&gt;=12,"VERDE",IF(AND(DATEDIF(TODAY(),Q65,"M")&gt;=6,DATEDIF(TODAY(),Q65,"M")&lt;=11),"AMARILLO"))),S65))</f>
        <v>VERDE</v>
      </c>
      <c r="S65" s="17" t="str">
        <f>IF(Q65=0," ",IF(Q65&lt;=$N$4,"VENCIDO","NO VENCIDO"))</f>
        <v>NO VENCIDO</v>
      </c>
      <c r="T65" s="18"/>
      <c r="U65" s="19"/>
      <c r="V65" s="19"/>
      <c r="W65" s="20"/>
      <c r="X65" s="20"/>
      <c r="Y65" s="163">
        <f>+AT65</f>
        <v>0</v>
      </c>
      <c r="Z65" s="21"/>
      <c r="AA65" s="4"/>
      <c r="AB65" s="166"/>
      <c r="AC65" s="166"/>
      <c r="AD65" s="170">
        <f>+AB65+AC65</f>
        <v>0</v>
      </c>
      <c r="AE65" s="166"/>
      <c r="AF65" s="166"/>
      <c r="AG65" s="166"/>
      <c r="AH65" s="166"/>
      <c r="AI65" s="166"/>
      <c r="AJ65" s="166"/>
      <c r="AK65" s="166"/>
      <c r="AL65" s="166"/>
      <c r="AM65" s="166"/>
      <c r="AN65" s="166"/>
      <c r="AO65" s="183">
        <f>SUM(AD65:AN69)</f>
        <v>0</v>
      </c>
      <c r="AP65" s="24"/>
      <c r="AQ65" s="8"/>
    </row>
    <row r="66" spans="1:43" ht="14.65" customHeight="1">
      <c r="A66" s="101"/>
      <c r="B66" s="189"/>
      <c r="C66" s="190"/>
      <c r="D66" s="118"/>
      <c r="E66" s="127"/>
      <c r="F66" s="133"/>
      <c r="G66" s="133"/>
      <c r="H66" s="133"/>
      <c r="I66" s="133"/>
      <c r="J66" s="145"/>
      <c r="K66" s="148"/>
      <c r="L66" s="151"/>
      <c r="M66" s="154"/>
      <c r="N66" s="14">
        <v>17</v>
      </c>
      <c r="O66" s="15" t="s">
        <v>297</v>
      </c>
      <c r="P66" s="15" t="s">
        <v>136</v>
      </c>
      <c r="Q66" s="16">
        <v>46660</v>
      </c>
      <c r="R66" s="17" t="str">
        <f ca="1">IF(Q66=0," ",IFERROR(IF(DATEDIF(TODAY(),Q66,"M")&lt;=5,"ROJO",IF(DATEDIF(TODAY(),Q66,"M")&gt;=12,"VERDE",IF(AND(DATEDIF(TODAY(),Q66,"M")&gt;=6,DATEDIF(TODAY(),Q66,"M")&lt;=11),"AMARILLO"))),S66))</f>
        <v>AMARILLO</v>
      </c>
      <c r="S66" s="25" t="str">
        <f>IF(Q66=0," ",IF(Q66&lt;=$N$4,"VENCIDO","NO VENCIDO"))</f>
        <v>NO VENCIDO</v>
      </c>
      <c r="T66" s="18"/>
      <c r="U66" s="19"/>
      <c r="V66" s="19"/>
      <c r="W66" s="20"/>
      <c r="X66" s="20"/>
      <c r="Y66" s="164"/>
      <c r="Z66" s="21"/>
      <c r="AA66" s="4"/>
      <c r="AB66" s="166"/>
      <c r="AC66" s="166"/>
      <c r="AD66" s="170"/>
      <c r="AE66" s="166"/>
      <c r="AF66" s="166"/>
      <c r="AG66" s="166"/>
      <c r="AH66" s="166"/>
      <c r="AI66" s="166"/>
      <c r="AJ66" s="166"/>
      <c r="AK66" s="166"/>
      <c r="AL66" s="166"/>
      <c r="AM66" s="166"/>
      <c r="AN66" s="166"/>
      <c r="AO66" s="184"/>
      <c r="AP66" s="24"/>
      <c r="AQ66" s="8"/>
    </row>
    <row r="67" spans="1:43" ht="14.65" customHeight="1">
      <c r="A67" s="101"/>
      <c r="B67" s="189"/>
      <c r="C67" s="190"/>
      <c r="D67" s="118"/>
      <c r="E67" s="127"/>
      <c r="F67" s="133"/>
      <c r="G67" s="133"/>
      <c r="H67" s="133"/>
      <c r="I67" s="133"/>
      <c r="J67" s="145"/>
      <c r="K67" s="148"/>
      <c r="L67" s="151"/>
      <c r="M67" s="154"/>
      <c r="N67" s="14"/>
      <c r="O67" s="15"/>
      <c r="P67" s="15"/>
      <c r="Q67" s="16"/>
      <c r="R67" s="17" t="str">
        <f ca="1">IF(Q67=0," ",IFERROR(IF(DATEDIF(TODAY(),Q67,"M")&lt;=5,"ROJO",IF(DATEDIF(TODAY(),Q67,"M")&gt;=12,"VERDE",IF(AND(DATEDIF(TODAY(),Q67,"M")&gt;=6,DATEDIF(TODAY(),Q67,"M")&lt;=11),"AMARILLO"))),S67))</f>
        <v xml:space="preserve"> </v>
      </c>
      <c r="S67" s="25" t="str">
        <f>IF(Q67=0," ",IF(Q67&lt;=$N$4,"VENCIDO","NO VENCIDO"))</f>
        <v xml:space="preserve"> </v>
      </c>
      <c r="T67" s="18"/>
      <c r="U67" s="19"/>
      <c r="V67" s="19"/>
      <c r="W67" s="20"/>
      <c r="X67" s="20"/>
      <c r="Y67" s="164"/>
      <c r="Z67" s="21"/>
      <c r="AA67" s="4"/>
      <c r="AB67" s="166"/>
      <c r="AC67" s="166"/>
      <c r="AD67" s="170"/>
      <c r="AE67" s="166"/>
      <c r="AF67" s="166"/>
      <c r="AG67" s="166"/>
      <c r="AH67" s="166"/>
      <c r="AI67" s="166"/>
      <c r="AJ67" s="166"/>
      <c r="AK67" s="166"/>
      <c r="AL67" s="166"/>
      <c r="AM67" s="166"/>
      <c r="AN67" s="166"/>
      <c r="AO67" s="184"/>
      <c r="AP67" s="24"/>
      <c r="AQ67" s="8"/>
    </row>
    <row r="68" spans="1:43" ht="14.65" customHeight="1">
      <c r="A68" s="101"/>
      <c r="B68" s="189"/>
      <c r="C68" s="190"/>
      <c r="D68" s="118"/>
      <c r="E68" s="127"/>
      <c r="F68" s="133"/>
      <c r="G68" s="133"/>
      <c r="H68" s="133"/>
      <c r="I68" s="133"/>
      <c r="J68" s="145"/>
      <c r="K68" s="148"/>
      <c r="L68" s="151"/>
      <c r="M68" s="154"/>
      <c r="N68" s="14"/>
      <c r="O68" s="15"/>
      <c r="P68" s="15"/>
      <c r="Q68" s="16"/>
      <c r="R68" s="17" t="str">
        <f ca="1">IF(Q68=0," ",IFERROR(IF(DATEDIF(TODAY(),Q68,"M")&lt;=5,"ROJO",IF(DATEDIF(TODAY(),Q68,"M")&gt;=12,"VERDE",IF(AND(DATEDIF(TODAY(),Q68,"M")&gt;=6,DATEDIF(TODAY(),Q68,"M")&lt;=11),"AMARILLO"))),S68))</f>
        <v xml:space="preserve"> </v>
      </c>
      <c r="S68" s="25" t="str">
        <f>IF(Q68=0," ",IF(Q68&lt;=$N$4,"VENCIDO","NO VENCIDO"))</f>
        <v xml:space="preserve"> </v>
      </c>
      <c r="T68" s="18"/>
      <c r="U68" s="19"/>
      <c r="V68" s="19"/>
      <c r="W68" s="20"/>
      <c r="X68" s="20"/>
      <c r="Y68" s="164"/>
      <c r="Z68" s="21"/>
      <c r="AA68" s="4"/>
      <c r="AB68" s="166"/>
      <c r="AC68" s="166"/>
      <c r="AD68" s="170"/>
      <c r="AE68" s="166"/>
      <c r="AF68" s="166"/>
      <c r="AG68" s="166"/>
      <c r="AH68" s="166"/>
      <c r="AI68" s="166"/>
      <c r="AJ68" s="166"/>
      <c r="AK68" s="166"/>
      <c r="AL68" s="166"/>
      <c r="AM68" s="166"/>
      <c r="AN68" s="166"/>
      <c r="AO68" s="184"/>
      <c r="AP68" s="24"/>
      <c r="AQ68" s="8"/>
    </row>
    <row r="69" spans="1:43" ht="14.65" customHeight="1">
      <c r="A69" s="101"/>
      <c r="B69" s="189"/>
      <c r="C69" s="190"/>
      <c r="D69" s="118"/>
      <c r="E69" s="127"/>
      <c r="F69" s="133"/>
      <c r="G69" s="133"/>
      <c r="H69" s="133"/>
      <c r="I69" s="133"/>
      <c r="J69" s="145"/>
      <c r="K69" s="148"/>
      <c r="L69" s="151"/>
      <c r="M69" s="155"/>
      <c r="N69" s="14"/>
      <c r="O69" s="15"/>
      <c r="P69" s="15"/>
      <c r="Q69" s="16"/>
      <c r="R69" s="17" t="str">
        <f ca="1">IF(Q69=0," ",IFERROR(IF(DATEDIF(TODAY(),Q69,"M")&lt;=5,"ROJO",IF(DATEDIF(TODAY(),Q69,"M")&gt;=12,"VERDE",IF(AND(DATEDIF(TODAY(),Q69,"M")&gt;=6,DATEDIF(TODAY(),Q69,"M")&lt;=11),"AMARILLO"))),S69))</f>
        <v xml:space="preserve"> </v>
      </c>
      <c r="S69" s="25" t="str">
        <f>IF(Q69=0," ",IF(Q69&lt;=$N$4,"VENCIDO","NO VENCIDO"))</f>
        <v xml:space="preserve"> </v>
      </c>
      <c r="T69" s="18"/>
      <c r="U69" s="19"/>
      <c r="V69" s="19"/>
      <c r="W69" s="20"/>
      <c r="X69" s="20"/>
      <c r="Y69" s="164"/>
      <c r="Z69" s="21"/>
      <c r="AA69" s="4"/>
      <c r="AB69" s="166"/>
      <c r="AC69" s="166"/>
      <c r="AD69" s="170"/>
      <c r="AE69" s="166"/>
      <c r="AF69" s="166"/>
      <c r="AG69" s="166"/>
      <c r="AH69" s="166"/>
      <c r="AI69" s="166"/>
      <c r="AJ69" s="166"/>
      <c r="AK69" s="166"/>
      <c r="AL69" s="166"/>
      <c r="AM69" s="166"/>
      <c r="AN69" s="166"/>
      <c r="AO69" s="185"/>
      <c r="AP69" s="24"/>
      <c r="AQ69" s="8"/>
    </row>
    <row r="70" spans="1:43" ht="16.5">
      <c r="A70" s="102"/>
      <c r="B70" s="191"/>
      <c r="C70" s="192"/>
      <c r="D70" s="119"/>
      <c r="E70" s="128"/>
      <c r="F70" s="134"/>
      <c r="G70" s="134"/>
      <c r="H70" s="134"/>
      <c r="I70" s="134"/>
      <c r="J70" s="146"/>
      <c r="K70" s="149"/>
      <c r="L70" s="152"/>
      <c r="M70" s="28" t="b">
        <f>M65=N70</f>
        <v>1</v>
      </c>
      <c r="N70" s="29">
        <f>SUM(N65:N69)</f>
        <v>22</v>
      </c>
      <c r="O70" s="30" t="s">
        <v>112</v>
      </c>
      <c r="P70" s="31"/>
      <c r="Q70" s="32"/>
      <c r="R70" s="32"/>
      <c r="S70" s="32"/>
      <c r="T70" s="33">
        <f>SUM(T65:T69)</f>
        <v>0</v>
      </c>
      <c r="U70" s="34"/>
      <c r="V70" s="34"/>
      <c r="W70" s="34"/>
      <c r="X70" s="35"/>
      <c r="Y70" s="165"/>
      <c r="Z70" s="36"/>
      <c r="AA70" s="4"/>
      <c r="AB70" s="37"/>
      <c r="AC70" s="37"/>
      <c r="AD70" s="38"/>
      <c r="AE70" s="37"/>
      <c r="AF70" s="37"/>
      <c r="AG70" s="37"/>
      <c r="AH70" s="37"/>
      <c r="AI70" s="37"/>
      <c r="AJ70" s="37"/>
      <c r="AK70" s="37"/>
      <c r="AL70" s="37"/>
      <c r="AM70" s="37"/>
      <c r="AN70" s="37"/>
      <c r="AO70" s="39"/>
      <c r="AP70" s="24"/>
      <c r="AQ70" s="8"/>
    </row>
    <row r="71" spans="1:43" ht="14.65" customHeight="1">
      <c r="A71" s="100">
        <f>A65+1</f>
        <v>12</v>
      </c>
      <c r="B71" s="193" t="s">
        <v>137</v>
      </c>
      <c r="C71" s="193"/>
      <c r="D71" s="117">
        <f>+Agosto!M71</f>
        <v>0</v>
      </c>
      <c r="E71" s="126">
        <v>0</v>
      </c>
      <c r="F71" s="132">
        <v>0</v>
      </c>
      <c r="G71" s="132"/>
      <c r="H71" s="132"/>
      <c r="I71" s="132"/>
      <c r="J71" s="144">
        <f>+F71+G71</f>
        <v>0</v>
      </c>
      <c r="K71" s="147">
        <f>+AO71</f>
        <v>0</v>
      </c>
      <c r="L71" s="150">
        <f>+J71+K71</f>
        <v>0</v>
      </c>
      <c r="M71" s="153">
        <f>+(D71+E71)-(L71)+H71-I71</f>
        <v>0</v>
      </c>
      <c r="N71" s="14"/>
      <c r="O71" s="15"/>
      <c r="P71" s="15"/>
      <c r="Q71" s="16"/>
      <c r="R71" s="17" t="str">
        <f ca="1">IF(Q71=0," ",IFERROR(IF(DATEDIF(TODAY(),Q71,"M")&lt;=5,"ROJO",IF(DATEDIF(TODAY(),Q71,"M")&gt;=12,"VERDE",IF(AND(DATEDIF(TODAY(),Q71,"M")&gt;=6,DATEDIF(TODAY(),Q71,"M")&lt;=11),"AMARILLO"))),S71))</f>
        <v xml:space="preserve"> </v>
      </c>
      <c r="S71" s="17" t="str">
        <f>IF(Q71=0," ",IF(Q71&lt;=$N$4,"VENCIDO","NO VENCIDO"))</f>
        <v xml:space="preserve"> </v>
      </c>
      <c r="T71" s="18"/>
      <c r="U71" s="19"/>
      <c r="V71" s="19"/>
      <c r="W71" s="20"/>
      <c r="X71" s="20"/>
      <c r="Y71" s="163">
        <f>+AT71</f>
        <v>0</v>
      </c>
      <c r="Z71" s="21"/>
      <c r="AA71" s="4"/>
      <c r="AB71" s="166"/>
      <c r="AC71" s="166"/>
      <c r="AD71" s="170">
        <f>+AB71+AC71</f>
        <v>0</v>
      </c>
      <c r="AE71" s="166"/>
      <c r="AF71" s="166"/>
      <c r="AG71" s="166"/>
      <c r="AH71" s="166"/>
      <c r="AI71" s="166"/>
      <c r="AJ71" s="166"/>
      <c r="AK71" s="166"/>
      <c r="AL71" s="166"/>
      <c r="AM71" s="166"/>
      <c r="AN71" s="166"/>
      <c r="AO71" s="183">
        <f>SUM(AD71:AN75)</f>
        <v>0</v>
      </c>
      <c r="AP71" s="24"/>
      <c r="AQ71" s="8"/>
    </row>
    <row r="72" spans="1:43" ht="14.65" customHeight="1">
      <c r="A72" s="101"/>
      <c r="B72" s="193"/>
      <c r="C72" s="193"/>
      <c r="D72" s="118"/>
      <c r="E72" s="127"/>
      <c r="F72" s="133"/>
      <c r="G72" s="133"/>
      <c r="H72" s="133"/>
      <c r="I72" s="133"/>
      <c r="J72" s="145"/>
      <c r="K72" s="148"/>
      <c r="L72" s="151"/>
      <c r="M72" s="154"/>
      <c r="N72" s="14"/>
      <c r="O72" s="15"/>
      <c r="P72" s="15"/>
      <c r="Q72" s="16"/>
      <c r="R72" s="17" t="str">
        <f ca="1">IF(Q72=0," ",IFERROR(IF(DATEDIF(TODAY(),Q72,"M")&lt;=5,"ROJO",IF(DATEDIF(TODAY(),Q72,"M")&gt;=12,"VERDE",IF(AND(DATEDIF(TODAY(),Q72,"M")&gt;=6,DATEDIF(TODAY(),Q72,"M")&lt;=11),"AMARILLO"))),S72))</f>
        <v xml:space="preserve"> </v>
      </c>
      <c r="S72" s="25" t="str">
        <f>IF(Q72=0," ",IF(Q72&lt;=$N$4,"VENCIDO","NO VENCIDO"))</f>
        <v xml:space="preserve"> </v>
      </c>
      <c r="T72" s="18"/>
      <c r="U72" s="19"/>
      <c r="V72" s="19"/>
      <c r="W72" s="20"/>
      <c r="X72" s="20"/>
      <c r="Y72" s="164"/>
      <c r="Z72" s="21"/>
      <c r="AA72" s="4"/>
      <c r="AB72" s="166"/>
      <c r="AC72" s="166"/>
      <c r="AD72" s="170"/>
      <c r="AE72" s="166"/>
      <c r="AF72" s="166"/>
      <c r="AG72" s="166"/>
      <c r="AH72" s="166"/>
      <c r="AI72" s="166"/>
      <c r="AJ72" s="166"/>
      <c r="AK72" s="166"/>
      <c r="AL72" s="166"/>
      <c r="AM72" s="166"/>
      <c r="AN72" s="166"/>
      <c r="AO72" s="184"/>
      <c r="AP72" s="24"/>
      <c r="AQ72" s="8"/>
    </row>
    <row r="73" spans="1:43" ht="14.65" customHeight="1">
      <c r="A73" s="101"/>
      <c r="B73" s="193"/>
      <c r="C73" s="193"/>
      <c r="D73" s="118"/>
      <c r="E73" s="127"/>
      <c r="F73" s="133"/>
      <c r="G73" s="133"/>
      <c r="H73" s="133"/>
      <c r="I73" s="133"/>
      <c r="J73" s="145"/>
      <c r="K73" s="148"/>
      <c r="L73" s="151"/>
      <c r="M73" s="154"/>
      <c r="N73" s="14"/>
      <c r="O73" s="15"/>
      <c r="P73" s="15"/>
      <c r="Q73" s="16"/>
      <c r="R73" s="17" t="str">
        <f ca="1">IF(Q73=0," ",IFERROR(IF(DATEDIF(TODAY(),Q73,"M")&lt;=5,"ROJO",IF(DATEDIF(TODAY(),Q73,"M")&gt;=12,"VERDE",IF(AND(DATEDIF(TODAY(),Q73,"M")&gt;=6,DATEDIF(TODAY(),Q73,"M")&lt;=11),"AMARILLO"))),S73))</f>
        <v xml:space="preserve"> </v>
      </c>
      <c r="S73" s="25" t="str">
        <f>IF(Q73=0," ",IF(Q73&lt;=$N$4,"VENCIDO","NO VENCIDO"))</f>
        <v xml:space="preserve"> </v>
      </c>
      <c r="T73" s="18"/>
      <c r="U73" s="19"/>
      <c r="V73" s="19"/>
      <c r="W73" s="20"/>
      <c r="X73" s="20"/>
      <c r="Y73" s="164"/>
      <c r="Z73" s="21"/>
      <c r="AA73" s="4"/>
      <c r="AB73" s="166"/>
      <c r="AC73" s="166"/>
      <c r="AD73" s="170"/>
      <c r="AE73" s="166"/>
      <c r="AF73" s="166"/>
      <c r="AG73" s="166"/>
      <c r="AH73" s="166"/>
      <c r="AI73" s="166"/>
      <c r="AJ73" s="166"/>
      <c r="AK73" s="166"/>
      <c r="AL73" s="166"/>
      <c r="AM73" s="166"/>
      <c r="AN73" s="166"/>
      <c r="AO73" s="184"/>
      <c r="AP73" s="24"/>
      <c r="AQ73" s="8"/>
    </row>
    <row r="74" spans="1:43" ht="14.65" customHeight="1">
      <c r="A74" s="101"/>
      <c r="B74" s="193"/>
      <c r="C74" s="193"/>
      <c r="D74" s="118"/>
      <c r="E74" s="127"/>
      <c r="F74" s="133"/>
      <c r="G74" s="133"/>
      <c r="H74" s="133"/>
      <c r="I74" s="133"/>
      <c r="J74" s="145"/>
      <c r="K74" s="148"/>
      <c r="L74" s="151"/>
      <c r="M74" s="154"/>
      <c r="N74" s="14"/>
      <c r="O74" s="15"/>
      <c r="P74" s="15"/>
      <c r="Q74" s="16"/>
      <c r="R74" s="17" t="str">
        <f ca="1">IF(Q74=0," ",IFERROR(IF(DATEDIF(TODAY(),Q74,"M")&lt;=5,"ROJO",IF(DATEDIF(TODAY(),Q74,"M")&gt;=12,"VERDE",IF(AND(DATEDIF(TODAY(),Q74,"M")&gt;=6,DATEDIF(TODAY(),Q74,"M")&lt;=11),"AMARILLO"))),S74))</f>
        <v xml:space="preserve"> </v>
      </c>
      <c r="S74" s="25" t="str">
        <f>IF(Q74=0," ",IF(Q74&lt;=$N$4,"VENCIDO","NO VENCIDO"))</f>
        <v xml:space="preserve"> </v>
      </c>
      <c r="T74" s="18"/>
      <c r="U74" s="19"/>
      <c r="V74" s="19"/>
      <c r="W74" s="20"/>
      <c r="X74" s="20"/>
      <c r="Y74" s="164"/>
      <c r="Z74" s="21"/>
      <c r="AA74" s="4"/>
      <c r="AB74" s="166"/>
      <c r="AC74" s="166"/>
      <c r="AD74" s="170"/>
      <c r="AE74" s="166"/>
      <c r="AF74" s="166"/>
      <c r="AG74" s="166"/>
      <c r="AH74" s="166"/>
      <c r="AI74" s="166"/>
      <c r="AJ74" s="166"/>
      <c r="AK74" s="166"/>
      <c r="AL74" s="166"/>
      <c r="AM74" s="166"/>
      <c r="AN74" s="166"/>
      <c r="AO74" s="184"/>
      <c r="AP74" s="24"/>
      <c r="AQ74" s="8"/>
    </row>
    <row r="75" spans="1:43" ht="14.65" customHeight="1">
      <c r="A75" s="101"/>
      <c r="B75" s="193"/>
      <c r="C75" s="193"/>
      <c r="D75" s="118"/>
      <c r="E75" s="127"/>
      <c r="F75" s="133"/>
      <c r="G75" s="133"/>
      <c r="H75" s="133"/>
      <c r="I75" s="133"/>
      <c r="J75" s="145"/>
      <c r="K75" s="148"/>
      <c r="L75" s="151"/>
      <c r="M75" s="155"/>
      <c r="N75" s="14"/>
      <c r="O75" s="15"/>
      <c r="P75" s="15"/>
      <c r="Q75" s="16"/>
      <c r="R75" s="17" t="str">
        <f ca="1">IF(Q75=0," ",IFERROR(IF(DATEDIF(TODAY(),Q75,"M")&lt;=5,"ROJO",IF(DATEDIF(TODAY(),Q75,"M")&gt;=12,"VERDE",IF(AND(DATEDIF(TODAY(),Q75,"M")&gt;=6,DATEDIF(TODAY(),Q75,"M")&lt;=11),"AMARILLO"))),S75))</f>
        <v xml:space="preserve"> </v>
      </c>
      <c r="S75" s="25" t="str">
        <f>IF(Q75=0," ",IF(Q75&lt;=$N$4,"VENCIDO","NO VENCIDO"))</f>
        <v xml:space="preserve"> </v>
      </c>
      <c r="T75" s="18"/>
      <c r="U75" s="19"/>
      <c r="V75" s="19"/>
      <c r="W75" s="20"/>
      <c r="X75" s="20"/>
      <c r="Y75" s="164"/>
      <c r="Z75" s="21"/>
      <c r="AA75" s="4"/>
      <c r="AB75" s="166"/>
      <c r="AC75" s="166"/>
      <c r="AD75" s="170"/>
      <c r="AE75" s="166"/>
      <c r="AF75" s="166"/>
      <c r="AG75" s="166"/>
      <c r="AH75" s="166"/>
      <c r="AI75" s="166"/>
      <c r="AJ75" s="166"/>
      <c r="AK75" s="166"/>
      <c r="AL75" s="166"/>
      <c r="AM75" s="166"/>
      <c r="AN75" s="166"/>
      <c r="AO75" s="185"/>
      <c r="AP75" s="24"/>
      <c r="AQ75" s="8"/>
    </row>
    <row r="76" spans="1:43" ht="16.5">
      <c r="A76" s="102"/>
      <c r="B76" s="193"/>
      <c r="C76" s="193"/>
      <c r="D76" s="119"/>
      <c r="E76" s="128"/>
      <c r="F76" s="134"/>
      <c r="G76" s="134"/>
      <c r="H76" s="134"/>
      <c r="I76" s="134"/>
      <c r="J76" s="146"/>
      <c r="K76" s="149"/>
      <c r="L76" s="152"/>
      <c r="M76" s="28" t="b">
        <f>M71=N76</f>
        <v>1</v>
      </c>
      <c r="N76" s="29">
        <f>SUM(N71:N75)</f>
        <v>0</v>
      </c>
      <c r="O76" s="30" t="s">
        <v>112</v>
      </c>
      <c r="P76" s="31"/>
      <c r="Q76" s="32"/>
      <c r="R76" s="32"/>
      <c r="S76" s="32"/>
      <c r="T76" s="33">
        <f>SUM(T71:T75)</f>
        <v>0</v>
      </c>
      <c r="U76" s="34"/>
      <c r="V76" s="34"/>
      <c r="W76" s="34"/>
      <c r="X76" s="35"/>
      <c r="Y76" s="165"/>
      <c r="Z76" s="36"/>
      <c r="AA76" s="4"/>
      <c r="AB76" s="37"/>
      <c r="AC76" s="38"/>
      <c r="AD76" s="38"/>
      <c r="AE76" s="38"/>
      <c r="AF76" s="38"/>
      <c r="AG76" s="38"/>
      <c r="AH76" s="38"/>
      <c r="AI76" s="38"/>
      <c r="AJ76" s="38"/>
      <c r="AK76" s="38"/>
      <c r="AL76" s="38"/>
      <c r="AM76" s="38"/>
      <c r="AN76" s="38"/>
      <c r="AO76" s="39"/>
      <c r="AP76" s="24"/>
      <c r="AQ76" s="8"/>
    </row>
    <row r="77" spans="1:43" ht="14.65" customHeight="1">
      <c r="A77" s="100">
        <f>A71+1</f>
        <v>13</v>
      </c>
      <c r="B77" s="193" t="s">
        <v>138</v>
      </c>
      <c r="C77" s="193"/>
      <c r="D77" s="117">
        <f>+Agosto!M77</f>
        <v>28</v>
      </c>
      <c r="E77" s="126">
        <v>0</v>
      </c>
      <c r="F77" s="132">
        <v>9</v>
      </c>
      <c r="G77" s="132"/>
      <c r="H77" s="132"/>
      <c r="I77" s="132"/>
      <c r="J77" s="144">
        <f>+F77+G77</f>
        <v>9</v>
      </c>
      <c r="K77" s="147">
        <f>+AO77</f>
        <v>0</v>
      </c>
      <c r="L77" s="150">
        <f>+J77+K77</f>
        <v>9</v>
      </c>
      <c r="M77" s="153">
        <f>+(D77+E77)-(L77)+H77-I77</f>
        <v>19</v>
      </c>
      <c r="N77" s="14">
        <v>19</v>
      </c>
      <c r="O77" s="15" t="s">
        <v>256</v>
      </c>
      <c r="P77" s="15" t="s">
        <v>115</v>
      </c>
      <c r="Q77" s="16">
        <v>46507</v>
      </c>
      <c r="R77" s="17" t="str">
        <f ca="1">IF(Q77=0," ",IFERROR(IF(DATEDIF(TODAY(),Q77,"M")&lt;=5,"ROJO",IF(DATEDIF(TODAY(),Q77,"M")&gt;=12,"VERDE",IF(AND(DATEDIF(TODAY(),Q77,"M")&gt;=6,DATEDIF(TODAY(),Q77,"M")&lt;=11),"AMARILLO"))),S77))</f>
        <v>AMARILLO</v>
      </c>
      <c r="S77" s="17" t="str">
        <f>IF(Q77=0," ",IF(Q77&lt;=$N$4,"VENCIDO","NO VENCIDO"))</f>
        <v>NO VENCIDO</v>
      </c>
      <c r="T77" s="18"/>
      <c r="U77" s="19"/>
      <c r="V77" s="19"/>
      <c r="W77" s="20"/>
      <c r="X77" s="20"/>
      <c r="Y77" s="163">
        <f>+AT77</f>
        <v>0</v>
      </c>
      <c r="Z77" s="21"/>
      <c r="AA77" s="4"/>
      <c r="AB77" s="166"/>
      <c r="AC77" s="166"/>
      <c r="AD77" s="170">
        <f>+AB77+AC77</f>
        <v>0</v>
      </c>
      <c r="AE77" s="166"/>
      <c r="AF77" s="166"/>
      <c r="AG77" s="166"/>
      <c r="AH77" s="166"/>
      <c r="AI77" s="166"/>
      <c r="AJ77" s="166"/>
      <c r="AK77" s="166"/>
      <c r="AL77" s="166"/>
      <c r="AM77" s="166"/>
      <c r="AN77" s="166"/>
      <c r="AO77" s="183">
        <f>SUM(AD77:AN81)</f>
        <v>0</v>
      </c>
      <c r="AP77" s="24"/>
      <c r="AQ77" s="8"/>
    </row>
    <row r="78" spans="1:43" ht="14.65" customHeight="1">
      <c r="A78" s="101"/>
      <c r="B78" s="193"/>
      <c r="C78" s="193"/>
      <c r="D78" s="118"/>
      <c r="E78" s="127"/>
      <c r="F78" s="133"/>
      <c r="G78" s="133"/>
      <c r="H78" s="133"/>
      <c r="I78" s="133"/>
      <c r="J78" s="145"/>
      <c r="K78" s="148"/>
      <c r="L78" s="151"/>
      <c r="M78" s="154"/>
      <c r="N78" s="14"/>
      <c r="O78" s="15"/>
      <c r="P78" s="15"/>
      <c r="Q78" s="16"/>
      <c r="R78" s="17" t="str">
        <f ca="1">IF(Q78=0," ",IFERROR(IF(DATEDIF(TODAY(),Q78,"M")&lt;=5,"ROJO",IF(DATEDIF(TODAY(),Q78,"M")&gt;=12,"VERDE",IF(AND(DATEDIF(TODAY(),Q78,"M")&gt;=6,DATEDIF(TODAY(),Q78,"M")&lt;=11),"AMARILLO"))),S78))</f>
        <v xml:space="preserve"> </v>
      </c>
      <c r="S78" s="25" t="str">
        <f>IF(Q78=0," ",IF(Q78&lt;=$N$4,"VENCIDO","NO VENCIDO"))</f>
        <v xml:space="preserve"> </v>
      </c>
      <c r="T78" s="18"/>
      <c r="U78" s="19"/>
      <c r="V78" s="19"/>
      <c r="W78" s="20"/>
      <c r="X78" s="20"/>
      <c r="Y78" s="164"/>
      <c r="Z78" s="21"/>
      <c r="AA78" s="4"/>
      <c r="AB78" s="166"/>
      <c r="AC78" s="166"/>
      <c r="AD78" s="170"/>
      <c r="AE78" s="166"/>
      <c r="AF78" s="166"/>
      <c r="AG78" s="166"/>
      <c r="AH78" s="166"/>
      <c r="AI78" s="166"/>
      <c r="AJ78" s="166"/>
      <c r="AK78" s="166"/>
      <c r="AL78" s="166"/>
      <c r="AM78" s="166"/>
      <c r="AN78" s="166"/>
      <c r="AO78" s="184"/>
      <c r="AP78" s="24"/>
      <c r="AQ78" s="8"/>
    </row>
    <row r="79" spans="1:43" ht="14.65" customHeight="1">
      <c r="A79" s="101"/>
      <c r="B79" s="193"/>
      <c r="C79" s="193"/>
      <c r="D79" s="118"/>
      <c r="E79" s="127"/>
      <c r="F79" s="133"/>
      <c r="G79" s="133"/>
      <c r="H79" s="133"/>
      <c r="I79" s="133"/>
      <c r="J79" s="145"/>
      <c r="K79" s="148"/>
      <c r="L79" s="151"/>
      <c r="M79" s="154"/>
      <c r="N79" s="14"/>
      <c r="O79" s="15"/>
      <c r="P79" s="15"/>
      <c r="Q79" s="16"/>
      <c r="R79" s="17" t="str">
        <f ca="1">IF(Q79=0," ",IFERROR(IF(DATEDIF(TODAY(),Q79,"M")&lt;=5,"ROJO",IF(DATEDIF(TODAY(),Q79,"M")&gt;=12,"VERDE",IF(AND(DATEDIF(TODAY(),Q79,"M")&gt;=6,DATEDIF(TODAY(),Q79,"M")&lt;=11),"AMARILLO"))),S79))</f>
        <v xml:space="preserve"> </v>
      </c>
      <c r="S79" s="25" t="str">
        <f>IF(Q79=0," ",IF(Q79&lt;=$N$4,"VENCIDO","NO VENCIDO"))</f>
        <v xml:space="preserve"> </v>
      </c>
      <c r="T79" s="18"/>
      <c r="U79" s="19"/>
      <c r="V79" s="19"/>
      <c r="W79" s="20"/>
      <c r="X79" s="20"/>
      <c r="Y79" s="164"/>
      <c r="Z79" s="21"/>
      <c r="AA79" s="4"/>
      <c r="AB79" s="166"/>
      <c r="AC79" s="166"/>
      <c r="AD79" s="170"/>
      <c r="AE79" s="166"/>
      <c r="AF79" s="166"/>
      <c r="AG79" s="166"/>
      <c r="AH79" s="166"/>
      <c r="AI79" s="166"/>
      <c r="AJ79" s="166"/>
      <c r="AK79" s="166"/>
      <c r="AL79" s="166"/>
      <c r="AM79" s="166"/>
      <c r="AN79" s="166"/>
      <c r="AO79" s="184"/>
      <c r="AP79" s="24"/>
      <c r="AQ79" s="8"/>
    </row>
    <row r="80" spans="1:43" ht="14.65" customHeight="1">
      <c r="A80" s="101"/>
      <c r="B80" s="193"/>
      <c r="C80" s="193"/>
      <c r="D80" s="118"/>
      <c r="E80" s="127"/>
      <c r="F80" s="133"/>
      <c r="G80" s="133"/>
      <c r="H80" s="133"/>
      <c r="I80" s="133"/>
      <c r="J80" s="145"/>
      <c r="K80" s="148"/>
      <c r="L80" s="151"/>
      <c r="M80" s="154"/>
      <c r="N80" s="14"/>
      <c r="O80" s="15"/>
      <c r="P80" s="15"/>
      <c r="Q80" s="16"/>
      <c r="R80" s="17" t="str">
        <f ca="1">IF(Q80=0," ",IFERROR(IF(DATEDIF(TODAY(),Q80,"M")&lt;=5,"ROJO",IF(DATEDIF(TODAY(),Q80,"M")&gt;=12,"VERDE",IF(AND(DATEDIF(TODAY(),Q80,"M")&gt;=6,DATEDIF(TODAY(),Q80,"M")&lt;=11),"AMARILLO"))),S80))</f>
        <v xml:space="preserve"> </v>
      </c>
      <c r="S80" s="25" t="str">
        <f>IF(Q80=0," ",IF(Q80&lt;=$N$4,"VENCIDO","NO VENCIDO"))</f>
        <v xml:space="preserve"> </v>
      </c>
      <c r="T80" s="18"/>
      <c r="U80" s="19"/>
      <c r="V80" s="19"/>
      <c r="W80" s="20"/>
      <c r="X80" s="20"/>
      <c r="Y80" s="164"/>
      <c r="Z80" s="21"/>
      <c r="AA80" s="4"/>
      <c r="AB80" s="166"/>
      <c r="AC80" s="166"/>
      <c r="AD80" s="170"/>
      <c r="AE80" s="166"/>
      <c r="AF80" s="166"/>
      <c r="AG80" s="166"/>
      <c r="AH80" s="166"/>
      <c r="AI80" s="166"/>
      <c r="AJ80" s="166"/>
      <c r="AK80" s="166"/>
      <c r="AL80" s="166"/>
      <c r="AM80" s="166"/>
      <c r="AN80" s="166"/>
      <c r="AO80" s="184"/>
      <c r="AP80" s="24"/>
      <c r="AQ80" s="8"/>
    </row>
    <row r="81" spans="1:43" ht="14.65" customHeight="1">
      <c r="A81" s="101"/>
      <c r="B81" s="193"/>
      <c r="C81" s="193"/>
      <c r="D81" s="118"/>
      <c r="E81" s="127"/>
      <c r="F81" s="133"/>
      <c r="G81" s="133"/>
      <c r="H81" s="133"/>
      <c r="I81" s="133"/>
      <c r="J81" s="145"/>
      <c r="K81" s="148"/>
      <c r="L81" s="151"/>
      <c r="M81" s="155"/>
      <c r="N81" s="14"/>
      <c r="O81" s="15"/>
      <c r="P81" s="15"/>
      <c r="Q81" s="16"/>
      <c r="R81" s="17" t="str">
        <f ca="1">IF(Q81=0," ",IFERROR(IF(DATEDIF(TODAY(),Q81,"M")&lt;=5,"ROJO",IF(DATEDIF(TODAY(),Q81,"M")&gt;=12,"VERDE",IF(AND(DATEDIF(TODAY(),Q81,"M")&gt;=6,DATEDIF(TODAY(),Q81,"M")&lt;=11),"AMARILLO"))),S81))</f>
        <v xml:space="preserve"> </v>
      </c>
      <c r="S81" s="25" t="str">
        <f>IF(Q81=0," ",IF(Q81&lt;=$N$4,"VENCIDO","NO VENCIDO"))</f>
        <v xml:space="preserve"> </v>
      </c>
      <c r="T81" s="18"/>
      <c r="U81" s="19"/>
      <c r="V81" s="19"/>
      <c r="W81" s="20"/>
      <c r="X81" s="20"/>
      <c r="Y81" s="164"/>
      <c r="Z81" s="21"/>
      <c r="AA81" s="4"/>
      <c r="AB81" s="166"/>
      <c r="AC81" s="166"/>
      <c r="AD81" s="170"/>
      <c r="AE81" s="166"/>
      <c r="AF81" s="166"/>
      <c r="AG81" s="166"/>
      <c r="AH81" s="166"/>
      <c r="AI81" s="166"/>
      <c r="AJ81" s="166"/>
      <c r="AK81" s="166"/>
      <c r="AL81" s="166"/>
      <c r="AM81" s="166"/>
      <c r="AN81" s="166"/>
      <c r="AO81" s="185"/>
      <c r="AP81" s="24"/>
      <c r="AQ81" s="8"/>
    </row>
    <row r="82" spans="1:43" ht="16.5">
      <c r="A82" s="102"/>
      <c r="B82" s="193"/>
      <c r="C82" s="193"/>
      <c r="D82" s="119"/>
      <c r="E82" s="128"/>
      <c r="F82" s="134"/>
      <c r="G82" s="134"/>
      <c r="H82" s="134"/>
      <c r="I82" s="134"/>
      <c r="J82" s="146"/>
      <c r="K82" s="149"/>
      <c r="L82" s="152"/>
      <c r="M82" s="28" t="b">
        <f>M77=N82</f>
        <v>1</v>
      </c>
      <c r="N82" s="29">
        <f>SUM(N77:N81)</f>
        <v>19</v>
      </c>
      <c r="O82" s="30" t="s">
        <v>112</v>
      </c>
      <c r="P82" s="31"/>
      <c r="Q82" s="32"/>
      <c r="R82" s="32"/>
      <c r="S82" s="32"/>
      <c r="T82" s="33">
        <f>SUM(T77:T81)</f>
        <v>0</v>
      </c>
      <c r="U82" s="34"/>
      <c r="V82" s="34"/>
      <c r="W82" s="34"/>
      <c r="X82" s="35"/>
      <c r="Y82" s="165"/>
      <c r="Z82" s="36"/>
      <c r="AA82" s="4"/>
      <c r="AB82" s="37"/>
      <c r="AC82" s="37"/>
      <c r="AD82" s="38"/>
      <c r="AE82" s="37"/>
      <c r="AF82" s="37"/>
      <c r="AG82" s="37"/>
      <c r="AH82" s="37"/>
      <c r="AI82" s="37"/>
      <c r="AJ82" s="37"/>
      <c r="AK82" s="37"/>
      <c r="AL82" s="37"/>
      <c r="AM82" s="37"/>
      <c r="AN82" s="37"/>
      <c r="AO82" s="39"/>
      <c r="AP82" s="24"/>
      <c r="AQ82" s="8"/>
    </row>
    <row r="83" spans="1:43" ht="14.65" customHeight="1">
      <c r="A83" s="100">
        <f>A77+1</f>
        <v>14</v>
      </c>
      <c r="B83" s="193" t="s">
        <v>140</v>
      </c>
      <c r="C83" s="193"/>
      <c r="D83" s="117">
        <f>+Agosto!M83</f>
        <v>0</v>
      </c>
      <c r="E83" s="126">
        <v>0</v>
      </c>
      <c r="F83" s="132">
        <v>0</v>
      </c>
      <c r="G83" s="132"/>
      <c r="H83" s="132"/>
      <c r="I83" s="132"/>
      <c r="J83" s="144">
        <f>+F83+G83</f>
        <v>0</v>
      </c>
      <c r="K83" s="147">
        <f>+AO83</f>
        <v>0</v>
      </c>
      <c r="L83" s="150">
        <f>+J83+K83</f>
        <v>0</v>
      </c>
      <c r="M83" s="153">
        <f>+(D83+E83)-(L83)+H83-I83</f>
        <v>0</v>
      </c>
      <c r="N83" s="14"/>
      <c r="O83" s="15"/>
      <c r="P83" s="15"/>
      <c r="Q83" s="16"/>
      <c r="R83" s="17" t="str">
        <f ca="1">IF(Q83=0," ",IFERROR(IF(DATEDIF(TODAY(),Q83,"M")&lt;=5,"ROJO",IF(DATEDIF(TODAY(),Q83,"M")&gt;=12,"VERDE",IF(AND(DATEDIF(TODAY(),Q83,"M")&gt;=6,DATEDIF(TODAY(),Q83,"M")&lt;=11),"AMARILLO"))),S83))</f>
        <v xml:space="preserve"> </v>
      </c>
      <c r="S83" s="17" t="str">
        <f>IF(Q83=0," ",IF(Q83&lt;=$N$4,"VENCIDO","NO VENCIDO"))</f>
        <v xml:space="preserve"> </v>
      </c>
      <c r="T83" s="18"/>
      <c r="U83" s="19"/>
      <c r="V83" s="19"/>
      <c r="W83" s="20"/>
      <c r="X83" s="20"/>
      <c r="Y83" s="163">
        <f>+AT83</f>
        <v>0</v>
      </c>
      <c r="Z83" s="21"/>
      <c r="AA83" s="4"/>
      <c r="AB83" s="166"/>
      <c r="AC83" s="166"/>
      <c r="AD83" s="170">
        <f>+AB83+AC83</f>
        <v>0</v>
      </c>
      <c r="AE83" s="166"/>
      <c r="AF83" s="166"/>
      <c r="AG83" s="166"/>
      <c r="AH83" s="166"/>
      <c r="AI83" s="166"/>
      <c r="AJ83" s="166"/>
      <c r="AK83" s="166"/>
      <c r="AL83" s="166"/>
      <c r="AM83" s="166"/>
      <c r="AN83" s="166"/>
      <c r="AO83" s="183">
        <f>SUM(AD83:AN87)</f>
        <v>0</v>
      </c>
      <c r="AP83" s="24"/>
      <c r="AQ83" s="8"/>
    </row>
    <row r="84" spans="1:43" ht="14.65" customHeight="1">
      <c r="A84" s="101"/>
      <c r="B84" s="193"/>
      <c r="C84" s="193"/>
      <c r="D84" s="118"/>
      <c r="E84" s="127"/>
      <c r="F84" s="133"/>
      <c r="G84" s="133"/>
      <c r="H84" s="133"/>
      <c r="I84" s="133"/>
      <c r="J84" s="145"/>
      <c r="K84" s="148"/>
      <c r="L84" s="151"/>
      <c r="M84" s="154"/>
      <c r="N84" s="14"/>
      <c r="O84" s="15"/>
      <c r="P84" s="15"/>
      <c r="Q84" s="16"/>
      <c r="R84" s="17" t="str">
        <f ca="1">IF(Q84=0," ",IFERROR(IF(DATEDIF(TODAY(),Q84,"M")&lt;=5,"ROJO",IF(DATEDIF(TODAY(),Q84,"M")&gt;=12,"VERDE",IF(AND(DATEDIF(TODAY(),Q84,"M")&gt;=6,DATEDIF(TODAY(),Q84,"M")&lt;=11),"AMARILLO"))),S84))</f>
        <v xml:space="preserve"> </v>
      </c>
      <c r="S84" s="25" t="str">
        <f>IF(Q84=0," ",IF(Q84&lt;=$N$4,"VENCIDO","NO VENCIDO"))</f>
        <v xml:space="preserve"> </v>
      </c>
      <c r="T84" s="18"/>
      <c r="U84" s="19"/>
      <c r="V84" s="19"/>
      <c r="W84" s="20"/>
      <c r="X84" s="20"/>
      <c r="Y84" s="164"/>
      <c r="Z84" s="21"/>
      <c r="AA84" s="4"/>
      <c r="AB84" s="166"/>
      <c r="AC84" s="166"/>
      <c r="AD84" s="170"/>
      <c r="AE84" s="166"/>
      <c r="AF84" s="166"/>
      <c r="AG84" s="166"/>
      <c r="AH84" s="166"/>
      <c r="AI84" s="166"/>
      <c r="AJ84" s="166"/>
      <c r="AK84" s="166"/>
      <c r="AL84" s="166"/>
      <c r="AM84" s="166"/>
      <c r="AN84" s="166"/>
      <c r="AO84" s="184"/>
      <c r="AP84" s="24"/>
      <c r="AQ84" s="8"/>
    </row>
    <row r="85" spans="1:43" ht="14.65" customHeight="1">
      <c r="A85" s="101"/>
      <c r="B85" s="193"/>
      <c r="C85" s="193"/>
      <c r="D85" s="118"/>
      <c r="E85" s="127"/>
      <c r="F85" s="133"/>
      <c r="G85" s="133"/>
      <c r="H85" s="133"/>
      <c r="I85" s="133"/>
      <c r="J85" s="145"/>
      <c r="K85" s="148"/>
      <c r="L85" s="151"/>
      <c r="M85" s="154"/>
      <c r="N85" s="14"/>
      <c r="O85" s="15"/>
      <c r="P85" s="15"/>
      <c r="Q85" s="16"/>
      <c r="R85" s="17" t="str">
        <f ca="1">IF(Q85=0," ",IFERROR(IF(DATEDIF(TODAY(),Q85,"M")&lt;=5,"ROJO",IF(DATEDIF(TODAY(),Q85,"M")&gt;=12,"VERDE",IF(AND(DATEDIF(TODAY(),Q85,"M")&gt;=6,DATEDIF(TODAY(),Q85,"M")&lt;=11),"AMARILLO"))),S85))</f>
        <v xml:space="preserve"> </v>
      </c>
      <c r="S85" s="25" t="str">
        <f>IF(Q85=0," ",IF(Q85&lt;=$N$4,"VENCIDO","NO VENCIDO"))</f>
        <v xml:space="preserve"> </v>
      </c>
      <c r="T85" s="18"/>
      <c r="U85" s="19"/>
      <c r="V85" s="19"/>
      <c r="W85" s="20"/>
      <c r="X85" s="20"/>
      <c r="Y85" s="164"/>
      <c r="Z85" s="21"/>
      <c r="AA85" s="4"/>
      <c r="AB85" s="166"/>
      <c r="AC85" s="166"/>
      <c r="AD85" s="170"/>
      <c r="AE85" s="166"/>
      <c r="AF85" s="166"/>
      <c r="AG85" s="166"/>
      <c r="AH85" s="166"/>
      <c r="AI85" s="166"/>
      <c r="AJ85" s="166"/>
      <c r="AK85" s="166"/>
      <c r="AL85" s="166"/>
      <c r="AM85" s="166"/>
      <c r="AN85" s="166"/>
      <c r="AO85" s="184"/>
      <c r="AP85" s="24"/>
      <c r="AQ85" s="8"/>
    </row>
    <row r="86" spans="1:43" ht="14.65" customHeight="1">
      <c r="A86" s="101"/>
      <c r="B86" s="193"/>
      <c r="C86" s="193"/>
      <c r="D86" s="118"/>
      <c r="E86" s="127"/>
      <c r="F86" s="133"/>
      <c r="G86" s="133"/>
      <c r="H86" s="133"/>
      <c r="I86" s="133"/>
      <c r="J86" s="145"/>
      <c r="K86" s="148"/>
      <c r="L86" s="151"/>
      <c r="M86" s="154"/>
      <c r="N86" s="14"/>
      <c r="O86" s="15"/>
      <c r="P86" s="15"/>
      <c r="Q86" s="16"/>
      <c r="R86" s="17" t="str">
        <f ca="1">IF(Q86=0," ",IFERROR(IF(DATEDIF(TODAY(),Q86,"M")&lt;=5,"ROJO",IF(DATEDIF(TODAY(),Q86,"M")&gt;=12,"VERDE",IF(AND(DATEDIF(TODAY(),Q86,"M")&gt;=6,DATEDIF(TODAY(),Q86,"M")&lt;=11),"AMARILLO"))),S86))</f>
        <v xml:space="preserve"> </v>
      </c>
      <c r="S86" s="25" t="str">
        <f>IF(Q86=0," ",IF(Q86&lt;=$N$4,"VENCIDO","NO VENCIDO"))</f>
        <v xml:space="preserve"> </v>
      </c>
      <c r="T86" s="18"/>
      <c r="U86" s="19"/>
      <c r="V86" s="19"/>
      <c r="W86" s="20"/>
      <c r="X86" s="20"/>
      <c r="Y86" s="164"/>
      <c r="Z86" s="21"/>
      <c r="AA86" s="4"/>
      <c r="AB86" s="166"/>
      <c r="AC86" s="166"/>
      <c r="AD86" s="170"/>
      <c r="AE86" s="166"/>
      <c r="AF86" s="166"/>
      <c r="AG86" s="166"/>
      <c r="AH86" s="166"/>
      <c r="AI86" s="166"/>
      <c r="AJ86" s="166"/>
      <c r="AK86" s="166"/>
      <c r="AL86" s="166"/>
      <c r="AM86" s="166"/>
      <c r="AN86" s="166"/>
      <c r="AO86" s="184"/>
      <c r="AP86" s="24"/>
      <c r="AQ86" s="8"/>
    </row>
    <row r="87" spans="1:43" ht="14.65" customHeight="1">
      <c r="A87" s="101"/>
      <c r="B87" s="193"/>
      <c r="C87" s="193"/>
      <c r="D87" s="118"/>
      <c r="E87" s="127"/>
      <c r="F87" s="133"/>
      <c r="G87" s="133"/>
      <c r="H87" s="133"/>
      <c r="I87" s="133"/>
      <c r="J87" s="145"/>
      <c r="K87" s="148"/>
      <c r="L87" s="151"/>
      <c r="M87" s="155"/>
      <c r="N87" s="14"/>
      <c r="O87" s="15"/>
      <c r="P87" s="15"/>
      <c r="Q87" s="16"/>
      <c r="R87" s="17" t="str">
        <f ca="1">IF(Q87=0," ",IFERROR(IF(DATEDIF(TODAY(),Q87,"M")&lt;=5,"ROJO",IF(DATEDIF(TODAY(),Q87,"M")&gt;=12,"VERDE",IF(AND(DATEDIF(TODAY(),Q87,"M")&gt;=6,DATEDIF(TODAY(),Q87,"M")&lt;=11),"AMARILLO"))),S87))</f>
        <v xml:space="preserve"> </v>
      </c>
      <c r="S87" s="25" t="str">
        <f>IF(Q87=0," ",IF(Q87&lt;=$N$4,"VENCIDO","NO VENCIDO"))</f>
        <v xml:space="preserve"> </v>
      </c>
      <c r="T87" s="18"/>
      <c r="U87" s="19"/>
      <c r="V87" s="19"/>
      <c r="W87" s="20"/>
      <c r="X87" s="20"/>
      <c r="Y87" s="164"/>
      <c r="Z87" s="21"/>
      <c r="AA87" s="4"/>
      <c r="AB87" s="166"/>
      <c r="AC87" s="166"/>
      <c r="AD87" s="170"/>
      <c r="AE87" s="166"/>
      <c r="AF87" s="166"/>
      <c r="AG87" s="166"/>
      <c r="AH87" s="166"/>
      <c r="AI87" s="166"/>
      <c r="AJ87" s="166"/>
      <c r="AK87" s="166"/>
      <c r="AL87" s="166"/>
      <c r="AM87" s="166"/>
      <c r="AN87" s="166"/>
      <c r="AO87" s="185"/>
      <c r="AP87" s="24"/>
      <c r="AQ87" s="8"/>
    </row>
    <row r="88" spans="1:43" ht="16.5">
      <c r="A88" s="102"/>
      <c r="B88" s="193"/>
      <c r="C88" s="193"/>
      <c r="D88" s="119"/>
      <c r="E88" s="128"/>
      <c r="F88" s="134"/>
      <c r="G88" s="134"/>
      <c r="H88" s="134"/>
      <c r="I88" s="134"/>
      <c r="J88" s="146"/>
      <c r="K88" s="149"/>
      <c r="L88" s="152"/>
      <c r="M88" s="28" t="b">
        <f>M83=N88</f>
        <v>1</v>
      </c>
      <c r="N88" s="29">
        <f>SUM(N83:N87)</f>
        <v>0</v>
      </c>
      <c r="O88" s="30" t="s">
        <v>112</v>
      </c>
      <c r="P88" s="31"/>
      <c r="Q88" s="32"/>
      <c r="R88" s="32"/>
      <c r="S88" s="32"/>
      <c r="T88" s="33">
        <f>SUM(T83:T87)</f>
        <v>0</v>
      </c>
      <c r="U88" s="34"/>
      <c r="V88" s="34"/>
      <c r="W88" s="34"/>
      <c r="X88" s="35"/>
      <c r="Y88" s="165"/>
      <c r="Z88" s="36"/>
      <c r="AA88" s="4"/>
      <c r="AB88" s="37"/>
      <c r="AC88" s="37"/>
      <c r="AD88" s="38"/>
      <c r="AE88" s="37"/>
      <c r="AF88" s="37"/>
      <c r="AG88" s="37"/>
      <c r="AH88" s="37"/>
      <c r="AI88" s="37"/>
      <c r="AJ88" s="37"/>
      <c r="AK88" s="37"/>
      <c r="AL88" s="37"/>
      <c r="AM88" s="37"/>
      <c r="AN88" s="37"/>
      <c r="AO88" s="39"/>
      <c r="AP88" s="24"/>
      <c r="AQ88" s="8"/>
    </row>
    <row r="89" spans="1:43" ht="14.65" customHeight="1">
      <c r="A89" s="100">
        <f>A83+1</f>
        <v>15</v>
      </c>
      <c r="B89" s="193" t="s">
        <v>141</v>
      </c>
      <c r="C89" s="193"/>
      <c r="D89" s="117">
        <f>+Agosto!M89</f>
        <v>0</v>
      </c>
      <c r="E89" s="126">
        <v>0</v>
      </c>
      <c r="F89" s="132">
        <v>0</v>
      </c>
      <c r="G89" s="132"/>
      <c r="H89" s="132"/>
      <c r="I89" s="132"/>
      <c r="J89" s="144">
        <f>+F89+G89</f>
        <v>0</v>
      </c>
      <c r="K89" s="147">
        <f>+AO89</f>
        <v>0</v>
      </c>
      <c r="L89" s="150">
        <f>+J89+K89</f>
        <v>0</v>
      </c>
      <c r="M89" s="153">
        <f>+(D89+E89)-(L89)+H89-I89</f>
        <v>0</v>
      </c>
      <c r="N89" s="14"/>
      <c r="O89" s="15"/>
      <c r="P89" s="15"/>
      <c r="Q89" s="16"/>
      <c r="R89" s="17" t="str">
        <f ca="1">IF(Q89=0," ",IFERROR(IF(DATEDIF(TODAY(),Q89,"M")&lt;=5,"ROJO",IF(DATEDIF(TODAY(),Q89,"M")&gt;=12,"VERDE",IF(AND(DATEDIF(TODAY(),Q89,"M")&gt;=6,DATEDIF(TODAY(),Q89,"M")&lt;=11),"AMARILLO"))),S89))</f>
        <v xml:space="preserve"> </v>
      </c>
      <c r="S89" s="17" t="str">
        <f>IF(Q89=0," ",IF(Q89&lt;=$N$4,"VENCIDO","NO VENCIDO"))</f>
        <v xml:space="preserve"> </v>
      </c>
      <c r="T89" s="18"/>
      <c r="U89" s="19"/>
      <c r="V89" s="19"/>
      <c r="W89" s="20"/>
      <c r="X89" s="20"/>
      <c r="Y89" s="163">
        <f>+AT89</f>
        <v>0</v>
      </c>
      <c r="Z89" s="21"/>
      <c r="AA89" s="4"/>
      <c r="AB89" s="166"/>
      <c r="AC89" s="166"/>
      <c r="AD89" s="170">
        <f>+AB89+AC89</f>
        <v>0</v>
      </c>
      <c r="AE89" s="166"/>
      <c r="AF89" s="166"/>
      <c r="AG89" s="166"/>
      <c r="AH89" s="166"/>
      <c r="AI89" s="166"/>
      <c r="AJ89" s="166"/>
      <c r="AK89" s="166"/>
      <c r="AL89" s="166"/>
      <c r="AM89" s="166"/>
      <c r="AN89" s="166"/>
      <c r="AO89" s="183">
        <f>SUM(AD89:AN93)</f>
        <v>0</v>
      </c>
      <c r="AP89" s="24"/>
      <c r="AQ89" s="8"/>
    </row>
    <row r="90" spans="1:43" ht="14.65" customHeight="1">
      <c r="A90" s="101"/>
      <c r="B90" s="193"/>
      <c r="C90" s="193"/>
      <c r="D90" s="118"/>
      <c r="E90" s="127"/>
      <c r="F90" s="133"/>
      <c r="G90" s="133"/>
      <c r="H90" s="133"/>
      <c r="I90" s="133"/>
      <c r="J90" s="145"/>
      <c r="K90" s="148"/>
      <c r="L90" s="151"/>
      <c r="M90" s="154"/>
      <c r="N90" s="14"/>
      <c r="O90" s="15"/>
      <c r="P90" s="15"/>
      <c r="Q90" s="16"/>
      <c r="R90" s="17" t="str">
        <f ca="1">IF(Q90=0," ",IFERROR(IF(DATEDIF(TODAY(),Q90,"M")&lt;=5,"ROJO",IF(DATEDIF(TODAY(),Q90,"M")&gt;=12,"VERDE",IF(AND(DATEDIF(TODAY(),Q90,"M")&gt;=6,DATEDIF(TODAY(),Q90,"M")&lt;=11),"AMARILLO"))),S90))</f>
        <v xml:space="preserve"> </v>
      </c>
      <c r="S90" s="25" t="str">
        <f>IF(Q90=0," ",IF(Q90&lt;=$N$4,"VENCIDO","NO VENCIDO"))</f>
        <v xml:space="preserve"> </v>
      </c>
      <c r="T90" s="18"/>
      <c r="U90" s="19"/>
      <c r="V90" s="19"/>
      <c r="W90" s="20"/>
      <c r="X90" s="20"/>
      <c r="Y90" s="164"/>
      <c r="Z90" s="21"/>
      <c r="AA90" s="4"/>
      <c r="AB90" s="166"/>
      <c r="AC90" s="166"/>
      <c r="AD90" s="170"/>
      <c r="AE90" s="166"/>
      <c r="AF90" s="166"/>
      <c r="AG90" s="166"/>
      <c r="AH90" s="166"/>
      <c r="AI90" s="166"/>
      <c r="AJ90" s="166"/>
      <c r="AK90" s="166"/>
      <c r="AL90" s="166"/>
      <c r="AM90" s="166"/>
      <c r="AN90" s="166"/>
      <c r="AO90" s="184"/>
      <c r="AP90" s="24"/>
      <c r="AQ90" s="8"/>
    </row>
    <row r="91" spans="1:43" ht="14.65" customHeight="1">
      <c r="A91" s="101"/>
      <c r="B91" s="193"/>
      <c r="C91" s="193"/>
      <c r="D91" s="118"/>
      <c r="E91" s="127"/>
      <c r="F91" s="133"/>
      <c r="G91" s="133"/>
      <c r="H91" s="133"/>
      <c r="I91" s="133"/>
      <c r="J91" s="145"/>
      <c r="K91" s="148"/>
      <c r="L91" s="151"/>
      <c r="M91" s="154"/>
      <c r="N91" s="14"/>
      <c r="O91" s="15"/>
      <c r="P91" s="15"/>
      <c r="Q91" s="16"/>
      <c r="R91" s="17" t="str">
        <f ca="1">IF(Q91=0," ",IFERROR(IF(DATEDIF(TODAY(),Q91,"M")&lt;=5,"ROJO",IF(DATEDIF(TODAY(),Q91,"M")&gt;=12,"VERDE",IF(AND(DATEDIF(TODAY(),Q91,"M")&gt;=6,DATEDIF(TODAY(),Q91,"M")&lt;=11),"AMARILLO"))),S91))</f>
        <v xml:space="preserve"> </v>
      </c>
      <c r="S91" s="25" t="str">
        <f>IF(Q91=0," ",IF(Q91&lt;=$N$4,"VENCIDO","NO VENCIDO"))</f>
        <v xml:space="preserve"> </v>
      </c>
      <c r="T91" s="18"/>
      <c r="U91" s="19"/>
      <c r="V91" s="19"/>
      <c r="W91" s="20"/>
      <c r="X91" s="20"/>
      <c r="Y91" s="164"/>
      <c r="Z91" s="21"/>
      <c r="AA91" s="4"/>
      <c r="AB91" s="166"/>
      <c r="AC91" s="166"/>
      <c r="AD91" s="170"/>
      <c r="AE91" s="166"/>
      <c r="AF91" s="166"/>
      <c r="AG91" s="166"/>
      <c r="AH91" s="166"/>
      <c r="AI91" s="166"/>
      <c r="AJ91" s="166"/>
      <c r="AK91" s="166"/>
      <c r="AL91" s="166"/>
      <c r="AM91" s="166"/>
      <c r="AN91" s="166"/>
      <c r="AO91" s="184"/>
      <c r="AP91" s="24"/>
      <c r="AQ91" s="8"/>
    </row>
    <row r="92" spans="1:43" ht="14.65" customHeight="1">
      <c r="A92" s="101"/>
      <c r="B92" s="193"/>
      <c r="C92" s="193"/>
      <c r="D92" s="118"/>
      <c r="E92" s="127"/>
      <c r="F92" s="133"/>
      <c r="G92" s="133"/>
      <c r="H92" s="133"/>
      <c r="I92" s="133"/>
      <c r="J92" s="145"/>
      <c r="K92" s="148"/>
      <c r="L92" s="151"/>
      <c r="M92" s="154"/>
      <c r="N92" s="14"/>
      <c r="O92" s="15"/>
      <c r="P92" s="15"/>
      <c r="Q92" s="16"/>
      <c r="R92" s="17" t="str">
        <f ca="1">IF(Q92=0," ",IFERROR(IF(DATEDIF(TODAY(),Q92,"M")&lt;=5,"ROJO",IF(DATEDIF(TODAY(),Q92,"M")&gt;=12,"VERDE",IF(AND(DATEDIF(TODAY(),Q92,"M")&gt;=6,DATEDIF(TODAY(),Q92,"M")&lt;=11),"AMARILLO"))),S92))</f>
        <v xml:space="preserve"> </v>
      </c>
      <c r="S92" s="25" t="str">
        <f>IF(Q92=0," ",IF(Q92&lt;=$N$4,"VENCIDO","NO VENCIDO"))</f>
        <v xml:space="preserve"> </v>
      </c>
      <c r="T92" s="18"/>
      <c r="U92" s="19"/>
      <c r="V92" s="19"/>
      <c r="W92" s="20"/>
      <c r="X92" s="20"/>
      <c r="Y92" s="164"/>
      <c r="Z92" s="21"/>
      <c r="AA92" s="4"/>
      <c r="AB92" s="166"/>
      <c r="AC92" s="166"/>
      <c r="AD92" s="170"/>
      <c r="AE92" s="166"/>
      <c r="AF92" s="166"/>
      <c r="AG92" s="166"/>
      <c r="AH92" s="166"/>
      <c r="AI92" s="166"/>
      <c r="AJ92" s="166"/>
      <c r="AK92" s="166"/>
      <c r="AL92" s="166"/>
      <c r="AM92" s="166"/>
      <c r="AN92" s="166"/>
      <c r="AO92" s="184"/>
      <c r="AP92" s="24"/>
      <c r="AQ92" s="8"/>
    </row>
    <row r="93" spans="1:43" ht="14.65" customHeight="1">
      <c r="A93" s="101"/>
      <c r="B93" s="193"/>
      <c r="C93" s="193"/>
      <c r="D93" s="118"/>
      <c r="E93" s="127"/>
      <c r="F93" s="133"/>
      <c r="G93" s="133"/>
      <c r="H93" s="133"/>
      <c r="I93" s="133"/>
      <c r="J93" s="145"/>
      <c r="K93" s="148"/>
      <c r="L93" s="151"/>
      <c r="M93" s="155"/>
      <c r="N93" s="14"/>
      <c r="O93" s="15"/>
      <c r="P93" s="15"/>
      <c r="Q93" s="16"/>
      <c r="R93" s="17" t="str">
        <f ca="1">IF(Q93=0," ",IFERROR(IF(DATEDIF(TODAY(),Q93,"M")&lt;=5,"ROJO",IF(DATEDIF(TODAY(),Q93,"M")&gt;=12,"VERDE",IF(AND(DATEDIF(TODAY(),Q93,"M")&gt;=6,DATEDIF(TODAY(),Q93,"M")&lt;=11),"AMARILLO"))),S93))</f>
        <v xml:space="preserve"> </v>
      </c>
      <c r="S93" s="25" t="str">
        <f>IF(Q93=0," ",IF(Q93&lt;=$N$4,"VENCIDO","NO VENCIDO"))</f>
        <v xml:space="preserve"> </v>
      </c>
      <c r="T93" s="18"/>
      <c r="U93" s="19"/>
      <c r="V93" s="19"/>
      <c r="W93" s="20"/>
      <c r="X93" s="20"/>
      <c r="Y93" s="164"/>
      <c r="Z93" s="21"/>
      <c r="AA93" s="4"/>
      <c r="AB93" s="166"/>
      <c r="AC93" s="166"/>
      <c r="AD93" s="170"/>
      <c r="AE93" s="166"/>
      <c r="AF93" s="166"/>
      <c r="AG93" s="166"/>
      <c r="AH93" s="166"/>
      <c r="AI93" s="166"/>
      <c r="AJ93" s="166"/>
      <c r="AK93" s="166"/>
      <c r="AL93" s="166"/>
      <c r="AM93" s="166"/>
      <c r="AN93" s="166"/>
      <c r="AO93" s="185"/>
      <c r="AP93" s="24"/>
      <c r="AQ93" s="8"/>
    </row>
    <row r="94" spans="1:43" ht="16.5">
      <c r="A94" s="102"/>
      <c r="B94" s="193"/>
      <c r="C94" s="193"/>
      <c r="D94" s="119"/>
      <c r="E94" s="128"/>
      <c r="F94" s="134"/>
      <c r="G94" s="134"/>
      <c r="H94" s="134"/>
      <c r="I94" s="134"/>
      <c r="J94" s="146"/>
      <c r="K94" s="149"/>
      <c r="L94" s="152"/>
      <c r="M94" s="28" t="b">
        <f>M89=N94</f>
        <v>1</v>
      </c>
      <c r="N94" s="29">
        <f>SUM(N89:N93)</f>
        <v>0</v>
      </c>
      <c r="O94" s="30" t="s">
        <v>112</v>
      </c>
      <c r="P94" s="31"/>
      <c r="Q94" s="32"/>
      <c r="R94" s="32"/>
      <c r="S94" s="32"/>
      <c r="T94" s="33">
        <f>SUM(T89:T93)</f>
        <v>0</v>
      </c>
      <c r="U94" s="34"/>
      <c r="V94" s="34"/>
      <c r="W94" s="34"/>
      <c r="X94" s="35"/>
      <c r="Y94" s="165"/>
      <c r="Z94" s="36"/>
      <c r="AA94" s="4"/>
      <c r="AB94" s="37"/>
      <c r="AC94" s="37"/>
      <c r="AD94" s="38"/>
      <c r="AE94" s="37"/>
      <c r="AF94" s="37"/>
      <c r="AG94" s="37"/>
      <c r="AH94" s="37"/>
      <c r="AI94" s="37"/>
      <c r="AJ94" s="37"/>
      <c r="AK94" s="37"/>
      <c r="AL94" s="37"/>
      <c r="AM94" s="37"/>
      <c r="AN94" s="37"/>
      <c r="AO94" s="39"/>
      <c r="AP94" s="24"/>
      <c r="AQ94" s="8"/>
    </row>
    <row r="95" spans="1:43" ht="14.65" customHeight="1">
      <c r="A95" s="100">
        <f>A89+1</f>
        <v>16</v>
      </c>
      <c r="B95" s="187" t="s">
        <v>142</v>
      </c>
      <c r="C95" s="188"/>
      <c r="D95" s="117">
        <f>+Agosto!M95</f>
        <v>20</v>
      </c>
      <c r="E95" s="126">
        <v>1</v>
      </c>
      <c r="F95" s="132">
        <v>6</v>
      </c>
      <c r="G95" s="132"/>
      <c r="H95" s="132"/>
      <c r="I95" s="132"/>
      <c r="J95" s="144">
        <f>+F95+G95</f>
        <v>6</v>
      </c>
      <c r="K95" s="147">
        <f>+AO95</f>
        <v>0</v>
      </c>
      <c r="L95" s="150">
        <f>+J95+K95</f>
        <v>6</v>
      </c>
      <c r="M95" s="153">
        <f>+(D95+E95)-(L95)+H95-I95</f>
        <v>15</v>
      </c>
      <c r="N95" s="14">
        <v>10</v>
      </c>
      <c r="O95" s="15" t="s">
        <v>287</v>
      </c>
      <c r="P95" s="15" t="s">
        <v>111</v>
      </c>
      <c r="Q95" s="16">
        <v>46965</v>
      </c>
      <c r="R95" s="17" t="str">
        <f ca="1">IF(Q95=0," ",IFERROR(IF(DATEDIF(TODAY(),Q95,"M")&lt;=5,"ROJO",IF(DATEDIF(TODAY(),Q95,"M")&gt;=12,"VERDE",IF(AND(DATEDIF(TODAY(),Q95,"M")&gt;=6,DATEDIF(TODAY(),Q95,"M")&lt;=11),"AMARILLO"))),S95))</f>
        <v>VERDE</v>
      </c>
      <c r="S95" s="17" t="str">
        <f>IF(Q95=0," ",IF(Q95&lt;=$N$4,"VENCIDO","NO VENCIDO"))</f>
        <v>NO VENCIDO</v>
      </c>
      <c r="T95" s="18"/>
      <c r="U95" s="19"/>
      <c r="V95" s="19"/>
      <c r="W95" s="20"/>
      <c r="X95" s="20"/>
      <c r="Y95" s="163">
        <f>+AT95</f>
        <v>0</v>
      </c>
      <c r="Z95" s="21"/>
      <c r="AA95" s="4"/>
      <c r="AB95" s="166"/>
      <c r="AC95" s="166"/>
      <c r="AD95" s="170">
        <f>+AB95+AC95</f>
        <v>0</v>
      </c>
      <c r="AE95" s="166"/>
      <c r="AF95" s="166"/>
      <c r="AG95" s="166"/>
      <c r="AH95" s="166"/>
      <c r="AI95" s="166"/>
      <c r="AJ95" s="166"/>
      <c r="AK95" s="166"/>
      <c r="AL95" s="166"/>
      <c r="AM95" s="166"/>
      <c r="AN95" s="166"/>
      <c r="AO95" s="183">
        <f>SUM(AD95:AN99)</f>
        <v>0</v>
      </c>
      <c r="AP95" s="24"/>
      <c r="AQ95" s="8"/>
    </row>
    <row r="96" spans="1:43" ht="14.65" customHeight="1">
      <c r="A96" s="101"/>
      <c r="B96" s="189"/>
      <c r="C96" s="190"/>
      <c r="D96" s="118"/>
      <c r="E96" s="127"/>
      <c r="F96" s="133"/>
      <c r="G96" s="133"/>
      <c r="H96" s="133"/>
      <c r="I96" s="133"/>
      <c r="J96" s="145"/>
      <c r="K96" s="148"/>
      <c r="L96" s="151"/>
      <c r="M96" s="154"/>
      <c r="N96" s="14">
        <v>5</v>
      </c>
      <c r="O96" s="15" t="s">
        <v>299</v>
      </c>
      <c r="P96" s="15" t="s">
        <v>111</v>
      </c>
      <c r="Q96" s="16">
        <v>46965</v>
      </c>
      <c r="R96" s="17" t="str">
        <f ca="1">IF(Q96=0," ",IFERROR(IF(DATEDIF(TODAY(),Q96,"M")&lt;=5,"ROJO",IF(DATEDIF(TODAY(),Q96,"M")&gt;=12,"VERDE",IF(AND(DATEDIF(TODAY(),Q96,"M")&gt;=6,DATEDIF(TODAY(),Q96,"M")&lt;=11),"AMARILLO"))),S96))</f>
        <v>VERDE</v>
      </c>
      <c r="S96" s="25" t="str">
        <f>IF(Q96=0," ",IF(Q96&lt;=$N$4,"VENCIDO","NO VENCIDO"))</f>
        <v>NO VENCIDO</v>
      </c>
      <c r="T96" s="18"/>
      <c r="U96" s="19"/>
      <c r="V96" s="19"/>
      <c r="W96" s="20"/>
      <c r="X96" s="20"/>
      <c r="Y96" s="164"/>
      <c r="Z96" s="21"/>
      <c r="AA96" s="4"/>
      <c r="AB96" s="166"/>
      <c r="AC96" s="166"/>
      <c r="AD96" s="170"/>
      <c r="AE96" s="166"/>
      <c r="AF96" s="166"/>
      <c r="AG96" s="166"/>
      <c r="AH96" s="166"/>
      <c r="AI96" s="166"/>
      <c r="AJ96" s="166"/>
      <c r="AK96" s="166"/>
      <c r="AL96" s="166"/>
      <c r="AM96" s="166"/>
      <c r="AN96" s="166"/>
      <c r="AO96" s="184"/>
      <c r="AP96" s="24"/>
      <c r="AQ96" s="8"/>
    </row>
    <row r="97" spans="1:43" ht="14.65" customHeight="1">
      <c r="A97" s="101"/>
      <c r="B97" s="189"/>
      <c r="C97" s="190"/>
      <c r="D97" s="118"/>
      <c r="E97" s="127"/>
      <c r="F97" s="133"/>
      <c r="G97" s="133"/>
      <c r="H97" s="133"/>
      <c r="I97" s="133"/>
      <c r="J97" s="145"/>
      <c r="K97" s="148"/>
      <c r="L97" s="151"/>
      <c r="M97" s="154"/>
      <c r="N97" s="14"/>
      <c r="O97" s="15"/>
      <c r="P97" s="15"/>
      <c r="Q97" s="16"/>
      <c r="R97" s="17" t="str">
        <f ca="1">IF(Q97=0," ",IFERROR(IF(DATEDIF(TODAY(),Q97,"M")&lt;=5,"ROJO",IF(DATEDIF(TODAY(),Q97,"M")&gt;=12,"VERDE",IF(AND(DATEDIF(TODAY(),Q97,"M")&gt;=6,DATEDIF(TODAY(),Q97,"M")&lt;=11),"AMARILLO"))),S97))</f>
        <v xml:space="preserve"> </v>
      </c>
      <c r="S97" s="25" t="str">
        <f>IF(Q97=0," ",IF(Q97&lt;=$N$4,"VENCIDO","NO VENCIDO"))</f>
        <v xml:space="preserve"> </v>
      </c>
      <c r="T97" s="18"/>
      <c r="U97" s="19"/>
      <c r="V97" s="19"/>
      <c r="W97" s="20"/>
      <c r="X97" s="20"/>
      <c r="Y97" s="164"/>
      <c r="Z97" s="21"/>
      <c r="AA97" s="4"/>
      <c r="AB97" s="166"/>
      <c r="AC97" s="166"/>
      <c r="AD97" s="170"/>
      <c r="AE97" s="166"/>
      <c r="AF97" s="166"/>
      <c r="AG97" s="166"/>
      <c r="AH97" s="166"/>
      <c r="AI97" s="166"/>
      <c r="AJ97" s="166"/>
      <c r="AK97" s="166"/>
      <c r="AL97" s="166"/>
      <c r="AM97" s="166"/>
      <c r="AN97" s="166"/>
      <c r="AO97" s="184"/>
      <c r="AP97" s="24"/>
      <c r="AQ97" s="8"/>
    </row>
    <row r="98" spans="1:43" ht="14.65" customHeight="1">
      <c r="A98" s="101"/>
      <c r="B98" s="189"/>
      <c r="C98" s="190"/>
      <c r="D98" s="118"/>
      <c r="E98" s="127"/>
      <c r="F98" s="133"/>
      <c r="G98" s="133"/>
      <c r="H98" s="133"/>
      <c r="I98" s="133"/>
      <c r="J98" s="145"/>
      <c r="K98" s="148"/>
      <c r="L98" s="151"/>
      <c r="M98" s="154"/>
      <c r="N98" s="14"/>
      <c r="O98" s="15"/>
      <c r="P98" s="15"/>
      <c r="Q98" s="16"/>
      <c r="R98" s="17" t="str">
        <f ca="1">IF(Q98=0," ",IFERROR(IF(DATEDIF(TODAY(),Q98,"M")&lt;=5,"ROJO",IF(DATEDIF(TODAY(),Q98,"M")&gt;=12,"VERDE",IF(AND(DATEDIF(TODAY(),Q98,"M")&gt;=6,DATEDIF(TODAY(),Q98,"M")&lt;=11),"AMARILLO"))),S98))</f>
        <v xml:space="preserve"> </v>
      </c>
      <c r="S98" s="25" t="str">
        <f>IF(Q98=0," ",IF(Q98&lt;=$N$4,"VENCIDO","NO VENCIDO"))</f>
        <v xml:space="preserve"> </v>
      </c>
      <c r="T98" s="18"/>
      <c r="U98" s="19"/>
      <c r="V98" s="19"/>
      <c r="W98" s="20"/>
      <c r="X98" s="20"/>
      <c r="Y98" s="164"/>
      <c r="Z98" s="21"/>
      <c r="AA98" s="4"/>
      <c r="AB98" s="166"/>
      <c r="AC98" s="166"/>
      <c r="AD98" s="170"/>
      <c r="AE98" s="166"/>
      <c r="AF98" s="166"/>
      <c r="AG98" s="166"/>
      <c r="AH98" s="166"/>
      <c r="AI98" s="166"/>
      <c r="AJ98" s="166"/>
      <c r="AK98" s="166"/>
      <c r="AL98" s="166"/>
      <c r="AM98" s="166"/>
      <c r="AN98" s="166"/>
      <c r="AO98" s="184"/>
      <c r="AP98" s="24"/>
      <c r="AQ98" s="8"/>
    </row>
    <row r="99" spans="1:43" ht="14.65" customHeight="1">
      <c r="A99" s="101"/>
      <c r="B99" s="189"/>
      <c r="C99" s="190"/>
      <c r="D99" s="118"/>
      <c r="E99" s="127"/>
      <c r="F99" s="133"/>
      <c r="G99" s="133"/>
      <c r="H99" s="133"/>
      <c r="I99" s="133"/>
      <c r="J99" s="145"/>
      <c r="K99" s="148"/>
      <c r="L99" s="151"/>
      <c r="M99" s="155"/>
      <c r="N99" s="14"/>
      <c r="O99" s="15"/>
      <c r="P99" s="15"/>
      <c r="Q99" s="16"/>
      <c r="R99" s="17" t="str">
        <f ca="1">IF(Q99=0," ",IFERROR(IF(DATEDIF(TODAY(),Q99,"M")&lt;=5,"ROJO",IF(DATEDIF(TODAY(),Q99,"M")&gt;=12,"VERDE",IF(AND(DATEDIF(TODAY(),Q99,"M")&gt;=6,DATEDIF(TODAY(),Q99,"M")&lt;=11),"AMARILLO"))),S99))</f>
        <v xml:space="preserve"> </v>
      </c>
      <c r="S99" s="25" t="str">
        <f>IF(Q99=0," ",IF(Q99&lt;=$N$4,"VENCIDO","NO VENCIDO"))</f>
        <v xml:space="preserve"> </v>
      </c>
      <c r="T99" s="18"/>
      <c r="U99" s="19"/>
      <c r="V99" s="19"/>
      <c r="W99" s="20"/>
      <c r="X99" s="20"/>
      <c r="Y99" s="164"/>
      <c r="Z99" s="21"/>
      <c r="AA99" s="4"/>
      <c r="AB99" s="166"/>
      <c r="AC99" s="166"/>
      <c r="AD99" s="170"/>
      <c r="AE99" s="166"/>
      <c r="AF99" s="166"/>
      <c r="AG99" s="166"/>
      <c r="AH99" s="166"/>
      <c r="AI99" s="166"/>
      <c r="AJ99" s="166"/>
      <c r="AK99" s="166"/>
      <c r="AL99" s="166"/>
      <c r="AM99" s="166"/>
      <c r="AN99" s="166"/>
      <c r="AO99" s="185"/>
      <c r="AP99" s="24"/>
      <c r="AQ99" s="8"/>
    </row>
    <row r="100" spans="1:43" ht="16.5">
      <c r="A100" s="102"/>
      <c r="B100" s="191"/>
      <c r="C100" s="192"/>
      <c r="D100" s="119"/>
      <c r="E100" s="128"/>
      <c r="F100" s="134"/>
      <c r="G100" s="134"/>
      <c r="H100" s="134"/>
      <c r="I100" s="134"/>
      <c r="J100" s="146"/>
      <c r="K100" s="149"/>
      <c r="L100" s="152"/>
      <c r="M100" s="28" t="b">
        <f>M95=N100</f>
        <v>1</v>
      </c>
      <c r="N100" s="29">
        <f>SUM(N95:N99)</f>
        <v>15</v>
      </c>
      <c r="O100" s="30" t="s">
        <v>112</v>
      </c>
      <c r="P100" s="31"/>
      <c r="Q100" s="32"/>
      <c r="R100" s="32"/>
      <c r="S100" s="32"/>
      <c r="T100" s="33">
        <f>SUM(T95:T99)</f>
        <v>0</v>
      </c>
      <c r="U100" s="34"/>
      <c r="V100" s="34"/>
      <c r="W100" s="34"/>
      <c r="X100" s="35"/>
      <c r="Y100" s="165"/>
      <c r="Z100" s="36"/>
      <c r="AA100" s="4"/>
      <c r="AB100" s="37"/>
      <c r="AC100" s="37"/>
      <c r="AD100" s="38"/>
      <c r="AE100" s="37"/>
      <c r="AF100" s="37"/>
      <c r="AG100" s="37"/>
      <c r="AH100" s="37"/>
      <c r="AI100" s="37"/>
      <c r="AJ100" s="37"/>
      <c r="AK100" s="37"/>
      <c r="AL100" s="37"/>
      <c r="AM100" s="37"/>
      <c r="AN100" s="37"/>
      <c r="AO100" s="39"/>
      <c r="AP100" s="24"/>
      <c r="AQ100" s="8"/>
    </row>
    <row r="101" spans="1:43" ht="14.65" customHeight="1">
      <c r="A101" s="100">
        <f>A95+1</f>
        <v>17</v>
      </c>
      <c r="B101" s="193" t="s">
        <v>144</v>
      </c>
      <c r="C101" s="193"/>
      <c r="D101" s="117">
        <f>+Agosto!M101</f>
        <v>0</v>
      </c>
      <c r="E101" s="126">
        <v>0</v>
      </c>
      <c r="F101" s="132">
        <v>0</v>
      </c>
      <c r="G101" s="132"/>
      <c r="H101" s="132"/>
      <c r="I101" s="132"/>
      <c r="J101" s="144">
        <f>+F101+G101</f>
        <v>0</v>
      </c>
      <c r="K101" s="147">
        <f>+AO101</f>
        <v>0</v>
      </c>
      <c r="L101" s="150">
        <f>+J101+K101</f>
        <v>0</v>
      </c>
      <c r="M101" s="153">
        <f>+(D101+E101)-(L101)+H101-I101</f>
        <v>0</v>
      </c>
      <c r="N101" s="14"/>
      <c r="O101" s="15"/>
      <c r="P101" s="15"/>
      <c r="Q101" s="16"/>
      <c r="R101" s="17" t="str">
        <f ca="1">IF(Q101=0," ",IFERROR(IF(DATEDIF(TODAY(),Q101,"M")&lt;=5,"ROJO",IF(DATEDIF(TODAY(),Q101,"M")&gt;=12,"VERDE",IF(AND(DATEDIF(TODAY(),Q101,"M")&gt;=6,DATEDIF(TODAY(),Q101,"M")&lt;=11),"AMARILLO"))),S101))</f>
        <v xml:space="preserve"> </v>
      </c>
      <c r="S101" s="17" t="str">
        <f>IF(Q101=0," ",IF(Q101&lt;=$N$4,"VENCIDO","NO VENCIDO"))</f>
        <v xml:space="preserve"> </v>
      </c>
      <c r="T101" s="18"/>
      <c r="U101" s="19"/>
      <c r="V101" s="19"/>
      <c r="W101" s="20"/>
      <c r="X101" s="20"/>
      <c r="Y101" s="163">
        <f>+AT101</f>
        <v>0</v>
      </c>
      <c r="Z101" s="21"/>
      <c r="AA101" s="4"/>
      <c r="AB101" s="166"/>
      <c r="AC101" s="166"/>
      <c r="AD101" s="170">
        <f>+AB101+AC101</f>
        <v>0</v>
      </c>
      <c r="AE101" s="166"/>
      <c r="AF101" s="166"/>
      <c r="AG101" s="166"/>
      <c r="AH101" s="166"/>
      <c r="AI101" s="166"/>
      <c r="AJ101" s="166"/>
      <c r="AK101" s="166"/>
      <c r="AL101" s="166"/>
      <c r="AM101" s="166"/>
      <c r="AN101" s="166"/>
      <c r="AO101" s="183">
        <f>SUM(AD101:AN105)</f>
        <v>0</v>
      </c>
      <c r="AP101" s="24"/>
      <c r="AQ101" s="8"/>
    </row>
    <row r="102" spans="1:43" ht="14.65" customHeight="1">
      <c r="A102" s="101"/>
      <c r="B102" s="193"/>
      <c r="C102" s="193"/>
      <c r="D102" s="118"/>
      <c r="E102" s="127"/>
      <c r="F102" s="133"/>
      <c r="G102" s="133"/>
      <c r="H102" s="133"/>
      <c r="I102" s="133"/>
      <c r="J102" s="145"/>
      <c r="K102" s="148"/>
      <c r="L102" s="151"/>
      <c r="M102" s="154"/>
      <c r="N102" s="14"/>
      <c r="O102" s="15"/>
      <c r="P102" s="15"/>
      <c r="Q102" s="16"/>
      <c r="R102" s="17" t="str">
        <f ca="1">IF(Q102=0," ",IFERROR(IF(DATEDIF(TODAY(),Q102,"M")&lt;=5,"ROJO",IF(DATEDIF(TODAY(),Q102,"M")&gt;=12,"VERDE",IF(AND(DATEDIF(TODAY(),Q102,"M")&gt;=6,DATEDIF(TODAY(),Q102,"M")&lt;=11),"AMARILLO"))),S102))</f>
        <v xml:space="preserve"> </v>
      </c>
      <c r="S102" s="25" t="str">
        <f>IF(Q102=0," ",IF(Q102&lt;=$N$4,"VENCIDO","NO VENCIDO"))</f>
        <v xml:space="preserve"> </v>
      </c>
      <c r="T102" s="18"/>
      <c r="U102" s="19"/>
      <c r="V102" s="19"/>
      <c r="W102" s="20"/>
      <c r="X102" s="20"/>
      <c r="Y102" s="164"/>
      <c r="Z102" s="21"/>
      <c r="AA102" s="4"/>
      <c r="AB102" s="166"/>
      <c r="AC102" s="166"/>
      <c r="AD102" s="170"/>
      <c r="AE102" s="166"/>
      <c r="AF102" s="166"/>
      <c r="AG102" s="166"/>
      <c r="AH102" s="166"/>
      <c r="AI102" s="166"/>
      <c r="AJ102" s="166"/>
      <c r="AK102" s="166"/>
      <c r="AL102" s="166"/>
      <c r="AM102" s="166"/>
      <c r="AN102" s="166"/>
      <c r="AO102" s="184"/>
      <c r="AP102" s="24"/>
      <c r="AQ102" s="8"/>
    </row>
    <row r="103" spans="1:43" ht="14.65" customHeight="1">
      <c r="A103" s="101"/>
      <c r="B103" s="193"/>
      <c r="C103" s="193"/>
      <c r="D103" s="118"/>
      <c r="E103" s="127"/>
      <c r="F103" s="133"/>
      <c r="G103" s="133"/>
      <c r="H103" s="133"/>
      <c r="I103" s="133"/>
      <c r="J103" s="145"/>
      <c r="K103" s="148"/>
      <c r="L103" s="151"/>
      <c r="M103" s="154"/>
      <c r="N103" s="14"/>
      <c r="O103" s="15"/>
      <c r="P103" s="15"/>
      <c r="Q103" s="16"/>
      <c r="R103" s="17" t="str">
        <f ca="1">IF(Q103=0," ",IFERROR(IF(DATEDIF(TODAY(),Q103,"M")&lt;=5,"ROJO",IF(DATEDIF(TODAY(),Q103,"M")&gt;=12,"VERDE",IF(AND(DATEDIF(TODAY(),Q103,"M")&gt;=6,DATEDIF(TODAY(),Q103,"M")&lt;=11),"AMARILLO"))),S103))</f>
        <v xml:space="preserve"> </v>
      </c>
      <c r="S103" s="25" t="str">
        <f>IF(Q103=0," ",IF(Q103&lt;=$N$4,"VENCIDO","NO VENCIDO"))</f>
        <v xml:space="preserve"> </v>
      </c>
      <c r="T103" s="18"/>
      <c r="U103" s="19"/>
      <c r="V103" s="19"/>
      <c r="W103" s="20"/>
      <c r="X103" s="20"/>
      <c r="Y103" s="164"/>
      <c r="Z103" s="21"/>
      <c r="AA103" s="4"/>
      <c r="AB103" s="166"/>
      <c r="AC103" s="166"/>
      <c r="AD103" s="170"/>
      <c r="AE103" s="166"/>
      <c r="AF103" s="166"/>
      <c r="AG103" s="166"/>
      <c r="AH103" s="166"/>
      <c r="AI103" s="166"/>
      <c r="AJ103" s="166"/>
      <c r="AK103" s="166"/>
      <c r="AL103" s="166"/>
      <c r="AM103" s="166"/>
      <c r="AN103" s="166"/>
      <c r="AO103" s="184"/>
      <c r="AP103" s="24"/>
      <c r="AQ103" s="8"/>
    </row>
    <row r="104" spans="1:43" ht="14.65" customHeight="1">
      <c r="A104" s="101"/>
      <c r="B104" s="193"/>
      <c r="C104" s="193"/>
      <c r="D104" s="118"/>
      <c r="E104" s="127"/>
      <c r="F104" s="133"/>
      <c r="G104" s="133"/>
      <c r="H104" s="133"/>
      <c r="I104" s="133"/>
      <c r="J104" s="145"/>
      <c r="K104" s="148"/>
      <c r="L104" s="151"/>
      <c r="M104" s="154"/>
      <c r="N104" s="14"/>
      <c r="O104" s="15"/>
      <c r="P104" s="15"/>
      <c r="Q104" s="16"/>
      <c r="R104" s="17" t="str">
        <f ca="1">IF(Q104=0," ",IFERROR(IF(DATEDIF(TODAY(),Q104,"M")&lt;=5,"ROJO",IF(DATEDIF(TODAY(),Q104,"M")&gt;=12,"VERDE",IF(AND(DATEDIF(TODAY(),Q104,"M")&gt;=6,DATEDIF(TODAY(),Q104,"M")&lt;=11),"AMARILLO"))),S104))</f>
        <v xml:space="preserve"> </v>
      </c>
      <c r="S104" s="25" t="str">
        <f>IF(Q104=0," ",IF(Q104&lt;=$N$4,"VENCIDO","NO VENCIDO"))</f>
        <v xml:space="preserve"> </v>
      </c>
      <c r="T104" s="18"/>
      <c r="U104" s="19"/>
      <c r="V104" s="19"/>
      <c r="W104" s="20"/>
      <c r="X104" s="20"/>
      <c r="Y104" s="164"/>
      <c r="Z104" s="21"/>
      <c r="AA104" s="4"/>
      <c r="AB104" s="166"/>
      <c r="AC104" s="166"/>
      <c r="AD104" s="170"/>
      <c r="AE104" s="166"/>
      <c r="AF104" s="166"/>
      <c r="AG104" s="166"/>
      <c r="AH104" s="166"/>
      <c r="AI104" s="166"/>
      <c r="AJ104" s="166"/>
      <c r="AK104" s="166"/>
      <c r="AL104" s="166"/>
      <c r="AM104" s="166"/>
      <c r="AN104" s="166"/>
      <c r="AO104" s="184"/>
      <c r="AP104" s="24"/>
      <c r="AQ104" s="8"/>
    </row>
    <row r="105" spans="1:43" ht="14.65" customHeight="1">
      <c r="A105" s="101"/>
      <c r="B105" s="193"/>
      <c r="C105" s="193"/>
      <c r="D105" s="118"/>
      <c r="E105" s="127"/>
      <c r="F105" s="133"/>
      <c r="G105" s="133"/>
      <c r="H105" s="133"/>
      <c r="I105" s="133"/>
      <c r="J105" s="145"/>
      <c r="K105" s="148"/>
      <c r="L105" s="151"/>
      <c r="M105" s="155"/>
      <c r="N105" s="14"/>
      <c r="O105" s="15"/>
      <c r="P105" s="15"/>
      <c r="Q105" s="16"/>
      <c r="R105" s="17" t="str">
        <f ca="1">IF(Q105=0," ",IFERROR(IF(DATEDIF(TODAY(),Q105,"M")&lt;=5,"ROJO",IF(DATEDIF(TODAY(),Q105,"M")&gt;=12,"VERDE",IF(AND(DATEDIF(TODAY(),Q105,"M")&gt;=6,DATEDIF(TODAY(),Q105,"M")&lt;=11),"AMARILLO"))),S105))</f>
        <v xml:space="preserve"> </v>
      </c>
      <c r="S105" s="25" t="str">
        <f>IF(Q105=0," ",IF(Q105&lt;=$N$4,"VENCIDO","NO VENCIDO"))</f>
        <v xml:space="preserve"> </v>
      </c>
      <c r="T105" s="18"/>
      <c r="U105" s="19"/>
      <c r="V105" s="19"/>
      <c r="W105" s="20"/>
      <c r="X105" s="20"/>
      <c r="Y105" s="164"/>
      <c r="Z105" s="21"/>
      <c r="AA105" s="4"/>
      <c r="AB105" s="166"/>
      <c r="AC105" s="166"/>
      <c r="AD105" s="170"/>
      <c r="AE105" s="166"/>
      <c r="AF105" s="166"/>
      <c r="AG105" s="166"/>
      <c r="AH105" s="166"/>
      <c r="AI105" s="166"/>
      <c r="AJ105" s="166"/>
      <c r="AK105" s="166"/>
      <c r="AL105" s="166"/>
      <c r="AM105" s="166"/>
      <c r="AN105" s="166"/>
      <c r="AO105" s="185"/>
      <c r="AP105" s="24"/>
      <c r="AQ105" s="8"/>
    </row>
    <row r="106" spans="1:43" ht="16.5">
      <c r="A106" s="102"/>
      <c r="B106" s="193"/>
      <c r="C106" s="193"/>
      <c r="D106" s="119"/>
      <c r="E106" s="128"/>
      <c r="F106" s="134"/>
      <c r="G106" s="134"/>
      <c r="H106" s="134"/>
      <c r="I106" s="134"/>
      <c r="J106" s="146"/>
      <c r="K106" s="149"/>
      <c r="L106" s="152"/>
      <c r="M106" s="28" t="b">
        <f>M101=N106</f>
        <v>1</v>
      </c>
      <c r="N106" s="29">
        <f>SUM(N101:N105)</f>
        <v>0</v>
      </c>
      <c r="O106" s="30" t="s">
        <v>112</v>
      </c>
      <c r="P106" s="31"/>
      <c r="Q106" s="32"/>
      <c r="R106" s="32"/>
      <c r="S106" s="32"/>
      <c r="T106" s="33">
        <f>SUM(T101:T105)</f>
        <v>0</v>
      </c>
      <c r="U106" s="34"/>
      <c r="V106" s="34"/>
      <c r="W106" s="34"/>
      <c r="X106" s="35"/>
      <c r="Y106" s="165"/>
      <c r="Z106" s="36"/>
      <c r="AA106" s="4"/>
      <c r="AB106" s="37"/>
      <c r="AC106" s="37"/>
      <c r="AD106" s="38"/>
      <c r="AE106" s="37"/>
      <c r="AF106" s="37"/>
      <c r="AG106" s="37"/>
      <c r="AH106" s="37"/>
      <c r="AI106" s="37"/>
      <c r="AJ106" s="37"/>
      <c r="AK106" s="37"/>
      <c r="AL106" s="37"/>
      <c r="AM106" s="37"/>
      <c r="AN106" s="37"/>
      <c r="AO106" s="39"/>
      <c r="AP106" s="24"/>
      <c r="AQ106" s="8"/>
    </row>
    <row r="107" spans="1:43" ht="14.65" customHeight="1">
      <c r="A107" s="100">
        <f>A101+1</f>
        <v>18</v>
      </c>
      <c r="B107" s="193" t="s">
        <v>145</v>
      </c>
      <c r="C107" s="193"/>
      <c r="D107" s="117">
        <f>+Agosto!M107</f>
        <v>0</v>
      </c>
      <c r="E107" s="126">
        <v>0</v>
      </c>
      <c r="F107" s="132">
        <v>0</v>
      </c>
      <c r="G107" s="132"/>
      <c r="H107" s="132"/>
      <c r="I107" s="132"/>
      <c r="J107" s="144">
        <f>+F107+G107</f>
        <v>0</v>
      </c>
      <c r="K107" s="147">
        <f>+AO107</f>
        <v>0</v>
      </c>
      <c r="L107" s="150">
        <f>+J107+K107</f>
        <v>0</v>
      </c>
      <c r="M107" s="153">
        <f>+(D107+E107)-(L107)+H107-I107</f>
        <v>0</v>
      </c>
      <c r="N107" s="14"/>
      <c r="O107" s="15"/>
      <c r="P107" s="15"/>
      <c r="Q107" s="16"/>
      <c r="R107" s="17" t="str">
        <f ca="1">IF(Q107=0," ",IFERROR(IF(DATEDIF(TODAY(),Q107,"M")&lt;=5,"ROJO",IF(DATEDIF(TODAY(),Q107,"M")&gt;=12,"VERDE",IF(AND(DATEDIF(TODAY(),Q107,"M")&gt;=6,DATEDIF(TODAY(),Q107,"M")&lt;=11),"AMARILLO"))),S107))</f>
        <v xml:space="preserve"> </v>
      </c>
      <c r="S107" s="17" t="str">
        <f>IF(Q107=0," ",IF(Q107&lt;=$N$4,"VENCIDO","NO VENCIDO"))</f>
        <v xml:space="preserve"> </v>
      </c>
      <c r="T107" s="18"/>
      <c r="U107" s="19"/>
      <c r="V107" s="19"/>
      <c r="W107" s="20"/>
      <c r="X107" s="20"/>
      <c r="Y107" s="163">
        <f>+AT107</f>
        <v>0</v>
      </c>
      <c r="Z107" s="21"/>
      <c r="AA107" s="4"/>
      <c r="AB107" s="166"/>
      <c r="AC107" s="166"/>
      <c r="AD107" s="170">
        <f>+AB107+AC107</f>
        <v>0</v>
      </c>
      <c r="AE107" s="166"/>
      <c r="AF107" s="166"/>
      <c r="AG107" s="166"/>
      <c r="AH107" s="166"/>
      <c r="AI107" s="166"/>
      <c r="AJ107" s="166"/>
      <c r="AK107" s="166"/>
      <c r="AL107" s="166"/>
      <c r="AM107" s="166"/>
      <c r="AN107" s="166"/>
      <c r="AO107" s="183">
        <f>SUM(AD107:AN111)</f>
        <v>0</v>
      </c>
      <c r="AP107" s="24"/>
      <c r="AQ107" s="8"/>
    </row>
    <row r="108" spans="1:43" ht="14.65" customHeight="1">
      <c r="A108" s="101"/>
      <c r="B108" s="193"/>
      <c r="C108" s="193"/>
      <c r="D108" s="118"/>
      <c r="E108" s="127"/>
      <c r="F108" s="133"/>
      <c r="G108" s="133"/>
      <c r="H108" s="133"/>
      <c r="I108" s="133"/>
      <c r="J108" s="145"/>
      <c r="K108" s="148"/>
      <c r="L108" s="151"/>
      <c r="M108" s="154"/>
      <c r="N108" s="14"/>
      <c r="O108" s="15"/>
      <c r="P108" s="15"/>
      <c r="Q108" s="16"/>
      <c r="R108" s="17" t="str">
        <f ca="1">IF(Q108=0," ",IFERROR(IF(DATEDIF(TODAY(),Q108,"M")&lt;=5,"ROJO",IF(DATEDIF(TODAY(),Q108,"M")&gt;=12,"VERDE",IF(AND(DATEDIF(TODAY(),Q108,"M")&gt;=6,DATEDIF(TODAY(),Q108,"M")&lt;=11),"AMARILLO"))),S108))</f>
        <v xml:space="preserve"> </v>
      </c>
      <c r="S108" s="25" t="str">
        <f>IF(Q108=0," ",IF(Q108&lt;=$N$4,"VENCIDO","NO VENCIDO"))</f>
        <v xml:space="preserve"> </v>
      </c>
      <c r="T108" s="18"/>
      <c r="U108" s="19"/>
      <c r="V108" s="19"/>
      <c r="W108" s="20"/>
      <c r="X108" s="20"/>
      <c r="Y108" s="164"/>
      <c r="Z108" s="21"/>
      <c r="AA108" s="4"/>
      <c r="AB108" s="166"/>
      <c r="AC108" s="166"/>
      <c r="AD108" s="170"/>
      <c r="AE108" s="166"/>
      <c r="AF108" s="166"/>
      <c r="AG108" s="166"/>
      <c r="AH108" s="166"/>
      <c r="AI108" s="166"/>
      <c r="AJ108" s="166"/>
      <c r="AK108" s="166"/>
      <c r="AL108" s="166"/>
      <c r="AM108" s="166"/>
      <c r="AN108" s="166"/>
      <c r="AO108" s="184"/>
      <c r="AP108" s="24"/>
      <c r="AQ108" s="8"/>
    </row>
    <row r="109" spans="1:43" ht="14.65" customHeight="1">
      <c r="A109" s="101"/>
      <c r="B109" s="193"/>
      <c r="C109" s="193"/>
      <c r="D109" s="118"/>
      <c r="E109" s="127"/>
      <c r="F109" s="133"/>
      <c r="G109" s="133"/>
      <c r="H109" s="133"/>
      <c r="I109" s="133"/>
      <c r="J109" s="145"/>
      <c r="K109" s="148"/>
      <c r="L109" s="151"/>
      <c r="M109" s="154"/>
      <c r="N109" s="14"/>
      <c r="O109" s="15"/>
      <c r="P109" s="15"/>
      <c r="Q109" s="16"/>
      <c r="R109" s="17" t="str">
        <f ca="1">IF(Q109=0," ",IFERROR(IF(DATEDIF(TODAY(),Q109,"M")&lt;=5,"ROJO",IF(DATEDIF(TODAY(),Q109,"M")&gt;=12,"VERDE",IF(AND(DATEDIF(TODAY(),Q109,"M")&gt;=6,DATEDIF(TODAY(),Q109,"M")&lt;=11),"AMARILLO"))),S109))</f>
        <v xml:space="preserve"> </v>
      </c>
      <c r="S109" s="25" t="str">
        <f>IF(Q109=0," ",IF(Q109&lt;=$N$4,"VENCIDO","NO VENCIDO"))</f>
        <v xml:space="preserve"> </v>
      </c>
      <c r="T109" s="18"/>
      <c r="U109" s="19"/>
      <c r="V109" s="19"/>
      <c r="W109" s="20"/>
      <c r="X109" s="20"/>
      <c r="Y109" s="164"/>
      <c r="Z109" s="21"/>
      <c r="AA109" s="4"/>
      <c r="AB109" s="166"/>
      <c r="AC109" s="166"/>
      <c r="AD109" s="170"/>
      <c r="AE109" s="166"/>
      <c r="AF109" s="166"/>
      <c r="AG109" s="166"/>
      <c r="AH109" s="166"/>
      <c r="AI109" s="166"/>
      <c r="AJ109" s="166"/>
      <c r="AK109" s="166"/>
      <c r="AL109" s="166"/>
      <c r="AM109" s="166"/>
      <c r="AN109" s="166"/>
      <c r="AO109" s="184"/>
      <c r="AP109" s="24"/>
      <c r="AQ109" s="8"/>
    </row>
    <row r="110" spans="1:43" ht="14.65" customHeight="1">
      <c r="A110" s="101"/>
      <c r="B110" s="193"/>
      <c r="C110" s="193"/>
      <c r="D110" s="118"/>
      <c r="E110" s="127"/>
      <c r="F110" s="133"/>
      <c r="G110" s="133"/>
      <c r="H110" s="133"/>
      <c r="I110" s="133"/>
      <c r="J110" s="145"/>
      <c r="K110" s="148"/>
      <c r="L110" s="151"/>
      <c r="M110" s="154"/>
      <c r="N110" s="14"/>
      <c r="O110" s="15"/>
      <c r="P110" s="15"/>
      <c r="Q110" s="16"/>
      <c r="R110" s="17" t="str">
        <f ca="1">IF(Q110=0," ",IFERROR(IF(DATEDIF(TODAY(),Q110,"M")&lt;=5,"ROJO",IF(DATEDIF(TODAY(),Q110,"M")&gt;=12,"VERDE",IF(AND(DATEDIF(TODAY(),Q110,"M")&gt;=6,DATEDIF(TODAY(),Q110,"M")&lt;=11),"AMARILLO"))),S110))</f>
        <v xml:space="preserve"> </v>
      </c>
      <c r="S110" s="25" t="str">
        <f>IF(Q110=0," ",IF(Q110&lt;=$N$4,"VENCIDO","NO VENCIDO"))</f>
        <v xml:space="preserve"> </v>
      </c>
      <c r="T110" s="18"/>
      <c r="U110" s="19"/>
      <c r="V110" s="19"/>
      <c r="W110" s="20"/>
      <c r="X110" s="20"/>
      <c r="Y110" s="164"/>
      <c r="Z110" s="21"/>
      <c r="AA110" s="4"/>
      <c r="AB110" s="166"/>
      <c r="AC110" s="166"/>
      <c r="AD110" s="170"/>
      <c r="AE110" s="166"/>
      <c r="AF110" s="166"/>
      <c r="AG110" s="166"/>
      <c r="AH110" s="166"/>
      <c r="AI110" s="166"/>
      <c r="AJ110" s="166"/>
      <c r="AK110" s="166"/>
      <c r="AL110" s="166"/>
      <c r="AM110" s="166"/>
      <c r="AN110" s="166"/>
      <c r="AO110" s="184"/>
      <c r="AP110" s="24"/>
      <c r="AQ110" s="8"/>
    </row>
    <row r="111" spans="1:43" ht="14.65" customHeight="1">
      <c r="A111" s="101"/>
      <c r="B111" s="193"/>
      <c r="C111" s="193"/>
      <c r="D111" s="118"/>
      <c r="E111" s="127"/>
      <c r="F111" s="133"/>
      <c r="G111" s="133"/>
      <c r="H111" s="133"/>
      <c r="I111" s="133"/>
      <c r="J111" s="145"/>
      <c r="K111" s="148"/>
      <c r="L111" s="151"/>
      <c r="M111" s="155"/>
      <c r="N111" s="14"/>
      <c r="O111" s="15"/>
      <c r="P111" s="15"/>
      <c r="Q111" s="16"/>
      <c r="R111" s="17" t="str">
        <f ca="1">IF(Q111=0," ",IFERROR(IF(DATEDIF(TODAY(),Q111,"M")&lt;=5,"ROJO",IF(DATEDIF(TODAY(),Q111,"M")&gt;=12,"VERDE",IF(AND(DATEDIF(TODAY(),Q111,"M")&gt;=6,DATEDIF(TODAY(),Q111,"M")&lt;=11),"AMARILLO"))),S111))</f>
        <v xml:space="preserve"> </v>
      </c>
      <c r="S111" s="25" t="str">
        <f>IF(Q111=0," ",IF(Q111&lt;=$N$4,"VENCIDO","NO VENCIDO"))</f>
        <v xml:space="preserve"> </v>
      </c>
      <c r="T111" s="18"/>
      <c r="U111" s="19"/>
      <c r="V111" s="19"/>
      <c r="W111" s="20"/>
      <c r="X111" s="20"/>
      <c r="Y111" s="164"/>
      <c r="Z111" s="21"/>
      <c r="AA111" s="4"/>
      <c r="AB111" s="166"/>
      <c r="AC111" s="166"/>
      <c r="AD111" s="170"/>
      <c r="AE111" s="166"/>
      <c r="AF111" s="166"/>
      <c r="AG111" s="166"/>
      <c r="AH111" s="166"/>
      <c r="AI111" s="166"/>
      <c r="AJ111" s="166"/>
      <c r="AK111" s="166"/>
      <c r="AL111" s="166"/>
      <c r="AM111" s="166"/>
      <c r="AN111" s="166"/>
      <c r="AO111" s="185"/>
      <c r="AP111" s="24"/>
      <c r="AQ111" s="8"/>
    </row>
    <row r="112" spans="1:43" ht="16.5">
      <c r="A112" s="102"/>
      <c r="B112" s="193"/>
      <c r="C112" s="193"/>
      <c r="D112" s="119"/>
      <c r="E112" s="128"/>
      <c r="F112" s="134"/>
      <c r="G112" s="134"/>
      <c r="H112" s="134"/>
      <c r="I112" s="134"/>
      <c r="J112" s="146"/>
      <c r="K112" s="149"/>
      <c r="L112" s="152"/>
      <c r="M112" s="28" t="b">
        <f>M107=N112</f>
        <v>1</v>
      </c>
      <c r="N112" s="29">
        <f>SUM(N107:N111)</f>
        <v>0</v>
      </c>
      <c r="O112" s="30" t="s">
        <v>112</v>
      </c>
      <c r="P112" s="31"/>
      <c r="Q112" s="32"/>
      <c r="R112" s="32"/>
      <c r="S112" s="32"/>
      <c r="T112" s="33">
        <f>SUM(T107:T111)</f>
        <v>0</v>
      </c>
      <c r="U112" s="34"/>
      <c r="V112" s="34"/>
      <c r="W112" s="34"/>
      <c r="X112" s="35"/>
      <c r="Y112" s="165"/>
      <c r="Z112" s="36"/>
      <c r="AA112" s="4"/>
      <c r="AB112" s="37"/>
      <c r="AC112" s="37"/>
      <c r="AD112" s="38"/>
      <c r="AE112" s="37"/>
      <c r="AF112" s="37"/>
      <c r="AG112" s="37"/>
      <c r="AH112" s="37"/>
      <c r="AI112" s="37"/>
      <c r="AJ112" s="37"/>
      <c r="AK112" s="37"/>
      <c r="AL112" s="37"/>
      <c r="AM112" s="37"/>
      <c r="AN112" s="37"/>
      <c r="AO112" s="39"/>
      <c r="AP112" s="24"/>
      <c r="AQ112" s="8"/>
    </row>
    <row r="113" spans="1:43" ht="14.65" customHeight="1">
      <c r="A113" s="100">
        <f>A107+1</f>
        <v>19</v>
      </c>
      <c r="B113" s="187" t="s">
        <v>146</v>
      </c>
      <c r="C113" s="188"/>
      <c r="D113" s="117">
        <f>+Agosto!M113</f>
        <v>120</v>
      </c>
      <c r="E113" s="126">
        <v>0</v>
      </c>
      <c r="F113" s="132">
        <v>6</v>
      </c>
      <c r="G113" s="132"/>
      <c r="H113" s="132"/>
      <c r="I113" s="132"/>
      <c r="J113" s="144">
        <f>+F113+G113</f>
        <v>6</v>
      </c>
      <c r="K113" s="147">
        <f>+AO113</f>
        <v>34</v>
      </c>
      <c r="L113" s="150">
        <f>+J113+K113</f>
        <v>40</v>
      </c>
      <c r="M113" s="153">
        <f>+(D113+E113)-(L113)+H113-I113</f>
        <v>80</v>
      </c>
      <c r="N113" s="14">
        <v>80</v>
      </c>
      <c r="O113" s="15" t="s">
        <v>315</v>
      </c>
      <c r="P113" s="15" t="s">
        <v>125</v>
      </c>
      <c r="Q113" s="16">
        <v>46507</v>
      </c>
      <c r="R113" s="17" t="str">
        <f ca="1">IF(Q113=0," ",IFERROR(IF(DATEDIF(TODAY(),Q113,"M")&lt;=5,"ROJO",IF(DATEDIF(TODAY(),Q113,"M")&gt;=12,"VERDE",IF(AND(DATEDIF(TODAY(),Q113,"M")&gt;=6,DATEDIF(TODAY(),Q113,"M")&lt;=11),"AMARILLO"))),S113))</f>
        <v>AMARILLO</v>
      </c>
      <c r="S113" s="17" t="str">
        <f>IF(Q113=0," ",IF(Q113&lt;=$N$4,"VENCIDO","NO VENCIDO"))</f>
        <v>NO VENCIDO</v>
      </c>
      <c r="T113" s="18"/>
      <c r="U113" s="19"/>
      <c r="V113" s="19"/>
      <c r="W113" s="20"/>
      <c r="X113" s="20"/>
      <c r="Y113" s="163">
        <f>+AT113</f>
        <v>0</v>
      </c>
      <c r="Z113" s="21"/>
      <c r="AA113" s="4"/>
      <c r="AB113" s="166">
        <v>34</v>
      </c>
      <c r="AC113" s="166"/>
      <c r="AD113" s="170">
        <f>+AB113+AC113</f>
        <v>34</v>
      </c>
      <c r="AE113" s="166"/>
      <c r="AF113" s="166"/>
      <c r="AG113" s="166"/>
      <c r="AH113" s="166"/>
      <c r="AI113" s="166"/>
      <c r="AJ113" s="166"/>
      <c r="AK113" s="166"/>
      <c r="AL113" s="166"/>
      <c r="AM113" s="166"/>
      <c r="AN113" s="166"/>
      <c r="AO113" s="183">
        <f>SUM(AD113:AN117)</f>
        <v>34</v>
      </c>
      <c r="AP113" s="24"/>
      <c r="AQ113" s="8"/>
    </row>
    <row r="114" spans="1:43" ht="14.65" customHeight="1">
      <c r="A114" s="101"/>
      <c r="B114" s="189"/>
      <c r="C114" s="190"/>
      <c r="D114" s="118"/>
      <c r="E114" s="127"/>
      <c r="F114" s="133"/>
      <c r="G114" s="133"/>
      <c r="H114" s="133"/>
      <c r="I114" s="133"/>
      <c r="J114" s="145"/>
      <c r="K114" s="148"/>
      <c r="L114" s="151"/>
      <c r="M114" s="154"/>
      <c r="N114" s="14"/>
      <c r="O114" s="15"/>
      <c r="P114" s="15"/>
      <c r="Q114" s="16"/>
      <c r="R114" s="17" t="str">
        <f ca="1">IF(Q114=0," ",IFERROR(IF(DATEDIF(TODAY(),Q114,"M")&lt;=5,"ROJO",IF(DATEDIF(TODAY(),Q114,"M")&gt;=12,"VERDE",IF(AND(DATEDIF(TODAY(),Q114,"M")&gt;=6,DATEDIF(TODAY(),Q114,"M")&lt;=11),"AMARILLO"))),S114))</f>
        <v xml:space="preserve"> </v>
      </c>
      <c r="S114" s="25" t="str">
        <f>IF(Q114=0," ",IF(Q114&lt;=$N$4,"VENCIDO","NO VENCIDO"))</f>
        <v xml:space="preserve"> </v>
      </c>
      <c r="T114" s="18"/>
      <c r="U114" s="19"/>
      <c r="V114" s="19"/>
      <c r="W114" s="20"/>
      <c r="X114" s="20"/>
      <c r="Y114" s="164"/>
      <c r="Z114" s="21"/>
      <c r="AA114" s="4"/>
      <c r="AB114" s="166"/>
      <c r="AC114" s="166"/>
      <c r="AD114" s="170"/>
      <c r="AE114" s="166"/>
      <c r="AF114" s="166"/>
      <c r="AG114" s="166"/>
      <c r="AH114" s="166"/>
      <c r="AI114" s="166"/>
      <c r="AJ114" s="166"/>
      <c r="AK114" s="166"/>
      <c r="AL114" s="166"/>
      <c r="AM114" s="166"/>
      <c r="AN114" s="166"/>
      <c r="AO114" s="184"/>
      <c r="AP114" s="24"/>
      <c r="AQ114" s="8"/>
    </row>
    <row r="115" spans="1:43" ht="14.65" customHeight="1">
      <c r="A115" s="101"/>
      <c r="B115" s="189"/>
      <c r="C115" s="190"/>
      <c r="D115" s="118"/>
      <c r="E115" s="127"/>
      <c r="F115" s="133"/>
      <c r="G115" s="133"/>
      <c r="H115" s="133"/>
      <c r="I115" s="133"/>
      <c r="J115" s="145"/>
      <c r="K115" s="148"/>
      <c r="L115" s="151"/>
      <c r="M115" s="154"/>
      <c r="N115" s="14"/>
      <c r="O115" s="15"/>
      <c r="P115" s="15"/>
      <c r="Q115" s="16"/>
      <c r="R115" s="17" t="str">
        <f ca="1">IF(Q115=0," ",IFERROR(IF(DATEDIF(TODAY(),Q115,"M")&lt;=5,"ROJO",IF(DATEDIF(TODAY(),Q115,"M")&gt;=12,"VERDE",IF(AND(DATEDIF(TODAY(),Q115,"M")&gt;=6,DATEDIF(TODAY(),Q115,"M")&lt;=11),"AMARILLO"))),S115))</f>
        <v xml:space="preserve"> </v>
      </c>
      <c r="S115" s="25" t="str">
        <f>IF(Q115=0," ",IF(Q115&lt;=$N$4,"VENCIDO","NO VENCIDO"))</f>
        <v xml:space="preserve"> </v>
      </c>
      <c r="T115" s="18"/>
      <c r="U115" s="19"/>
      <c r="V115" s="19"/>
      <c r="W115" s="20"/>
      <c r="X115" s="20"/>
      <c r="Y115" s="164"/>
      <c r="Z115" s="21"/>
      <c r="AA115" s="4"/>
      <c r="AB115" s="166"/>
      <c r="AC115" s="166"/>
      <c r="AD115" s="170"/>
      <c r="AE115" s="166"/>
      <c r="AF115" s="166"/>
      <c r="AG115" s="166"/>
      <c r="AH115" s="166"/>
      <c r="AI115" s="166"/>
      <c r="AJ115" s="166"/>
      <c r="AK115" s="166"/>
      <c r="AL115" s="166"/>
      <c r="AM115" s="166"/>
      <c r="AN115" s="166"/>
      <c r="AO115" s="184"/>
      <c r="AP115" s="24"/>
      <c r="AQ115" s="8"/>
    </row>
    <row r="116" spans="1:43" ht="14.65" customHeight="1">
      <c r="A116" s="101"/>
      <c r="B116" s="189"/>
      <c r="C116" s="190"/>
      <c r="D116" s="118"/>
      <c r="E116" s="127"/>
      <c r="F116" s="133"/>
      <c r="G116" s="133"/>
      <c r="H116" s="133"/>
      <c r="I116" s="133"/>
      <c r="J116" s="145"/>
      <c r="K116" s="148"/>
      <c r="L116" s="151"/>
      <c r="M116" s="154"/>
      <c r="N116" s="14"/>
      <c r="O116" s="15"/>
      <c r="P116" s="15"/>
      <c r="Q116" s="16"/>
      <c r="R116" s="17" t="str">
        <f ca="1">IF(Q116=0," ",IFERROR(IF(DATEDIF(TODAY(),Q116,"M")&lt;=5,"ROJO",IF(DATEDIF(TODAY(),Q116,"M")&gt;=12,"VERDE",IF(AND(DATEDIF(TODAY(),Q116,"M")&gt;=6,DATEDIF(TODAY(),Q116,"M")&lt;=11),"AMARILLO"))),S116))</f>
        <v xml:space="preserve"> </v>
      </c>
      <c r="S116" s="25" t="str">
        <f>IF(Q116=0," ",IF(Q116&lt;=$N$4,"VENCIDO","NO VENCIDO"))</f>
        <v xml:space="preserve"> </v>
      </c>
      <c r="T116" s="18"/>
      <c r="U116" s="19"/>
      <c r="V116" s="19"/>
      <c r="W116" s="20"/>
      <c r="X116" s="20"/>
      <c r="Y116" s="164"/>
      <c r="Z116" s="21"/>
      <c r="AA116" s="4"/>
      <c r="AB116" s="166"/>
      <c r="AC116" s="166"/>
      <c r="AD116" s="170"/>
      <c r="AE116" s="166"/>
      <c r="AF116" s="166"/>
      <c r="AG116" s="166"/>
      <c r="AH116" s="166"/>
      <c r="AI116" s="166"/>
      <c r="AJ116" s="166"/>
      <c r="AK116" s="166"/>
      <c r="AL116" s="166"/>
      <c r="AM116" s="166"/>
      <c r="AN116" s="166"/>
      <c r="AO116" s="184"/>
      <c r="AP116" s="24"/>
      <c r="AQ116" s="8"/>
    </row>
    <row r="117" spans="1:43" ht="14.65" customHeight="1">
      <c r="A117" s="101"/>
      <c r="B117" s="189"/>
      <c r="C117" s="190"/>
      <c r="D117" s="118"/>
      <c r="E117" s="127"/>
      <c r="F117" s="133"/>
      <c r="G117" s="133"/>
      <c r="H117" s="133"/>
      <c r="I117" s="133"/>
      <c r="J117" s="145"/>
      <c r="K117" s="148"/>
      <c r="L117" s="151"/>
      <c r="M117" s="155"/>
      <c r="N117" s="14"/>
      <c r="O117" s="15"/>
      <c r="P117" s="15"/>
      <c r="Q117" s="16"/>
      <c r="R117" s="17" t="str">
        <f ca="1">IF(Q117=0," ",IFERROR(IF(DATEDIF(TODAY(),Q117,"M")&lt;=5,"ROJO",IF(DATEDIF(TODAY(),Q117,"M")&gt;=12,"VERDE",IF(AND(DATEDIF(TODAY(),Q117,"M")&gt;=6,DATEDIF(TODAY(),Q117,"M")&lt;=11),"AMARILLO"))),S117))</f>
        <v xml:space="preserve"> </v>
      </c>
      <c r="S117" s="25" t="str">
        <f>IF(Q117=0," ",IF(Q117&lt;=$N$4,"VENCIDO","NO VENCIDO"))</f>
        <v xml:space="preserve"> </v>
      </c>
      <c r="T117" s="18"/>
      <c r="U117" s="19"/>
      <c r="V117" s="19"/>
      <c r="W117" s="20"/>
      <c r="X117" s="20"/>
      <c r="Y117" s="164"/>
      <c r="Z117" s="21"/>
      <c r="AA117" s="4"/>
      <c r="AB117" s="166"/>
      <c r="AC117" s="166"/>
      <c r="AD117" s="170"/>
      <c r="AE117" s="166"/>
      <c r="AF117" s="166"/>
      <c r="AG117" s="166"/>
      <c r="AH117" s="166"/>
      <c r="AI117" s="166"/>
      <c r="AJ117" s="166"/>
      <c r="AK117" s="166"/>
      <c r="AL117" s="166"/>
      <c r="AM117" s="166"/>
      <c r="AN117" s="166"/>
      <c r="AO117" s="185"/>
      <c r="AP117" s="24"/>
      <c r="AQ117" s="8"/>
    </row>
    <row r="118" spans="1:43" ht="16.5">
      <c r="A118" s="102"/>
      <c r="B118" s="191"/>
      <c r="C118" s="192"/>
      <c r="D118" s="119"/>
      <c r="E118" s="128"/>
      <c r="F118" s="134"/>
      <c r="G118" s="134"/>
      <c r="H118" s="134"/>
      <c r="I118" s="134"/>
      <c r="J118" s="146"/>
      <c r="K118" s="149"/>
      <c r="L118" s="152"/>
      <c r="M118" s="28" t="b">
        <f>M113=N118</f>
        <v>1</v>
      </c>
      <c r="N118" s="29">
        <f>SUM(N113:N117)</f>
        <v>80</v>
      </c>
      <c r="O118" s="30" t="s">
        <v>112</v>
      </c>
      <c r="P118" s="31"/>
      <c r="Q118" s="32"/>
      <c r="R118" s="32"/>
      <c r="S118" s="32"/>
      <c r="T118" s="33">
        <f>SUM(T113:T117)</f>
        <v>0</v>
      </c>
      <c r="U118" s="34"/>
      <c r="V118" s="34"/>
      <c r="W118" s="34"/>
      <c r="X118" s="35"/>
      <c r="Y118" s="165"/>
      <c r="Z118" s="36"/>
      <c r="AA118" s="4"/>
      <c r="AB118" s="37"/>
      <c r="AC118" s="37"/>
      <c r="AD118" s="38"/>
      <c r="AE118" s="37"/>
      <c r="AF118" s="37"/>
      <c r="AG118" s="37"/>
      <c r="AH118" s="37"/>
      <c r="AI118" s="37"/>
      <c r="AJ118" s="37"/>
      <c r="AK118" s="37"/>
      <c r="AL118" s="37"/>
      <c r="AM118" s="37"/>
      <c r="AN118" s="37"/>
      <c r="AO118" s="39"/>
      <c r="AP118" s="24"/>
      <c r="AQ118" s="8"/>
    </row>
    <row r="119" spans="1:43" ht="14.65" customHeight="1">
      <c r="A119" s="100">
        <f>A113+1</f>
        <v>20</v>
      </c>
      <c r="B119" s="187" t="s">
        <v>148</v>
      </c>
      <c r="C119" s="188"/>
      <c r="D119" s="117">
        <f>+Agosto!M119</f>
        <v>17</v>
      </c>
      <c r="E119" s="126">
        <v>0</v>
      </c>
      <c r="F119" s="132">
        <v>5</v>
      </c>
      <c r="G119" s="132"/>
      <c r="H119" s="132"/>
      <c r="I119" s="132"/>
      <c r="J119" s="144">
        <f>+F119+G119</f>
        <v>5</v>
      </c>
      <c r="K119" s="147">
        <f>+AO119</f>
        <v>0</v>
      </c>
      <c r="L119" s="150">
        <f>+J119+K119</f>
        <v>5</v>
      </c>
      <c r="M119" s="153">
        <f>+(D119+E119)-(L119)+H119-I119</f>
        <v>12</v>
      </c>
      <c r="N119" s="14">
        <v>6</v>
      </c>
      <c r="O119" s="15" t="s">
        <v>300</v>
      </c>
      <c r="P119" s="15" t="s">
        <v>150</v>
      </c>
      <c r="Q119" s="16">
        <v>46868</v>
      </c>
      <c r="R119" s="17" t="str">
        <f ca="1">IF(Q119=0," ",IFERROR(IF(DATEDIF(TODAY(),Q119,"M")&lt;=5,"ROJO",IF(DATEDIF(TODAY(),Q119,"M")&gt;=12,"VERDE",IF(AND(DATEDIF(TODAY(),Q119,"M")&gt;=6,DATEDIF(TODAY(),Q119,"M")&lt;=11),"AMARILLO"))),S119))</f>
        <v>VERDE</v>
      </c>
      <c r="S119" s="17" t="str">
        <f>IF(Q119=0," ",IF(Q119&lt;=$N$4,"VENCIDO","NO VENCIDO"))</f>
        <v>NO VENCIDO</v>
      </c>
      <c r="T119" s="18"/>
      <c r="U119" s="19"/>
      <c r="V119" s="19"/>
      <c r="W119" s="20"/>
      <c r="X119" s="20"/>
      <c r="Y119" s="163">
        <f>+AT119</f>
        <v>0</v>
      </c>
      <c r="Z119" s="21"/>
      <c r="AA119" s="4"/>
      <c r="AB119" s="166"/>
      <c r="AC119" s="166"/>
      <c r="AD119" s="170">
        <f>+AB119+AC119</f>
        <v>0</v>
      </c>
      <c r="AE119" s="166"/>
      <c r="AF119" s="166"/>
      <c r="AG119" s="166"/>
      <c r="AH119" s="166"/>
      <c r="AI119" s="166"/>
      <c r="AJ119" s="166"/>
      <c r="AK119" s="166"/>
      <c r="AL119" s="166"/>
      <c r="AM119" s="166"/>
      <c r="AN119" s="166"/>
      <c r="AO119" s="183">
        <f>SUM(AD119:AN123)</f>
        <v>0</v>
      </c>
      <c r="AP119" s="24"/>
      <c r="AQ119" s="8"/>
    </row>
    <row r="120" spans="1:43" ht="14.65" customHeight="1">
      <c r="A120" s="101"/>
      <c r="B120" s="189"/>
      <c r="C120" s="190"/>
      <c r="D120" s="118"/>
      <c r="E120" s="127"/>
      <c r="F120" s="133"/>
      <c r="G120" s="133"/>
      <c r="H120" s="133"/>
      <c r="I120" s="133"/>
      <c r="J120" s="145"/>
      <c r="K120" s="148"/>
      <c r="L120" s="151"/>
      <c r="M120" s="154"/>
      <c r="N120" s="14">
        <v>6</v>
      </c>
      <c r="O120" s="223" t="s">
        <v>288</v>
      </c>
      <c r="P120" s="15" t="s">
        <v>150</v>
      </c>
      <c r="Q120" s="16">
        <v>46876</v>
      </c>
      <c r="R120" s="17" t="str">
        <f ca="1">IF(Q120=0," ",IFERROR(IF(DATEDIF(TODAY(),Q120,"M")&lt;=5,"ROJO",IF(DATEDIF(TODAY(),Q120,"M")&gt;=12,"VERDE",IF(AND(DATEDIF(TODAY(),Q120,"M")&gt;=6,DATEDIF(TODAY(),Q120,"M")&lt;=11),"AMARILLO"))),S120))</f>
        <v>VERDE</v>
      </c>
      <c r="S120" s="25" t="str">
        <f>IF(Q120=0," ",IF(Q120&lt;=$N$4,"VENCIDO","NO VENCIDO"))</f>
        <v>NO VENCIDO</v>
      </c>
      <c r="T120" s="18"/>
      <c r="U120" s="19"/>
      <c r="V120" s="19"/>
      <c r="W120" s="20"/>
      <c r="X120" s="20"/>
      <c r="Y120" s="164"/>
      <c r="Z120" s="21"/>
      <c r="AA120" s="4"/>
      <c r="AB120" s="166"/>
      <c r="AC120" s="166"/>
      <c r="AD120" s="170"/>
      <c r="AE120" s="166"/>
      <c r="AF120" s="166"/>
      <c r="AG120" s="166"/>
      <c r="AH120" s="166"/>
      <c r="AI120" s="166"/>
      <c r="AJ120" s="166"/>
      <c r="AK120" s="166"/>
      <c r="AL120" s="166"/>
      <c r="AM120" s="166"/>
      <c r="AN120" s="166"/>
      <c r="AO120" s="184"/>
      <c r="AP120" s="24"/>
      <c r="AQ120" s="8"/>
    </row>
    <row r="121" spans="1:43" ht="14.65" customHeight="1">
      <c r="A121" s="101"/>
      <c r="B121" s="189"/>
      <c r="C121" s="190"/>
      <c r="D121" s="118"/>
      <c r="E121" s="127"/>
      <c r="F121" s="133"/>
      <c r="G121" s="133"/>
      <c r="H121" s="133"/>
      <c r="I121" s="133"/>
      <c r="J121" s="145"/>
      <c r="K121" s="148"/>
      <c r="L121" s="151"/>
      <c r="M121" s="154"/>
      <c r="N121" s="14"/>
      <c r="O121" s="15"/>
      <c r="P121" s="15"/>
      <c r="Q121" s="16"/>
      <c r="R121" s="17" t="str">
        <f ca="1">IF(Q121=0," ",IFERROR(IF(DATEDIF(TODAY(),Q121,"M")&lt;=5,"ROJO",IF(DATEDIF(TODAY(),Q121,"M")&gt;=12,"VERDE",IF(AND(DATEDIF(TODAY(),Q121,"M")&gt;=6,DATEDIF(TODAY(),Q121,"M")&lt;=11),"AMARILLO"))),S121))</f>
        <v xml:space="preserve"> </v>
      </c>
      <c r="S121" s="25" t="str">
        <f>IF(Q121=0," ",IF(Q121&lt;=$N$4,"VENCIDO","NO VENCIDO"))</f>
        <v xml:space="preserve"> </v>
      </c>
      <c r="T121" s="18"/>
      <c r="U121" s="19"/>
      <c r="V121" s="19"/>
      <c r="W121" s="20"/>
      <c r="X121" s="20"/>
      <c r="Y121" s="164"/>
      <c r="Z121" s="21"/>
      <c r="AA121" s="4"/>
      <c r="AB121" s="166"/>
      <c r="AC121" s="166"/>
      <c r="AD121" s="170"/>
      <c r="AE121" s="166"/>
      <c r="AF121" s="166"/>
      <c r="AG121" s="166"/>
      <c r="AH121" s="166"/>
      <c r="AI121" s="166"/>
      <c r="AJ121" s="166"/>
      <c r="AK121" s="166"/>
      <c r="AL121" s="166"/>
      <c r="AM121" s="166"/>
      <c r="AN121" s="166"/>
      <c r="AO121" s="184"/>
      <c r="AP121" s="24"/>
      <c r="AQ121" s="8"/>
    </row>
    <row r="122" spans="1:43" ht="14.65" customHeight="1">
      <c r="A122" s="101"/>
      <c r="B122" s="189"/>
      <c r="C122" s="190"/>
      <c r="D122" s="118"/>
      <c r="E122" s="127"/>
      <c r="F122" s="133"/>
      <c r="G122" s="133"/>
      <c r="H122" s="133"/>
      <c r="I122" s="133"/>
      <c r="J122" s="145"/>
      <c r="K122" s="148"/>
      <c r="L122" s="151"/>
      <c r="M122" s="154"/>
      <c r="N122" s="14"/>
      <c r="O122" s="15"/>
      <c r="P122" s="15"/>
      <c r="Q122" s="16"/>
      <c r="R122" s="17" t="str">
        <f ca="1">IF(Q122=0," ",IFERROR(IF(DATEDIF(TODAY(),Q122,"M")&lt;=5,"ROJO",IF(DATEDIF(TODAY(),Q122,"M")&gt;=12,"VERDE",IF(AND(DATEDIF(TODAY(),Q122,"M")&gt;=6,DATEDIF(TODAY(),Q122,"M")&lt;=11),"AMARILLO"))),S122))</f>
        <v xml:space="preserve"> </v>
      </c>
      <c r="S122" s="25" t="str">
        <f>IF(Q122=0," ",IF(Q122&lt;=$N$4,"VENCIDO","NO VENCIDO"))</f>
        <v xml:space="preserve"> </v>
      </c>
      <c r="T122" s="18"/>
      <c r="U122" s="19"/>
      <c r="V122" s="19"/>
      <c r="W122" s="20"/>
      <c r="X122" s="20"/>
      <c r="Y122" s="164"/>
      <c r="Z122" s="21"/>
      <c r="AA122" s="4"/>
      <c r="AB122" s="166"/>
      <c r="AC122" s="166"/>
      <c r="AD122" s="170"/>
      <c r="AE122" s="166"/>
      <c r="AF122" s="166"/>
      <c r="AG122" s="166"/>
      <c r="AH122" s="166"/>
      <c r="AI122" s="166"/>
      <c r="AJ122" s="166"/>
      <c r="AK122" s="166"/>
      <c r="AL122" s="166"/>
      <c r="AM122" s="166"/>
      <c r="AN122" s="166"/>
      <c r="AO122" s="184"/>
      <c r="AP122" s="24"/>
      <c r="AQ122" s="8"/>
    </row>
    <row r="123" spans="1:43" ht="14.65" customHeight="1">
      <c r="A123" s="101"/>
      <c r="B123" s="189"/>
      <c r="C123" s="190"/>
      <c r="D123" s="118"/>
      <c r="E123" s="127"/>
      <c r="F123" s="133"/>
      <c r="G123" s="133"/>
      <c r="H123" s="133"/>
      <c r="I123" s="133"/>
      <c r="J123" s="145"/>
      <c r="K123" s="148"/>
      <c r="L123" s="151"/>
      <c r="M123" s="155"/>
      <c r="N123" s="14"/>
      <c r="O123" s="15"/>
      <c r="P123" s="15"/>
      <c r="Q123" s="16"/>
      <c r="R123" s="17" t="str">
        <f ca="1">IF(Q123=0," ",IFERROR(IF(DATEDIF(TODAY(),Q123,"M")&lt;=5,"ROJO",IF(DATEDIF(TODAY(),Q123,"M")&gt;=12,"VERDE",IF(AND(DATEDIF(TODAY(),Q123,"M")&gt;=6,DATEDIF(TODAY(),Q123,"M")&lt;=11),"AMARILLO"))),S123))</f>
        <v xml:space="preserve"> </v>
      </c>
      <c r="S123" s="25" t="str">
        <f>IF(Q123=0," ",IF(Q123&lt;=$N$4,"VENCIDO","NO VENCIDO"))</f>
        <v xml:space="preserve"> </v>
      </c>
      <c r="T123" s="18"/>
      <c r="U123" s="19"/>
      <c r="V123" s="19"/>
      <c r="W123" s="20"/>
      <c r="X123" s="20"/>
      <c r="Y123" s="164"/>
      <c r="Z123" s="21"/>
      <c r="AA123" s="4"/>
      <c r="AB123" s="166"/>
      <c r="AC123" s="166"/>
      <c r="AD123" s="170"/>
      <c r="AE123" s="166"/>
      <c r="AF123" s="166"/>
      <c r="AG123" s="166"/>
      <c r="AH123" s="166"/>
      <c r="AI123" s="166"/>
      <c r="AJ123" s="166"/>
      <c r="AK123" s="166"/>
      <c r="AL123" s="166"/>
      <c r="AM123" s="166"/>
      <c r="AN123" s="166"/>
      <c r="AO123" s="185"/>
      <c r="AP123" s="24"/>
      <c r="AQ123" s="8"/>
    </row>
    <row r="124" spans="1:43" ht="16.5">
      <c r="A124" s="102"/>
      <c r="B124" s="191"/>
      <c r="C124" s="192"/>
      <c r="D124" s="119"/>
      <c r="E124" s="128"/>
      <c r="F124" s="134"/>
      <c r="G124" s="134"/>
      <c r="H124" s="134"/>
      <c r="I124" s="134"/>
      <c r="J124" s="146"/>
      <c r="K124" s="149"/>
      <c r="L124" s="152"/>
      <c r="M124" s="28" t="b">
        <f>M119=N124</f>
        <v>1</v>
      </c>
      <c r="N124" s="29">
        <f>SUM(N119:N123)</f>
        <v>12</v>
      </c>
      <c r="O124" s="30" t="s">
        <v>112</v>
      </c>
      <c r="P124" s="31"/>
      <c r="Q124" s="32"/>
      <c r="R124" s="32"/>
      <c r="S124" s="32"/>
      <c r="T124" s="33">
        <f>SUM(T119:T123)</f>
        <v>0</v>
      </c>
      <c r="U124" s="34"/>
      <c r="V124" s="34"/>
      <c r="W124" s="34"/>
      <c r="X124" s="35"/>
      <c r="Y124" s="165"/>
      <c r="Z124" s="36"/>
      <c r="AA124" s="4"/>
      <c r="AB124" s="37"/>
      <c r="AC124" s="38"/>
      <c r="AD124" s="38"/>
      <c r="AE124" s="38"/>
      <c r="AF124" s="38"/>
      <c r="AG124" s="38"/>
      <c r="AH124" s="38"/>
      <c r="AI124" s="38"/>
      <c r="AJ124" s="38"/>
      <c r="AK124" s="38"/>
      <c r="AL124" s="38"/>
      <c r="AM124" s="38"/>
      <c r="AN124" s="38"/>
      <c r="AO124" s="39"/>
      <c r="AP124" s="24"/>
      <c r="AQ124" s="8"/>
    </row>
    <row r="125" spans="1:43" ht="14.65" customHeight="1">
      <c r="A125" s="100">
        <f>A119+1</f>
        <v>21</v>
      </c>
      <c r="B125" s="187" t="s">
        <v>151</v>
      </c>
      <c r="C125" s="188"/>
      <c r="D125" s="117">
        <f>+Agosto!M125</f>
        <v>34</v>
      </c>
      <c r="E125" s="126">
        <v>0</v>
      </c>
      <c r="F125" s="132">
        <v>14</v>
      </c>
      <c r="G125" s="132"/>
      <c r="H125" s="132"/>
      <c r="I125" s="132"/>
      <c r="J125" s="144">
        <f>+F125+G125</f>
        <v>14</v>
      </c>
      <c r="K125" s="147">
        <f>+AO125</f>
        <v>0</v>
      </c>
      <c r="L125" s="150">
        <f>+J125+K125</f>
        <v>14</v>
      </c>
      <c r="M125" s="153">
        <f>+(D125+E125)-(L125)+H125-I125</f>
        <v>20</v>
      </c>
      <c r="N125" s="14">
        <v>20</v>
      </c>
      <c r="O125" s="15" t="s">
        <v>301</v>
      </c>
      <c r="P125" s="15" t="s">
        <v>150</v>
      </c>
      <c r="Q125" s="16">
        <v>46554</v>
      </c>
      <c r="R125" s="17" t="str">
        <f ca="1">IF(Q125=0," ",IFERROR(IF(DATEDIF(TODAY(),Q125,"M")&lt;=5,"ROJO",IF(DATEDIF(TODAY(),Q125,"M")&gt;=12,"VERDE",IF(AND(DATEDIF(TODAY(),Q125,"M")&gt;=6,DATEDIF(TODAY(),Q125,"M")&lt;=11),"AMARILLO"))),S125))</f>
        <v>AMARILLO</v>
      </c>
      <c r="S125" s="17" t="str">
        <f>IF(Q125=0," ",IF(Q125&lt;=$N$4,"VENCIDO","NO VENCIDO"))</f>
        <v>NO VENCIDO</v>
      </c>
      <c r="T125" s="18"/>
      <c r="U125" s="19"/>
      <c r="V125" s="19"/>
      <c r="W125" s="20"/>
      <c r="X125" s="20"/>
      <c r="Y125" s="163">
        <f>+AT125</f>
        <v>0</v>
      </c>
      <c r="Z125" s="21"/>
      <c r="AA125" s="4"/>
      <c r="AB125" s="166"/>
      <c r="AC125" s="166"/>
      <c r="AD125" s="170">
        <f>+AB125+AC125</f>
        <v>0</v>
      </c>
      <c r="AE125" s="166"/>
      <c r="AF125" s="166"/>
      <c r="AG125" s="166"/>
      <c r="AH125" s="166"/>
      <c r="AI125" s="166"/>
      <c r="AJ125" s="166"/>
      <c r="AK125" s="166"/>
      <c r="AL125" s="166"/>
      <c r="AM125" s="166"/>
      <c r="AN125" s="166"/>
      <c r="AO125" s="183">
        <f>SUM(AD125:AN129)</f>
        <v>0</v>
      </c>
      <c r="AP125" s="24"/>
      <c r="AQ125" s="8"/>
    </row>
    <row r="126" spans="1:43" ht="14.65" customHeight="1">
      <c r="A126" s="101"/>
      <c r="B126" s="189"/>
      <c r="C126" s="190"/>
      <c r="D126" s="118"/>
      <c r="E126" s="127"/>
      <c r="F126" s="133"/>
      <c r="G126" s="133"/>
      <c r="H126" s="133"/>
      <c r="I126" s="133"/>
      <c r="J126" s="145"/>
      <c r="K126" s="148"/>
      <c r="L126" s="151"/>
      <c r="M126" s="154"/>
      <c r="N126" s="14"/>
      <c r="O126" s="15"/>
      <c r="P126" s="15"/>
      <c r="Q126" s="16"/>
      <c r="R126" s="17" t="str">
        <f ca="1">IF(Q126=0," ",IFERROR(IF(DATEDIF(TODAY(),Q126,"M")&lt;=5,"ROJO",IF(DATEDIF(TODAY(),Q126,"M")&gt;=12,"VERDE",IF(AND(DATEDIF(TODAY(),Q126,"M")&gt;=6,DATEDIF(TODAY(),Q126,"M")&lt;=11),"AMARILLO"))),S126))</f>
        <v xml:space="preserve"> </v>
      </c>
      <c r="S126" s="25" t="str">
        <f>IF(Q126=0," ",IF(Q126&lt;=$N$4,"VENCIDO","NO VENCIDO"))</f>
        <v xml:space="preserve"> </v>
      </c>
      <c r="T126" s="18"/>
      <c r="U126" s="19"/>
      <c r="V126" s="19"/>
      <c r="W126" s="20"/>
      <c r="X126" s="20"/>
      <c r="Y126" s="164"/>
      <c r="Z126" s="21"/>
      <c r="AA126" s="4"/>
      <c r="AB126" s="166"/>
      <c r="AC126" s="166"/>
      <c r="AD126" s="170"/>
      <c r="AE126" s="166"/>
      <c r="AF126" s="166"/>
      <c r="AG126" s="166"/>
      <c r="AH126" s="166"/>
      <c r="AI126" s="166"/>
      <c r="AJ126" s="166"/>
      <c r="AK126" s="166"/>
      <c r="AL126" s="166"/>
      <c r="AM126" s="166"/>
      <c r="AN126" s="166"/>
      <c r="AO126" s="184"/>
      <c r="AP126" s="24"/>
      <c r="AQ126" s="8"/>
    </row>
    <row r="127" spans="1:43" ht="14.65" customHeight="1">
      <c r="A127" s="101"/>
      <c r="B127" s="189"/>
      <c r="C127" s="190"/>
      <c r="D127" s="118"/>
      <c r="E127" s="127"/>
      <c r="F127" s="133"/>
      <c r="G127" s="133"/>
      <c r="H127" s="133"/>
      <c r="I127" s="133"/>
      <c r="J127" s="145"/>
      <c r="K127" s="148"/>
      <c r="L127" s="151"/>
      <c r="M127" s="154"/>
      <c r="N127" s="14"/>
      <c r="O127" s="15"/>
      <c r="P127" s="15"/>
      <c r="Q127" s="16"/>
      <c r="R127" s="17" t="str">
        <f ca="1">IF(Q127=0," ",IFERROR(IF(DATEDIF(TODAY(),Q127,"M")&lt;=5,"ROJO",IF(DATEDIF(TODAY(),Q127,"M")&gt;=12,"VERDE",IF(AND(DATEDIF(TODAY(),Q127,"M")&gt;=6,DATEDIF(TODAY(),Q127,"M")&lt;=11),"AMARILLO"))),S127))</f>
        <v xml:space="preserve"> </v>
      </c>
      <c r="S127" s="25" t="str">
        <f>IF(Q127=0," ",IF(Q127&lt;=$N$4,"VENCIDO","NO VENCIDO"))</f>
        <v xml:space="preserve"> </v>
      </c>
      <c r="T127" s="18"/>
      <c r="U127" s="19"/>
      <c r="V127" s="19"/>
      <c r="W127" s="20"/>
      <c r="X127" s="20"/>
      <c r="Y127" s="164"/>
      <c r="Z127" s="21"/>
      <c r="AA127" s="4"/>
      <c r="AB127" s="166"/>
      <c r="AC127" s="166"/>
      <c r="AD127" s="170"/>
      <c r="AE127" s="166"/>
      <c r="AF127" s="166"/>
      <c r="AG127" s="166"/>
      <c r="AH127" s="166"/>
      <c r="AI127" s="166"/>
      <c r="AJ127" s="166"/>
      <c r="AK127" s="166"/>
      <c r="AL127" s="166"/>
      <c r="AM127" s="166"/>
      <c r="AN127" s="166"/>
      <c r="AO127" s="184"/>
      <c r="AP127" s="24"/>
      <c r="AQ127" s="8"/>
    </row>
    <row r="128" spans="1:43" ht="14.65" customHeight="1">
      <c r="A128" s="101"/>
      <c r="B128" s="189"/>
      <c r="C128" s="190"/>
      <c r="D128" s="118"/>
      <c r="E128" s="127"/>
      <c r="F128" s="133"/>
      <c r="G128" s="133"/>
      <c r="H128" s="133"/>
      <c r="I128" s="133"/>
      <c r="J128" s="145"/>
      <c r="K128" s="148"/>
      <c r="L128" s="151"/>
      <c r="M128" s="154"/>
      <c r="N128" s="14"/>
      <c r="O128" s="15"/>
      <c r="P128" s="15"/>
      <c r="Q128" s="16"/>
      <c r="R128" s="17" t="str">
        <f ca="1">IF(Q128=0," ",IFERROR(IF(DATEDIF(TODAY(),Q128,"M")&lt;=5,"ROJO",IF(DATEDIF(TODAY(),Q128,"M")&gt;=12,"VERDE",IF(AND(DATEDIF(TODAY(),Q128,"M")&gt;=6,DATEDIF(TODAY(),Q128,"M")&lt;=11),"AMARILLO"))),S128))</f>
        <v xml:space="preserve"> </v>
      </c>
      <c r="S128" s="25" t="str">
        <f>IF(Q128=0," ",IF(Q128&lt;=$N$4,"VENCIDO","NO VENCIDO"))</f>
        <v xml:space="preserve"> </v>
      </c>
      <c r="T128" s="18"/>
      <c r="U128" s="19"/>
      <c r="V128" s="19"/>
      <c r="W128" s="20"/>
      <c r="X128" s="20"/>
      <c r="Y128" s="164"/>
      <c r="Z128" s="21"/>
      <c r="AA128" s="4"/>
      <c r="AB128" s="166"/>
      <c r="AC128" s="166"/>
      <c r="AD128" s="170"/>
      <c r="AE128" s="166"/>
      <c r="AF128" s="166"/>
      <c r="AG128" s="166"/>
      <c r="AH128" s="166"/>
      <c r="AI128" s="166"/>
      <c r="AJ128" s="166"/>
      <c r="AK128" s="166"/>
      <c r="AL128" s="166"/>
      <c r="AM128" s="166"/>
      <c r="AN128" s="166"/>
      <c r="AO128" s="184"/>
      <c r="AP128" s="24"/>
      <c r="AQ128" s="8"/>
    </row>
    <row r="129" spans="1:43" ht="14.65" customHeight="1">
      <c r="A129" s="101"/>
      <c r="B129" s="189"/>
      <c r="C129" s="190"/>
      <c r="D129" s="118"/>
      <c r="E129" s="127"/>
      <c r="F129" s="133"/>
      <c r="G129" s="133"/>
      <c r="H129" s="133"/>
      <c r="I129" s="133"/>
      <c r="J129" s="145"/>
      <c r="K129" s="148"/>
      <c r="L129" s="151"/>
      <c r="M129" s="155"/>
      <c r="N129" s="14"/>
      <c r="O129" s="15"/>
      <c r="P129" s="15"/>
      <c r="Q129" s="16"/>
      <c r="R129" s="17" t="str">
        <f ca="1">IF(Q129=0," ",IFERROR(IF(DATEDIF(TODAY(),Q129,"M")&lt;=5,"ROJO",IF(DATEDIF(TODAY(),Q129,"M")&gt;=12,"VERDE",IF(AND(DATEDIF(TODAY(),Q129,"M")&gt;=6,DATEDIF(TODAY(),Q129,"M")&lt;=11),"AMARILLO"))),S129))</f>
        <v xml:space="preserve"> </v>
      </c>
      <c r="S129" s="25" t="str">
        <f>IF(Q129=0," ",IF(Q129&lt;=$N$4,"VENCIDO","NO VENCIDO"))</f>
        <v xml:space="preserve"> </v>
      </c>
      <c r="T129" s="18"/>
      <c r="U129" s="19"/>
      <c r="V129" s="19"/>
      <c r="W129" s="20"/>
      <c r="X129" s="20"/>
      <c r="Y129" s="164"/>
      <c r="Z129" s="21"/>
      <c r="AA129" s="4"/>
      <c r="AB129" s="166"/>
      <c r="AC129" s="166"/>
      <c r="AD129" s="170"/>
      <c r="AE129" s="166"/>
      <c r="AF129" s="166"/>
      <c r="AG129" s="166"/>
      <c r="AH129" s="166"/>
      <c r="AI129" s="166"/>
      <c r="AJ129" s="166"/>
      <c r="AK129" s="166"/>
      <c r="AL129" s="166"/>
      <c r="AM129" s="166"/>
      <c r="AN129" s="166"/>
      <c r="AO129" s="185"/>
      <c r="AP129" s="24"/>
      <c r="AQ129" s="8"/>
    </row>
    <row r="130" spans="1:43" ht="16.5">
      <c r="A130" s="102"/>
      <c r="B130" s="191"/>
      <c r="C130" s="192"/>
      <c r="D130" s="119"/>
      <c r="E130" s="128"/>
      <c r="F130" s="134"/>
      <c r="G130" s="134"/>
      <c r="H130" s="134"/>
      <c r="I130" s="134"/>
      <c r="J130" s="146"/>
      <c r="K130" s="149"/>
      <c r="L130" s="152"/>
      <c r="M130" s="28" t="b">
        <f>M125=N130</f>
        <v>1</v>
      </c>
      <c r="N130" s="29">
        <f>SUM(N125:N129)</f>
        <v>20</v>
      </c>
      <c r="O130" s="30" t="s">
        <v>112</v>
      </c>
      <c r="P130" s="31"/>
      <c r="Q130" s="32"/>
      <c r="R130" s="32"/>
      <c r="S130" s="32"/>
      <c r="T130" s="33">
        <f>SUM(T125:T129)</f>
        <v>0</v>
      </c>
      <c r="U130" s="34"/>
      <c r="V130" s="34"/>
      <c r="W130" s="34"/>
      <c r="X130" s="35"/>
      <c r="Y130" s="165"/>
      <c r="Z130" s="36"/>
      <c r="AA130" s="4"/>
      <c r="AB130" s="37"/>
      <c r="AC130" s="37"/>
      <c r="AD130" s="38"/>
      <c r="AE130" s="37"/>
      <c r="AF130" s="37"/>
      <c r="AG130" s="37"/>
      <c r="AH130" s="37"/>
      <c r="AI130" s="37"/>
      <c r="AJ130" s="37"/>
      <c r="AK130" s="37"/>
      <c r="AL130" s="37"/>
      <c r="AM130" s="37"/>
      <c r="AN130" s="37"/>
      <c r="AO130" s="39"/>
      <c r="AP130" s="24"/>
      <c r="AQ130" s="8"/>
    </row>
    <row r="131" spans="1:43" ht="14.65" customHeight="1">
      <c r="A131" s="100">
        <f>A125+1</f>
        <v>22</v>
      </c>
      <c r="B131" s="193" t="s">
        <v>153</v>
      </c>
      <c r="C131" s="193"/>
      <c r="D131" s="117">
        <f>+Agosto!M131</f>
        <v>0</v>
      </c>
      <c r="E131" s="126">
        <v>0</v>
      </c>
      <c r="F131" s="132">
        <v>0</v>
      </c>
      <c r="G131" s="132"/>
      <c r="H131" s="132"/>
      <c r="I131" s="132"/>
      <c r="J131" s="144">
        <f>+F131+G131</f>
        <v>0</v>
      </c>
      <c r="K131" s="147">
        <f>+AO131</f>
        <v>0</v>
      </c>
      <c r="L131" s="150">
        <f>+J131+K131</f>
        <v>0</v>
      </c>
      <c r="M131" s="153">
        <f>+(D131+E131)-(L131)+H131-I131</f>
        <v>0</v>
      </c>
      <c r="N131" s="14"/>
      <c r="O131" s="15"/>
      <c r="P131" s="15"/>
      <c r="Q131" s="16"/>
      <c r="R131" s="17" t="str">
        <f ca="1">IF(Q131=0," ",IFERROR(IF(DATEDIF(TODAY(),Q131,"M")&lt;=5,"ROJO",IF(DATEDIF(TODAY(),Q131,"M")&gt;=12,"VERDE",IF(AND(DATEDIF(TODAY(),Q131,"M")&gt;=6,DATEDIF(TODAY(),Q131,"M")&lt;=11),"AMARILLO"))),S131))</f>
        <v xml:space="preserve"> </v>
      </c>
      <c r="S131" s="17" t="str">
        <f>IF(Q131=0," ",IF(Q131&lt;=$N$4,"VENCIDO","NO VENCIDO"))</f>
        <v xml:space="preserve"> </v>
      </c>
      <c r="T131" s="18"/>
      <c r="U131" s="19"/>
      <c r="V131" s="19"/>
      <c r="W131" s="20"/>
      <c r="X131" s="20"/>
      <c r="Y131" s="163">
        <f>+AT131</f>
        <v>0</v>
      </c>
      <c r="Z131" s="21"/>
      <c r="AA131" s="4"/>
      <c r="AB131" s="166"/>
      <c r="AC131" s="166"/>
      <c r="AD131" s="170">
        <f>+AB131+AC131</f>
        <v>0</v>
      </c>
      <c r="AE131" s="166"/>
      <c r="AF131" s="166"/>
      <c r="AG131" s="166"/>
      <c r="AH131" s="166"/>
      <c r="AI131" s="166"/>
      <c r="AJ131" s="166"/>
      <c r="AK131" s="166"/>
      <c r="AL131" s="166"/>
      <c r="AM131" s="166"/>
      <c r="AN131" s="166"/>
      <c r="AO131" s="183">
        <f>SUM(AD131:AN135)</f>
        <v>0</v>
      </c>
      <c r="AP131" s="24"/>
      <c r="AQ131" s="8"/>
    </row>
    <row r="132" spans="1:43" ht="14.65" customHeight="1">
      <c r="A132" s="101"/>
      <c r="B132" s="193"/>
      <c r="C132" s="193"/>
      <c r="D132" s="118"/>
      <c r="E132" s="127"/>
      <c r="F132" s="133"/>
      <c r="G132" s="133"/>
      <c r="H132" s="133"/>
      <c r="I132" s="133"/>
      <c r="J132" s="145"/>
      <c r="K132" s="148"/>
      <c r="L132" s="151"/>
      <c r="M132" s="154"/>
      <c r="N132" s="14"/>
      <c r="O132" s="15"/>
      <c r="P132" s="15"/>
      <c r="Q132" s="16"/>
      <c r="R132" s="17" t="str">
        <f ca="1">IF(Q132=0," ",IFERROR(IF(DATEDIF(TODAY(),Q132,"M")&lt;=5,"ROJO",IF(DATEDIF(TODAY(),Q132,"M")&gt;=12,"VERDE",IF(AND(DATEDIF(TODAY(),Q132,"M")&gt;=6,DATEDIF(TODAY(),Q132,"M")&lt;=11),"AMARILLO"))),S132))</f>
        <v xml:space="preserve"> </v>
      </c>
      <c r="S132" s="25" t="str">
        <f>IF(Q132=0," ",IF(Q132&lt;=$N$4,"VENCIDO","NO VENCIDO"))</f>
        <v xml:space="preserve"> </v>
      </c>
      <c r="T132" s="18"/>
      <c r="U132" s="19"/>
      <c r="V132" s="19"/>
      <c r="W132" s="20"/>
      <c r="X132" s="20"/>
      <c r="Y132" s="164"/>
      <c r="Z132" s="21"/>
      <c r="AA132" s="4"/>
      <c r="AB132" s="166"/>
      <c r="AC132" s="166"/>
      <c r="AD132" s="170"/>
      <c r="AE132" s="166"/>
      <c r="AF132" s="166"/>
      <c r="AG132" s="166"/>
      <c r="AH132" s="166"/>
      <c r="AI132" s="166"/>
      <c r="AJ132" s="166"/>
      <c r="AK132" s="166"/>
      <c r="AL132" s="166"/>
      <c r="AM132" s="166"/>
      <c r="AN132" s="166"/>
      <c r="AO132" s="184"/>
      <c r="AP132" s="24"/>
      <c r="AQ132" s="8"/>
    </row>
    <row r="133" spans="1:43" ht="14.65" customHeight="1">
      <c r="A133" s="101"/>
      <c r="B133" s="193"/>
      <c r="C133" s="193"/>
      <c r="D133" s="118"/>
      <c r="E133" s="127"/>
      <c r="F133" s="133"/>
      <c r="G133" s="133"/>
      <c r="H133" s="133"/>
      <c r="I133" s="133"/>
      <c r="J133" s="145"/>
      <c r="K133" s="148"/>
      <c r="L133" s="151"/>
      <c r="M133" s="154"/>
      <c r="N133" s="14"/>
      <c r="O133" s="15"/>
      <c r="P133" s="15"/>
      <c r="Q133" s="16"/>
      <c r="R133" s="17" t="str">
        <f ca="1">IF(Q133=0," ",IFERROR(IF(DATEDIF(TODAY(),Q133,"M")&lt;=5,"ROJO",IF(DATEDIF(TODAY(),Q133,"M")&gt;=12,"VERDE",IF(AND(DATEDIF(TODAY(),Q133,"M")&gt;=6,DATEDIF(TODAY(),Q133,"M")&lt;=11),"AMARILLO"))),S133))</f>
        <v xml:space="preserve"> </v>
      </c>
      <c r="S133" s="25" t="str">
        <f>IF(Q133=0," ",IF(Q133&lt;=$N$4,"VENCIDO","NO VENCIDO"))</f>
        <v xml:space="preserve"> </v>
      </c>
      <c r="T133" s="18"/>
      <c r="U133" s="19"/>
      <c r="V133" s="19"/>
      <c r="W133" s="20"/>
      <c r="X133" s="20"/>
      <c r="Y133" s="164"/>
      <c r="Z133" s="21"/>
      <c r="AA133" s="4"/>
      <c r="AB133" s="166"/>
      <c r="AC133" s="166"/>
      <c r="AD133" s="170"/>
      <c r="AE133" s="166"/>
      <c r="AF133" s="166"/>
      <c r="AG133" s="166"/>
      <c r="AH133" s="166"/>
      <c r="AI133" s="166"/>
      <c r="AJ133" s="166"/>
      <c r="AK133" s="166"/>
      <c r="AL133" s="166"/>
      <c r="AM133" s="166"/>
      <c r="AN133" s="166"/>
      <c r="AO133" s="184"/>
      <c r="AP133" s="24"/>
      <c r="AQ133" s="8"/>
    </row>
    <row r="134" spans="1:43" ht="14.65" customHeight="1">
      <c r="A134" s="101"/>
      <c r="B134" s="193"/>
      <c r="C134" s="193"/>
      <c r="D134" s="118"/>
      <c r="E134" s="127"/>
      <c r="F134" s="133"/>
      <c r="G134" s="133"/>
      <c r="H134" s="133"/>
      <c r="I134" s="133"/>
      <c r="J134" s="145"/>
      <c r="K134" s="148"/>
      <c r="L134" s="151"/>
      <c r="M134" s="154"/>
      <c r="N134" s="14"/>
      <c r="O134" s="15"/>
      <c r="P134" s="15"/>
      <c r="Q134" s="16"/>
      <c r="R134" s="17" t="str">
        <f ca="1">IF(Q134=0," ",IFERROR(IF(DATEDIF(TODAY(),Q134,"M")&lt;=5,"ROJO",IF(DATEDIF(TODAY(),Q134,"M")&gt;=12,"VERDE",IF(AND(DATEDIF(TODAY(),Q134,"M")&gt;=6,DATEDIF(TODAY(),Q134,"M")&lt;=11),"AMARILLO"))),S134))</f>
        <v xml:space="preserve"> </v>
      </c>
      <c r="S134" s="25" t="str">
        <f>IF(Q134=0," ",IF(Q134&lt;=$N$4,"VENCIDO","NO VENCIDO"))</f>
        <v xml:space="preserve"> </v>
      </c>
      <c r="T134" s="18"/>
      <c r="U134" s="19"/>
      <c r="V134" s="19"/>
      <c r="W134" s="20"/>
      <c r="X134" s="20"/>
      <c r="Y134" s="164"/>
      <c r="Z134" s="21"/>
      <c r="AA134" s="4"/>
      <c r="AB134" s="166"/>
      <c r="AC134" s="166"/>
      <c r="AD134" s="170"/>
      <c r="AE134" s="166"/>
      <c r="AF134" s="166"/>
      <c r="AG134" s="166"/>
      <c r="AH134" s="166"/>
      <c r="AI134" s="166"/>
      <c r="AJ134" s="166"/>
      <c r="AK134" s="166"/>
      <c r="AL134" s="166"/>
      <c r="AM134" s="166"/>
      <c r="AN134" s="166"/>
      <c r="AO134" s="184"/>
      <c r="AP134" s="24"/>
      <c r="AQ134" s="8"/>
    </row>
    <row r="135" spans="1:43" ht="14.65" customHeight="1">
      <c r="A135" s="101"/>
      <c r="B135" s="193"/>
      <c r="C135" s="193"/>
      <c r="D135" s="118"/>
      <c r="E135" s="127"/>
      <c r="F135" s="133"/>
      <c r="G135" s="133"/>
      <c r="H135" s="133"/>
      <c r="I135" s="133"/>
      <c r="J135" s="145"/>
      <c r="K135" s="148"/>
      <c r="L135" s="151"/>
      <c r="M135" s="155"/>
      <c r="N135" s="14"/>
      <c r="O135" s="15"/>
      <c r="P135" s="15"/>
      <c r="Q135" s="16"/>
      <c r="R135" s="17" t="str">
        <f ca="1">IF(Q135=0," ",IFERROR(IF(DATEDIF(TODAY(),Q135,"M")&lt;=5,"ROJO",IF(DATEDIF(TODAY(),Q135,"M")&gt;=12,"VERDE",IF(AND(DATEDIF(TODAY(),Q135,"M")&gt;=6,DATEDIF(TODAY(),Q135,"M")&lt;=11),"AMARILLO"))),S135))</f>
        <v xml:space="preserve"> </v>
      </c>
      <c r="S135" s="25" t="str">
        <f>IF(Q135=0," ",IF(Q135&lt;=$N$4,"VENCIDO","NO VENCIDO"))</f>
        <v xml:space="preserve"> </v>
      </c>
      <c r="T135" s="18"/>
      <c r="U135" s="19"/>
      <c r="V135" s="19"/>
      <c r="W135" s="20"/>
      <c r="X135" s="20"/>
      <c r="Y135" s="164"/>
      <c r="Z135" s="21"/>
      <c r="AA135" s="4"/>
      <c r="AB135" s="166"/>
      <c r="AC135" s="166"/>
      <c r="AD135" s="170"/>
      <c r="AE135" s="166"/>
      <c r="AF135" s="166"/>
      <c r="AG135" s="166"/>
      <c r="AH135" s="166"/>
      <c r="AI135" s="166"/>
      <c r="AJ135" s="166"/>
      <c r="AK135" s="166"/>
      <c r="AL135" s="166"/>
      <c r="AM135" s="166"/>
      <c r="AN135" s="166"/>
      <c r="AO135" s="185"/>
      <c r="AP135" s="24"/>
      <c r="AQ135" s="8"/>
    </row>
    <row r="136" spans="1:43" ht="16.5">
      <c r="A136" s="102"/>
      <c r="B136" s="193"/>
      <c r="C136" s="193"/>
      <c r="D136" s="119"/>
      <c r="E136" s="128"/>
      <c r="F136" s="134"/>
      <c r="G136" s="134"/>
      <c r="H136" s="134"/>
      <c r="I136" s="134"/>
      <c r="J136" s="146"/>
      <c r="K136" s="149"/>
      <c r="L136" s="152"/>
      <c r="M136" s="28" t="b">
        <f>M131=N136</f>
        <v>1</v>
      </c>
      <c r="N136" s="29">
        <f>SUM(N131:N135)</f>
        <v>0</v>
      </c>
      <c r="O136" s="30" t="s">
        <v>112</v>
      </c>
      <c r="P136" s="31"/>
      <c r="Q136" s="32"/>
      <c r="R136" s="32"/>
      <c r="S136" s="32"/>
      <c r="T136" s="33">
        <f>SUM(T131:T135)</f>
        <v>0</v>
      </c>
      <c r="U136" s="34"/>
      <c r="V136" s="34"/>
      <c r="W136" s="34"/>
      <c r="X136" s="35"/>
      <c r="Y136" s="165"/>
      <c r="Z136" s="36"/>
      <c r="AA136" s="4"/>
      <c r="AB136" s="37"/>
      <c r="AC136" s="37"/>
      <c r="AD136" s="38"/>
      <c r="AE136" s="37"/>
      <c r="AF136" s="37"/>
      <c r="AG136" s="37"/>
      <c r="AH136" s="37"/>
      <c r="AI136" s="37"/>
      <c r="AJ136" s="37"/>
      <c r="AK136" s="37"/>
      <c r="AL136" s="37"/>
      <c r="AM136" s="37"/>
      <c r="AN136" s="37"/>
      <c r="AO136" s="39"/>
      <c r="AP136" s="24"/>
      <c r="AQ136" s="8"/>
    </row>
    <row r="137" spans="1:43" ht="14.65" customHeight="1">
      <c r="A137" s="100">
        <f>A131+1</f>
        <v>23</v>
      </c>
      <c r="B137" s="187" t="s">
        <v>154</v>
      </c>
      <c r="C137" s="188"/>
      <c r="D137" s="117">
        <f>+Agosto!M137</f>
        <v>35</v>
      </c>
      <c r="E137" s="126">
        <v>0</v>
      </c>
      <c r="F137" s="132">
        <v>5</v>
      </c>
      <c r="G137" s="132"/>
      <c r="H137" s="132"/>
      <c r="I137" s="132"/>
      <c r="J137" s="144">
        <f>+F137+G137</f>
        <v>5</v>
      </c>
      <c r="K137" s="147">
        <f>+AO137</f>
        <v>0</v>
      </c>
      <c r="L137" s="150">
        <f>+J137+K137</f>
        <v>5</v>
      </c>
      <c r="M137" s="153">
        <f>+(D137+E137)-(L137)+H137-I137</f>
        <v>30</v>
      </c>
      <c r="N137" s="14">
        <v>30</v>
      </c>
      <c r="O137" s="15" t="s">
        <v>289</v>
      </c>
      <c r="P137" s="15" t="s">
        <v>111</v>
      </c>
      <c r="Q137" s="16">
        <v>46873</v>
      </c>
      <c r="R137" s="17" t="str">
        <f ca="1">IF(Q137=0," ",IFERROR(IF(DATEDIF(TODAY(),Q137,"M")&lt;=5,"ROJO",IF(DATEDIF(TODAY(),Q137,"M")&gt;=12,"VERDE",IF(AND(DATEDIF(TODAY(),Q137,"M")&gt;=6,DATEDIF(TODAY(),Q137,"M")&lt;=11),"AMARILLO"))),S137))</f>
        <v>VERDE</v>
      </c>
      <c r="S137" s="17" t="str">
        <f>IF(Q137=0," ",IF(Q137&lt;=$N$4,"VENCIDO","NO VENCIDO"))</f>
        <v>NO VENCIDO</v>
      </c>
      <c r="T137" s="18"/>
      <c r="U137" s="19"/>
      <c r="V137" s="19"/>
      <c r="W137" s="20"/>
      <c r="X137" s="20"/>
      <c r="Y137" s="163">
        <f>+AT137</f>
        <v>0</v>
      </c>
      <c r="Z137" s="21"/>
      <c r="AA137" s="4"/>
      <c r="AB137" s="166"/>
      <c r="AC137" s="166"/>
      <c r="AD137" s="170">
        <f>+AB137+AC137</f>
        <v>0</v>
      </c>
      <c r="AE137" s="166"/>
      <c r="AF137" s="166"/>
      <c r="AG137" s="166"/>
      <c r="AH137" s="166"/>
      <c r="AI137" s="166"/>
      <c r="AJ137" s="166"/>
      <c r="AK137" s="166"/>
      <c r="AL137" s="166"/>
      <c r="AM137" s="166"/>
      <c r="AN137" s="166"/>
      <c r="AO137" s="183">
        <f>SUM(AD137:AN141)</f>
        <v>0</v>
      </c>
      <c r="AP137" s="24"/>
      <c r="AQ137" s="8"/>
    </row>
    <row r="138" spans="1:43" ht="14.65" customHeight="1">
      <c r="A138" s="101"/>
      <c r="B138" s="189"/>
      <c r="C138" s="190"/>
      <c r="D138" s="118"/>
      <c r="E138" s="127"/>
      <c r="F138" s="133"/>
      <c r="G138" s="133"/>
      <c r="H138" s="133"/>
      <c r="I138" s="133"/>
      <c r="J138" s="145"/>
      <c r="K138" s="148"/>
      <c r="L138" s="151"/>
      <c r="M138" s="154"/>
      <c r="N138" s="14"/>
      <c r="O138" s="15"/>
      <c r="P138" s="15"/>
      <c r="Q138" s="16"/>
      <c r="R138" s="17" t="str">
        <f ca="1">IF(Q138=0," ",IFERROR(IF(DATEDIF(TODAY(),Q138,"M")&lt;=5,"ROJO",IF(DATEDIF(TODAY(),Q138,"M")&gt;=12,"VERDE",IF(AND(DATEDIF(TODAY(),Q138,"M")&gt;=6,DATEDIF(TODAY(),Q138,"M")&lt;=11),"AMARILLO"))),S138))</f>
        <v xml:space="preserve"> </v>
      </c>
      <c r="S138" s="25" t="str">
        <f>IF(Q138=0," ",IF(Q138&lt;=$N$4,"VENCIDO","NO VENCIDO"))</f>
        <v xml:space="preserve"> </v>
      </c>
      <c r="T138" s="18"/>
      <c r="U138" s="19"/>
      <c r="V138" s="19"/>
      <c r="W138" s="20"/>
      <c r="X138" s="20"/>
      <c r="Y138" s="164"/>
      <c r="Z138" s="21"/>
      <c r="AA138" s="4"/>
      <c r="AB138" s="166"/>
      <c r="AC138" s="166"/>
      <c r="AD138" s="170"/>
      <c r="AE138" s="166"/>
      <c r="AF138" s="166"/>
      <c r="AG138" s="166"/>
      <c r="AH138" s="166"/>
      <c r="AI138" s="166"/>
      <c r="AJ138" s="166"/>
      <c r="AK138" s="166"/>
      <c r="AL138" s="166"/>
      <c r="AM138" s="166"/>
      <c r="AN138" s="166"/>
      <c r="AO138" s="184"/>
      <c r="AP138" s="24"/>
      <c r="AQ138" s="8"/>
    </row>
    <row r="139" spans="1:43" ht="14.65" customHeight="1">
      <c r="A139" s="101"/>
      <c r="B139" s="189"/>
      <c r="C139" s="190"/>
      <c r="D139" s="118"/>
      <c r="E139" s="127"/>
      <c r="F139" s="133"/>
      <c r="G139" s="133"/>
      <c r="H139" s="133"/>
      <c r="I139" s="133"/>
      <c r="J139" s="145"/>
      <c r="K139" s="148"/>
      <c r="L139" s="151"/>
      <c r="M139" s="154"/>
      <c r="N139" s="14"/>
      <c r="O139" s="15"/>
      <c r="P139" s="15"/>
      <c r="Q139" s="16"/>
      <c r="R139" s="17" t="str">
        <f ca="1">IF(Q139=0," ",IFERROR(IF(DATEDIF(TODAY(),Q139,"M")&lt;=5,"ROJO",IF(DATEDIF(TODAY(),Q139,"M")&gt;=12,"VERDE",IF(AND(DATEDIF(TODAY(),Q139,"M")&gt;=6,DATEDIF(TODAY(),Q139,"M")&lt;=11),"AMARILLO"))),S139))</f>
        <v xml:space="preserve"> </v>
      </c>
      <c r="S139" s="25" t="str">
        <f>IF(Q139=0," ",IF(Q139&lt;=$N$4,"VENCIDO","NO VENCIDO"))</f>
        <v xml:space="preserve"> </v>
      </c>
      <c r="T139" s="18"/>
      <c r="U139" s="19"/>
      <c r="V139" s="19"/>
      <c r="W139" s="20"/>
      <c r="X139" s="20"/>
      <c r="Y139" s="164"/>
      <c r="Z139" s="21"/>
      <c r="AA139" s="4"/>
      <c r="AB139" s="166"/>
      <c r="AC139" s="166"/>
      <c r="AD139" s="170"/>
      <c r="AE139" s="166"/>
      <c r="AF139" s="166"/>
      <c r="AG139" s="166"/>
      <c r="AH139" s="166"/>
      <c r="AI139" s="166"/>
      <c r="AJ139" s="166"/>
      <c r="AK139" s="166"/>
      <c r="AL139" s="166"/>
      <c r="AM139" s="166"/>
      <c r="AN139" s="166"/>
      <c r="AO139" s="184"/>
      <c r="AP139" s="24"/>
      <c r="AQ139" s="8"/>
    </row>
    <row r="140" spans="1:43" ht="14.65" customHeight="1">
      <c r="A140" s="101"/>
      <c r="B140" s="189"/>
      <c r="C140" s="190"/>
      <c r="D140" s="118"/>
      <c r="E140" s="127"/>
      <c r="F140" s="133"/>
      <c r="G140" s="133"/>
      <c r="H140" s="133"/>
      <c r="I140" s="133"/>
      <c r="J140" s="145"/>
      <c r="K140" s="148"/>
      <c r="L140" s="151"/>
      <c r="M140" s="154"/>
      <c r="N140" s="14"/>
      <c r="O140" s="15"/>
      <c r="P140" s="15"/>
      <c r="Q140" s="16"/>
      <c r="R140" s="17" t="str">
        <f ca="1">IF(Q140=0," ",IFERROR(IF(DATEDIF(TODAY(),Q140,"M")&lt;=5,"ROJO",IF(DATEDIF(TODAY(),Q140,"M")&gt;=12,"VERDE",IF(AND(DATEDIF(TODAY(),Q140,"M")&gt;=6,DATEDIF(TODAY(),Q140,"M")&lt;=11),"AMARILLO"))),S140))</f>
        <v xml:space="preserve"> </v>
      </c>
      <c r="S140" s="25" t="str">
        <f>IF(Q140=0," ",IF(Q140&lt;=$N$4,"VENCIDO","NO VENCIDO"))</f>
        <v xml:space="preserve"> </v>
      </c>
      <c r="T140" s="18"/>
      <c r="U140" s="19"/>
      <c r="V140" s="19"/>
      <c r="W140" s="20"/>
      <c r="X140" s="20"/>
      <c r="Y140" s="164"/>
      <c r="Z140" s="21"/>
      <c r="AA140" s="4"/>
      <c r="AB140" s="166"/>
      <c r="AC140" s="166"/>
      <c r="AD140" s="170"/>
      <c r="AE140" s="166"/>
      <c r="AF140" s="166"/>
      <c r="AG140" s="166"/>
      <c r="AH140" s="166"/>
      <c r="AI140" s="166"/>
      <c r="AJ140" s="166"/>
      <c r="AK140" s="166"/>
      <c r="AL140" s="166"/>
      <c r="AM140" s="166"/>
      <c r="AN140" s="166"/>
      <c r="AO140" s="184"/>
      <c r="AP140" s="24"/>
      <c r="AQ140" s="8"/>
    </row>
    <row r="141" spans="1:43" ht="14.65" customHeight="1">
      <c r="A141" s="101"/>
      <c r="B141" s="189"/>
      <c r="C141" s="190"/>
      <c r="D141" s="118"/>
      <c r="E141" s="127"/>
      <c r="F141" s="133"/>
      <c r="G141" s="133"/>
      <c r="H141" s="133"/>
      <c r="I141" s="133"/>
      <c r="J141" s="145"/>
      <c r="K141" s="148"/>
      <c r="L141" s="151"/>
      <c r="M141" s="155"/>
      <c r="N141" s="14"/>
      <c r="O141" s="15"/>
      <c r="P141" s="15"/>
      <c r="Q141" s="16"/>
      <c r="R141" s="17" t="str">
        <f ca="1">IF(Q141=0," ",IFERROR(IF(DATEDIF(TODAY(),Q141,"M")&lt;=5,"ROJO",IF(DATEDIF(TODAY(),Q141,"M")&gt;=12,"VERDE",IF(AND(DATEDIF(TODAY(),Q141,"M")&gt;=6,DATEDIF(TODAY(),Q141,"M")&lt;=11),"AMARILLO"))),S141))</f>
        <v xml:space="preserve"> </v>
      </c>
      <c r="S141" s="25" t="str">
        <f>IF(Q141=0," ",IF(Q141&lt;=$N$4,"VENCIDO","NO VENCIDO"))</f>
        <v xml:space="preserve"> </v>
      </c>
      <c r="T141" s="18"/>
      <c r="U141" s="19"/>
      <c r="V141" s="19"/>
      <c r="W141" s="20"/>
      <c r="X141" s="20"/>
      <c r="Y141" s="164"/>
      <c r="Z141" s="21"/>
      <c r="AA141" s="4"/>
      <c r="AB141" s="166"/>
      <c r="AC141" s="166"/>
      <c r="AD141" s="170"/>
      <c r="AE141" s="166"/>
      <c r="AF141" s="166"/>
      <c r="AG141" s="166"/>
      <c r="AH141" s="166"/>
      <c r="AI141" s="166"/>
      <c r="AJ141" s="166"/>
      <c r="AK141" s="166"/>
      <c r="AL141" s="166"/>
      <c r="AM141" s="166"/>
      <c r="AN141" s="166"/>
      <c r="AO141" s="185"/>
      <c r="AP141" s="24"/>
      <c r="AQ141" s="8"/>
    </row>
    <row r="142" spans="1:43" ht="16.5">
      <c r="A142" s="102"/>
      <c r="B142" s="191"/>
      <c r="C142" s="192"/>
      <c r="D142" s="119"/>
      <c r="E142" s="128"/>
      <c r="F142" s="134"/>
      <c r="G142" s="134"/>
      <c r="H142" s="134"/>
      <c r="I142" s="134"/>
      <c r="J142" s="146"/>
      <c r="K142" s="149"/>
      <c r="L142" s="152"/>
      <c r="M142" s="28" t="b">
        <f>M137=N142</f>
        <v>1</v>
      </c>
      <c r="N142" s="29">
        <f>SUM(N137:N141)</f>
        <v>30</v>
      </c>
      <c r="O142" s="30" t="s">
        <v>112</v>
      </c>
      <c r="P142" s="31"/>
      <c r="Q142" s="32"/>
      <c r="R142" s="32"/>
      <c r="S142" s="32"/>
      <c r="T142" s="33">
        <f>SUM(T137:T141)</f>
        <v>0</v>
      </c>
      <c r="U142" s="34"/>
      <c r="V142" s="34"/>
      <c r="W142" s="34"/>
      <c r="X142" s="35"/>
      <c r="Y142" s="165"/>
      <c r="Z142" s="36"/>
      <c r="AA142" s="4"/>
      <c r="AB142" s="37"/>
      <c r="AC142" s="37"/>
      <c r="AD142" s="38"/>
      <c r="AE142" s="37"/>
      <c r="AF142" s="37"/>
      <c r="AG142" s="37"/>
      <c r="AH142" s="37"/>
      <c r="AI142" s="37"/>
      <c r="AJ142" s="37"/>
      <c r="AK142" s="37"/>
      <c r="AL142" s="37"/>
      <c r="AM142" s="37"/>
      <c r="AN142" s="37"/>
      <c r="AO142" s="39"/>
      <c r="AP142" s="24"/>
      <c r="AQ142" s="8"/>
    </row>
    <row r="143" spans="1:43" ht="14.65" customHeight="1">
      <c r="A143" s="100">
        <f>A137+1</f>
        <v>24</v>
      </c>
      <c r="B143" s="187" t="s">
        <v>156</v>
      </c>
      <c r="C143" s="188"/>
      <c r="D143" s="117">
        <f>+Agosto!M143</f>
        <v>7</v>
      </c>
      <c r="E143" s="126">
        <v>4</v>
      </c>
      <c r="F143" s="132">
        <v>0</v>
      </c>
      <c r="G143" s="132"/>
      <c r="H143" s="132"/>
      <c r="I143" s="132"/>
      <c r="J143" s="144">
        <f>+F143+G143</f>
        <v>0</v>
      </c>
      <c r="K143" s="147">
        <f>+AO143</f>
        <v>0</v>
      </c>
      <c r="L143" s="150">
        <f>+J143+K143</f>
        <v>0</v>
      </c>
      <c r="M143" s="153">
        <f>+(D143+E143)-(L143)+H143-I143</f>
        <v>11</v>
      </c>
      <c r="N143" s="14">
        <v>7</v>
      </c>
      <c r="O143" s="15" t="s">
        <v>257</v>
      </c>
      <c r="P143" s="15" t="s">
        <v>125</v>
      </c>
      <c r="Q143" s="16">
        <v>47026</v>
      </c>
      <c r="R143" s="17" t="str">
        <f ca="1">IF(Q143=0," ",IFERROR(IF(DATEDIF(TODAY(),Q143,"M")&lt;=5,"ROJO",IF(DATEDIF(TODAY(),Q143,"M")&gt;=12,"VERDE",IF(AND(DATEDIF(TODAY(),Q143,"M")&gt;=6,DATEDIF(TODAY(),Q143,"M")&lt;=11),"AMARILLO"))),S143))</f>
        <v>VERDE</v>
      </c>
      <c r="S143" s="17" t="str">
        <f>IF(Q143=0," ",IF(Q143&lt;=$N$4,"VENCIDO","NO VENCIDO"))</f>
        <v>NO VENCIDO</v>
      </c>
      <c r="T143" s="18"/>
      <c r="U143" s="19"/>
      <c r="V143" s="19"/>
      <c r="W143" s="20"/>
      <c r="X143" s="20"/>
      <c r="Y143" s="163">
        <f>+AT143</f>
        <v>0</v>
      </c>
      <c r="Z143" s="21"/>
      <c r="AA143" s="4"/>
      <c r="AB143" s="166"/>
      <c r="AC143" s="166"/>
      <c r="AD143" s="170">
        <f>+AB143+AC143</f>
        <v>0</v>
      </c>
      <c r="AE143" s="166"/>
      <c r="AF143" s="166"/>
      <c r="AG143" s="166"/>
      <c r="AH143" s="166"/>
      <c r="AI143" s="166"/>
      <c r="AJ143" s="166"/>
      <c r="AK143" s="166"/>
      <c r="AL143" s="166"/>
      <c r="AM143" s="166"/>
      <c r="AN143" s="166"/>
      <c r="AO143" s="183">
        <f>SUM(AD143:AN147)</f>
        <v>0</v>
      </c>
      <c r="AP143" s="24"/>
      <c r="AQ143" s="8"/>
    </row>
    <row r="144" spans="1:43" ht="14.65" customHeight="1">
      <c r="A144" s="101"/>
      <c r="B144" s="189"/>
      <c r="C144" s="190"/>
      <c r="D144" s="118"/>
      <c r="E144" s="127"/>
      <c r="F144" s="133"/>
      <c r="G144" s="133"/>
      <c r="H144" s="133"/>
      <c r="I144" s="133"/>
      <c r="J144" s="145"/>
      <c r="K144" s="148"/>
      <c r="L144" s="151"/>
      <c r="M144" s="154"/>
      <c r="N144" s="14">
        <v>4</v>
      </c>
      <c r="O144" s="15" t="s">
        <v>321</v>
      </c>
      <c r="P144" s="15" t="s">
        <v>125</v>
      </c>
      <c r="Q144" s="16">
        <v>47118</v>
      </c>
      <c r="R144" s="17" t="str">
        <f ca="1">IF(Q144=0," ",IFERROR(IF(DATEDIF(TODAY(),Q144,"M")&lt;=5,"ROJO",IF(DATEDIF(TODAY(),Q144,"M")&gt;=12,"VERDE",IF(AND(DATEDIF(TODAY(),Q144,"M")&gt;=6,DATEDIF(TODAY(),Q144,"M")&lt;=11),"AMARILLO"))),S144))</f>
        <v>VERDE</v>
      </c>
      <c r="S144" s="25" t="str">
        <f>IF(Q144=0," ",IF(Q144&lt;=$N$4,"VENCIDO","NO VENCIDO"))</f>
        <v>NO VENCIDO</v>
      </c>
      <c r="T144" s="18"/>
      <c r="U144" s="19"/>
      <c r="V144" s="19"/>
      <c r="W144" s="20"/>
      <c r="X144" s="20"/>
      <c r="Y144" s="164"/>
      <c r="Z144" s="21"/>
      <c r="AA144" s="4"/>
      <c r="AB144" s="166"/>
      <c r="AC144" s="166"/>
      <c r="AD144" s="170"/>
      <c r="AE144" s="166"/>
      <c r="AF144" s="166"/>
      <c r="AG144" s="166"/>
      <c r="AH144" s="166"/>
      <c r="AI144" s="166"/>
      <c r="AJ144" s="166"/>
      <c r="AK144" s="166"/>
      <c r="AL144" s="166"/>
      <c r="AM144" s="166"/>
      <c r="AN144" s="166"/>
      <c r="AO144" s="184"/>
      <c r="AP144" s="24"/>
      <c r="AQ144" s="8"/>
    </row>
    <row r="145" spans="1:43" ht="14.65" customHeight="1">
      <c r="A145" s="101"/>
      <c r="B145" s="189"/>
      <c r="C145" s="190"/>
      <c r="D145" s="118"/>
      <c r="E145" s="127"/>
      <c r="F145" s="133"/>
      <c r="G145" s="133"/>
      <c r="H145" s="133"/>
      <c r="I145" s="133"/>
      <c r="J145" s="145"/>
      <c r="K145" s="148"/>
      <c r="L145" s="151"/>
      <c r="M145" s="154"/>
      <c r="N145" s="14"/>
      <c r="O145" s="15"/>
      <c r="P145" s="15"/>
      <c r="Q145" s="16"/>
      <c r="R145" s="17" t="str">
        <f ca="1">IF(Q145=0," ",IFERROR(IF(DATEDIF(TODAY(),Q145,"M")&lt;=5,"ROJO",IF(DATEDIF(TODAY(),Q145,"M")&gt;=12,"VERDE",IF(AND(DATEDIF(TODAY(),Q145,"M")&gt;=6,DATEDIF(TODAY(),Q145,"M")&lt;=11),"AMARILLO"))),S145))</f>
        <v xml:space="preserve"> </v>
      </c>
      <c r="S145" s="25" t="str">
        <f>IF(Q145=0," ",IF(Q145&lt;=$N$4,"VENCIDO","NO VENCIDO"))</f>
        <v xml:space="preserve"> </v>
      </c>
      <c r="T145" s="18"/>
      <c r="U145" s="19"/>
      <c r="V145" s="19"/>
      <c r="W145" s="20"/>
      <c r="X145" s="20"/>
      <c r="Y145" s="164"/>
      <c r="Z145" s="21"/>
      <c r="AA145" s="4"/>
      <c r="AB145" s="166"/>
      <c r="AC145" s="166"/>
      <c r="AD145" s="170"/>
      <c r="AE145" s="166"/>
      <c r="AF145" s="166"/>
      <c r="AG145" s="166"/>
      <c r="AH145" s="166"/>
      <c r="AI145" s="166"/>
      <c r="AJ145" s="166"/>
      <c r="AK145" s="166"/>
      <c r="AL145" s="166"/>
      <c r="AM145" s="166"/>
      <c r="AN145" s="166"/>
      <c r="AO145" s="184"/>
      <c r="AP145" s="24"/>
      <c r="AQ145" s="8"/>
    </row>
    <row r="146" spans="1:43" ht="14.65" customHeight="1">
      <c r="A146" s="101"/>
      <c r="B146" s="189"/>
      <c r="C146" s="190"/>
      <c r="D146" s="118"/>
      <c r="E146" s="127"/>
      <c r="F146" s="133"/>
      <c r="G146" s="133"/>
      <c r="H146" s="133"/>
      <c r="I146" s="133"/>
      <c r="J146" s="145"/>
      <c r="K146" s="148"/>
      <c r="L146" s="151"/>
      <c r="M146" s="154"/>
      <c r="N146" s="14"/>
      <c r="O146" s="15"/>
      <c r="P146" s="15"/>
      <c r="Q146" s="16"/>
      <c r="R146" s="17" t="str">
        <f ca="1">IF(Q146=0," ",IFERROR(IF(DATEDIF(TODAY(),Q146,"M")&lt;=5,"ROJO",IF(DATEDIF(TODAY(),Q146,"M")&gt;=12,"VERDE",IF(AND(DATEDIF(TODAY(),Q146,"M")&gt;=6,DATEDIF(TODAY(),Q146,"M")&lt;=11),"AMARILLO"))),S146))</f>
        <v xml:space="preserve"> </v>
      </c>
      <c r="S146" s="25" t="str">
        <f>IF(Q146=0," ",IF(Q146&lt;=$N$4,"VENCIDO","NO VENCIDO"))</f>
        <v xml:space="preserve"> </v>
      </c>
      <c r="T146" s="18"/>
      <c r="U146" s="19"/>
      <c r="V146" s="19"/>
      <c r="W146" s="20"/>
      <c r="X146" s="20"/>
      <c r="Y146" s="164"/>
      <c r="Z146" s="21"/>
      <c r="AA146" s="4"/>
      <c r="AB146" s="166"/>
      <c r="AC146" s="166"/>
      <c r="AD146" s="170"/>
      <c r="AE146" s="166"/>
      <c r="AF146" s="166"/>
      <c r="AG146" s="166"/>
      <c r="AH146" s="166"/>
      <c r="AI146" s="166"/>
      <c r="AJ146" s="166"/>
      <c r="AK146" s="166"/>
      <c r="AL146" s="166"/>
      <c r="AM146" s="166"/>
      <c r="AN146" s="166"/>
      <c r="AO146" s="184"/>
      <c r="AP146" s="24"/>
      <c r="AQ146" s="8"/>
    </row>
    <row r="147" spans="1:43" ht="14.65" customHeight="1">
      <c r="A147" s="101"/>
      <c r="B147" s="189"/>
      <c r="C147" s="190"/>
      <c r="D147" s="118"/>
      <c r="E147" s="127"/>
      <c r="F147" s="133"/>
      <c r="G147" s="133"/>
      <c r="H147" s="133"/>
      <c r="I147" s="133"/>
      <c r="J147" s="145"/>
      <c r="K147" s="148"/>
      <c r="L147" s="151"/>
      <c r="M147" s="155"/>
      <c r="N147" s="14"/>
      <c r="O147" s="15"/>
      <c r="P147" s="15"/>
      <c r="Q147" s="16"/>
      <c r="R147" s="17" t="str">
        <f ca="1">IF(Q147=0," ",IFERROR(IF(DATEDIF(TODAY(),Q147,"M")&lt;=5,"ROJO",IF(DATEDIF(TODAY(),Q147,"M")&gt;=12,"VERDE",IF(AND(DATEDIF(TODAY(),Q147,"M")&gt;=6,DATEDIF(TODAY(),Q147,"M")&lt;=11),"AMARILLO"))),S147))</f>
        <v xml:space="preserve"> </v>
      </c>
      <c r="S147" s="25" t="str">
        <f>IF(Q147=0," ",IF(Q147&lt;=$N$4,"VENCIDO","NO VENCIDO"))</f>
        <v xml:space="preserve"> </v>
      </c>
      <c r="T147" s="18"/>
      <c r="U147" s="19"/>
      <c r="V147" s="19"/>
      <c r="W147" s="20"/>
      <c r="X147" s="20"/>
      <c r="Y147" s="164"/>
      <c r="Z147" s="21"/>
      <c r="AA147" s="4"/>
      <c r="AB147" s="166"/>
      <c r="AC147" s="166"/>
      <c r="AD147" s="170"/>
      <c r="AE147" s="166"/>
      <c r="AF147" s="166"/>
      <c r="AG147" s="166"/>
      <c r="AH147" s="166"/>
      <c r="AI147" s="166"/>
      <c r="AJ147" s="166"/>
      <c r="AK147" s="166"/>
      <c r="AL147" s="166"/>
      <c r="AM147" s="166"/>
      <c r="AN147" s="166"/>
      <c r="AO147" s="185"/>
      <c r="AP147" s="24"/>
      <c r="AQ147" s="8"/>
    </row>
    <row r="148" spans="1:43" ht="16.5">
      <c r="A148" s="102"/>
      <c r="B148" s="191"/>
      <c r="C148" s="192"/>
      <c r="D148" s="119"/>
      <c r="E148" s="128"/>
      <c r="F148" s="134"/>
      <c r="G148" s="134"/>
      <c r="H148" s="134"/>
      <c r="I148" s="134"/>
      <c r="J148" s="146"/>
      <c r="K148" s="149"/>
      <c r="L148" s="152"/>
      <c r="M148" s="28" t="b">
        <f>M143=N148</f>
        <v>1</v>
      </c>
      <c r="N148" s="29">
        <f>SUM(N143:N147)</f>
        <v>11</v>
      </c>
      <c r="O148" s="30" t="s">
        <v>112</v>
      </c>
      <c r="P148" s="31"/>
      <c r="Q148" s="32"/>
      <c r="R148" s="32"/>
      <c r="S148" s="32"/>
      <c r="T148" s="33">
        <f>SUM(T143:T147)</f>
        <v>0</v>
      </c>
      <c r="U148" s="34"/>
      <c r="V148" s="34"/>
      <c r="W148" s="34"/>
      <c r="X148" s="35"/>
      <c r="Y148" s="165"/>
      <c r="Z148" s="36"/>
      <c r="AA148" s="4"/>
      <c r="AB148" s="37"/>
      <c r="AC148" s="38"/>
      <c r="AD148" s="38"/>
      <c r="AE148" s="38"/>
      <c r="AF148" s="38"/>
      <c r="AG148" s="38"/>
      <c r="AH148" s="38"/>
      <c r="AI148" s="38"/>
      <c r="AJ148" s="38"/>
      <c r="AK148" s="38"/>
      <c r="AL148" s="38"/>
      <c r="AM148" s="38"/>
      <c r="AN148" s="38"/>
      <c r="AO148" s="39"/>
      <c r="AP148" s="24"/>
      <c r="AQ148" s="8"/>
    </row>
    <row r="149" spans="1:43" ht="14.65" customHeight="1">
      <c r="A149" s="100">
        <f>A143+1</f>
        <v>25</v>
      </c>
      <c r="B149" s="201" t="s">
        <v>158</v>
      </c>
      <c r="C149" s="201"/>
      <c r="D149" s="120">
        <f>+Agosto!M149</f>
        <v>29</v>
      </c>
      <c r="E149" s="129">
        <v>0</v>
      </c>
      <c r="F149" s="132">
        <v>18</v>
      </c>
      <c r="G149" s="132"/>
      <c r="H149" s="132"/>
      <c r="I149" s="132"/>
      <c r="J149" s="144">
        <f>+F149+G149</f>
        <v>18</v>
      </c>
      <c r="K149" s="147">
        <f>+AO149</f>
        <v>0</v>
      </c>
      <c r="L149" s="150">
        <f>+J149+K149</f>
        <v>18</v>
      </c>
      <c r="M149" s="153">
        <f>+(D149+E149)-(L149)+H149-I149</f>
        <v>11</v>
      </c>
      <c r="N149" s="14">
        <v>11</v>
      </c>
      <c r="O149" s="15" t="s">
        <v>290</v>
      </c>
      <c r="P149" s="15" t="s">
        <v>259</v>
      </c>
      <c r="Q149" s="16">
        <v>46418</v>
      </c>
      <c r="R149" s="17" t="str">
        <f ca="1">IF(Q149=0," ",IFERROR(IF(DATEDIF(TODAY(),Q149,"M")&lt;=5,"ROJO",IF(DATEDIF(TODAY(),Q149,"M")&gt;=12,"VERDE",IF(AND(DATEDIF(TODAY(),Q149,"M")&gt;=6,DATEDIF(TODAY(),Q149,"M")&lt;=11),"AMARILLO"))),S149))</f>
        <v>ROJO</v>
      </c>
      <c r="S149" s="17" t="str">
        <f>IF(Q149=0," ",IF(Q149&lt;=$N$4,"VENCIDO","NO VENCIDO"))</f>
        <v>NO VENCIDO</v>
      </c>
      <c r="T149" s="18"/>
      <c r="U149" s="19"/>
      <c r="V149" s="19"/>
      <c r="W149" s="20"/>
      <c r="X149" s="20"/>
      <c r="Y149" s="163">
        <f>+AT149</f>
        <v>0</v>
      </c>
      <c r="Z149" s="21"/>
      <c r="AA149" s="4"/>
      <c r="AB149" s="166"/>
      <c r="AC149" s="166"/>
      <c r="AD149" s="170">
        <f>+AB149+AC149</f>
        <v>0</v>
      </c>
      <c r="AE149" s="166"/>
      <c r="AF149" s="166"/>
      <c r="AG149" s="166"/>
      <c r="AH149" s="166"/>
      <c r="AI149" s="166"/>
      <c r="AJ149" s="166"/>
      <c r="AK149" s="166"/>
      <c r="AL149" s="166"/>
      <c r="AM149" s="166"/>
      <c r="AN149" s="166"/>
      <c r="AO149" s="183">
        <f>SUM(AD149:AN153)</f>
        <v>0</v>
      </c>
      <c r="AP149" s="24"/>
      <c r="AQ149" s="8"/>
    </row>
    <row r="150" spans="1:43" ht="14.65" customHeight="1">
      <c r="A150" s="101"/>
      <c r="B150" s="201"/>
      <c r="C150" s="201"/>
      <c r="D150" s="121"/>
      <c r="E150" s="130"/>
      <c r="F150" s="133"/>
      <c r="G150" s="133"/>
      <c r="H150" s="133"/>
      <c r="I150" s="133"/>
      <c r="J150" s="145"/>
      <c r="K150" s="148"/>
      <c r="L150" s="151"/>
      <c r="M150" s="154"/>
      <c r="N150" s="14"/>
      <c r="O150" s="15"/>
      <c r="P150" s="15"/>
      <c r="Q150" s="16"/>
      <c r="R150" s="17" t="str">
        <f ca="1">IF(Q150=0," ",IFERROR(IF(DATEDIF(TODAY(),Q150,"M")&lt;=5,"ROJO",IF(DATEDIF(TODAY(),Q150,"M")&gt;=12,"VERDE",IF(AND(DATEDIF(TODAY(),Q150,"M")&gt;=6,DATEDIF(TODAY(),Q150,"M")&lt;=11),"AMARILLO"))),S150))</f>
        <v xml:space="preserve"> </v>
      </c>
      <c r="S150" s="25" t="str">
        <f>IF(Q150=0," ",IF(Q150&lt;=$N$4,"VENCIDO","NO VENCIDO"))</f>
        <v xml:space="preserve"> </v>
      </c>
      <c r="T150" s="18"/>
      <c r="U150" s="19"/>
      <c r="V150" s="19"/>
      <c r="W150" s="20"/>
      <c r="X150" s="20"/>
      <c r="Y150" s="164"/>
      <c r="Z150" s="21"/>
      <c r="AA150" s="4"/>
      <c r="AB150" s="166"/>
      <c r="AC150" s="166"/>
      <c r="AD150" s="170"/>
      <c r="AE150" s="166"/>
      <c r="AF150" s="166"/>
      <c r="AG150" s="166"/>
      <c r="AH150" s="166"/>
      <c r="AI150" s="166"/>
      <c r="AJ150" s="166"/>
      <c r="AK150" s="166"/>
      <c r="AL150" s="166"/>
      <c r="AM150" s="166"/>
      <c r="AN150" s="166"/>
      <c r="AO150" s="184"/>
      <c r="AP150" s="24"/>
      <c r="AQ150" s="8"/>
    </row>
    <row r="151" spans="1:43" ht="14.65" customHeight="1">
      <c r="A151" s="101"/>
      <c r="B151" s="201"/>
      <c r="C151" s="201"/>
      <c r="D151" s="122"/>
      <c r="E151" s="130"/>
      <c r="F151" s="133"/>
      <c r="G151" s="133"/>
      <c r="H151" s="133"/>
      <c r="I151" s="133"/>
      <c r="J151" s="145"/>
      <c r="K151" s="148"/>
      <c r="L151" s="151"/>
      <c r="M151" s="154"/>
      <c r="N151" s="14"/>
      <c r="O151" s="15"/>
      <c r="P151" s="15"/>
      <c r="Q151" s="16"/>
      <c r="R151" s="17" t="str">
        <f ca="1">IF(Q151=0," ",IFERROR(IF(DATEDIF(TODAY(),Q151,"M")&lt;=5,"ROJO",IF(DATEDIF(TODAY(),Q151,"M")&gt;=12,"VERDE",IF(AND(DATEDIF(TODAY(),Q151,"M")&gt;=6,DATEDIF(TODAY(),Q151,"M")&lt;=11),"AMARILLO"))),S151))</f>
        <v xml:space="preserve"> </v>
      </c>
      <c r="S151" s="25" t="str">
        <f>IF(Q151=0," ",IF(Q151&lt;=$N$4,"VENCIDO","NO VENCIDO"))</f>
        <v xml:space="preserve"> </v>
      </c>
      <c r="T151" s="18"/>
      <c r="U151" s="19"/>
      <c r="V151" s="19"/>
      <c r="W151" s="20"/>
      <c r="X151" s="20"/>
      <c r="Y151" s="164"/>
      <c r="Z151" s="21"/>
      <c r="AA151" s="4"/>
      <c r="AB151" s="166"/>
      <c r="AC151" s="166"/>
      <c r="AD151" s="170"/>
      <c r="AE151" s="166"/>
      <c r="AF151" s="166"/>
      <c r="AG151" s="166"/>
      <c r="AH151" s="166"/>
      <c r="AI151" s="166"/>
      <c r="AJ151" s="166"/>
      <c r="AK151" s="166"/>
      <c r="AL151" s="166"/>
      <c r="AM151" s="166"/>
      <c r="AN151" s="166"/>
      <c r="AO151" s="184"/>
      <c r="AP151" s="24"/>
      <c r="AQ151" s="8"/>
    </row>
    <row r="152" spans="1:43" ht="15.4" customHeight="1">
      <c r="A152" s="101"/>
      <c r="B152" s="92" t="s">
        <v>238</v>
      </c>
      <c r="C152" s="92"/>
      <c r="D152" s="42"/>
      <c r="E152" s="130"/>
      <c r="F152" s="133"/>
      <c r="G152" s="133"/>
      <c r="H152" s="133"/>
      <c r="I152" s="133"/>
      <c r="J152" s="145"/>
      <c r="K152" s="148"/>
      <c r="L152" s="151"/>
      <c r="M152" s="154"/>
      <c r="N152" s="14"/>
      <c r="O152" s="15"/>
      <c r="P152" s="15"/>
      <c r="Q152" s="16"/>
      <c r="R152" s="17" t="str">
        <f ca="1">IF(Q152=0," ",IFERROR(IF(DATEDIF(TODAY(),Q152,"M")&lt;=5,"ROJO",IF(DATEDIF(TODAY(),Q152,"M")&gt;=12,"VERDE",IF(AND(DATEDIF(TODAY(),Q152,"M")&gt;=6,DATEDIF(TODAY(),Q152,"M")&lt;=11),"AMARILLO"))),S152))</f>
        <v xml:space="preserve"> </v>
      </c>
      <c r="S152" s="25" t="str">
        <f>IF(Q152=0," ",IF(Q152&lt;=$N$4,"VENCIDO","NO VENCIDO"))</f>
        <v xml:space="preserve"> </v>
      </c>
      <c r="T152" s="18"/>
      <c r="U152" s="19"/>
      <c r="V152" s="19"/>
      <c r="W152" s="20"/>
      <c r="X152" s="20"/>
      <c r="Y152" s="164"/>
      <c r="Z152" s="21"/>
      <c r="AA152" s="4"/>
      <c r="AB152" s="166"/>
      <c r="AC152" s="166"/>
      <c r="AD152" s="170"/>
      <c r="AE152" s="166"/>
      <c r="AF152" s="166"/>
      <c r="AG152" s="166"/>
      <c r="AH152" s="166"/>
      <c r="AI152" s="166"/>
      <c r="AJ152" s="166"/>
      <c r="AK152" s="166"/>
      <c r="AL152" s="166"/>
      <c r="AM152" s="166"/>
      <c r="AN152" s="166"/>
      <c r="AO152" s="184"/>
      <c r="AP152" s="24"/>
      <c r="AQ152" s="8"/>
    </row>
    <row r="153" spans="1:43" ht="15.4" customHeight="1">
      <c r="A153" s="101"/>
      <c r="B153" s="93" t="s">
        <v>239</v>
      </c>
      <c r="C153" s="93"/>
      <c r="D153" s="43">
        <f>+M158*2</f>
        <v>0</v>
      </c>
      <c r="E153" s="130"/>
      <c r="F153" s="133"/>
      <c r="G153" s="133"/>
      <c r="H153" s="133"/>
      <c r="I153" s="133"/>
      <c r="J153" s="145"/>
      <c r="K153" s="148"/>
      <c r="L153" s="151"/>
      <c r="M153" s="155"/>
      <c r="N153" s="14"/>
      <c r="O153" s="15"/>
      <c r="P153" s="15"/>
      <c r="Q153" s="16"/>
      <c r="R153" s="17" t="str">
        <f ca="1">IF(Q153=0," ",IFERROR(IF(DATEDIF(TODAY(),Q153,"M")&lt;=5,"ROJO",IF(DATEDIF(TODAY(),Q153,"M")&gt;=12,"VERDE",IF(AND(DATEDIF(TODAY(),Q153,"M")&gt;=6,DATEDIF(TODAY(),Q153,"M")&lt;=11),"AMARILLO"))),S153))</f>
        <v xml:space="preserve"> </v>
      </c>
      <c r="S153" s="25" t="str">
        <f>IF(Q153=0," ",IF(Q153&lt;=$N$4,"VENCIDO","NO VENCIDO"))</f>
        <v xml:space="preserve"> </v>
      </c>
      <c r="T153" s="18"/>
      <c r="U153" s="19"/>
      <c r="V153" s="19"/>
      <c r="W153" s="20"/>
      <c r="X153" s="20"/>
      <c r="Y153" s="164"/>
      <c r="Z153" s="21"/>
      <c r="AA153" s="4"/>
      <c r="AB153" s="166"/>
      <c r="AC153" s="166"/>
      <c r="AD153" s="170"/>
      <c r="AE153" s="166"/>
      <c r="AF153" s="166"/>
      <c r="AG153" s="166"/>
      <c r="AH153" s="166"/>
      <c r="AI153" s="166"/>
      <c r="AJ153" s="166"/>
      <c r="AK153" s="166"/>
      <c r="AL153" s="166"/>
      <c r="AM153" s="166"/>
      <c r="AN153" s="166"/>
      <c r="AO153" s="185"/>
      <c r="AP153" s="24"/>
      <c r="AQ153" s="8"/>
    </row>
    <row r="154" spans="1:43" ht="16.5">
      <c r="A154" s="102"/>
      <c r="B154" s="94" t="s">
        <v>162</v>
      </c>
      <c r="C154" s="94"/>
      <c r="D154" s="44">
        <f>+M149-M152+M153</f>
        <v>11</v>
      </c>
      <c r="E154" s="131"/>
      <c r="F154" s="134"/>
      <c r="G154" s="134"/>
      <c r="H154" s="134"/>
      <c r="I154" s="134"/>
      <c r="J154" s="146"/>
      <c r="K154" s="149"/>
      <c r="L154" s="152"/>
      <c r="M154" s="28" t="b">
        <f>M149=N154</f>
        <v>1</v>
      </c>
      <c r="N154" s="29">
        <f>SUM(N149:N153)</f>
        <v>11</v>
      </c>
      <c r="O154" s="30" t="s">
        <v>112</v>
      </c>
      <c r="P154" s="31"/>
      <c r="Q154" s="32"/>
      <c r="R154" s="32"/>
      <c r="S154" s="32"/>
      <c r="T154" s="33">
        <f>SUM(T149:T153)</f>
        <v>0</v>
      </c>
      <c r="U154" s="34"/>
      <c r="V154" s="34"/>
      <c r="W154" s="34"/>
      <c r="X154" s="35"/>
      <c r="Y154" s="165"/>
      <c r="Z154" s="36"/>
      <c r="AA154" s="4"/>
      <c r="AB154" s="37"/>
      <c r="AC154" s="37"/>
      <c r="AD154" s="38"/>
      <c r="AE154" s="37"/>
      <c r="AF154" s="37"/>
      <c r="AG154" s="37"/>
      <c r="AH154" s="37"/>
      <c r="AI154" s="37"/>
      <c r="AJ154" s="37"/>
      <c r="AK154" s="37"/>
      <c r="AL154" s="37"/>
      <c r="AM154" s="37"/>
      <c r="AN154" s="37"/>
      <c r="AO154" s="39"/>
      <c r="AP154" s="24"/>
      <c r="AQ154" s="8"/>
    </row>
    <row r="155" spans="1:43" ht="14.65" customHeight="1">
      <c r="A155" s="103">
        <f>A149+1</f>
        <v>26</v>
      </c>
      <c r="B155" s="201" t="s">
        <v>159</v>
      </c>
      <c r="C155" s="201"/>
      <c r="D155" s="117">
        <f>+Agosto!M155</f>
        <v>184</v>
      </c>
      <c r="E155" s="129">
        <v>0</v>
      </c>
      <c r="F155" s="132">
        <v>51</v>
      </c>
      <c r="G155" s="132"/>
      <c r="H155" s="132"/>
      <c r="I155" s="132"/>
      <c r="J155" s="144">
        <f>+F155+G155</f>
        <v>51</v>
      </c>
      <c r="K155" s="147">
        <f>+AO155</f>
        <v>0</v>
      </c>
      <c r="L155" s="150">
        <f>+J155+K155</f>
        <v>51</v>
      </c>
      <c r="M155" s="153">
        <f>+(D155+E155)-(L155)+H155-I155</f>
        <v>133</v>
      </c>
      <c r="N155" s="14">
        <v>133</v>
      </c>
      <c r="O155" s="15" t="s">
        <v>260</v>
      </c>
      <c r="P155" s="15" t="s">
        <v>261</v>
      </c>
      <c r="Q155" s="16">
        <v>46413</v>
      </c>
      <c r="R155" s="17" t="str">
        <f ca="1">IF(Q155=0," ",IFERROR(IF(DATEDIF(TODAY(),Q155,"M")&lt;=5,"ROJO",IF(DATEDIF(TODAY(),Q155,"M")&gt;=12,"VERDE",IF(AND(DATEDIF(TODAY(),Q155,"M")&gt;=6,DATEDIF(TODAY(),Q155,"M")&lt;=11),"AMARILLO"))),S155))</f>
        <v>ROJO</v>
      </c>
      <c r="S155" s="17" t="str">
        <f>IF(Q155=0," ",IF(Q155&lt;=$N$4,"VENCIDO","NO VENCIDO"))</f>
        <v>NO VENCIDO</v>
      </c>
      <c r="T155" s="18"/>
      <c r="U155" s="19"/>
      <c r="V155" s="19"/>
      <c r="W155" s="20"/>
      <c r="X155" s="20"/>
      <c r="Y155" s="163">
        <f>+AT155</f>
        <v>0</v>
      </c>
      <c r="Z155" s="21"/>
      <c r="AA155" s="4"/>
      <c r="AB155" s="166"/>
      <c r="AC155" s="166"/>
      <c r="AD155" s="170">
        <f>+AB155+AC155</f>
        <v>0</v>
      </c>
      <c r="AE155" s="166"/>
      <c r="AF155" s="166"/>
      <c r="AG155" s="166"/>
      <c r="AH155" s="166"/>
      <c r="AI155" s="166"/>
      <c r="AJ155" s="166"/>
      <c r="AK155" s="166"/>
      <c r="AL155" s="166"/>
      <c r="AM155" s="166"/>
      <c r="AN155" s="166"/>
      <c r="AO155" s="183">
        <f>SUM(AD155:AN159)</f>
        <v>0</v>
      </c>
      <c r="AP155" s="24"/>
      <c r="AQ155" s="8"/>
    </row>
    <row r="156" spans="1:43" ht="14.65" customHeight="1">
      <c r="A156" s="103"/>
      <c r="B156" s="201"/>
      <c r="C156" s="201"/>
      <c r="D156" s="118"/>
      <c r="E156" s="130"/>
      <c r="F156" s="133"/>
      <c r="G156" s="133"/>
      <c r="H156" s="133"/>
      <c r="I156" s="133"/>
      <c r="J156" s="145"/>
      <c r="K156" s="148"/>
      <c r="L156" s="151"/>
      <c r="M156" s="154"/>
      <c r="N156" s="14"/>
      <c r="O156" s="15"/>
      <c r="P156" s="15"/>
      <c r="Q156" s="16"/>
      <c r="R156" s="17" t="str">
        <f ca="1">IF(Q156=0," ",IFERROR(IF(DATEDIF(TODAY(),Q156,"M")&lt;=5,"ROJO",IF(DATEDIF(TODAY(),Q156,"M")&gt;=12,"VERDE",IF(AND(DATEDIF(TODAY(),Q156,"M")&gt;=6,DATEDIF(TODAY(),Q156,"M")&lt;=11),"AMARILLO"))),S156))</f>
        <v xml:space="preserve"> </v>
      </c>
      <c r="S156" s="25" t="str">
        <f>IF(Q156=0," ",IF(Q156&lt;=$N$4,"VENCIDO","NO VENCIDO"))</f>
        <v xml:space="preserve"> </v>
      </c>
      <c r="T156" s="18"/>
      <c r="U156" s="19"/>
      <c r="V156" s="19"/>
      <c r="W156" s="20"/>
      <c r="X156" s="20"/>
      <c r="Y156" s="164"/>
      <c r="Z156" s="21"/>
      <c r="AA156" s="4"/>
      <c r="AB156" s="166"/>
      <c r="AC156" s="166"/>
      <c r="AD156" s="170"/>
      <c r="AE156" s="166"/>
      <c r="AF156" s="166"/>
      <c r="AG156" s="166"/>
      <c r="AH156" s="166"/>
      <c r="AI156" s="166"/>
      <c r="AJ156" s="166"/>
      <c r="AK156" s="166"/>
      <c r="AL156" s="166"/>
      <c r="AM156" s="166"/>
      <c r="AN156" s="166"/>
      <c r="AO156" s="184"/>
      <c r="AP156" s="24"/>
      <c r="AQ156" s="8"/>
    </row>
    <row r="157" spans="1:43" ht="14.65" customHeight="1">
      <c r="A157" s="103"/>
      <c r="B157" s="201"/>
      <c r="C157" s="201"/>
      <c r="D157" s="119"/>
      <c r="E157" s="130"/>
      <c r="F157" s="133"/>
      <c r="G157" s="133"/>
      <c r="H157" s="133"/>
      <c r="I157" s="133"/>
      <c r="J157" s="145"/>
      <c r="K157" s="148"/>
      <c r="L157" s="151"/>
      <c r="M157" s="154"/>
      <c r="N157" s="14"/>
      <c r="O157" s="15"/>
      <c r="P157" s="15"/>
      <c r="Q157" s="16"/>
      <c r="R157" s="17" t="str">
        <f ca="1">IF(Q157=0," ",IFERROR(IF(DATEDIF(TODAY(),Q157,"M")&lt;=5,"ROJO",IF(DATEDIF(TODAY(),Q157,"M")&gt;=12,"VERDE",IF(AND(DATEDIF(TODAY(),Q157,"M")&gt;=6,DATEDIF(TODAY(),Q157,"M")&lt;=11),"AMARILLO"))),S157))</f>
        <v xml:space="preserve"> </v>
      </c>
      <c r="S157" s="25" t="str">
        <f>IF(Q157=0," ",IF(Q157&lt;=$N$4,"VENCIDO","NO VENCIDO"))</f>
        <v xml:space="preserve"> </v>
      </c>
      <c r="T157" s="18"/>
      <c r="U157" s="19"/>
      <c r="V157" s="19"/>
      <c r="W157" s="20"/>
      <c r="X157" s="20"/>
      <c r="Y157" s="164"/>
      <c r="Z157" s="21"/>
      <c r="AA157" s="4"/>
      <c r="AB157" s="166"/>
      <c r="AC157" s="166"/>
      <c r="AD157" s="170"/>
      <c r="AE157" s="166"/>
      <c r="AF157" s="166"/>
      <c r="AG157" s="166"/>
      <c r="AH157" s="166"/>
      <c r="AI157" s="166"/>
      <c r="AJ157" s="166"/>
      <c r="AK157" s="166"/>
      <c r="AL157" s="166"/>
      <c r="AM157" s="166"/>
      <c r="AN157" s="166"/>
      <c r="AO157" s="184"/>
      <c r="AP157" s="24"/>
      <c r="AQ157" s="8"/>
    </row>
    <row r="158" spans="1:43" ht="15.4" customHeight="1">
      <c r="A158" s="103"/>
      <c r="B158" s="93" t="s">
        <v>160</v>
      </c>
      <c r="C158" s="93"/>
      <c r="D158" s="46"/>
      <c r="E158" s="130"/>
      <c r="F158" s="133"/>
      <c r="G158" s="133"/>
      <c r="H158" s="133"/>
      <c r="I158" s="133"/>
      <c r="J158" s="145"/>
      <c r="K158" s="148"/>
      <c r="L158" s="151"/>
      <c r="M158" s="154"/>
      <c r="N158" s="14"/>
      <c r="O158" s="15"/>
      <c r="P158" s="15"/>
      <c r="Q158" s="16"/>
      <c r="R158" s="17" t="str">
        <f ca="1">IF(Q158=0," ",IFERROR(IF(DATEDIF(TODAY(),Q158,"M")&lt;=5,"ROJO",IF(DATEDIF(TODAY(),Q158,"M")&gt;=12,"VERDE",IF(AND(DATEDIF(TODAY(),Q158,"M")&gt;=6,DATEDIF(TODAY(),Q158,"M")&lt;=11),"AMARILLO"))),S158))</f>
        <v xml:space="preserve"> </v>
      </c>
      <c r="S158" s="25" t="str">
        <f>IF(Q158=0," ",IF(Q158&lt;=$N$4,"VENCIDO","NO VENCIDO"))</f>
        <v xml:space="preserve"> </v>
      </c>
      <c r="T158" s="18"/>
      <c r="U158" s="19"/>
      <c r="V158" s="19"/>
      <c r="W158" s="20"/>
      <c r="X158" s="20"/>
      <c r="Y158" s="164"/>
      <c r="Z158" s="21"/>
      <c r="AA158" s="4"/>
      <c r="AB158" s="166"/>
      <c r="AC158" s="166"/>
      <c r="AD158" s="170"/>
      <c r="AE158" s="166"/>
      <c r="AF158" s="166"/>
      <c r="AG158" s="166"/>
      <c r="AH158" s="166"/>
      <c r="AI158" s="166"/>
      <c r="AJ158" s="166"/>
      <c r="AK158" s="166"/>
      <c r="AL158" s="166"/>
      <c r="AM158" s="166"/>
      <c r="AN158" s="166"/>
      <c r="AO158" s="184"/>
      <c r="AP158" s="24"/>
      <c r="AQ158" s="8"/>
    </row>
    <row r="159" spans="1:43" ht="15.4" customHeight="1">
      <c r="A159" s="103"/>
      <c r="B159" s="95" t="s">
        <v>161</v>
      </c>
      <c r="C159" s="95"/>
      <c r="D159" s="47">
        <f>+M152/2</f>
        <v>0</v>
      </c>
      <c r="E159" s="130"/>
      <c r="F159" s="133"/>
      <c r="G159" s="133"/>
      <c r="H159" s="133"/>
      <c r="I159" s="133"/>
      <c r="J159" s="145"/>
      <c r="K159" s="148"/>
      <c r="L159" s="151"/>
      <c r="M159" s="155"/>
      <c r="N159" s="14"/>
      <c r="O159" s="15"/>
      <c r="P159" s="15"/>
      <c r="Q159" s="16"/>
      <c r="R159" s="17" t="str">
        <f ca="1">IF(Q159=0," ",IFERROR(IF(DATEDIF(TODAY(),Q159,"M")&lt;=5,"ROJO",IF(DATEDIF(TODAY(),Q159,"M")&gt;=12,"VERDE",IF(AND(DATEDIF(TODAY(),Q159,"M")&gt;=6,DATEDIF(TODAY(),Q159,"M")&lt;=11),"AMARILLO"))),S159))</f>
        <v xml:space="preserve"> </v>
      </c>
      <c r="S159" s="25" t="str">
        <f>IF(Q159=0," ",IF(Q159&lt;=$N$4,"VENCIDO","NO VENCIDO"))</f>
        <v xml:space="preserve"> </v>
      </c>
      <c r="T159" s="18"/>
      <c r="U159" s="19"/>
      <c r="V159" s="19"/>
      <c r="W159" s="20"/>
      <c r="X159" s="20"/>
      <c r="Y159" s="164"/>
      <c r="Z159" s="21"/>
      <c r="AA159" s="4"/>
      <c r="AB159" s="166"/>
      <c r="AC159" s="166"/>
      <c r="AD159" s="170"/>
      <c r="AE159" s="166"/>
      <c r="AF159" s="166"/>
      <c r="AG159" s="166"/>
      <c r="AH159" s="166"/>
      <c r="AI159" s="166"/>
      <c r="AJ159" s="166"/>
      <c r="AK159" s="166"/>
      <c r="AL159" s="166"/>
      <c r="AM159" s="166"/>
      <c r="AN159" s="166"/>
      <c r="AO159" s="185"/>
      <c r="AP159" s="24"/>
      <c r="AQ159" s="8"/>
    </row>
    <row r="160" spans="1:43" ht="16.5">
      <c r="A160" s="103"/>
      <c r="B160" s="94" t="s">
        <v>162</v>
      </c>
      <c r="C160" s="94"/>
      <c r="D160" s="44">
        <f>+M155+M159-M158</f>
        <v>133</v>
      </c>
      <c r="E160" s="131"/>
      <c r="F160" s="134"/>
      <c r="G160" s="134"/>
      <c r="H160" s="134"/>
      <c r="I160" s="134"/>
      <c r="J160" s="146"/>
      <c r="K160" s="149"/>
      <c r="L160" s="152"/>
      <c r="M160" s="28" t="b">
        <f>M155=N160</f>
        <v>1</v>
      </c>
      <c r="N160" s="29">
        <f>SUM(N155:N159)</f>
        <v>133</v>
      </c>
      <c r="O160" s="30" t="s">
        <v>112</v>
      </c>
      <c r="P160" s="31"/>
      <c r="Q160" s="32"/>
      <c r="R160" s="32"/>
      <c r="S160" s="32"/>
      <c r="T160" s="33">
        <f>SUM(T155:T159)</f>
        <v>0</v>
      </c>
      <c r="U160" s="34"/>
      <c r="V160" s="34"/>
      <c r="W160" s="34"/>
      <c r="X160" s="35"/>
      <c r="Y160" s="165"/>
      <c r="Z160" s="36"/>
      <c r="AA160" s="4"/>
      <c r="AB160" s="37"/>
      <c r="AC160" s="37"/>
      <c r="AD160" s="38"/>
      <c r="AE160" s="37"/>
      <c r="AF160" s="37"/>
      <c r="AG160" s="37"/>
      <c r="AH160" s="37"/>
      <c r="AI160" s="37"/>
      <c r="AJ160" s="37"/>
      <c r="AK160" s="37"/>
      <c r="AL160" s="37"/>
      <c r="AM160" s="37"/>
      <c r="AN160" s="37"/>
      <c r="AO160" s="39"/>
      <c r="AP160" s="24"/>
      <c r="AQ160" s="8"/>
    </row>
    <row r="161" spans="1:43" ht="14.65" customHeight="1">
      <c r="A161" s="100">
        <f>A155+1</f>
        <v>27</v>
      </c>
      <c r="B161" s="193" t="s">
        <v>163</v>
      </c>
      <c r="C161" s="193"/>
      <c r="D161" s="117">
        <f>+Agosto!M161</f>
        <v>10</v>
      </c>
      <c r="E161" s="126">
        <v>4</v>
      </c>
      <c r="F161" s="132">
        <v>5</v>
      </c>
      <c r="G161" s="132"/>
      <c r="H161" s="132"/>
      <c r="I161" s="132"/>
      <c r="J161" s="144">
        <f>+F161+G161</f>
        <v>5</v>
      </c>
      <c r="K161" s="147">
        <f>+AO161</f>
        <v>0</v>
      </c>
      <c r="L161" s="150">
        <f>+J161+K161</f>
        <v>5</v>
      </c>
      <c r="M161" s="153">
        <f>+(D161+E161)-(L161)+H161-I161</f>
        <v>9</v>
      </c>
      <c r="N161" s="14">
        <v>5</v>
      </c>
      <c r="O161" s="15" t="s">
        <v>302</v>
      </c>
      <c r="P161" s="15" t="s">
        <v>244</v>
      </c>
      <c r="Q161" s="16">
        <v>47361</v>
      </c>
      <c r="R161" s="17" t="str">
        <f ca="1">IF(Q161=0," ",IFERROR(IF(DATEDIF(TODAY(),Q161,"M")&lt;=5,"ROJO",IF(DATEDIF(TODAY(),Q161,"M")&gt;=12,"VERDE",IF(AND(DATEDIF(TODAY(),Q161,"M")&gt;=6,DATEDIF(TODAY(),Q161,"M")&lt;=11),"AMARILLO"))),S161))</f>
        <v>VERDE</v>
      </c>
      <c r="S161" s="17" t="str">
        <f>IF(Q161=0," ",IF(Q161&lt;=$N$4,"VENCIDO","NO VENCIDO"))</f>
        <v>NO VENCIDO</v>
      </c>
      <c r="T161" s="18"/>
      <c r="U161" s="19"/>
      <c r="V161" s="19"/>
      <c r="W161" s="20"/>
      <c r="X161" s="20"/>
      <c r="Y161" s="163">
        <f>+AT161</f>
        <v>0</v>
      </c>
      <c r="Z161" s="21"/>
      <c r="AA161" s="4"/>
      <c r="AB161" s="166"/>
      <c r="AC161" s="166"/>
      <c r="AD161" s="170">
        <f>+AB161+AC161</f>
        <v>0</v>
      </c>
      <c r="AE161" s="166"/>
      <c r="AF161" s="166"/>
      <c r="AG161" s="166"/>
      <c r="AH161" s="166"/>
      <c r="AI161" s="166"/>
      <c r="AJ161" s="166"/>
      <c r="AK161" s="166"/>
      <c r="AL161" s="166"/>
      <c r="AM161" s="166"/>
      <c r="AN161" s="166"/>
      <c r="AO161" s="183">
        <f>SUM(AD161:AN165)</f>
        <v>0</v>
      </c>
      <c r="AP161" s="24"/>
      <c r="AQ161" s="8"/>
    </row>
    <row r="162" spans="1:43" ht="14.65" customHeight="1">
      <c r="A162" s="101"/>
      <c r="B162" s="193"/>
      <c r="C162" s="193"/>
      <c r="D162" s="118"/>
      <c r="E162" s="127"/>
      <c r="F162" s="133"/>
      <c r="G162" s="133"/>
      <c r="H162" s="133"/>
      <c r="I162" s="133"/>
      <c r="J162" s="145"/>
      <c r="K162" s="148"/>
      <c r="L162" s="151"/>
      <c r="M162" s="154"/>
      <c r="N162" s="14">
        <v>4</v>
      </c>
      <c r="O162" s="15" t="s">
        <v>322</v>
      </c>
      <c r="P162" s="15" t="s">
        <v>244</v>
      </c>
      <c r="Q162" s="16">
        <v>47361</v>
      </c>
      <c r="R162" s="17" t="str">
        <f ca="1">IF(Q162=0," ",IFERROR(IF(DATEDIF(TODAY(),Q162,"M")&lt;=5,"ROJO",IF(DATEDIF(TODAY(),Q162,"M")&gt;=12,"VERDE",IF(AND(DATEDIF(TODAY(),Q162,"M")&gt;=6,DATEDIF(TODAY(),Q162,"M")&lt;=11),"AMARILLO"))),S162))</f>
        <v>VERDE</v>
      </c>
      <c r="S162" s="25" t="str">
        <f>IF(Q162=0," ",IF(Q162&lt;=$N$4,"VENCIDO","NO VENCIDO"))</f>
        <v>NO VENCIDO</v>
      </c>
      <c r="T162" s="18"/>
      <c r="U162" s="19"/>
      <c r="V162" s="19"/>
      <c r="W162" s="20"/>
      <c r="X162" s="20"/>
      <c r="Y162" s="164"/>
      <c r="Z162" s="21"/>
      <c r="AA162" s="4"/>
      <c r="AB162" s="166"/>
      <c r="AC162" s="166"/>
      <c r="AD162" s="170"/>
      <c r="AE162" s="166"/>
      <c r="AF162" s="166"/>
      <c r="AG162" s="166"/>
      <c r="AH162" s="166"/>
      <c r="AI162" s="166"/>
      <c r="AJ162" s="166"/>
      <c r="AK162" s="166"/>
      <c r="AL162" s="166"/>
      <c r="AM162" s="166"/>
      <c r="AN162" s="166"/>
      <c r="AO162" s="184"/>
      <c r="AP162" s="24"/>
      <c r="AQ162" s="8"/>
    </row>
    <row r="163" spans="1:43" ht="14.65" customHeight="1">
      <c r="A163" s="101"/>
      <c r="B163" s="193"/>
      <c r="C163" s="193"/>
      <c r="D163" s="118"/>
      <c r="E163" s="127"/>
      <c r="F163" s="133"/>
      <c r="G163" s="133"/>
      <c r="H163" s="133"/>
      <c r="I163" s="133"/>
      <c r="J163" s="145"/>
      <c r="K163" s="148"/>
      <c r="L163" s="151"/>
      <c r="M163" s="154"/>
      <c r="N163" s="14"/>
      <c r="O163" s="15"/>
      <c r="P163" s="15"/>
      <c r="Q163" s="16"/>
      <c r="R163" s="17" t="str">
        <f ca="1">IF(Q163=0," ",IFERROR(IF(DATEDIF(TODAY(),Q163,"M")&lt;=5,"ROJO",IF(DATEDIF(TODAY(),Q163,"M")&gt;=12,"VERDE",IF(AND(DATEDIF(TODAY(),Q163,"M")&gt;=6,DATEDIF(TODAY(),Q163,"M")&lt;=11),"AMARILLO"))),S163))</f>
        <v xml:space="preserve"> </v>
      </c>
      <c r="S163" s="25" t="str">
        <f>IF(Q163=0," ",IF(Q163&lt;=$N$4,"VENCIDO","NO VENCIDO"))</f>
        <v xml:space="preserve"> </v>
      </c>
      <c r="T163" s="18"/>
      <c r="U163" s="19"/>
      <c r="V163" s="19"/>
      <c r="W163" s="20"/>
      <c r="X163" s="20"/>
      <c r="Y163" s="164"/>
      <c r="Z163" s="21"/>
      <c r="AA163" s="4"/>
      <c r="AB163" s="166"/>
      <c r="AC163" s="166"/>
      <c r="AD163" s="170"/>
      <c r="AE163" s="166"/>
      <c r="AF163" s="166"/>
      <c r="AG163" s="166"/>
      <c r="AH163" s="166"/>
      <c r="AI163" s="166"/>
      <c r="AJ163" s="166"/>
      <c r="AK163" s="166"/>
      <c r="AL163" s="166"/>
      <c r="AM163" s="166"/>
      <c r="AN163" s="166"/>
      <c r="AO163" s="184"/>
      <c r="AP163" s="24"/>
      <c r="AQ163" s="8"/>
    </row>
    <row r="164" spans="1:43" ht="14.65" customHeight="1">
      <c r="A164" s="101"/>
      <c r="B164" s="193"/>
      <c r="C164" s="193"/>
      <c r="D164" s="118"/>
      <c r="E164" s="127"/>
      <c r="F164" s="133"/>
      <c r="G164" s="133"/>
      <c r="H164" s="133"/>
      <c r="I164" s="133"/>
      <c r="J164" s="145"/>
      <c r="K164" s="148"/>
      <c r="L164" s="151"/>
      <c r="M164" s="154"/>
      <c r="N164" s="14"/>
      <c r="O164" s="15"/>
      <c r="P164" s="15"/>
      <c r="Q164" s="16"/>
      <c r="R164" s="17" t="str">
        <f ca="1">IF(Q164=0," ",IFERROR(IF(DATEDIF(TODAY(),Q164,"M")&lt;=5,"ROJO",IF(DATEDIF(TODAY(),Q164,"M")&gt;=12,"VERDE",IF(AND(DATEDIF(TODAY(),Q164,"M")&gt;=6,DATEDIF(TODAY(),Q164,"M")&lt;=11),"AMARILLO"))),S164))</f>
        <v xml:space="preserve"> </v>
      </c>
      <c r="S164" s="25" t="str">
        <f>IF(Q164=0," ",IF(Q164&lt;=$N$4,"VENCIDO","NO VENCIDO"))</f>
        <v xml:space="preserve"> </v>
      </c>
      <c r="T164" s="18"/>
      <c r="U164" s="19"/>
      <c r="V164" s="19"/>
      <c r="W164" s="20"/>
      <c r="X164" s="20"/>
      <c r="Y164" s="164"/>
      <c r="Z164" s="21"/>
      <c r="AA164" s="4"/>
      <c r="AB164" s="166"/>
      <c r="AC164" s="166"/>
      <c r="AD164" s="170"/>
      <c r="AE164" s="166"/>
      <c r="AF164" s="166"/>
      <c r="AG164" s="166"/>
      <c r="AH164" s="166"/>
      <c r="AI164" s="166"/>
      <c r="AJ164" s="166"/>
      <c r="AK164" s="166"/>
      <c r="AL164" s="166"/>
      <c r="AM164" s="166"/>
      <c r="AN164" s="166"/>
      <c r="AO164" s="184"/>
      <c r="AP164" s="24"/>
      <c r="AQ164" s="8"/>
    </row>
    <row r="165" spans="1:43" ht="14.65" customHeight="1">
      <c r="A165" s="101"/>
      <c r="B165" s="193"/>
      <c r="C165" s="193"/>
      <c r="D165" s="118"/>
      <c r="E165" s="127"/>
      <c r="F165" s="133"/>
      <c r="G165" s="133"/>
      <c r="H165" s="133"/>
      <c r="I165" s="133"/>
      <c r="J165" s="145"/>
      <c r="K165" s="148"/>
      <c r="L165" s="151"/>
      <c r="M165" s="155"/>
      <c r="N165" s="14"/>
      <c r="O165" s="15"/>
      <c r="P165" s="15"/>
      <c r="Q165" s="16"/>
      <c r="R165" s="17" t="str">
        <f ca="1">IF(Q165=0," ",IFERROR(IF(DATEDIF(TODAY(),Q165,"M")&lt;=5,"ROJO",IF(DATEDIF(TODAY(),Q165,"M")&gt;=12,"VERDE",IF(AND(DATEDIF(TODAY(),Q165,"M")&gt;=6,DATEDIF(TODAY(),Q165,"M")&lt;=11),"AMARILLO"))),S165))</f>
        <v xml:space="preserve"> </v>
      </c>
      <c r="S165" s="25" t="str">
        <f>IF(Q165=0," ",IF(Q165&lt;=$N$4,"VENCIDO","NO VENCIDO"))</f>
        <v xml:space="preserve"> </v>
      </c>
      <c r="T165" s="18"/>
      <c r="U165" s="19"/>
      <c r="V165" s="19"/>
      <c r="W165" s="20"/>
      <c r="X165" s="20"/>
      <c r="Y165" s="164"/>
      <c r="Z165" s="21"/>
      <c r="AA165" s="4"/>
      <c r="AB165" s="166"/>
      <c r="AC165" s="166"/>
      <c r="AD165" s="170"/>
      <c r="AE165" s="166"/>
      <c r="AF165" s="166"/>
      <c r="AG165" s="166"/>
      <c r="AH165" s="166"/>
      <c r="AI165" s="166"/>
      <c r="AJ165" s="166"/>
      <c r="AK165" s="166"/>
      <c r="AL165" s="166"/>
      <c r="AM165" s="166"/>
      <c r="AN165" s="166"/>
      <c r="AO165" s="185"/>
      <c r="AP165" s="24"/>
      <c r="AQ165" s="8"/>
    </row>
    <row r="166" spans="1:43" ht="16.5">
      <c r="A166" s="102"/>
      <c r="B166" s="193"/>
      <c r="C166" s="193"/>
      <c r="D166" s="119"/>
      <c r="E166" s="128"/>
      <c r="F166" s="134"/>
      <c r="G166" s="134"/>
      <c r="H166" s="134"/>
      <c r="I166" s="134"/>
      <c r="J166" s="146"/>
      <c r="K166" s="149"/>
      <c r="L166" s="152"/>
      <c r="M166" s="28" t="b">
        <f>M161=N166</f>
        <v>1</v>
      </c>
      <c r="N166" s="29">
        <f>SUM(N161:N165)</f>
        <v>9</v>
      </c>
      <c r="O166" s="30" t="s">
        <v>112</v>
      </c>
      <c r="P166" s="31"/>
      <c r="Q166" s="32"/>
      <c r="R166" s="32"/>
      <c r="S166" s="32"/>
      <c r="T166" s="33">
        <f>SUM(T161:T165)</f>
        <v>0</v>
      </c>
      <c r="U166" s="34"/>
      <c r="V166" s="34"/>
      <c r="W166" s="34"/>
      <c r="X166" s="35"/>
      <c r="Y166" s="165"/>
      <c r="Z166" s="36"/>
      <c r="AA166" s="4"/>
      <c r="AB166" s="37"/>
      <c r="AC166" s="37"/>
      <c r="AD166" s="38"/>
      <c r="AE166" s="37"/>
      <c r="AF166" s="37"/>
      <c r="AG166" s="37"/>
      <c r="AH166" s="37"/>
      <c r="AI166" s="37"/>
      <c r="AJ166" s="37"/>
      <c r="AK166" s="37"/>
      <c r="AL166" s="37"/>
      <c r="AM166" s="37"/>
      <c r="AN166" s="37"/>
      <c r="AO166" s="39"/>
      <c r="AP166" s="24"/>
      <c r="AQ166" s="8"/>
    </row>
    <row r="167" spans="1:43" ht="14.65" customHeight="1">
      <c r="A167" s="100">
        <f>A161+1</f>
        <v>28</v>
      </c>
      <c r="B167" s="193" t="s">
        <v>164</v>
      </c>
      <c r="C167" s="193"/>
      <c r="D167" s="117">
        <f>+Agosto!M167</f>
        <v>0</v>
      </c>
      <c r="E167" s="126">
        <v>0</v>
      </c>
      <c r="F167" s="132">
        <v>0</v>
      </c>
      <c r="G167" s="132"/>
      <c r="H167" s="132"/>
      <c r="I167" s="132"/>
      <c r="J167" s="144">
        <f>+F167+G167</f>
        <v>0</v>
      </c>
      <c r="K167" s="147">
        <f>+AO167</f>
        <v>0</v>
      </c>
      <c r="L167" s="150">
        <f>+J167+K167</f>
        <v>0</v>
      </c>
      <c r="M167" s="153">
        <f>+(D167+E167)-(L167)+H167-I167</f>
        <v>0</v>
      </c>
      <c r="N167" s="14"/>
      <c r="O167" s="15"/>
      <c r="P167" s="15"/>
      <c r="Q167" s="16"/>
      <c r="R167" s="17" t="str">
        <f ca="1">IF(Q167=0," ",IFERROR(IF(DATEDIF(TODAY(),Q167,"M")&lt;=5,"ROJO",IF(DATEDIF(TODAY(),Q167,"M")&gt;=12,"VERDE",IF(AND(DATEDIF(TODAY(),Q167,"M")&gt;=6,DATEDIF(TODAY(),Q167,"M")&lt;=11),"AMARILLO"))),S167))</f>
        <v xml:space="preserve"> </v>
      </c>
      <c r="S167" s="17" t="str">
        <f>IF(Q167=0," ",IF(Q167&lt;=$N$4,"VENCIDO","NO VENCIDO"))</f>
        <v xml:space="preserve"> </v>
      </c>
      <c r="T167" s="18"/>
      <c r="U167" s="19"/>
      <c r="V167" s="19"/>
      <c r="W167" s="20"/>
      <c r="X167" s="20"/>
      <c r="Y167" s="163">
        <f>+AT167</f>
        <v>0</v>
      </c>
      <c r="Z167" s="21"/>
      <c r="AA167" s="4"/>
      <c r="AB167" s="166"/>
      <c r="AC167" s="166"/>
      <c r="AD167" s="170">
        <f>+AB167+AC167</f>
        <v>0</v>
      </c>
      <c r="AE167" s="166"/>
      <c r="AF167" s="166"/>
      <c r="AG167" s="166"/>
      <c r="AH167" s="166"/>
      <c r="AI167" s="166"/>
      <c r="AJ167" s="166"/>
      <c r="AK167" s="166"/>
      <c r="AL167" s="166"/>
      <c r="AM167" s="166"/>
      <c r="AN167" s="166"/>
      <c r="AO167" s="183">
        <f>SUM(AD167:AN171)</f>
        <v>0</v>
      </c>
      <c r="AP167" s="24"/>
      <c r="AQ167" s="8"/>
    </row>
    <row r="168" spans="1:43" ht="14.65" customHeight="1">
      <c r="A168" s="101"/>
      <c r="B168" s="193"/>
      <c r="C168" s="193"/>
      <c r="D168" s="118"/>
      <c r="E168" s="127"/>
      <c r="F168" s="133"/>
      <c r="G168" s="133"/>
      <c r="H168" s="133"/>
      <c r="I168" s="133"/>
      <c r="J168" s="145"/>
      <c r="K168" s="148"/>
      <c r="L168" s="151"/>
      <c r="M168" s="154"/>
      <c r="N168" s="14"/>
      <c r="O168" s="15"/>
      <c r="P168" s="15"/>
      <c r="Q168" s="16"/>
      <c r="R168" s="17" t="str">
        <f ca="1">IF(Q168=0," ",IFERROR(IF(DATEDIF(TODAY(),Q168,"M")&lt;=5,"ROJO",IF(DATEDIF(TODAY(),Q168,"M")&gt;=12,"VERDE",IF(AND(DATEDIF(TODAY(),Q168,"M")&gt;=6,DATEDIF(TODAY(),Q168,"M")&lt;=11),"AMARILLO"))),S168))</f>
        <v xml:space="preserve"> </v>
      </c>
      <c r="S168" s="25" t="str">
        <f>IF(Q168=0," ",IF(Q168&lt;=$N$4,"VENCIDO","NO VENCIDO"))</f>
        <v xml:space="preserve"> </v>
      </c>
      <c r="T168" s="18"/>
      <c r="U168" s="19"/>
      <c r="V168" s="19"/>
      <c r="W168" s="20"/>
      <c r="X168" s="20"/>
      <c r="Y168" s="164"/>
      <c r="Z168" s="21"/>
      <c r="AA168" s="4"/>
      <c r="AB168" s="166"/>
      <c r="AC168" s="166"/>
      <c r="AD168" s="170"/>
      <c r="AE168" s="166"/>
      <c r="AF168" s="166"/>
      <c r="AG168" s="166"/>
      <c r="AH168" s="166"/>
      <c r="AI168" s="166"/>
      <c r="AJ168" s="166"/>
      <c r="AK168" s="166"/>
      <c r="AL168" s="166"/>
      <c r="AM168" s="166"/>
      <c r="AN168" s="166"/>
      <c r="AO168" s="184"/>
      <c r="AP168" s="24"/>
      <c r="AQ168" s="8"/>
    </row>
    <row r="169" spans="1:43" ht="14.65" customHeight="1">
      <c r="A169" s="101"/>
      <c r="B169" s="193"/>
      <c r="C169" s="193"/>
      <c r="D169" s="118"/>
      <c r="E169" s="127"/>
      <c r="F169" s="133"/>
      <c r="G169" s="133"/>
      <c r="H169" s="133"/>
      <c r="I169" s="133"/>
      <c r="J169" s="145"/>
      <c r="K169" s="148"/>
      <c r="L169" s="151"/>
      <c r="M169" s="154"/>
      <c r="N169" s="14"/>
      <c r="O169" s="15"/>
      <c r="P169" s="15"/>
      <c r="Q169" s="16"/>
      <c r="R169" s="17" t="str">
        <f ca="1">IF(Q169=0," ",IFERROR(IF(DATEDIF(TODAY(),Q169,"M")&lt;=5,"ROJO",IF(DATEDIF(TODAY(),Q169,"M")&gt;=12,"VERDE",IF(AND(DATEDIF(TODAY(),Q169,"M")&gt;=6,DATEDIF(TODAY(),Q169,"M")&lt;=11),"AMARILLO"))),S169))</f>
        <v xml:space="preserve"> </v>
      </c>
      <c r="S169" s="25" t="str">
        <f>IF(Q169=0," ",IF(Q169&lt;=$N$4,"VENCIDO","NO VENCIDO"))</f>
        <v xml:space="preserve"> </v>
      </c>
      <c r="T169" s="18"/>
      <c r="U169" s="19"/>
      <c r="V169" s="19"/>
      <c r="W169" s="20"/>
      <c r="X169" s="20"/>
      <c r="Y169" s="164"/>
      <c r="Z169" s="21"/>
      <c r="AA169" s="4"/>
      <c r="AB169" s="166"/>
      <c r="AC169" s="166"/>
      <c r="AD169" s="170"/>
      <c r="AE169" s="166"/>
      <c r="AF169" s="166"/>
      <c r="AG169" s="166"/>
      <c r="AH169" s="166"/>
      <c r="AI169" s="166"/>
      <c r="AJ169" s="166"/>
      <c r="AK169" s="166"/>
      <c r="AL169" s="166"/>
      <c r="AM169" s="166"/>
      <c r="AN169" s="166"/>
      <c r="AO169" s="184"/>
      <c r="AP169" s="24"/>
      <c r="AQ169" s="8"/>
    </row>
    <row r="170" spans="1:43" ht="14.65" customHeight="1">
      <c r="A170" s="101"/>
      <c r="B170" s="193"/>
      <c r="C170" s="193"/>
      <c r="D170" s="118"/>
      <c r="E170" s="127"/>
      <c r="F170" s="133"/>
      <c r="G170" s="133"/>
      <c r="H170" s="133"/>
      <c r="I170" s="133"/>
      <c r="J170" s="145"/>
      <c r="K170" s="148"/>
      <c r="L170" s="151"/>
      <c r="M170" s="154"/>
      <c r="N170" s="14"/>
      <c r="O170" s="15"/>
      <c r="P170" s="15"/>
      <c r="Q170" s="16"/>
      <c r="R170" s="17" t="str">
        <f ca="1">IF(Q170=0," ",IFERROR(IF(DATEDIF(TODAY(),Q170,"M")&lt;=5,"ROJO",IF(DATEDIF(TODAY(),Q170,"M")&gt;=12,"VERDE",IF(AND(DATEDIF(TODAY(),Q170,"M")&gt;=6,DATEDIF(TODAY(),Q170,"M")&lt;=11),"AMARILLO"))),S170))</f>
        <v xml:space="preserve"> </v>
      </c>
      <c r="S170" s="25" t="str">
        <f>IF(Q170=0," ",IF(Q170&lt;=$N$4,"VENCIDO","NO VENCIDO"))</f>
        <v xml:space="preserve"> </v>
      </c>
      <c r="T170" s="18"/>
      <c r="U170" s="19"/>
      <c r="V170" s="19"/>
      <c r="W170" s="20"/>
      <c r="X170" s="20"/>
      <c r="Y170" s="164"/>
      <c r="Z170" s="21"/>
      <c r="AA170" s="4"/>
      <c r="AB170" s="166"/>
      <c r="AC170" s="166"/>
      <c r="AD170" s="170"/>
      <c r="AE170" s="166"/>
      <c r="AF170" s="166"/>
      <c r="AG170" s="166"/>
      <c r="AH170" s="166"/>
      <c r="AI170" s="166"/>
      <c r="AJ170" s="166"/>
      <c r="AK170" s="166"/>
      <c r="AL170" s="166"/>
      <c r="AM170" s="166"/>
      <c r="AN170" s="166"/>
      <c r="AO170" s="184"/>
      <c r="AP170" s="24"/>
      <c r="AQ170" s="8"/>
    </row>
    <row r="171" spans="1:43" ht="14.65" customHeight="1">
      <c r="A171" s="101"/>
      <c r="B171" s="193"/>
      <c r="C171" s="193"/>
      <c r="D171" s="118"/>
      <c r="E171" s="127"/>
      <c r="F171" s="133"/>
      <c r="G171" s="133"/>
      <c r="H171" s="133"/>
      <c r="I171" s="133"/>
      <c r="J171" s="145"/>
      <c r="K171" s="148"/>
      <c r="L171" s="151"/>
      <c r="M171" s="155"/>
      <c r="N171" s="14"/>
      <c r="O171" s="15"/>
      <c r="P171" s="15"/>
      <c r="Q171" s="16"/>
      <c r="R171" s="17" t="str">
        <f ca="1">IF(Q171=0," ",IFERROR(IF(DATEDIF(TODAY(),Q171,"M")&lt;=5,"ROJO",IF(DATEDIF(TODAY(),Q171,"M")&gt;=12,"VERDE",IF(AND(DATEDIF(TODAY(),Q171,"M")&gt;=6,DATEDIF(TODAY(),Q171,"M")&lt;=11),"AMARILLO"))),S171))</f>
        <v xml:space="preserve"> </v>
      </c>
      <c r="S171" s="25" t="str">
        <f>IF(Q171=0," ",IF(Q171&lt;=$N$4,"VENCIDO","NO VENCIDO"))</f>
        <v xml:space="preserve"> </v>
      </c>
      <c r="T171" s="18"/>
      <c r="U171" s="19"/>
      <c r="V171" s="19"/>
      <c r="W171" s="20"/>
      <c r="X171" s="20"/>
      <c r="Y171" s="164"/>
      <c r="Z171" s="21"/>
      <c r="AA171" s="4"/>
      <c r="AB171" s="166"/>
      <c r="AC171" s="166"/>
      <c r="AD171" s="170"/>
      <c r="AE171" s="166"/>
      <c r="AF171" s="166"/>
      <c r="AG171" s="166"/>
      <c r="AH171" s="166"/>
      <c r="AI171" s="166"/>
      <c r="AJ171" s="166"/>
      <c r="AK171" s="166"/>
      <c r="AL171" s="166"/>
      <c r="AM171" s="166"/>
      <c r="AN171" s="166"/>
      <c r="AO171" s="185"/>
      <c r="AP171" s="24"/>
      <c r="AQ171" s="8"/>
    </row>
    <row r="172" spans="1:43" ht="16.5">
      <c r="A172" s="102"/>
      <c r="B172" s="193"/>
      <c r="C172" s="193"/>
      <c r="D172" s="119"/>
      <c r="E172" s="128"/>
      <c r="F172" s="134"/>
      <c r="G172" s="134"/>
      <c r="H172" s="134"/>
      <c r="I172" s="134"/>
      <c r="J172" s="146"/>
      <c r="K172" s="149"/>
      <c r="L172" s="152"/>
      <c r="M172" s="28" t="b">
        <f>M167=N172</f>
        <v>1</v>
      </c>
      <c r="N172" s="29">
        <f>SUM(N167:N171)</f>
        <v>0</v>
      </c>
      <c r="O172" s="30" t="s">
        <v>112</v>
      </c>
      <c r="P172" s="31"/>
      <c r="Q172" s="32"/>
      <c r="R172" s="32"/>
      <c r="S172" s="32"/>
      <c r="T172" s="33">
        <f>SUM(T167:T171)</f>
        <v>0</v>
      </c>
      <c r="U172" s="34"/>
      <c r="V172" s="34"/>
      <c r="W172" s="34"/>
      <c r="X172" s="35"/>
      <c r="Y172" s="165"/>
      <c r="Z172" s="36"/>
      <c r="AA172" s="4"/>
      <c r="AB172" s="37"/>
      <c r="AC172" s="37"/>
      <c r="AD172" s="38"/>
      <c r="AE172" s="37"/>
      <c r="AF172" s="37"/>
      <c r="AG172" s="37"/>
      <c r="AH172" s="37"/>
      <c r="AI172" s="37"/>
      <c r="AJ172" s="37"/>
      <c r="AK172" s="37"/>
      <c r="AL172" s="37"/>
      <c r="AM172" s="37"/>
      <c r="AN172" s="37"/>
      <c r="AO172" s="39"/>
      <c r="AP172" s="24"/>
      <c r="AQ172" s="8"/>
    </row>
    <row r="173" spans="1:43" ht="14.65" customHeight="1">
      <c r="A173" s="100">
        <f>A167+1</f>
        <v>29</v>
      </c>
      <c r="B173" s="193" t="s">
        <v>165</v>
      </c>
      <c r="C173" s="193"/>
      <c r="D173" s="117">
        <f>+Agosto!M173</f>
        <v>19</v>
      </c>
      <c r="E173" s="126">
        <v>6</v>
      </c>
      <c r="F173" s="132">
        <v>10</v>
      </c>
      <c r="G173" s="132">
        <v>1</v>
      </c>
      <c r="H173" s="132"/>
      <c r="I173" s="132"/>
      <c r="J173" s="144">
        <f>+F173+G173</f>
        <v>11</v>
      </c>
      <c r="K173" s="147">
        <f>+AO173</f>
        <v>0</v>
      </c>
      <c r="L173" s="150">
        <f>+J173+K173</f>
        <v>11</v>
      </c>
      <c r="M173" s="153">
        <f>+(D173+E173)-(L173)+H173-I173</f>
        <v>14</v>
      </c>
      <c r="N173" s="14">
        <v>6</v>
      </c>
      <c r="O173" s="15" t="s">
        <v>323</v>
      </c>
      <c r="P173" s="15" t="s">
        <v>167</v>
      </c>
      <c r="Q173" s="16">
        <v>46652</v>
      </c>
      <c r="R173" s="17" t="str">
        <f ca="1">IF(Q173=0," ",IFERROR(IF(DATEDIF(TODAY(),Q173,"M")&lt;=5,"ROJO",IF(DATEDIF(TODAY(),Q173,"M")&gt;=12,"VERDE",IF(AND(DATEDIF(TODAY(),Q173,"M")&gt;=6,DATEDIF(TODAY(),Q173,"M")&lt;=11),"AMARILLO"))),S173))</f>
        <v>AMARILLO</v>
      </c>
      <c r="S173" s="17" t="str">
        <f>IF(Q173=0," ",IF(Q173&lt;=$N$4,"VENCIDO","NO VENCIDO"))</f>
        <v>NO VENCIDO</v>
      </c>
      <c r="T173" s="18"/>
      <c r="U173" s="19"/>
      <c r="V173" s="19"/>
      <c r="W173" s="20"/>
      <c r="X173" s="20"/>
      <c r="Y173" s="163">
        <f>+AT173</f>
        <v>0</v>
      </c>
      <c r="Z173" s="21"/>
      <c r="AA173" s="4"/>
      <c r="AB173" s="166"/>
      <c r="AC173" s="166"/>
      <c r="AD173" s="170">
        <f>+AB173+AC173</f>
        <v>0</v>
      </c>
      <c r="AE173" s="166"/>
      <c r="AF173" s="166"/>
      <c r="AG173" s="166"/>
      <c r="AH173" s="166"/>
      <c r="AI173" s="166"/>
      <c r="AJ173" s="166"/>
      <c r="AK173" s="166"/>
      <c r="AL173" s="166"/>
      <c r="AM173" s="166"/>
      <c r="AN173" s="166"/>
      <c r="AO173" s="183">
        <f>SUM(AD173:AN177)</f>
        <v>0</v>
      </c>
      <c r="AP173" s="24"/>
      <c r="AQ173" s="8"/>
    </row>
    <row r="174" spans="1:43" ht="14.65" customHeight="1">
      <c r="A174" s="101"/>
      <c r="B174" s="193"/>
      <c r="C174" s="193"/>
      <c r="D174" s="118"/>
      <c r="E174" s="127"/>
      <c r="F174" s="133"/>
      <c r="G174" s="133"/>
      <c r="H174" s="133"/>
      <c r="I174" s="133"/>
      <c r="J174" s="145"/>
      <c r="K174" s="148"/>
      <c r="L174" s="151"/>
      <c r="M174" s="154"/>
      <c r="N174" s="14">
        <v>8</v>
      </c>
      <c r="O174" s="15" t="s">
        <v>291</v>
      </c>
      <c r="P174" s="15" t="s">
        <v>167</v>
      </c>
      <c r="Q174" s="16">
        <v>46537</v>
      </c>
      <c r="R174" s="17" t="str">
        <f ca="1">IF(Q174=0," ",IFERROR(IF(DATEDIF(TODAY(),Q174,"M")&lt;=5,"ROJO",IF(DATEDIF(TODAY(),Q174,"M")&gt;=12,"VERDE",IF(AND(DATEDIF(TODAY(),Q174,"M")&gt;=6,DATEDIF(TODAY(),Q174,"M")&lt;=11),"AMARILLO"))),S174))</f>
        <v>AMARILLO</v>
      </c>
      <c r="S174" s="25" t="str">
        <f>IF(Q174=0," ",IF(Q174&lt;=$N$4,"VENCIDO","NO VENCIDO"))</f>
        <v>NO VENCIDO</v>
      </c>
      <c r="T174" s="18"/>
      <c r="U174" s="19"/>
      <c r="V174" s="19"/>
      <c r="W174" s="20"/>
      <c r="X174" s="20"/>
      <c r="Y174" s="164"/>
      <c r="Z174" s="21"/>
      <c r="AA174" s="4"/>
      <c r="AB174" s="166"/>
      <c r="AC174" s="166"/>
      <c r="AD174" s="170"/>
      <c r="AE174" s="166"/>
      <c r="AF174" s="166"/>
      <c r="AG174" s="166"/>
      <c r="AH174" s="166"/>
      <c r="AI174" s="166"/>
      <c r="AJ174" s="166"/>
      <c r="AK174" s="166"/>
      <c r="AL174" s="166"/>
      <c r="AM174" s="166"/>
      <c r="AN174" s="166"/>
      <c r="AO174" s="184"/>
      <c r="AP174" s="24"/>
      <c r="AQ174" s="8"/>
    </row>
    <row r="175" spans="1:43" ht="14.65" customHeight="1">
      <c r="A175" s="101"/>
      <c r="B175" s="193"/>
      <c r="C175" s="193"/>
      <c r="D175" s="118"/>
      <c r="E175" s="127"/>
      <c r="F175" s="133"/>
      <c r="G175" s="133"/>
      <c r="H175" s="133"/>
      <c r="I175" s="133"/>
      <c r="J175" s="145"/>
      <c r="K175" s="148"/>
      <c r="L175" s="151"/>
      <c r="M175" s="154"/>
      <c r="N175" s="14"/>
      <c r="O175" s="15"/>
      <c r="P175" s="15"/>
      <c r="Q175" s="16"/>
      <c r="R175" s="17" t="str">
        <f ca="1">IF(Q175=0," ",IFERROR(IF(DATEDIF(TODAY(),Q175,"M")&lt;=5,"ROJO",IF(DATEDIF(TODAY(),Q175,"M")&gt;=12,"VERDE",IF(AND(DATEDIF(TODAY(),Q175,"M")&gt;=6,DATEDIF(TODAY(),Q175,"M")&lt;=11),"AMARILLO"))),S175))</f>
        <v xml:space="preserve"> </v>
      </c>
      <c r="S175" s="25" t="str">
        <f>IF(Q175=0," ",IF(Q175&lt;=$N$4,"VENCIDO","NO VENCIDO"))</f>
        <v xml:space="preserve"> </v>
      </c>
      <c r="T175" s="18"/>
      <c r="U175" s="19"/>
      <c r="V175" s="19"/>
      <c r="W175" s="20"/>
      <c r="X175" s="20"/>
      <c r="Y175" s="164"/>
      <c r="Z175" s="21"/>
      <c r="AA175" s="4"/>
      <c r="AB175" s="166"/>
      <c r="AC175" s="166"/>
      <c r="AD175" s="170"/>
      <c r="AE175" s="166"/>
      <c r="AF175" s="166"/>
      <c r="AG175" s="166"/>
      <c r="AH175" s="166"/>
      <c r="AI175" s="166"/>
      <c r="AJ175" s="166"/>
      <c r="AK175" s="166"/>
      <c r="AL175" s="166"/>
      <c r="AM175" s="166"/>
      <c r="AN175" s="166"/>
      <c r="AO175" s="184"/>
      <c r="AP175" s="24"/>
      <c r="AQ175" s="8"/>
    </row>
    <row r="176" spans="1:43" ht="14.65" customHeight="1">
      <c r="A176" s="101"/>
      <c r="B176" s="193"/>
      <c r="C176" s="193"/>
      <c r="D176" s="118"/>
      <c r="E176" s="127"/>
      <c r="F176" s="133"/>
      <c r="G176" s="133"/>
      <c r="H176" s="133"/>
      <c r="I176" s="133"/>
      <c r="J176" s="145"/>
      <c r="K176" s="148"/>
      <c r="L176" s="151"/>
      <c r="M176" s="154"/>
      <c r="N176" s="14"/>
      <c r="O176" s="15"/>
      <c r="P176" s="15"/>
      <c r="Q176" s="16"/>
      <c r="R176" s="17" t="str">
        <f ca="1">IF(Q176=0," ",IFERROR(IF(DATEDIF(TODAY(),Q176,"M")&lt;=5,"ROJO",IF(DATEDIF(TODAY(),Q176,"M")&gt;=12,"VERDE",IF(AND(DATEDIF(TODAY(),Q176,"M")&gt;=6,DATEDIF(TODAY(),Q176,"M")&lt;=11),"AMARILLO"))),S176))</f>
        <v xml:space="preserve"> </v>
      </c>
      <c r="S176" s="25" t="str">
        <f>IF(Q176=0," ",IF(Q176&lt;=$N$4,"VENCIDO","NO VENCIDO"))</f>
        <v xml:space="preserve"> </v>
      </c>
      <c r="T176" s="18"/>
      <c r="U176" s="19"/>
      <c r="V176" s="19"/>
      <c r="W176" s="20"/>
      <c r="X176" s="20"/>
      <c r="Y176" s="164"/>
      <c r="Z176" s="21"/>
      <c r="AA176" s="4"/>
      <c r="AB176" s="166"/>
      <c r="AC176" s="166"/>
      <c r="AD176" s="170"/>
      <c r="AE176" s="166"/>
      <c r="AF176" s="166"/>
      <c r="AG176" s="166"/>
      <c r="AH176" s="166"/>
      <c r="AI176" s="166"/>
      <c r="AJ176" s="166"/>
      <c r="AK176" s="166"/>
      <c r="AL176" s="166"/>
      <c r="AM176" s="166"/>
      <c r="AN176" s="166"/>
      <c r="AO176" s="184"/>
      <c r="AP176" s="24"/>
      <c r="AQ176" s="8"/>
    </row>
    <row r="177" spans="1:43" ht="14.65" customHeight="1">
      <c r="A177" s="101"/>
      <c r="B177" s="193"/>
      <c r="C177" s="193"/>
      <c r="D177" s="118"/>
      <c r="E177" s="127"/>
      <c r="F177" s="133"/>
      <c r="G177" s="133"/>
      <c r="H177" s="133"/>
      <c r="I177" s="133"/>
      <c r="J177" s="145"/>
      <c r="K177" s="148"/>
      <c r="L177" s="151"/>
      <c r="M177" s="155"/>
      <c r="N177" s="14"/>
      <c r="O177" s="15"/>
      <c r="P177" s="15"/>
      <c r="Q177" s="16"/>
      <c r="R177" s="17" t="str">
        <f ca="1">IF(Q177=0," ",IFERROR(IF(DATEDIF(TODAY(),Q177,"M")&lt;=5,"ROJO",IF(DATEDIF(TODAY(),Q177,"M")&gt;=12,"VERDE",IF(AND(DATEDIF(TODAY(),Q177,"M")&gt;=6,DATEDIF(TODAY(),Q177,"M")&lt;=11),"AMARILLO"))),S177))</f>
        <v xml:space="preserve"> </v>
      </c>
      <c r="S177" s="25" t="str">
        <f>IF(Q177=0," ",IF(Q177&lt;=$N$4,"VENCIDO","NO VENCIDO"))</f>
        <v xml:space="preserve"> </v>
      </c>
      <c r="T177" s="18"/>
      <c r="U177" s="19"/>
      <c r="V177" s="19"/>
      <c r="W177" s="20"/>
      <c r="X177" s="20"/>
      <c r="Y177" s="164"/>
      <c r="Z177" s="21"/>
      <c r="AA177" s="4"/>
      <c r="AB177" s="166"/>
      <c r="AC177" s="166"/>
      <c r="AD177" s="170"/>
      <c r="AE177" s="166"/>
      <c r="AF177" s="166"/>
      <c r="AG177" s="166"/>
      <c r="AH177" s="166"/>
      <c r="AI177" s="166"/>
      <c r="AJ177" s="166"/>
      <c r="AK177" s="166"/>
      <c r="AL177" s="166"/>
      <c r="AM177" s="166"/>
      <c r="AN177" s="166"/>
      <c r="AO177" s="185"/>
      <c r="AP177" s="24"/>
      <c r="AQ177" s="8"/>
    </row>
    <row r="178" spans="1:43" ht="16.5">
      <c r="A178" s="102"/>
      <c r="B178" s="193"/>
      <c r="C178" s="193"/>
      <c r="D178" s="119"/>
      <c r="E178" s="128"/>
      <c r="F178" s="134"/>
      <c r="G178" s="134"/>
      <c r="H178" s="134"/>
      <c r="I178" s="134"/>
      <c r="J178" s="146"/>
      <c r="K178" s="149"/>
      <c r="L178" s="152"/>
      <c r="M178" s="28" t="b">
        <f>M173=N178</f>
        <v>1</v>
      </c>
      <c r="N178" s="29">
        <f>SUM(N173:N177)</f>
        <v>14</v>
      </c>
      <c r="O178" s="30" t="s">
        <v>112</v>
      </c>
      <c r="P178" s="31"/>
      <c r="Q178" s="32"/>
      <c r="R178" s="32"/>
      <c r="S178" s="32"/>
      <c r="T178" s="33">
        <f>SUM(T173:T177)</f>
        <v>0</v>
      </c>
      <c r="U178" s="34"/>
      <c r="V178" s="34"/>
      <c r="W178" s="34"/>
      <c r="X178" s="35"/>
      <c r="Y178" s="165"/>
      <c r="Z178" s="36"/>
      <c r="AA178" s="4"/>
      <c r="AB178" s="37"/>
      <c r="AC178" s="37"/>
      <c r="AD178" s="38"/>
      <c r="AE178" s="37"/>
      <c r="AF178" s="37"/>
      <c r="AG178" s="37"/>
      <c r="AH178" s="37"/>
      <c r="AI178" s="37"/>
      <c r="AJ178" s="37"/>
      <c r="AK178" s="37"/>
      <c r="AL178" s="37"/>
      <c r="AM178" s="37"/>
      <c r="AN178" s="37"/>
      <c r="AO178" s="39"/>
      <c r="AP178" s="24"/>
      <c r="AQ178" s="8"/>
    </row>
    <row r="179" spans="1:43" ht="14.65" customHeight="1">
      <c r="A179" s="100">
        <f>A173+1</f>
        <v>30</v>
      </c>
      <c r="B179" s="193" t="s">
        <v>168</v>
      </c>
      <c r="C179" s="193"/>
      <c r="D179" s="117">
        <f>+Agosto!M179</f>
        <v>10</v>
      </c>
      <c r="E179" s="126">
        <v>0</v>
      </c>
      <c r="F179" s="132">
        <v>1</v>
      </c>
      <c r="G179" s="132"/>
      <c r="H179" s="132"/>
      <c r="I179" s="132"/>
      <c r="J179" s="144">
        <f>+F179+G179</f>
        <v>1</v>
      </c>
      <c r="K179" s="147">
        <f>+AO179</f>
        <v>0</v>
      </c>
      <c r="L179" s="150">
        <f>+J179+K179</f>
        <v>1</v>
      </c>
      <c r="M179" s="153">
        <f>+(D179+E179)-(L179)+H179-I179</f>
        <v>9</v>
      </c>
      <c r="N179" s="14">
        <v>9</v>
      </c>
      <c r="O179" s="15" t="s">
        <v>304</v>
      </c>
      <c r="P179" s="15" t="s">
        <v>111</v>
      </c>
      <c r="Q179" s="16" t="s">
        <v>305</v>
      </c>
      <c r="R179" s="17" t="str">
        <f ca="1">IF(Q179=0," ",IFERROR(IF(DATEDIF(TODAY(),Q179,"M")&lt;=5,"ROJO",IF(DATEDIF(TODAY(),Q179,"M")&gt;=12,"VERDE",IF(AND(DATEDIF(TODAY(),Q179,"M")&gt;=6,DATEDIF(TODAY(),Q179,"M")&lt;=11),"AMARILLO"))),S179))</f>
        <v>VERDE</v>
      </c>
      <c r="S179" s="17" t="str">
        <f>IF(Q179=0," ",IF(Q179&lt;=$N$4,"VENCIDO","NO VENCIDO"))</f>
        <v>NO VENCIDO</v>
      </c>
      <c r="T179" s="18"/>
      <c r="U179" s="19"/>
      <c r="V179" s="19"/>
      <c r="W179" s="20"/>
      <c r="X179" s="20"/>
      <c r="Y179" s="163">
        <f>+AT179</f>
        <v>0</v>
      </c>
      <c r="Z179" s="21"/>
      <c r="AA179" s="4"/>
      <c r="AB179" s="166"/>
      <c r="AC179" s="166"/>
      <c r="AD179" s="170">
        <f>+AB179+AC179</f>
        <v>0</v>
      </c>
      <c r="AE179" s="166"/>
      <c r="AF179" s="166"/>
      <c r="AG179" s="166"/>
      <c r="AH179" s="166"/>
      <c r="AI179" s="166"/>
      <c r="AJ179" s="166"/>
      <c r="AK179" s="166"/>
      <c r="AL179" s="166"/>
      <c r="AM179" s="166"/>
      <c r="AN179" s="166"/>
      <c r="AO179" s="183">
        <f>SUM(AD179:AN183)</f>
        <v>0</v>
      </c>
      <c r="AP179" s="24"/>
      <c r="AQ179" s="8"/>
    </row>
    <row r="180" spans="1:43" ht="14.65" customHeight="1">
      <c r="A180" s="101"/>
      <c r="B180" s="193"/>
      <c r="C180" s="193"/>
      <c r="D180" s="118"/>
      <c r="E180" s="127"/>
      <c r="F180" s="133"/>
      <c r="G180" s="133"/>
      <c r="H180" s="133"/>
      <c r="I180" s="133"/>
      <c r="J180" s="145"/>
      <c r="K180" s="148"/>
      <c r="L180" s="151"/>
      <c r="M180" s="154"/>
      <c r="N180" s="14"/>
      <c r="O180" s="15"/>
      <c r="P180" s="15"/>
      <c r="Q180" s="16"/>
      <c r="R180" s="17" t="str">
        <f ca="1">IF(Q180=0," ",IFERROR(IF(DATEDIF(TODAY(),Q180,"M")&lt;=5,"ROJO",IF(DATEDIF(TODAY(),Q180,"M")&gt;=12,"VERDE",IF(AND(DATEDIF(TODAY(),Q180,"M")&gt;=6,DATEDIF(TODAY(),Q180,"M")&lt;=11),"AMARILLO"))),S180))</f>
        <v xml:space="preserve"> </v>
      </c>
      <c r="S180" s="25" t="str">
        <f>IF(Q180=0," ",IF(Q180&lt;=$N$4,"VENCIDO","NO VENCIDO"))</f>
        <v xml:space="preserve"> </v>
      </c>
      <c r="T180" s="18"/>
      <c r="U180" s="19"/>
      <c r="V180" s="19"/>
      <c r="W180" s="20"/>
      <c r="X180" s="20"/>
      <c r="Y180" s="164"/>
      <c r="Z180" s="21"/>
      <c r="AA180" s="4"/>
      <c r="AB180" s="166"/>
      <c r="AC180" s="166"/>
      <c r="AD180" s="170"/>
      <c r="AE180" s="166"/>
      <c r="AF180" s="166"/>
      <c r="AG180" s="166"/>
      <c r="AH180" s="166"/>
      <c r="AI180" s="166"/>
      <c r="AJ180" s="166"/>
      <c r="AK180" s="166"/>
      <c r="AL180" s="166"/>
      <c r="AM180" s="166"/>
      <c r="AN180" s="166"/>
      <c r="AO180" s="184"/>
      <c r="AP180" s="24"/>
      <c r="AQ180" s="8"/>
    </row>
    <row r="181" spans="1:43" ht="14.65" customHeight="1">
      <c r="A181" s="101"/>
      <c r="B181" s="193"/>
      <c r="C181" s="193"/>
      <c r="D181" s="118"/>
      <c r="E181" s="127"/>
      <c r="F181" s="133"/>
      <c r="G181" s="133"/>
      <c r="H181" s="133"/>
      <c r="I181" s="133"/>
      <c r="J181" s="145"/>
      <c r="K181" s="148"/>
      <c r="L181" s="151"/>
      <c r="M181" s="154"/>
      <c r="N181" s="14"/>
      <c r="O181" s="15"/>
      <c r="P181" s="15"/>
      <c r="Q181" s="16"/>
      <c r="R181" s="17" t="str">
        <f ca="1">IF(Q181=0," ",IFERROR(IF(DATEDIF(TODAY(),Q181,"M")&lt;=5,"ROJO",IF(DATEDIF(TODAY(),Q181,"M")&gt;=12,"VERDE",IF(AND(DATEDIF(TODAY(),Q181,"M")&gt;=6,DATEDIF(TODAY(),Q181,"M")&lt;=11),"AMARILLO"))),S181))</f>
        <v xml:space="preserve"> </v>
      </c>
      <c r="S181" s="25" t="str">
        <f>IF(Q181=0," ",IF(Q181&lt;=$N$4,"VENCIDO","NO VENCIDO"))</f>
        <v xml:space="preserve"> </v>
      </c>
      <c r="T181" s="18"/>
      <c r="U181" s="19"/>
      <c r="V181" s="19"/>
      <c r="W181" s="20"/>
      <c r="X181" s="20"/>
      <c r="Y181" s="164"/>
      <c r="Z181" s="21"/>
      <c r="AA181" s="4"/>
      <c r="AB181" s="166"/>
      <c r="AC181" s="166"/>
      <c r="AD181" s="170"/>
      <c r="AE181" s="166"/>
      <c r="AF181" s="166"/>
      <c r="AG181" s="166"/>
      <c r="AH181" s="166"/>
      <c r="AI181" s="166"/>
      <c r="AJ181" s="166"/>
      <c r="AK181" s="166"/>
      <c r="AL181" s="166"/>
      <c r="AM181" s="166"/>
      <c r="AN181" s="166"/>
      <c r="AO181" s="184"/>
      <c r="AP181" s="24"/>
      <c r="AQ181" s="8"/>
    </row>
    <row r="182" spans="1:43" ht="14.65" customHeight="1">
      <c r="A182" s="101"/>
      <c r="B182" s="193"/>
      <c r="C182" s="193"/>
      <c r="D182" s="118"/>
      <c r="E182" s="127"/>
      <c r="F182" s="133"/>
      <c r="G182" s="133"/>
      <c r="H182" s="133"/>
      <c r="I182" s="133"/>
      <c r="J182" s="145"/>
      <c r="K182" s="148"/>
      <c r="L182" s="151"/>
      <c r="M182" s="154"/>
      <c r="N182" s="14"/>
      <c r="O182" s="15"/>
      <c r="P182" s="15"/>
      <c r="Q182" s="16"/>
      <c r="R182" s="17" t="str">
        <f ca="1">IF(Q182=0," ",IFERROR(IF(DATEDIF(TODAY(),Q182,"M")&lt;=5,"ROJO",IF(DATEDIF(TODAY(),Q182,"M")&gt;=12,"VERDE",IF(AND(DATEDIF(TODAY(),Q182,"M")&gt;=6,DATEDIF(TODAY(),Q182,"M")&lt;=11),"AMARILLO"))),S182))</f>
        <v xml:space="preserve"> </v>
      </c>
      <c r="S182" s="25" t="str">
        <f>IF(Q182=0," ",IF(Q182&lt;=$N$4,"VENCIDO","NO VENCIDO"))</f>
        <v xml:space="preserve"> </v>
      </c>
      <c r="T182" s="18"/>
      <c r="U182" s="19"/>
      <c r="V182" s="19"/>
      <c r="W182" s="20"/>
      <c r="X182" s="20"/>
      <c r="Y182" s="164"/>
      <c r="Z182" s="21"/>
      <c r="AA182" s="4"/>
      <c r="AB182" s="166"/>
      <c r="AC182" s="166"/>
      <c r="AD182" s="170"/>
      <c r="AE182" s="166"/>
      <c r="AF182" s="166"/>
      <c r="AG182" s="166"/>
      <c r="AH182" s="166"/>
      <c r="AI182" s="166"/>
      <c r="AJ182" s="166"/>
      <c r="AK182" s="166"/>
      <c r="AL182" s="166"/>
      <c r="AM182" s="166"/>
      <c r="AN182" s="166"/>
      <c r="AO182" s="184"/>
      <c r="AP182" s="24"/>
      <c r="AQ182" s="8"/>
    </row>
    <row r="183" spans="1:43" ht="14.65" customHeight="1">
      <c r="A183" s="101"/>
      <c r="B183" s="193"/>
      <c r="C183" s="193"/>
      <c r="D183" s="118"/>
      <c r="E183" s="127"/>
      <c r="F183" s="133"/>
      <c r="G183" s="133"/>
      <c r="H183" s="133"/>
      <c r="I183" s="133"/>
      <c r="J183" s="145"/>
      <c r="K183" s="148"/>
      <c r="L183" s="151"/>
      <c r="M183" s="155"/>
      <c r="N183" s="14"/>
      <c r="O183" s="15"/>
      <c r="P183" s="15"/>
      <c r="Q183" s="16"/>
      <c r="R183" s="17" t="str">
        <f ca="1">IF(Q183=0," ",IFERROR(IF(DATEDIF(TODAY(),Q183,"M")&lt;=5,"ROJO",IF(DATEDIF(TODAY(),Q183,"M")&gt;=12,"VERDE",IF(AND(DATEDIF(TODAY(),Q183,"M")&gt;=6,DATEDIF(TODAY(),Q183,"M")&lt;=11),"AMARILLO"))),S183))</f>
        <v xml:space="preserve"> </v>
      </c>
      <c r="S183" s="25" t="str">
        <f>IF(Q183=0," ",IF(Q183&lt;=$N$4,"VENCIDO","NO VENCIDO"))</f>
        <v xml:space="preserve"> </v>
      </c>
      <c r="T183" s="18"/>
      <c r="U183" s="19"/>
      <c r="V183" s="19"/>
      <c r="W183" s="20"/>
      <c r="X183" s="20"/>
      <c r="Y183" s="164"/>
      <c r="Z183" s="21"/>
      <c r="AA183" s="4"/>
      <c r="AB183" s="166"/>
      <c r="AC183" s="166"/>
      <c r="AD183" s="170"/>
      <c r="AE183" s="166"/>
      <c r="AF183" s="166"/>
      <c r="AG183" s="166"/>
      <c r="AH183" s="166"/>
      <c r="AI183" s="166"/>
      <c r="AJ183" s="166"/>
      <c r="AK183" s="166"/>
      <c r="AL183" s="166"/>
      <c r="AM183" s="166"/>
      <c r="AN183" s="166"/>
      <c r="AO183" s="185"/>
      <c r="AP183" s="24"/>
      <c r="AQ183" s="8"/>
    </row>
    <row r="184" spans="1:43" ht="16.5">
      <c r="A184" s="102"/>
      <c r="B184" s="193"/>
      <c r="C184" s="193"/>
      <c r="D184" s="119"/>
      <c r="E184" s="128"/>
      <c r="F184" s="134"/>
      <c r="G184" s="134"/>
      <c r="H184" s="134"/>
      <c r="I184" s="134"/>
      <c r="J184" s="146"/>
      <c r="K184" s="149"/>
      <c r="L184" s="152"/>
      <c r="M184" s="28" t="b">
        <f>M179=N184</f>
        <v>1</v>
      </c>
      <c r="N184" s="29">
        <f>SUM(N179:N183)</f>
        <v>9</v>
      </c>
      <c r="O184" s="30" t="s">
        <v>112</v>
      </c>
      <c r="P184" s="31"/>
      <c r="Q184" s="32"/>
      <c r="R184" s="32"/>
      <c r="S184" s="32"/>
      <c r="T184" s="33">
        <f>SUM(T179:T183)</f>
        <v>0</v>
      </c>
      <c r="U184" s="34"/>
      <c r="V184" s="34"/>
      <c r="W184" s="34"/>
      <c r="X184" s="35"/>
      <c r="Y184" s="165"/>
      <c r="Z184" s="36"/>
      <c r="AA184" s="4"/>
      <c r="AB184" s="37"/>
      <c r="AC184" s="37"/>
      <c r="AD184" s="38"/>
      <c r="AE184" s="37"/>
      <c r="AF184" s="37"/>
      <c r="AG184" s="37"/>
      <c r="AH184" s="37"/>
      <c r="AI184" s="37"/>
      <c r="AJ184" s="37"/>
      <c r="AK184" s="37"/>
      <c r="AL184" s="37"/>
      <c r="AM184" s="37"/>
      <c r="AN184" s="37"/>
      <c r="AO184" s="39"/>
      <c r="AP184" s="24"/>
      <c r="AQ184" s="8"/>
    </row>
    <row r="185" spans="1:43" ht="14.65" customHeight="1">
      <c r="A185" s="100">
        <f>A179+1</f>
        <v>31</v>
      </c>
      <c r="B185" s="193" t="s">
        <v>170</v>
      </c>
      <c r="C185" s="193"/>
      <c r="D185" s="117">
        <f>+Agosto!M185</f>
        <v>4</v>
      </c>
      <c r="E185" s="126">
        <v>2</v>
      </c>
      <c r="F185" s="132">
        <v>0</v>
      </c>
      <c r="G185" s="132"/>
      <c r="H185" s="132"/>
      <c r="I185" s="132"/>
      <c r="J185" s="144">
        <f>+F185+G185</f>
        <v>0</v>
      </c>
      <c r="K185" s="147">
        <f>+AO185</f>
        <v>0</v>
      </c>
      <c r="L185" s="150">
        <f>+J185+K185</f>
        <v>0</v>
      </c>
      <c r="M185" s="153">
        <f>+(D185+E185)-(L185)+H185-I185</f>
        <v>6</v>
      </c>
      <c r="N185" s="14">
        <v>4</v>
      </c>
      <c r="O185" s="223" t="s">
        <v>306</v>
      </c>
      <c r="P185" s="15" t="s">
        <v>172</v>
      </c>
      <c r="Q185" s="225">
        <v>46599</v>
      </c>
      <c r="R185" s="17" t="str">
        <f ca="1">IF(Q185=0," ",IFERROR(IF(DATEDIF(TODAY(),Q185,"M")&lt;=5,"ROJO",IF(DATEDIF(TODAY(),Q185,"M")&gt;=12,"VERDE",IF(AND(DATEDIF(TODAY(),Q185,"M")&gt;=6,DATEDIF(TODAY(),Q185,"M")&lt;=11),"AMARILLO"))),S185))</f>
        <v>AMARILLO</v>
      </c>
      <c r="S185" s="17" t="str">
        <f>IF(Q185=0," ",IF(Q185&lt;=$N$4,"VENCIDO","NO VENCIDO"))</f>
        <v>NO VENCIDO</v>
      </c>
      <c r="T185" s="18"/>
      <c r="U185" s="19"/>
      <c r="V185" s="19"/>
      <c r="W185" s="20"/>
      <c r="X185" s="20"/>
      <c r="Y185" s="163">
        <f>+AT185</f>
        <v>0</v>
      </c>
      <c r="Z185" s="21"/>
      <c r="AA185" s="4"/>
      <c r="AB185" s="166"/>
      <c r="AC185" s="166"/>
      <c r="AD185" s="170">
        <f>+AB185+AC185</f>
        <v>0</v>
      </c>
      <c r="AE185" s="166"/>
      <c r="AF185" s="166"/>
      <c r="AG185" s="166"/>
      <c r="AH185" s="166"/>
      <c r="AI185" s="166"/>
      <c r="AJ185" s="166"/>
      <c r="AK185" s="166"/>
      <c r="AL185" s="166"/>
      <c r="AM185" s="166"/>
      <c r="AN185" s="166"/>
      <c r="AO185" s="183">
        <f>SUM(AD185:AN189)</f>
        <v>0</v>
      </c>
      <c r="AP185" s="24"/>
      <c r="AQ185" s="8"/>
    </row>
    <row r="186" spans="1:43" ht="14.65" customHeight="1">
      <c r="A186" s="101"/>
      <c r="B186" s="193"/>
      <c r="C186" s="193"/>
      <c r="D186" s="118"/>
      <c r="E186" s="127"/>
      <c r="F186" s="133"/>
      <c r="G186" s="133"/>
      <c r="H186" s="133"/>
      <c r="I186" s="133"/>
      <c r="J186" s="145"/>
      <c r="K186" s="148"/>
      <c r="L186" s="151"/>
      <c r="M186" s="154"/>
      <c r="N186" s="14">
        <v>2</v>
      </c>
      <c r="O186" s="15" t="s">
        <v>171</v>
      </c>
      <c r="P186" s="15" t="s">
        <v>172</v>
      </c>
      <c r="Q186" s="16">
        <v>46836</v>
      </c>
      <c r="R186" s="17" t="str">
        <f ca="1">IF(Q186=0," ",IFERROR(IF(DATEDIF(TODAY(),Q186,"M")&lt;=5,"ROJO",IF(DATEDIF(TODAY(),Q186,"M")&gt;=12,"VERDE",IF(AND(DATEDIF(TODAY(),Q186,"M")&gt;=6,DATEDIF(TODAY(),Q186,"M")&lt;=11),"AMARILLO"))),S186))</f>
        <v>VERDE</v>
      </c>
      <c r="S186" s="25" t="str">
        <f>IF(Q186=0," ",IF(Q186&lt;=$N$4,"VENCIDO","NO VENCIDO"))</f>
        <v>NO VENCIDO</v>
      </c>
      <c r="T186" s="18"/>
      <c r="U186" s="19"/>
      <c r="V186" s="19"/>
      <c r="W186" s="20"/>
      <c r="X186" s="20"/>
      <c r="Y186" s="164"/>
      <c r="Z186" s="21"/>
      <c r="AA186" s="4"/>
      <c r="AB186" s="166"/>
      <c r="AC186" s="166"/>
      <c r="AD186" s="170"/>
      <c r="AE186" s="166"/>
      <c r="AF186" s="166"/>
      <c r="AG186" s="166"/>
      <c r="AH186" s="166"/>
      <c r="AI186" s="166"/>
      <c r="AJ186" s="166"/>
      <c r="AK186" s="166"/>
      <c r="AL186" s="166"/>
      <c r="AM186" s="166"/>
      <c r="AN186" s="166"/>
      <c r="AO186" s="184"/>
      <c r="AP186" s="24"/>
      <c r="AQ186" s="8"/>
    </row>
    <row r="187" spans="1:43" ht="14.65" customHeight="1">
      <c r="A187" s="101"/>
      <c r="B187" s="193"/>
      <c r="C187" s="193"/>
      <c r="D187" s="118"/>
      <c r="E187" s="127"/>
      <c r="F187" s="133"/>
      <c r="G187" s="133"/>
      <c r="H187" s="133"/>
      <c r="I187" s="133"/>
      <c r="J187" s="145"/>
      <c r="K187" s="148"/>
      <c r="L187" s="151"/>
      <c r="M187" s="154"/>
      <c r="N187" s="14"/>
      <c r="O187" s="15"/>
      <c r="P187" s="15"/>
      <c r="Q187" s="16"/>
      <c r="R187" s="17" t="str">
        <f ca="1">IF(Q187=0," ",IFERROR(IF(DATEDIF(TODAY(),Q187,"M")&lt;=5,"ROJO",IF(DATEDIF(TODAY(),Q187,"M")&gt;=12,"VERDE",IF(AND(DATEDIF(TODAY(),Q187,"M")&gt;=6,DATEDIF(TODAY(),Q187,"M")&lt;=11),"AMARILLO"))),S187))</f>
        <v xml:space="preserve"> </v>
      </c>
      <c r="S187" s="25" t="str">
        <f>IF(Q187=0," ",IF(Q187&lt;=$N$4,"VENCIDO","NO VENCIDO"))</f>
        <v xml:space="preserve"> </v>
      </c>
      <c r="T187" s="18"/>
      <c r="U187" s="19"/>
      <c r="V187" s="19"/>
      <c r="W187" s="20"/>
      <c r="X187" s="20"/>
      <c r="Y187" s="164"/>
      <c r="Z187" s="21"/>
      <c r="AA187" s="4"/>
      <c r="AB187" s="166"/>
      <c r="AC187" s="166"/>
      <c r="AD187" s="170"/>
      <c r="AE187" s="166"/>
      <c r="AF187" s="166"/>
      <c r="AG187" s="166"/>
      <c r="AH187" s="166"/>
      <c r="AI187" s="166"/>
      <c r="AJ187" s="166"/>
      <c r="AK187" s="166"/>
      <c r="AL187" s="166"/>
      <c r="AM187" s="166"/>
      <c r="AN187" s="166"/>
      <c r="AO187" s="184"/>
      <c r="AP187" s="24"/>
      <c r="AQ187" s="8"/>
    </row>
    <row r="188" spans="1:43" ht="14.65" customHeight="1">
      <c r="A188" s="101"/>
      <c r="B188" s="193"/>
      <c r="C188" s="193"/>
      <c r="D188" s="118"/>
      <c r="E188" s="127"/>
      <c r="F188" s="133"/>
      <c r="G188" s="133"/>
      <c r="H188" s="133"/>
      <c r="I188" s="133"/>
      <c r="J188" s="145"/>
      <c r="K188" s="148"/>
      <c r="L188" s="151"/>
      <c r="M188" s="154"/>
      <c r="N188" s="14"/>
      <c r="O188" s="15"/>
      <c r="P188" s="15"/>
      <c r="Q188" s="16"/>
      <c r="R188" s="17" t="str">
        <f ca="1">IF(Q188=0," ",IFERROR(IF(DATEDIF(TODAY(),Q188,"M")&lt;=5,"ROJO",IF(DATEDIF(TODAY(),Q188,"M")&gt;=12,"VERDE",IF(AND(DATEDIF(TODAY(),Q188,"M")&gt;=6,DATEDIF(TODAY(),Q188,"M")&lt;=11),"AMARILLO"))),S188))</f>
        <v xml:space="preserve"> </v>
      </c>
      <c r="S188" s="25" t="str">
        <f>IF(Q188=0," ",IF(Q188&lt;=$N$4,"VENCIDO","NO VENCIDO"))</f>
        <v xml:space="preserve"> </v>
      </c>
      <c r="T188" s="18"/>
      <c r="U188" s="19"/>
      <c r="V188" s="19"/>
      <c r="W188" s="20"/>
      <c r="X188" s="20"/>
      <c r="Y188" s="164"/>
      <c r="Z188" s="21"/>
      <c r="AA188" s="4"/>
      <c r="AB188" s="166"/>
      <c r="AC188" s="166"/>
      <c r="AD188" s="170"/>
      <c r="AE188" s="166"/>
      <c r="AF188" s="166"/>
      <c r="AG188" s="166"/>
      <c r="AH188" s="166"/>
      <c r="AI188" s="166"/>
      <c r="AJ188" s="166"/>
      <c r="AK188" s="166"/>
      <c r="AL188" s="166"/>
      <c r="AM188" s="166"/>
      <c r="AN188" s="166"/>
      <c r="AO188" s="184"/>
      <c r="AP188" s="24"/>
      <c r="AQ188" s="8"/>
    </row>
    <row r="189" spans="1:43" ht="14.65" customHeight="1">
      <c r="A189" s="101"/>
      <c r="B189" s="193"/>
      <c r="C189" s="193"/>
      <c r="D189" s="118"/>
      <c r="E189" s="127"/>
      <c r="F189" s="133"/>
      <c r="G189" s="133"/>
      <c r="H189" s="133"/>
      <c r="I189" s="133"/>
      <c r="J189" s="145"/>
      <c r="K189" s="148"/>
      <c r="L189" s="151"/>
      <c r="M189" s="155"/>
      <c r="N189" s="14"/>
      <c r="O189" s="15"/>
      <c r="P189" s="15"/>
      <c r="Q189" s="16"/>
      <c r="R189" s="17" t="str">
        <f ca="1">IF(Q189=0," ",IFERROR(IF(DATEDIF(TODAY(),Q189,"M")&lt;=5,"ROJO",IF(DATEDIF(TODAY(),Q189,"M")&gt;=12,"VERDE",IF(AND(DATEDIF(TODAY(),Q189,"M")&gt;=6,DATEDIF(TODAY(),Q189,"M")&lt;=11),"AMARILLO"))),S189))</f>
        <v xml:space="preserve"> </v>
      </c>
      <c r="S189" s="25" t="str">
        <f>IF(Q189=0," ",IF(Q189&lt;=$N$4,"VENCIDO","NO VENCIDO"))</f>
        <v xml:space="preserve"> </v>
      </c>
      <c r="T189" s="18"/>
      <c r="U189" s="19"/>
      <c r="V189" s="19"/>
      <c r="W189" s="20"/>
      <c r="X189" s="20"/>
      <c r="Y189" s="164"/>
      <c r="Z189" s="21"/>
      <c r="AA189" s="4"/>
      <c r="AB189" s="166"/>
      <c r="AC189" s="166"/>
      <c r="AD189" s="170"/>
      <c r="AE189" s="166"/>
      <c r="AF189" s="166"/>
      <c r="AG189" s="166"/>
      <c r="AH189" s="166"/>
      <c r="AI189" s="166"/>
      <c r="AJ189" s="166"/>
      <c r="AK189" s="166"/>
      <c r="AL189" s="166"/>
      <c r="AM189" s="166"/>
      <c r="AN189" s="166"/>
      <c r="AO189" s="185"/>
      <c r="AP189" s="24"/>
      <c r="AQ189" s="8"/>
    </row>
    <row r="190" spans="1:43" ht="16.5">
      <c r="A190" s="102"/>
      <c r="B190" s="193"/>
      <c r="C190" s="193"/>
      <c r="D190" s="119"/>
      <c r="E190" s="128"/>
      <c r="F190" s="134"/>
      <c r="G190" s="134"/>
      <c r="H190" s="134"/>
      <c r="I190" s="134"/>
      <c r="J190" s="146"/>
      <c r="K190" s="149"/>
      <c r="L190" s="152"/>
      <c r="M190" s="28" t="b">
        <f>M185=N190</f>
        <v>1</v>
      </c>
      <c r="N190" s="29">
        <f>SUM(N185:N189)</f>
        <v>6</v>
      </c>
      <c r="O190" s="30" t="s">
        <v>112</v>
      </c>
      <c r="P190" s="31"/>
      <c r="Q190" s="32"/>
      <c r="R190" s="32"/>
      <c r="S190" s="32"/>
      <c r="T190" s="33">
        <f>SUM(T185:T189)</f>
        <v>0</v>
      </c>
      <c r="U190" s="34"/>
      <c r="V190" s="34"/>
      <c r="W190" s="34"/>
      <c r="X190" s="35"/>
      <c r="Y190" s="165"/>
      <c r="Z190" s="36"/>
      <c r="AA190" s="4"/>
      <c r="AB190" s="37"/>
      <c r="AC190" s="37"/>
      <c r="AD190" s="38"/>
      <c r="AE190" s="37"/>
      <c r="AF190" s="37"/>
      <c r="AG190" s="37"/>
      <c r="AH190" s="37"/>
      <c r="AI190" s="37"/>
      <c r="AJ190" s="37"/>
      <c r="AK190" s="37"/>
      <c r="AL190" s="37"/>
      <c r="AM190" s="37"/>
      <c r="AN190" s="37"/>
      <c r="AO190" s="39"/>
      <c r="AP190" s="24"/>
      <c r="AQ190" s="8"/>
    </row>
    <row r="191" spans="1:43" ht="14.65" customHeight="1">
      <c r="A191" s="100">
        <f>A185+1</f>
        <v>32</v>
      </c>
      <c r="B191" s="193" t="s">
        <v>173</v>
      </c>
      <c r="C191" s="193"/>
      <c r="D191" s="117">
        <f>+Agosto!M191</f>
        <v>0</v>
      </c>
      <c r="E191" s="126"/>
      <c r="F191" s="132"/>
      <c r="G191" s="132"/>
      <c r="H191" s="132"/>
      <c r="I191" s="132"/>
      <c r="J191" s="144">
        <f>+F191+G191</f>
        <v>0</v>
      </c>
      <c r="K191" s="147">
        <f>+AO191</f>
        <v>0</v>
      </c>
      <c r="L191" s="150">
        <f>+J191+K191</f>
        <v>0</v>
      </c>
      <c r="M191" s="153">
        <f>+(D191+E191)-(L191)+H191-I191</f>
        <v>0</v>
      </c>
      <c r="N191" s="14"/>
      <c r="O191" s="15"/>
      <c r="P191" s="15"/>
      <c r="Q191" s="16"/>
      <c r="R191" s="17" t="str">
        <f ca="1">IF(Q191=0," ",IFERROR(IF(DATEDIF(TODAY(),Q191,"M")&lt;=5,"ROJO",IF(DATEDIF(TODAY(),Q191,"M")&gt;=12,"VERDE",IF(AND(DATEDIF(TODAY(),Q191,"M")&gt;=6,DATEDIF(TODAY(),Q191,"M")&lt;=11),"AMARILLO"))),S191))</f>
        <v xml:space="preserve"> </v>
      </c>
      <c r="S191" s="17" t="str">
        <f>IF(Q191=0," ",IF(Q191&lt;=$N$4,"VENCIDO","NO VENCIDO"))</f>
        <v xml:space="preserve"> </v>
      </c>
      <c r="T191" s="18"/>
      <c r="U191" s="19"/>
      <c r="V191" s="19"/>
      <c r="W191" s="20"/>
      <c r="X191" s="20"/>
      <c r="Y191" s="163">
        <f>+AT191</f>
        <v>0</v>
      </c>
      <c r="Z191" s="21"/>
      <c r="AA191" s="4"/>
      <c r="AB191" s="166"/>
      <c r="AC191" s="166"/>
      <c r="AD191" s="170">
        <f>+AB191+AC191</f>
        <v>0</v>
      </c>
      <c r="AE191" s="166"/>
      <c r="AF191" s="166"/>
      <c r="AG191" s="166"/>
      <c r="AH191" s="166"/>
      <c r="AI191" s="166"/>
      <c r="AJ191" s="166"/>
      <c r="AK191" s="166"/>
      <c r="AL191" s="166"/>
      <c r="AM191" s="166"/>
      <c r="AN191" s="166"/>
      <c r="AO191" s="183">
        <f>SUM(AD191:AN195)</f>
        <v>0</v>
      </c>
      <c r="AP191" s="24"/>
      <c r="AQ191" s="8"/>
    </row>
    <row r="192" spans="1:43" ht="14.65" customHeight="1">
      <c r="A192" s="101"/>
      <c r="B192" s="193"/>
      <c r="C192" s="193"/>
      <c r="D192" s="118"/>
      <c r="E192" s="127"/>
      <c r="F192" s="133"/>
      <c r="G192" s="133"/>
      <c r="H192" s="133"/>
      <c r="I192" s="133"/>
      <c r="J192" s="145"/>
      <c r="K192" s="148"/>
      <c r="L192" s="151"/>
      <c r="M192" s="154"/>
      <c r="N192" s="14"/>
      <c r="O192" s="15"/>
      <c r="P192" s="15"/>
      <c r="Q192" s="16"/>
      <c r="R192" s="17" t="str">
        <f ca="1">IF(Q192=0," ",IFERROR(IF(DATEDIF(TODAY(),Q192,"M")&lt;=5,"ROJO",IF(DATEDIF(TODAY(),Q192,"M")&gt;=12,"VERDE",IF(AND(DATEDIF(TODAY(),Q192,"M")&gt;=6,DATEDIF(TODAY(),Q192,"M")&lt;=11),"AMARILLO"))),S192))</f>
        <v xml:space="preserve"> </v>
      </c>
      <c r="S192" s="25" t="str">
        <f>IF(Q192=0," ",IF(Q192&lt;=$N$4,"VENCIDO","NO VENCIDO"))</f>
        <v xml:space="preserve"> </v>
      </c>
      <c r="T192" s="18"/>
      <c r="U192" s="19"/>
      <c r="V192" s="19"/>
      <c r="W192" s="20"/>
      <c r="X192" s="20"/>
      <c r="Y192" s="164"/>
      <c r="Z192" s="21"/>
      <c r="AA192" s="4"/>
      <c r="AB192" s="166"/>
      <c r="AC192" s="166"/>
      <c r="AD192" s="170"/>
      <c r="AE192" s="166"/>
      <c r="AF192" s="166"/>
      <c r="AG192" s="166"/>
      <c r="AH192" s="166"/>
      <c r="AI192" s="166"/>
      <c r="AJ192" s="166"/>
      <c r="AK192" s="166"/>
      <c r="AL192" s="166"/>
      <c r="AM192" s="166"/>
      <c r="AN192" s="166"/>
      <c r="AO192" s="184"/>
      <c r="AP192" s="24"/>
      <c r="AQ192" s="8"/>
    </row>
    <row r="193" spans="1:43" ht="14.65" customHeight="1">
      <c r="A193" s="101"/>
      <c r="B193" s="193"/>
      <c r="C193" s="193"/>
      <c r="D193" s="118"/>
      <c r="E193" s="127"/>
      <c r="F193" s="133"/>
      <c r="G193" s="133"/>
      <c r="H193" s="133"/>
      <c r="I193" s="133"/>
      <c r="J193" s="145"/>
      <c r="K193" s="148"/>
      <c r="L193" s="151"/>
      <c r="M193" s="154"/>
      <c r="N193" s="14"/>
      <c r="O193" s="15"/>
      <c r="P193" s="15"/>
      <c r="Q193" s="16"/>
      <c r="R193" s="17" t="str">
        <f ca="1">IF(Q193=0," ",IFERROR(IF(DATEDIF(TODAY(),Q193,"M")&lt;=5,"ROJO",IF(DATEDIF(TODAY(),Q193,"M")&gt;=12,"VERDE",IF(AND(DATEDIF(TODAY(),Q193,"M")&gt;=6,DATEDIF(TODAY(),Q193,"M")&lt;=11),"AMARILLO"))),S193))</f>
        <v xml:space="preserve"> </v>
      </c>
      <c r="S193" s="25" t="str">
        <f>IF(Q193=0," ",IF(Q193&lt;=$N$4,"VENCIDO","NO VENCIDO"))</f>
        <v xml:space="preserve"> </v>
      </c>
      <c r="T193" s="18"/>
      <c r="U193" s="19"/>
      <c r="V193" s="19"/>
      <c r="W193" s="20"/>
      <c r="X193" s="20"/>
      <c r="Y193" s="164"/>
      <c r="Z193" s="21"/>
      <c r="AA193" s="4"/>
      <c r="AB193" s="166"/>
      <c r="AC193" s="166"/>
      <c r="AD193" s="170"/>
      <c r="AE193" s="166"/>
      <c r="AF193" s="166"/>
      <c r="AG193" s="166"/>
      <c r="AH193" s="166"/>
      <c r="AI193" s="166"/>
      <c r="AJ193" s="166"/>
      <c r="AK193" s="166"/>
      <c r="AL193" s="166"/>
      <c r="AM193" s="166"/>
      <c r="AN193" s="166"/>
      <c r="AO193" s="184"/>
      <c r="AP193" s="24"/>
      <c r="AQ193" s="8"/>
    </row>
    <row r="194" spans="1:43" ht="14.65" customHeight="1">
      <c r="A194" s="101"/>
      <c r="B194" s="193"/>
      <c r="C194" s="193"/>
      <c r="D194" s="118"/>
      <c r="E194" s="127"/>
      <c r="F194" s="133"/>
      <c r="G194" s="133"/>
      <c r="H194" s="133"/>
      <c r="I194" s="133"/>
      <c r="J194" s="145"/>
      <c r="K194" s="148"/>
      <c r="L194" s="151"/>
      <c r="M194" s="154"/>
      <c r="N194" s="14"/>
      <c r="O194" s="15"/>
      <c r="P194" s="15"/>
      <c r="Q194" s="16"/>
      <c r="R194" s="17" t="str">
        <f ca="1">IF(Q194=0," ",IFERROR(IF(DATEDIF(TODAY(),Q194,"M")&lt;=5,"ROJO",IF(DATEDIF(TODAY(),Q194,"M")&gt;=12,"VERDE",IF(AND(DATEDIF(TODAY(),Q194,"M")&gt;=6,DATEDIF(TODAY(),Q194,"M")&lt;=11),"AMARILLO"))),S194))</f>
        <v xml:space="preserve"> </v>
      </c>
      <c r="S194" s="25" t="str">
        <f>IF(Q194=0," ",IF(Q194&lt;=$N$4,"VENCIDO","NO VENCIDO"))</f>
        <v xml:space="preserve"> </v>
      </c>
      <c r="T194" s="18"/>
      <c r="U194" s="19"/>
      <c r="V194" s="19"/>
      <c r="W194" s="20"/>
      <c r="X194" s="20"/>
      <c r="Y194" s="164"/>
      <c r="Z194" s="21"/>
      <c r="AA194" s="4"/>
      <c r="AB194" s="166"/>
      <c r="AC194" s="166"/>
      <c r="AD194" s="170"/>
      <c r="AE194" s="166"/>
      <c r="AF194" s="166"/>
      <c r="AG194" s="166"/>
      <c r="AH194" s="166"/>
      <c r="AI194" s="166"/>
      <c r="AJ194" s="166"/>
      <c r="AK194" s="166"/>
      <c r="AL194" s="166"/>
      <c r="AM194" s="166"/>
      <c r="AN194" s="166"/>
      <c r="AO194" s="184"/>
      <c r="AP194" s="24"/>
      <c r="AQ194" s="8"/>
    </row>
    <row r="195" spans="1:43" ht="14.65" customHeight="1">
      <c r="A195" s="101"/>
      <c r="B195" s="193"/>
      <c r="C195" s="193"/>
      <c r="D195" s="118"/>
      <c r="E195" s="127"/>
      <c r="F195" s="133"/>
      <c r="G195" s="133"/>
      <c r="H195" s="133"/>
      <c r="I195" s="133"/>
      <c r="J195" s="145"/>
      <c r="K195" s="148"/>
      <c r="L195" s="151"/>
      <c r="M195" s="155"/>
      <c r="N195" s="14"/>
      <c r="O195" s="15"/>
      <c r="P195" s="15"/>
      <c r="Q195" s="16"/>
      <c r="R195" s="17" t="str">
        <f ca="1">IF(Q195=0," ",IFERROR(IF(DATEDIF(TODAY(),Q195,"M")&lt;=5,"ROJO",IF(DATEDIF(TODAY(),Q195,"M")&gt;=12,"VERDE",IF(AND(DATEDIF(TODAY(),Q195,"M")&gt;=6,DATEDIF(TODAY(),Q195,"M")&lt;=11),"AMARILLO"))),S195))</f>
        <v xml:space="preserve"> </v>
      </c>
      <c r="S195" s="25" t="str">
        <f>IF(Q195=0," ",IF(Q195&lt;=$N$4,"VENCIDO","NO VENCIDO"))</f>
        <v xml:space="preserve"> </v>
      </c>
      <c r="T195" s="18"/>
      <c r="U195" s="19"/>
      <c r="V195" s="19"/>
      <c r="W195" s="20"/>
      <c r="X195" s="20"/>
      <c r="Y195" s="164"/>
      <c r="Z195" s="21"/>
      <c r="AA195" s="4"/>
      <c r="AB195" s="166"/>
      <c r="AC195" s="166"/>
      <c r="AD195" s="170"/>
      <c r="AE195" s="166"/>
      <c r="AF195" s="166"/>
      <c r="AG195" s="166"/>
      <c r="AH195" s="166"/>
      <c r="AI195" s="166"/>
      <c r="AJ195" s="166"/>
      <c r="AK195" s="166"/>
      <c r="AL195" s="166"/>
      <c r="AM195" s="166"/>
      <c r="AN195" s="166"/>
      <c r="AO195" s="185"/>
      <c r="AP195" s="24"/>
      <c r="AQ195" s="8"/>
    </row>
    <row r="196" spans="1:43" ht="16.5">
      <c r="A196" s="102"/>
      <c r="B196" s="193"/>
      <c r="C196" s="193"/>
      <c r="D196" s="119"/>
      <c r="E196" s="128"/>
      <c r="F196" s="134"/>
      <c r="G196" s="134"/>
      <c r="H196" s="134"/>
      <c r="I196" s="134"/>
      <c r="J196" s="146"/>
      <c r="K196" s="149"/>
      <c r="L196" s="152"/>
      <c r="M196" s="28" t="b">
        <f>M191=N196</f>
        <v>1</v>
      </c>
      <c r="N196" s="29">
        <f>SUM(N191:N195)</f>
        <v>0</v>
      </c>
      <c r="O196" s="30" t="s">
        <v>112</v>
      </c>
      <c r="P196" s="31"/>
      <c r="Q196" s="32"/>
      <c r="R196" s="32"/>
      <c r="S196" s="32"/>
      <c r="T196" s="33">
        <f>SUM(T191:T195)</f>
        <v>0</v>
      </c>
      <c r="U196" s="34"/>
      <c r="V196" s="34"/>
      <c r="W196" s="34"/>
      <c r="X196" s="35"/>
      <c r="Y196" s="165"/>
      <c r="Z196" s="36"/>
      <c r="AA196" s="4"/>
      <c r="AB196" s="37"/>
      <c r="AC196" s="37"/>
      <c r="AD196" s="38"/>
      <c r="AE196" s="37"/>
      <c r="AF196" s="37"/>
      <c r="AG196" s="37"/>
      <c r="AH196" s="37"/>
      <c r="AI196" s="37"/>
      <c r="AJ196" s="37"/>
      <c r="AK196" s="37"/>
      <c r="AL196" s="37"/>
      <c r="AM196" s="37"/>
      <c r="AN196" s="37"/>
      <c r="AO196" s="39"/>
      <c r="AP196" s="24"/>
      <c r="AQ196" s="8"/>
    </row>
    <row r="197" spans="1:43" ht="14.65" customHeight="1">
      <c r="A197" s="100">
        <f>A191+1</f>
        <v>33</v>
      </c>
      <c r="B197" s="193" t="s">
        <v>174</v>
      </c>
      <c r="C197" s="193"/>
      <c r="D197" s="117">
        <f>+Agosto!M197</f>
        <v>3</v>
      </c>
      <c r="E197" s="126">
        <v>0</v>
      </c>
      <c r="F197" s="132">
        <v>0</v>
      </c>
      <c r="G197" s="132"/>
      <c r="H197" s="132"/>
      <c r="I197" s="132"/>
      <c r="J197" s="144">
        <f>+F197+G197</f>
        <v>0</v>
      </c>
      <c r="K197" s="147">
        <f>+AO197</f>
        <v>0</v>
      </c>
      <c r="L197" s="150">
        <f>+J197+K197</f>
        <v>0</v>
      </c>
      <c r="M197" s="153">
        <f>+(D197+E197)-(L197)+H197-I197</f>
        <v>3</v>
      </c>
      <c r="N197" s="14">
        <v>3</v>
      </c>
      <c r="O197" s="15" t="s">
        <v>175</v>
      </c>
      <c r="P197" s="15" t="s">
        <v>172</v>
      </c>
      <c r="Q197" s="16">
        <v>46430</v>
      </c>
      <c r="R197" s="17" t="str">
        <f ca="1">IF(Q197=0," ",IFERROR(IF(DATEDIF(TODAY(),Q197,"M")&lt;=5,"ROJO",IF(DATEDIF(TODAY(),Q197,"M")&gt;=12,"VERDE",IF(AND(DATEDIF(TODAY(),Q197,"M")&gt;=6,DATEDIF(TODAY(),Q197,"M")&lt;=11),"AMARILLO"))),S197))</f>
        <v>ROJO</v>
      </c>
      <c r="S197" s="17" t="str">
        <f>IF(Q197=0," ",IF(Q197&lt;=$N$4,"VENCIDO","NO VENCIDO"))</f>
        <v>NO VENCIDO</v>
      </c>
      <c r="T197" s="18"/>
      <c r="U197" s="19"/>
      <c r="V197" s="19"/>
      <c r="W197" s="20"/>
      <c r="X197" s="20"/>
      <c r="Y197" s="163">
        <f>+AT197</f>
        <v>0</v>
      </c>
      <c r="Z197" s="21"/>
      <c r="AA197" s="4"/>
      <c r="AB197" s="166"/>
      <c r="AC197" s="166"/>
      <c r="AD197" s="170">
        <f>+AB197+AC197</f>
        <v>0</v>
      </c>
      <c r="AE197" s="166"/>
      <c r="AF197" s="166"/>
      <c r="AG197" s="166"/>
      <c r="AH197" s="166"/>
      <c r="AI197" s="166"/>
      <c r="AJ197" s="166"/>
      <c r="AK197" s="166"/>
      <c r="AL197" s="166"/>
      <c r="AM197" s="166"/>
      <c r="AN197" s="166"/>
      <c r="AO197" s="183">
        <f>SUM(AD197:AN201)</f>
        <v>0</v>
      </c>
      <c r="AP197" s="24"/>
      <c r="AQ197" s="8"/>
    </row>
    <row r="198" spans="1:43" ht="14.65" customHeight="1">
      <c r="A198" s="101"/>
      <c r="B198" s="193"/>
      <c r="C198" s="193"/>
      <c r="D198" s="118"/>
      <c r="E198" s="127"/>
      <c r="F198" s="133"/>
      <c r="G198" s="133"/>
      <c r="H198" s="133"/>
      <c r="I198" s="133"/>
      <c r="J198" s="145"/>
      <c r="K198" s="148"/>
      <c r="L198" s="151"/>
      <c r="M198" s="154"/>
      <c r="N198" s="14"/>
      <c r="O198" s="15"/>
      <c r="P198" s="15"/>
      <c r="Q198" s="16"/>
      <c r="R198" s="17" t="str">
        <f ca="1">IF(Q198=0," ",IFERROR(IF(DATEDIF(TODAY(),Q198,"M")&lt;=5,"ROJO",IF(DATEDIF(TODAY(),Q198,"M")&gt;=12,"VERDE",IF(AND(DATEDIF(TODAY(),Q198,"M")&gt;=6,DATEDIF(TODAY(),Q198,"M")&lt;=11),"AMARILLO"))),S198))</f>
        <v xml:space="preserve"> </v>
      </c>
      <c r="S198" s="25" t="str">
        <f>IF(Q198=0," ",IF(Q198&lt;=$N$4,"VENCIDO","NO VENCIDO"))</f>
        <v xml:space="preserve"> </v>
      </c>
      <c r="T198" s="18"/>
      <c r="U198" s="19"/>
      <c r="V198" s="19"/>
      <c r="W198" s="20"/>
      <c r="X198" s="20"/>
      <c r="Y198" s="164"/>
      <c r="Z198" s="21"/>
      <c r="AA198" s="4"/>
      <c r="AB198" s="166"/>
      <c r="AC198" s="166"/>
      <c r="AD198" s="170"/>
      <c r="AE198" s="166"/>
      <c r="AF198" s="166"/>
      <c r="AG198" s="166"/>
      <c r="AH198" s="166"/>
      <c r="AI198" s="166"/>
      <c r="AJ198" s="166"/>
      <c r="AK198" s="166"/>
      <c r="AL198" s="166"/>
      <c r="AM198" s="166"/>
      <c r="AN198" s="166"/>
      <c r="AO198" s="184"/>
      <c r="AP198" s="24"/>
      <c r="AQ198" s="8"/>
    </row>
    <row r="199" spans="1:43" ht="14.65" customHeight="1">
      <c r="A199" s="101"/>
      <c r="B199" s="193"/>
      <c r="C199" s="193"/>
      <c r="D199" s="118"/>
      <c r="E199" s="127"/>
      <c r="F199" s="133"/>
      <c r="G199" s="133"/>
      <c r="H199" s="133"/>
      <c r="I199" s="133"/>
      <c r="J199" s="145"/>
      <c r="K199" s="148"/>
      <c r="L199" s="151"/>
      <c r="M199" s="154"/>
      <c r="N199" s="14"/>
      <c r="O199" s="15"/>
      <c r="P199" s="15"/>
      <c r="Q199" s="16"/>
      <c r="R199" s="17" t="str">
        <f ca="1">IF(Q199=0," ",IFERROR(IF(DATEDIF(TODAY(),Q199,"M")&lt;=5,"ROJO",IF(DATEDIF(TODAY(),Q199,"M")&gt;=12,"VERDE",IF(AND(DATEDIF(TODAY(),Q199,"M")&gt;=6,DATEDIF(TODAY(),Q199,"M")&lt;=11),"AMARILLO"))),S199))</f>
        <v xml:space="preserve"> </v>
      </c>
      <c r="S199" s="25" t="str">
        <f>IF(Q199=0," ",IF(Q199&lt;=$N$4,"VENCIDO","NO VENCIDO"))</f>
        <v xml:space="preserve"> </v>
      </c>
      <c r="T199" s="18"/>
      <c r="U199" s="19"/>
      <c r="V199" s="19"/>
      <c r="W199" s="20"/>
      <c r="X199" s="20"/>
      <c r="Y199" s="164"/>
      <c r="Z199" s="21"/>
      <c r="AA199" s="4"/>
      <c r="AB199" s="166"/>
      <c r="AC199" s="166"/>
      <c r="AD199" s="170"/>
      <c r="AE199" s="166"/>
      <c r="AF199" s="166"/>
      <c r="AG199" s="166"/>
      <c r="AH199" s="166"/>
      <c r="AI199" s="166"/>
      <c r="AJ199" s="166"/>
      <c r="AK199" s="166"/>
      <c r="AL199" s="166"/>
      <c r="AM199" s="166"/>
      <c r="AN199" s="166"/>
      <c r="AO199" s="184"/>
      <c r="AP199" s="24"/>
      <c r="AQ199" s="8"/>
    </row>
    <row r="200" spans="1:43" ht="14.65" customHeight="1">
      <c r="A200" s="101"/>
      <c r="B200" s="193"/>
      <c r="C200" s="193"/>
      <c r="D200" s="118"/>
      <c r="E200" s="127"/>
      <c r="F200" s="133"/>
      <c r="G200" s="133"/>
      <c r="H200" s="133"/>
      <c r="I200" s="133"/>
      <c r="J200" s="145"/>
      <c r="K200" s="148"/>
      <c r="L200" s="151"/>
      <c r="M200" s="154"/>
      <c r="N200" s="14"/>
      <c r="O200" s="15"/>
      <c r="P200" s="15"/>
      <c r="Q200" s="16"/>
      <c r="R200" s="17" t="str">
        <f ca="1">IF(Q200=0," ",IFERROR(IF(DATEDIF(TODAY(),Q200,"M")&lt;=5,"ROJO",IF(DATEDIF(TODAY(),Q200,"M")&gt;=12,"VERDE",IF(AND(DATEDIF(TODAY(),Q200,"M")&gt;=6,DATEDIF(TODAY(),Q200,"M")&lt;=11),"AMARILLO"))),S200))</f>
        <v xml:space="preserve"> </v>
      </c>
      <c r="S200" s="25" t="str">
        <f>IF(Q200=0," ",IF(Q200&lt;=$N$4,"VENCIDO","NO VENCIDO"))</f>
        <v xml:space="preserve"> </v>
      </c>
      <c r="T200" s="18"/>
      <c r="U200" s="19"/>
      <c r="V200" s="19"/>
      <c r="W200" s="20"/>
      <c r="X200" s="20"/>
      <c r="Y200" s="164"/>
      <c r="Z200" s="21"/>
      <c r="AA200" s="4"/>
      <c r="AB200" s="166"/>
      <c r="AC200" s="166"/>
      <c r="AD200" s="170"/>
      <c r="AE200" s="166"/>
      <c r="AF200" s="166"/>
      <c r="AG200" s="166"/>
      <c r="AH200" s="166"/>
      <c r="AI200" s="166"/>
      <c r="AJ200" s="166"/>
      <c r="AK200" s="166"/>
      <c r="AL200" s="166"/>
      <c r="AM200" s="166"/>
      <c r="AN200" s="166"/>
      <c r="AO200" s="184"/>
      <c r="AP200" s="24"/>
      <c r="AQ200" s="8"/>
    </row>
    <row r="201" spans="1:43" ht="14.65" customHeight="1">
      <c r="A201" s="101"/>
      <c r="B201" s="193"/>
      <c r="C201" s="193"/>
      <c r="D201" s="118"/>
      <c r="E201" s="127"/>
      <c r="F201" s="133"/>
      <c r="G201" s="133"/>
      <c r="H201" s="133"/>
      <c r="I201" s="133"/>
      <c r="J201" s="145"/>
      <c r="K201" s="148"/>
      <c r="L201" s="151"/>
      <c r="M201" s="155"/>
      <c r="N201" s="14"/>
      <c r="O201" s="15"/>
      <c r="P201" s="15"/>
      <c r="Q201" s="16"/>
      <c r="R201" s="17" t="str">
        <f ca="1">IF(Q201=0," ",IFERROR(IF(DATEDIF(TODAY(),Q201,"M")&lt;=5,"ROJO",IF(DATEDIF(TODAY(),Q201,"M")&gt;=12,"VERDE",IF(AND(DATEDIF(TODAY(),Q201,"M")&gt;=6,DATEDIF(TODAY(),Q201,"M")&lt;=11),"AMARILLO"))),S201))</f>
        <v xml:space="preserve"> </v>
      </c>
      <c r="S201" s="25" t="str">
        <f>IF(Q201=0," ",IF(Q201&lt;=$N$4,"VENCIDO","NO VENCIDO"))</f>
        <v xml:space="preserve"> </v>
      </c>
      <c r="T201" s="18"/>
      <c r="U201" s="19"/>
      <c r="V201" s="19"/>
      <c r="W201" s="20"/>
      <c r="X201" s="20"/>
      <c r="Y201" s="164"/>
      <c r="Z201" s="21"/>
      <c r="AA201" s="4"/>
      <c r="AB201" s="166"/>
      <c r="AC201" s="166"/>
      <c r="AD201" s="170"/>
      <c r="AE201" s="166"/>
      <c r="AF201" s="166"/>
      <c r="AG201" s="166"/>
      <c r="AH201" s="166"/>
      <c r="AI201" s="166"/>
      <c r="AJ201" s="166"/>
      <c r="AK201" s="166"/>
      <c r="AL201" s="166"/>
      <c r="AM201" s="166"/>
      <c r="AN201" s="166"/>
      <c r="AO201" s="185"/>
      <c r="AP201" s="24"/>
      <c r="AQ201" s="8"/>
    </row>
    <row r="202" spans="1:43" ht="16.5">
      <c r="A202" s="102"/>
      <c r="B202" s="193"/>
      <c r="C202" s="193"/>
      <c r="D202" s="119"/>
      <c r="E202" s="128"/>
      <c r="F202" s="134"/>
      <c r="G202" s="134"/>
      <c r="H202" s="134"/>
      <c r="I202" s="134"/>
      <c r="J202" s="146"/>
      <c r="K202" s="149"/>
      <c r="L202" s="152"/>
      <c r="M202" s="28" t="b">
        <f>M197=N202</f>
        <v>1</v>
      </c>
      <c r="N202" s="29">
        <f>SUM(N197:N201)</f>
        <v>3</v>
      </c>
      <c r="O202" s="30" t="s">
        <v>112</v>
      </c>
      <c r="P202" s="31"/>
      <c r="Q202" s="32"/>
      <c r="R202" s="32"/>
      <c r="S202" s="32"/>
      <c r="T202" s="33">
        <f>SUM(T197:T201)</f>
        <v>0</v>
      </c>
      <c r="U202" s="34"/>
      <c r="V202" s="34"/>
      <c r="W202" s="34"/>
      <c r="X202" s="35"/>
      <c r="Y202" s="165"/>
      <c r="Z202" s="36"/>
      <c r="AA202" s="4"/>
      <c r="AB202" s="37"/>
      <c r="AC202" s="37"/>
      <c r="AD202" s="38"/>
      <c r="AE202" s="37"/>
      <c r="AF202" s="37"/>
      <c r="AG202" s="37"/>
      <c r="AH202" s="37"/>
      <c r="AI202" s="37"/>
      <c r="AJ202" s="37"/>
      <c r="AK202" s="37"/>
      <c r="AL202" s="37"/>
      <c r="AM202" s="37"/>
      <c r="AN202" s="37"/>
      <c r="AO202" s="39"/>
      <c r="AP202" s="24"/>
      <c r="AQ202" s="8"/>
    </row>
    <row r="203" spans="1:43" ht="14.65" customHeight="1">
      <c r="A203" s="100">
        <f>A197+1</f>
        <v>34</v>
      </c>
      <c r="B203" s="193" t="s">
        <v>176</v>
      </c>
      <c r="C203" s="193"/>
      <c r="D203" s="117">
        <f>+Agosto!M203</f>
        <v>0</v>
      </c>
      <c r="E203" s="126"/>
      <c r="F203" s="132"/>
      <c r="G203" s="132"/>
      <c r="H203" s="132"/>
      <c r="I203" s="132"/>
      <c r="J203" s="144">
        <f>+F203+G203</f>
        <v>0</v>
      </c>
      <c r="K203" s="147">
        <f>+AO203</f>
        <v>0</v>
      </c>
      <c r="L203" s="150">
        <f>+J203+K203</f>
        <v>0</v>
      </c>
      <c r="M203" s="153">
        <f>+(D203+E203)-(L203)+H203-I203</f>
        <v>0</v>
      </c>
      <c r="N203" s="14"/>
      <c r="O203" s="15"/>
      <c r="P203" s="15"/>
      <c r="Q203" s="16"/>
      <c r="R203" s="17" t="str">
        <f ca="1">IF(Q203=0," ",IFERROR(IF(DATEDIF(TODAY(),Q203,"M")&lt;=5,"ROJO",IF(DATEDIF(TODAY(),Q203,"M")&gt;=12,"VERDE",IF(AND(DATEDIF(TODAY(),Q203,"M")&gt;=6,DATEDIF(TODAY(),Q203,"M")&lt;=11),"AMARILLO"))),S203))</f>
        <v xml:space="preserve"> </v>
      </c>
      <c r="S203" s="17" t="str">
        <f>IF(Q203=0," ",IF(Q203&lt;=$N$4,"VENCIDO","NO VENCIDO"))</f>
        <v xml:space="preserve"> </v>
      </c>
      <c r="T203" s="18"/>
      <c r="U203" s="19"/>
      <c r="V203" s="19"/>
      <c r="W203" s="20"/>
      <c r="X203" s="20"/>
      <c r="Y203" s="163">
        <f>+AT203</f>
        <v>0</v>
      </c>
      <c r="Z203" s="21"/>
      <c r="AA203" s="4"/>
      <c r="AB203" s="166"/>
      <c r="AC203" s="166"/>
      <c r="AD203" s="170">
        <f>+AB203+AC203</f>
        <v>0</v>
      </c>
      <c r="AE203" s="166"/>
      <c r="AF203" s="166"/>
      <c r="AG203" s="166"/>
      <c r="AH203" s="166"/>
      <c r="AI203" s="166"/>
      <c r="AJ203" s="166"/>
      <c r="AK203" s="166"/>
      <c r="AL203" s="166"/>
      <c r="AM203" s="166"/>
      <c r="AN203" s="166"/>
      <c r="AO203" s="183">
        <f>SUM(AD203:AN207)</f>
        <v>0</v>
      </c>
      <c r="AP203" s="24"/>
      <c r="AQ203" s="8"/>
    </row>
    <row r="204" spans="1:43" ht="14.65" customHeight="1">
      <c r="A204" s="101"/>
      <c r="B204" s="193"/>
      <c r="C204" s="193"/>
      <c r="D204" s="118"/>
      <c r="E204" s="127"/>
      <c r="F204" s="133"/>
      <c r="G204" s="133"/>
      <c r="H204" s="133"/>
      <c r="I204" s="133"/>
      <c r="J204" s="145"/>
      <c r="K204" s="148"/>
      <c r="L204" s="151"/>
      <c r="M204" s="154"/>
      <c r="N204" s="14"/>
      <c r="O204" s="15"/>
      <c r="P204" s="15"/>
      <c r="Q204" s="16"/>
      <c r="R204" s="17" t="str">
        <f ca="1">IF(Q204=0," ",IFERROR(IF(DATEDIF(TODAY(),Q204,"M")&lt;=5,"ROJO",IF(DATEDIF(TODAY(),Q204,"M")&gt;=12,"VERDE",IF(AND(DATEDIF(TODAY(),Q204,"M")&gt;=6,DATEDIF(TODAY(),Q204,"M")&lt;=11),"AMARILLO"))),S204))</f>
        <v xml:space="preserve"> </v>
      </c>
      <c r="S204" s="25" t="str">
        <f>IF(Q204=0," ",IF(Q204&lt;=$N$4,"VENCIDO","NO VENCIDO"))</f>
        <v xml:space="preserve"> </v>
      </c>
      <c r="T204" s="18"/>
      <c r="U204" s="19"/>
      <c r="V204" s="19"/>
      <c r="W204" s="20"/>
      <c r="X204" s="20"/>
      <c r="Y204" s="164"/>
      <c r="Z204" s="21"/>
      <c r="AA204" s="4"/>
      <c r="AB204" s="166"/>
      <c r="AC204" s="166"/>
      <c r="AD204" s="170"/>
      <c r="AE204" s="166"/>
      <c r="AF204" s="166"/>
      <c r="AG204" s="166"/>
      <c r="AH204" s="166"/>
      <c r="AI204" s="166"/>
      <c r="AJ204" s="166"/>
      <c r="AK204" s="166"/>
      <c r="AL204" s="166"/>
      <c r="AM204" s="166"/>
      <c r="AN204" s="166"/>
      <c r="AO204" s="184"/>
      <c r="AP204" s="24"/>
      <c r="AQ204" s="8"/>
    </row>
    <row r="205" spans="1:43" ht="14.65" customHeight="1">
      <c r="A205" s="101"/>
      <c r="B205" s="193"/>
      <c r="C205" s="193"/>
      <c r="D205" s="118"/>
      <c r="E205" s="127"/>
      <c r="F205" s="133"/>
      <c r="G205" s="133"/>
      <c r="H205" s="133"/>
      <c r="I205" s="133"/>
      <c r="J205" s="145"/>
      <c r="K205" s="148"/>
      <c r="L205" s="151"/>
      <c r="M205" s="154"/>
      <c r="N205" s="14"/>
      <c r="O205" s="15"/>
      <c r="P205" s="15"/>
      <c r="Q205" s="16"/>
      <c r="R205" s="17" t="str">
        <f ca="1">IF(Q205=0," ",IFERROR(IF(DATEDIF(TODAY(),Q205,"M")&lt;=5,"ROJO",IF(DATEDIF(TODAY(),Q205,"M")&gt;=12,"VERDE",IF(AND(DATEDIF(TODAY(),Q205,"M")&gt;=6,DATEDIF(TODAY(),Q205,"M")&lt;=11),"AMARILLO"))),S205))</f>
        <v xml:space="preserve"> </v>
      </c>
      <c r="S205" s="25" t="str">
        <f>IF(Q205=0," ",IF(Q205&lt;=$N$4,"VENCIDO","NO VENCIDO"))</f>
        <v xml:space="preserve"> </v>
      </c>
      <c r="T205" s="18"/>
      <c r="U205" s="19"/>
      <c r="V205" s="19"/>
      <c r="W205" s="20"/>
      <c r="X205" s="20"/>
      <c r="Y205" s="164"/>
      <c r="Z205" s="21"/>
      <c r="AA205" s="4"/>
      <c r="AB205" s="166"/>
      <c r="AC205" s="166"/>
      <c r="AD205" s="170"/>
      <c r="AE205" s="166"/>
      <c r="AF205" s="166"/>
      <c r="AG205" s="166"/>
      <c r="AH205" s="166"/>
      <c r="AI205" s="166"/>
      <c r="AJ205" s="166"/>
      <c r="AK205" s="166"/>
      <c r="AL205" s="166"/>
      <c r="AM205" s="166"/>
      <c r="AN205" s="166"/>
      <c r="AO205" s="184"/>
      <c r="AP205" s="24"/>
      <c r="AQ205" s="8"/>
    </row>
    <row r="206" spans="1:43" ht="14.65" customHeight="1">
      <c r="A206" s="101"/>
      <c r="B206" s="193"/>
      <c r="C206" s="193"/>
      <c r="D206" s="118"/>
      <c r="E206" s="127"/>
      <c r="F206" s="133"/>
      <c r="G206" s="133"/>
      <c r="H206" s="133"/>
      <c r="I206" s="133"/>
      <c r="J206" s="145"/>
      <c r="K206" s="148"/>
      <c r="L206" s="151"/>
      <c r="M206" s="154"/>
      <c r="N206" s="14"/>
      <c r="O206" s="15"/>
      <c r="P206" s="15"/>
      <c r="Q206" s="16"/>
      <c r="R206" s="17" t="str">
        <f ca="1">IF(Q206=0," ",IFERROR(IF(DATEDIF(TODAY(),Q206,"M")&lt;=5,"ROJO",IF(DATEDIF(TODAY(),Q206,"M")&gt;=12,"VERDE",IF(AND(DATEDIF(TODAY(),Q206,"M")&gt;=6,DATEDIF(TODAY(),Q206,"M")&lt;=11),"AMARILLO"))),S206))</f>
        <v xml:space="preserve"> </v>
      </c>
      <c r="S206" s="25" t="str">
        <f>IF(Q206=0," ",IF(Q206&lt;=$N$4,"VENCIDO","NO VENCIDO"))</f>
        <v xml:space="preserve"> </v>
      </c>
      <c r="T206" s="18"/>
      <c r="U206" s="19"/>
      <c r="V206" s="19"/>
      <c r="W206" s="20"/>
      <c r="X206" s="20"/>
      <c r="Y206" s="164"/>
      <c r="Z206" s="21"/>
      <c r="AA206" s="4"/>
      <c r="AB206" s="166"/>
      <c r="AC206" s="166"/>
      <c r="AD206" s="170"/>
      <c r="AE206" s="166"/>
      <c r="AF206" s="166"/>
      <c r="AG206" s="166"/>
      <c r="AH206" s="166"/>
      <c r="AI206" s="166"/>
      <c r="AJ206" s="166"/>
      <c r="AK206" s="166"/>
      <c r="AL206" s="166"/>
      <c r="AM206" s="166"/>
      <c r="AN206" s="166"/>
      <c r="AO206" s="184"/>
      <c r="AP206" s="24"/>
      <c r="AQ206" s="8"/>
    </row>
    <row r="207" spans="1:43" ht="14.65" customHeight="1">
      <c r="A207" s="101"/>
      <c r="B207" s="193"/>
      <c r="C207" s="193"/>
      <c r="D207" s="118"/>
      <c r="E207" s="127"/>
      <c r="F207" s="133"/>
      <c r="G207" s="133"/>
      <c r="H207" s="133"/>
      <c r="I207" s="133"/>
      <c r="J207" s="145"/>
      <c r="K207" s="148"/>
      <c r="L207" s="151"/>
      <c r="M207" s="155"/>
      <c r="N207" s="14"/>
      <c r="O207" s="15"/>
      <c r="P207" s="15"/>
      <c r="Q207" s="16"/>
      <c r="R207" s="17" t="str">
        <f ca="1">IF(Q207=0," ",IFERROR(IF(DATEDIF(TODAY(),Q207,"M")&lt;=5,"ROJO",IF(DATEDIF(TODAY(),Q207,"M")&gt;=12,"VERDE",IF(AND(DATEDIF(TODAY(),Q207,"M")&gt;=6,DATEDIF(TODAY(),Q207,"M")&lt;=11),"AMARILLO"))),S207))</f>
        <v xml:space="preserve"> </v>
      </c>
      <c r="S207" s="25" t="str">
        <f>IF(Q207=0," ",IF(Q207&lt;=$N$4,"VENCIDO","NO VENCIDO"))</f>
        <v xml:space="preserve"> </v>
      </c>
      <c r="T207" s="18"/>
      <c r="U207" s="19"/>
      <c r="V207" s="19"/>
      <c r="W207" s="20"/>
      <c r="X207" s="20"/>
      <c r="Y207" s="164"/>
      <c r="Z207" s="21"/>
      <c r="AA207" s="4"/>
      <c r="AB207" s="166"/>
      <c r="AC207" s="166"/>
      <c r="AD207" s="170"/>
      <c r="AE207" s="166"/>
      <c r="AF207" s="166"/>
      <c r="AG207" s="166"/>
      <c r="AH207" s="166"/>
      <c r="AI207" s="166"/>
      <c r="AJ207" s="166"/>
      <c r="AK207" s="166"/>
      <c r="AL207" s="166"/>
      <c r="AM207" s="166"/>
      <c r="AN207" s="166"/>
      <c r="AO207" s="185"/>
      <c r="AP207" s="24"/>
      <c r="AQ207" s="8"/>
    </row>
    <row r="208" spans="1:43" ht="16.5">
      <c r="A208" s="102"/>
      <c r="B208" s="193"/>
      <c r="C208" s="193"/>
      <c r="D208" s="119"/>
      <c r="E208" s="128"/>
      <c r="F208" s="134"/>
      <c r="G208" s="134"/>
      <c r="H208" s="134"/>
      <c r="I208" s="134"/>
      <c r="J208" s="146"/>
      <c r="K208" s="149"/>
      <c r="L208" s="152"/>
      <c r="M208" s="28" t="b">
        <f>M203=N208</f>
        <v>1</v>
      </c>
      <c r="N208" s="29">
        <f>SUM(N203:N207)</f>
        <v>0</v>
      </c>
      <c r="O208" s="30" t="s">
        <v>112</v>
      </c>
      <c r="P208" s="31"/>
      <c r="Q208" s="32"/>
      <c r="R208" s="32"/>
      <c r="S208" s="32"/>
      <c r="T208" s="33">
        <f>SUM(T203:T207)</f>
        <v>0</v>
      </c>
      <c r="U208" s="34"/>
      <c r="V208" s="34"/>
      <c r="W208" s="34"/>
      <c r="X208" s="35"/>
      <c r="Y208" s="165"/>
      <c r="Z208" s="36"/>
      <c r="AA208" s="4"/>
      <c r="AB208" s="37"/>
      <c r="AC208" s="37"/>
      <c r="AD208" s="38"/>
      <c r="AE208" s="37"/>
      <c r="AF208" s="37"/>
      <c r="AG208" s="37"/>
      <c r="AH208" s="37"/>
      <c r="AI208" s="37"/>
      <c r="AJ208" s="37"/>
      <c r="AK208" s="37"/>
      <c r="AL208" s="37"/>
      <c r="AM208" s="37"/>
      <c r="AN208" s="37"/>
      <c r="AO208" s="39"/>
      <c r="AP208" s="24"/>
      <c r="AQ208" s="8"/>
    </row>
    <row r="209" spans="1:43" ht="14.65" customHeight="1">
      <c r="A209" s="100">
        <f>A203+1</f>
        <v>35</v>
      </c>
      <c r="B209" s="193" t="s">
        <v>177</v>
      </c>
      <c r="C209" s="193"/>
      <c r="D209" s="117">
        <f>+Agosto!M209</f>
        <v>0</v>
      </c>
      <c r="E209" s="126"/>
      <c r="F209" s="132"/>
      <c r="G209" s="132"/>
      <c r="H209" s="132"/>
      <c r="I209" s="132"/>
      <c r="J209" s="144">
        <f>+F209+G209</f>
        <v>0</v>
      </c>
      <c r="K209" s="147">
        <f>+AO209</f>
        <v>0</v>
      </c>
      <c r="L209" s="150">
        <f>+J209+K209</f>
        <v>0</v>
      </c>
      <c r="M209" s="153">
        <f>+(D209+E209)-(L209)+H209-I209</f>
        <v>0</v>
      </c>
      <c r="N209" s="14"/>
      <c r="O209" s="15"/>
      <c r="P209" s="15"/>
      <c r="Q209" s="16"/>
      <c r="R209" s="17" t="str">
        <f ca="1">IF(Q209=0," ",IFERROR(IF(DATEDIF(TODAY(),Q209,"M")&lt;=5,"ROJO",IF(DATEDIF(TODAY(),Q209,"M")&gt;=12,"VERDE",IF(AND(DATEDIF(TODAY(),Q209,"M")&gt;=6,DATEDIF(TODAY(),Q209,"M")&lt;=11),"AMARILLO"))),S209))</f>
        <v xml:space="preserve"> </v>
      </c>
      <c r="S209" s="17" t="str">
        <f>IF(Q209=0," ",IF(Q209&lt;=$N$4,"VENCIDO","NO VENCIDO"))</f>
        <v xml:space="preserve"> </v>
      </c>
      <c r="T209" s="18"/>
      <c r="U209" s="19"/>
      <c r="V209" s="19"/>
      <c r="W209" s="20"/>
      <c r="X209" s="20"/>
      <c r="Y209" s="163">
        <f>+AT209</f>
        <v>0</v>
      </c>
      <c r="Z209" s="21"/>
      <c r="AA209" s="4"/>
      <c r="AB209" s="166"/>
      <c r="AC209" s="166"/>
      <c r="AD209" s="170">
        <f>+AB209+AC209</f>
        <v>0</v>
      </c>
      <c r="AE209" s="166"/>
      <c r="AF209" s="166"/>
      <c r="AG209" s="166"/>
      <c r="AH209" s="166"/>
      <c r="AI209" s="166"/>
      <c r="AJ209" s="166"/>
      <c r="AK209" s="166"/>
      <c r="AL209" s="166"/>
      <c r="AM209" s="166"/>
      <c r="AN209" s="166"/>
      <c r="AO209" s="183">
        <f>SUM(AD209:AN213)</f>
        <v>0</v>
      </c>
      <c r="AP209" s="24"/>
      <c r="AQ209" s="8"/>
    </row>
    <row r="210" spans="1:43" ht="14.65" customHeight="1">
      <c r="A210" s="101"/>
      <c r="B210" s="193"/>
      <c r="C210" s="193"/>
      <c r="D210" s="118"/>
      <c r="E210" s="127"/>
      <c r="F210" s="133"/>
      <c r="G210" s="133"/>
      <c r="H210" s="133"/>
      <c r="I210" s="133"/>
      <c r="J210" s="145"/>
      <c r="K210" s="148"/>
      <c r="L210" s="151"/>
      <c r="M210" s="154"/>
      <c r="N210" s="14"/>
      <c r="O210" s="15"/>
      <c r="P210" s="15"/>
      <c r="Q210" s="16"/>
      <c r="R210" s="17" t="str">
        <f ca="1">IF(Q210=0," ",IFERROR(IF(DATEDIF(TODAY(),Q210,"M")&lt;=5,"ROJO",IF(DATEDIF(TODAY(),Q210,"M")&gt;=12,"VERDE",IF(AND(DATEDIF(TODAY(),Q210,"M")&gt;=6,DATEDIF(TODAY(),Q210,"M")&lt;=11),"AMARILLO"))),S210))</f>
        <v xml:space="preserve"> </v>
      </c>
      <c r="S210" s="25" t="str">
        <f>IF(Q210=0," ",IF(Q210&lt;=$N$4,"VENCIDO","NO VENCIDO"))</f>
        <v xml:space="preserve"> </v>
      </c>
      <c r="T210" s="18"/>
      <c r="U210" s="19"/>
      <c r="V210" s="19"/>
      <c r="W210" s="20"/>
      <c r="X210" s="20"/>
      <c r="Y210" s="164"/>
      <c r="Z210" s="21"/>
      <c r="AA210" s="4"/>
      <c r="AB210" s="166"/>
      <c r="AC210" s="166"/>
      <c r="AD210" s="170"/>
      <c r="AE210" s="166"/>
      <c r="AF210" s="166"/>
      <c r="AG210" s="166"/>
      <c r="AH210" s="166"/>
      <c r="AI210" s="166"/>
      <c r="AJ210" s="166"/>
      <c r="AK210" s="166"/>
      <c r="AL210" s="166"/>
      <c r="AM210" s="166"/>
      <c r="AN210" s="166"/>
      <c r="AO210" s="184"/>
      <c r="AP210" s="24"/>
      <c r="AQ210" s="8"/>
    </row>
    <row r="211" spans="1:43" ht="14.65" customHeight="1">
      <c r="A211" s="101"/>
      <c r="B211" s="193"/>
      <c r="C211" s="193"/>
      <c r="D211" s="118"/>
      <c r="E211" s="127"/>
      <c r="F211" s="133"/>
      <c r="G211" s="133"/>
      <c r="H211" s="133"/>
      <c r="I211" s="133"/>
      <c r="J211" s="145"/>
      <c r="K211" s="148"/>
      <c r="L211" s="151"/>
      <c r="M211" s="154"/>
      <c r="N211" s="14"/>
      <c r="O211" s="15"/>
      <c r="P211" s="15"/>
      <c r="Q211" s="16"/>
      <c r="R211" s="17" t="str">
        <f ca="1">IF(Q211=0," ",IFERROR(IF(DATEDIF(TODAY(),Q211,"M")&lt;=5,"ROJO",IF(DATEDIF(TODAY(),Q211,"M")&gt;=12,"VERDE",IF(AND(DATEDIF(TODAY(),Q211,"M")&gt;=6,DATEDIF(TODAY(),Q211,"M")&lt;=11),"AMARILLO"))),S211))</f>
        <v xml:space="preserve"> </v>
      </c>
      <c r="S211" s="25" t="str">
        <f>IF(Q211=0," ",IF(Q211&lt;=$N$4,"VENCIDO","NO VENCIDO"))</f>
        <v xml:space="preserve"> </v>
      </c>
      <c r="T211" s="18"/>
      <c r="U211" s="19"/>
      <c r="V211" s="19"/>
      <c r="W211" s="20"/>
      <c r="X211" s="20"/>
      <c r="Y211" s="164"/>
      <c r="Z211" s="21"/>
      <c r="AA211" s="4"/>
      <c r="AB211" s="166"/>
      <c r="AC211" s="166"/>
      <c r="AD211" s="170"/>
      <c r="AE211" s="166"/>
      <c r="AF211" s="166"/>
      <c r="AG211" s="166"/>
      <c r="AH211" s="166"/>
      <c r="AI211" s="166"/>
      <c r="AJ211" s="166"/>
      <c r="AK211" s="166"/>
      <c r="AL211" s="166"/>
      <c r="AM211" s="166"/>
      <c r="AN211" s="166"/>
      <c r="AO211" s="184"/>
      <c r="AP211" s="24"/>
      <c r="AQ211" s="8"/>
    </row>
    <row r="212" spans="1:43" ht="14.65" customHeight="1">
      <c r="A212" s="101"/>
      <c r="B212" s="193"/>
      <c r="C212" s="193"/>
      <c r="D212" s="118"/>
      <c r="E212" s="127"/>
      <c r="F212" s="133"/>
      <c r="G212" s="133"/>
      <c r="H212" s="133"/>
      <c r="I212" s="133"/>
      <c r="J212" s="145"/>
      <c r="K212" s="148"/>
      <c r="L212" s="151"/>
      <c r="M212" s="154"/>
      <c r="N212" s="14"/>
      <c r="O212" s="15"/>
      <c r="P212" s="15"/>
      <c r="Q212" s="16"/>
      <c r="R212" s="17" t="str">
        <f ca="1">IF(Q212=0," ",IFERROR(IF(DATEDIF(TODAY(),Q212,"M")&lt;=5,"ROJO",IF(DATEDIF(TODAY(),Q212,"M")&gt;=12,"VERDE",IF(AND(DATEDIF(TODAY(),Q212,"M")&gt;=6,DATEDIF(TODAY(),Q212,"M")&lt;=11),"AMARILLO"))),S212))</f>
        <v xml:space="preserve"> </v>
      </c>
      <c r="S212" s="25" t="str">
        <f>IF(Q212=0," ",IF(Q212&lt;=$N$4,"VENCIDO","NO VENCIDO"))</f>
        <v xml:space="preserve"> </v>
      </c>
      <c r="T212" s="18"/>
      <c r="U212" s="19"/>
      <c r="V212" s="19"/>
      <c r="W212" s="20"/>
      <c r="X212" s="20"/>
      <c r="Y212" s="164"/>
      <c r="Z212" s="21"/>
      <c r="AA212" s="4"/>
      <c r="AB212" s="166"/>
      <c r="AC212" s="166"/>
      <c r="AD212" s="170"/>
      <c r="AE212" s="166"/>
      <c r="AF212" s="166"/>
      <c r="AG212" s="166"/>
      <c r="AH212" s="166"/>
      <c r="AI212" s="166"/>
      <c r="AJ212" s="166"/>
      <c r="AK212" s="166"/>
      <c r="AL212" s="166"/>
      <c r="AM212" s="166"/>
      <c r="AN212" s="166"/>
      <c r="AO212" s="184"/>
      <c r="AP212" s="24"/>
      <c r="AQ212" s="8"/>
    </row>
    <row r="213" spans="1:43" ht="14.65" customHeight="1">
      <c r="A213" s="101"/>
      <c r="B213" s="193"/>
      <c r="C213" s="193"/>
      <c r="D213" s="118"/>
      <c r="E213" s="127"/>
      <c r="F213" s="133"/>
      <c r="G213" s="133"/>
      <c r="H213" s="133"/>
      <c r="I213" s="133"/>
      <c r="J213" s="145"/>
      <c r="K213" s="148"/>
      <c r="L213" s="151"/>
      <c r="M213" s="155"/>
      <c r="N213" s="14"/>
      <c r="O213" s="15"/>
      <c r="P213" s="15"/>
      <c r="Q213" s="16"/>
      <c r="R213" s="17" t="str">
        <f ca="1">IF(Q213=0," ",IFERROR(IF(DATEDIF(TODAY(),Q213,"M")&lt;=5,"ROJO",IF(DATEDIF(TODAY(),Q213,"M")&gt;=12,"VERDE",IF(AND(DATEDIF(TODAY(),Q213,"M")&gt;=6,DATEDIF(TODAY(),Q213,"M")&lt;=11),"AMARILLO"))),S213))</f>
        <v xml:space="preserve"> </v>
      </c>
      <c r="S213" s="25" t="str">
        <f>IF(Q213=0," ",IF(Q213&lt;=$N$4,"VENCIDO","NO VENCIDO"))</f>
        <v xml:space="preserve"> </v>
      </c>
      <c r="T213" s="18"/>
      <c r="U213" s="19"/>
      <c r="V213" s="19"/>
      <c r="W213" s="20"/>
      <c r="X213" s="20"/>
      <c r="Y213" s="164"/>
      <c r="Z213" s="21"/>
      <c r="AA213" s="4"/>
      <c r="AB213" s="166"/>
      <c r="AC213" s="166"/>
      <c r="AD213" s="170"/>
      <c r="AE213" s="166"/>
      <c r="AF213" s="166"/>
      <c r="AG213" s="166"/>
      <c r="AH213" s="166"/>
      <c r="AI213" s="166"/>
      <c r="AJ213" s="166"/>
      <c r="AK213" s="166"/>
      <c r="AL213" s="166"/>
      <c r="AM213" s="166"/>
      <c r="AN213" s="166"/>
      <c r="AO213" s="185"/>
      <c r="AP213" s="24"/>
      <c r="AQ213" s="8"/>
    </row>
    <row r="214" spans="1:43" ht="16.5">
      <c r="A214" s="102"/>
      <c r="B214" s="193"/>
      <c r="C214" s="193"/>
      <c r="D214" s="119"/>
      <c r="E214" s="128"/>
      <c r="F214" s="134"/>
      <c r="G214" s="134"/>
      <c r="H214" s="134"/>
      <c r="I214" s="134"/>
      <c r="J214" s="146"/>
      <c r="K214" s="149"/>
      <c r="L214" s="152"/>
      <c r="M214" s="28" t="b">
        <f>M209=N214</f>
        <v>1</v>
      </c>
      <c r="N214" s="29">
        <f>SUM(N209:N213)</f>
        <v>0</v>
      </c>
      <c r="O214" s="30" t="s">
        <v>112</v>
      </c>
      <c r="P214" s="31"/>
      <c r="Q214" s="32"/>
      <c r="R214" s="32"/>
      <c r="S214" s="32"/>
      <c r="T214" s="33">
        <f>SUM(T209:T213)</f>
        <v>0</v>
      </c>
      <c r="U214" s="34"/>
      <c r="V214" s="34"/>
      <c r="W214" s="34"/>
      <c r="X214" s="35"/>
      <c r="Y214" s="165"/>
      <c r="Z214" s="36"/>
      <c r="AA214" s="4"/>
      <c r="AB214" s="37"/>
      <c r="AC214" s="37"/>
      <c r="AD214" s="38"/>
      <c r="AE214" s="37"/>
      <c r="AF214" s="37"/>
      <c r="AG214" s="37"/>
      <c r="AH214" s="37"/>
      <c r="AI214" s="37"/>
      <c r="AJ214" s="37"/>
      <c r="AK214" s="37"/>
      <c r="AL214" s="37"/>
      <c r="AM214" s="37"/>
      <c r="AN214" s="37"/>
      <c r="AO214" s="39"/>
      <c r="AP214" s="24"/>
      <c r="AQ214" s="8"/>
    </row>
    <row r="215" spans="1:43" ht="14.65" customHeight="1">
      <c r="A215" s="100">
        <f>A209+1</f>
        <v>36</v>
      </c>
      <c r="B215" s="193" t="s">
        <v>178</v>
      </c>
      <c r="C215" s="193"/>
      <c r="D215" s="117">
        <f>+Agosto!M215</f>
        <v>0</v>
      </c>
      <c r="E215" s="126"/>
      <c r="F215" s="132"/>
      <c r="G215" s="132"/>
      <c r="H215" s="132"/>
      <c r="I215" s="132"/>
      <c r="J215" s="144">
        <f>+F215+G215</f>
        <v>0</v>
      </c>
      <c r="K215" s="147">
        <f>+AO215</f>
        <v>0</v>
      </c>
      <c r="L215" s="150">
        <f>+J215+K215</f>
        <v>0</v>
      </c>
      <c r="M215" s="153">
        <f>+(D215+E215)-(L215)+H215-I215</f>
        <v>0</v>
      </c>
      <c r="N215" s="14"/>
      <c r="O215" s="15"/>
      <c r="P215" s="15"/>
      <c r="Q215" s="16"/>
      <c r="R215" s="17" t="str">
        <f ca="1">IF(Q215=0," ",IFERROR(IF(DATEDIF(TODAY(),Q215,"M")&lt;=5,"ROJO",IF(DATEDIF(TODAY(),Q215,"M")&gt;=12,"VERDE",IF(AND(DATEDIF(TODAY(),Q215,"M")&gt;=6,DATEDIF(TODAY(),Q215,"M")&lt;=11),"AMARILLO"))),S215))</f>
        <v xml:space="preserve"> </v>
      </c>
      <c r="S215" s="17" t="str">
        <f>IF(Q215=0," ",IF(Q215&lt;=$N$4,"VENCIDO","NO VENCIDO"))</f>
        <v xml:space="preserve"> </v>
      </c>
      <c r="T215" s="18"/>
      <c r="U215" s="19"/>
      <c r="V215" s="19"/>
      <c r="W215" s="20"/>
      <c r="X215" s="20"/>
      <c r="Y215" s="163">
        <f>+AT215</f>
        <v>0</v>
      </c>
      <c r="Z215" s="21"/>
      <c r="AA215" s="4"/>
      <c r="AB215" s="166"/>
      <c r="AC215" s="166"/>
      <c r="AD215" s="170">
        <f>+AB215+AC215</f>
        <v>0</v>
      </c>
      <c r="AE215" s="166"/>
      <c r="AF215" s="166"/>
      <c r="AG215" s="166"/>
      <c r="AH215" s="166"/>
      <c r="AI215" s="166"/>
      <c r="AJ215" s="166"/>
      <c r="AK215" s="166"/>
      <c r="AL215" s="166"/>
      <c r="AM215" s="166"/>
      <c r="AN215" s="166"/>
      <c r="AO215" s="183">
        <f>SUM(AD215:AN219)</f>
        <v>0</v>
      </c>
      <c r="AP215" s="24"/>
      <c r="AQ215" s="8"/>
    </row>
    <row r="216" spans="1:43" ht="14.65" customHeight="1">
      <c r="A216" s="101"/>
      <c r="B216" s="193"/>
      <c r="C216" s="193"/>
      <c r="D216" s="118"/>
      <c r="E216" s="127"/>
      <c r="F216" s="133"/>
      <c r="G216" s="133"/>
      <c r="H216" s="133"/>
      <c r="I216" s="133"/>
      <c r="J216" s="145"/>
      <c r="K216" s="148"/>
      <c r="L216" s="151"/>
      <c r="M216" s="154"/>
      <c r="N216" s="14"/>
      <c r="O216" s="15"/>
      <c r="P216" s="15"/>
      <c r="Q216" s="16"/>
      <c r="R216" s="17" t="str">
        <f ca="1">IF(Q216=0," ",IFERROR(IF(DATEDIF(TODAY(),Q216,"M")&lt;=5,"ROJO",IF(DATEDIF(TODAY(),Q216,"M")&gt;=12,"VERDE",IF(AND(DATEDIF(TODAY(),Q216,"M")&gt;=6,DATEDIF(TODAY(),Q216,"M")&lt;=11),"AMARILLO"))),S216))</f>
        <v xml:space="preserve"> </v>
      </c>
      <c r="S216" s="25" t="str">
        <f>IF(Q216=0," ",IF(Q216&lt;=$N$4,"VENCIDO","NO VENCIDO"))</f>
        <v xml:space="preserve"> </v>
      </c>
      <c r="T216" s="18"/>
      <c r="U216" s="19"/>
      <c r="V216" s="19"/>
      <c r="W216" s="20"/>
      <c r="X216" s="20"/>
      <c r="Y216" s="164"/>
      <c r="Z216" s="21"/>
      <c r="AA216" s="4"/>
      <c r="AB216" s="166"/>
      <c r="AC216" s="166"/>
      <c r="AD216" s="170"/>
      <c r="AE216" s="166"/>
      <c r="AF216" s="166"/>
      <c r="AG216" s="166"/>
      <c r="AH216" s="166"/>
      <c r="AI216" s="166"/>
      <c r="AJ216" s="166"/>
      <c r="AK216" s="166"/>
      <c r="AL216" s="166"/>
      <c r="AM216" s="166"/>
      <c r="AN216" s="166"/>
      <c r="AO216" s="184"/>
      <c r="AP216" s="24"/>
      <c r="AQ216" s="8"/>
    </row>
    <row r="217" spans="1:43" ht="14.65" customHeight="1">
      <c r="A217" s="101"/>
      <c r="B217" s="193"/>
      <c r="C217" s="193"/>
      <c r="D217" s="118"/>
      <c r="E217" s="127"/>
      <c r="F217" s="133"/>
      <c r="G217" s="133"/>
      <c r="H217" s="133"/>
      <c r="I217" s="133"/>
      <c r="J217" s="145"/>
      <c r="K217" s="148"/>
      <c r="L217" s="151"/>
      <c r="M217" s="154"/>
      <c r="N217" s="14"/>
      <c r="O217" s="15"/>
      <c r="P217" s="15"/>
      <c r="Q217" s="16"/>
      <c r="R217" s="17" t="str">
        <f ca="1">IF(Q217=0," ",IFERROR(IF(DATEDIF(TODAY(),Q217,"M")&lt;=5,"ROJO",IF(DATEDIF(TODAY(),Q217,"M")&gt;=12,"VERDE",IF(AND(DATEDIF(TODAY(),Q217,"M")&gt;=6,DATEDIF(TODAY(),Q217,"M")&lt;=11),"AMARILLO"))),S217))</f>
        <v xml:space="preserve"> </v>
      </c>
      <c r="S217" s="25" t="str">
        <f>IF(Q217=0," ",IF(Q217&lt;=$N$4,"VENCIDO","NO VENCIDO"))</f>
        <v xml:space="preserve"> </v>
      </c>
      <c r="T217" s="18"/>
      <c r="U217" s="19"/>
      <c r="V217" s="19"/>
      <c r="W217" s="20"/>
      <c r="X217" s="20"/>
      <c r="Y217" s="164"/>
      <c r="Z217" s="21"/>
      <c r="AA217" s="4"/>
      <c r="AB217" s="166"/>
      <c r="AC217" s="166"/>
      <c r="AD217" s="170"/>
      <c r="AE217" s="166"/>
      <c r="AF217" s="166"/>
      <c r="AG217" s="166"/>
      <c r="AH217" s="166"/>
      <c r="AI217" s="166"/>
      <c r="AJ217" s="166"/>
      <c r="AK217" s="166"/>
      <c r="AL217" s="166"/>
      <c r="AM217" s="166"/>
      <c r="AN217" s="166"/>
      <c r="AO217" s="184"/>
      <c r="AP217" s="24"/>
      <c r="AQ217" s="8"/>
    </row>
    <row r="218" spans="1:43" ht="14.65" customHeight="1">
      <c r="A218" s="101"/>
      <c r="B218" s="193"/>
      <c r="C218" s="193"/>
      <c r="D218" s="118"/>
      <c r="E218" s="127"/>
      <c r="F218" s="133"/>
      <c r="G218" s="133"/>
      <c r="H218" s="133"/>
      <c r="I218" s="133"/>
      <c r="J218" s="145"/>
      <c r="K218" s="148"/>
      <c r="L218" s="151"/>
      <c r="M218" s="154"/>
      <c r="N218" s="14"/>
      <c r="O218" s="15"/>
      <c r="P218" s="15"/>
      <c r="Q218" s="16"/>
      <c r="R218" s="17" t="str">
        <f ca="1">IF(Q218=0," ",IFERROR(IF(DATEDIF(TODAY(),Q218,"M")&lt;=5,"ROJO",IF(DATEDIF(TODAY(),Q218,"M")&gt;=12,"VERDE",IF(AND(DATEDIF(TODAY(),Q218,"M")&gt;=6,DATEDIF(TODAY(),Q218,"M")&lt;=11),"AMARILLO"))),S218))</f>
        <v xml:space="preserve"> </v>
      </c>
      <c r="S218" s="25" t="str">
        <f>IF(Q218=0," ",IF(Q218&lt;=$N$4,"VENCIDO","NO VENCIDO"))</f>
        <v xml:space="preserve"> </v>
      </c>
      <c r="T218" s="18"/>
      <c r="U218" s="19"/>
      <c r="V218" s="19"/>
      <c r="W218" s="20"/>
      <c r="X218" s="20"/>
      <c r="Y218" s="164"/>
      <c r="Z218" s="21"/>
      <c r="AA218" s="4"/>
      <c r="AB218" s="166"/>
      <c r="AC218" s="166"/>
      <c r="AD218" s="170"/>
      <c r="AE218" s="166"/>
      <c r="AF218" s="166"/>
      <c r="AG218" s="166"/>
      <c r="AH218" s="166"/>
      <c r="AI218" s="166"/>
      <c r="AJ218" s="166"/>
      <c r="AK218" s="166"/>
      <c r="AL218" s="166"/>
      <c r="AM218" s="166"/>
      <c r="AN218" s="166"/>
      <c r="AO218" s="184"/>
      <c r="AP218" s="24"/>
      <c r="AQ218" s="8"/>
    </row>
    <row r="219" spans="1:43" ht="14.65" customHeight="1">
      <c r="A219" s="101"/>
      <c r="B219" s="193"/>
      <c r="C219" s="193"/>
      <c r="D219" s="118"/>
      <c r="E219" s="127"/>
      <c r="F219" s="133"/>
      <c r="G219" s="133"/>
      <c r="H219" s="133"/>
      <c r="I219" s="133"/>
      <c r="J219" s="145"/>
      <c r="K219" s="148"/>
      <c r="L219" s="151"/>
      <c r="M219" s="155"/>
      <c r="N219" s="14"/>
      <c r="O219" s="15"/>
      <c r="P219" s="15"/>
      <c r="Q219" s="16"/>
      <c r="R219" s="17" t="str">
        <f ca="1">IF(Q219=0," ",IFERROR(IF(DATEDIF(TODAY(),Q219,"M")&lt;=5,"ROJO",IF(DATEDIF(TODAY(),Q219,"M")&gt;=12,"VERDE",IF(AND(DATEDIF(TODAY(),Q219,"M")&gt;=6,DATEDIF(TODAY(),Q219,"M")&lt;=11),"AMARILLO"))),S219))</f>
        <v xml:space="preserve"> </v>
      </c>
      <c r="S219" s="25" t="str">
        <f>IF(Q219=0," ",IF(Q219&lt;=$N$4,"VENCIDO","NO VENCIDO"))</f>
        <v xml:space="preserve"> </v>
      </c>
      <c r="T219" s="18"/>
      <c r="U219" s="19"/>
      <c r="V219" s="19"/>
      <c r="W219" s="20"/>
      <c r="X219" s="20"/>
      <c r="Y219" s="164"/>
      <c r="Z219" s="21"/>
      <c r="AA219" s="4"/>
      <c r="AB219" s="166"/>
      <c r="AC219" s="166"/>
      <c r="AD219" s="170"/>
      <c r="AE219" s="166"/>
      <c r="AF219" s="166"/>
      <c r="AG219" s="166"/>
      <c r="AH219" s="166"/>
      <c r="AI219" s="166"/>
      <c r="AJ219" s="166"/>
      <c r="AK219" s="166"/>
      <c r="AL219" s="166"/>
      <c r="AM219" s="166"/>
      <c r="AN219" s="166"/>
      <c r="AO219" s="185"/>
      <c r="AP219" s="24"/>
      <c r="AQ219" s="8"/>
    </row>
    <row r="220" spans="1:43" ht="16.5">
      <c r="A220" s="102"/>
      <c r="B220" s="194"/>
      <c r="C220" s="194"/>
      <c r="D220" s="119"/>
      <c r="E220" s="128"/>
      <c r="F220" s="134"/>
      <c r="G220" s="134"/>
      <c r="H220" s="134"/>
      <c r="I220" s="134"/>
      <c r="J220" s="146"/>
      <c r="K220" s="149"/>
      <c r="L220" s="152"/>
      <c r="M220" s="28" t="b">
        <f>M215=N220</f>
        <v>1</v>
      </c>
      <c r="N220" s="29">
        <f>SUM(N215:N219)</f>
        <v>0</v>
      </c>
      <c r="O220" s="30" t="s">
        <v>112</v>
      </c>
      <c r="P220" s="31"/>
      <c r="Q220" s="32"/>
      <c r="R220" s="32"/>
      <c r="S220" s="32"/>
      <c r="T220" s="33">
        <f>SUM(T215:T219)</f>
        <v>0</v>
      </c>
      <c r="U220" s="34"/>
      <c r="V220" s="34"/>
      <c r="W220" s="34"/>
      <c r="X220" s="35"/>
      <c r="Y220" s="165"/>
      <c r="Z220" s="36"/>
      <c r="AA220" s="4"/>
      <c r="AB220" s="37"/>
      <c r="AC220" s="38"/>
      <c r="AD220" s="38"/>
      <c r="AE220" s="38"/>
      <c r="AF220" s="38"/>
      <c r="AG220" s="38"/>
      <c r="AH220" s="38"/>
      <c r="AI220" s="38"/>
      <c r="AJ220" s="38"/>
      <c r="AK220" s="38"/>
      <c r="AL220" s="38"/>
      <c r="AM220" s="38"/>
      <c r="AN220" s="38"/>
      <c r="AO220" s="39"/>
      <c r="AP220" s="24"/>
      <c r="AQ220" s="8"/>
    </row>
    <row r="221" spans="1:43" ht="16.5">
      <c r="A221" s="96" t="s">
        <v>179</v>
      </c>
      <c r="B221" s="97"/>
      <c r="C221" s="98"/>
      <c r="D221" s="48"/>
      <c r="E221" s="48"/>
      <c r="F221" s="48"/>
      <c r="G221" s="48"/>
      <c r="H221" s="48"/>
      <c r="I221" s="48"/>
      <c r="J221" s="48"/>
      <c r="K221" s="48"/>
      <c r="L221" s="48"/>
      <c r="M221" s="48"/>
      <c r="N221" s="48"/>
      <c r="O221" s="48"/>
      <c r="P221" s="48"/>
      <c r="Q221" s="48"/>
      <c r="R221" s="48"/>
      <c r="S221" s="48"/>
      <c r="T221" s="48"/>
      <c r="U221" s="48"/>
      <c r="V221" s="48"/>
      <c r="W221" s="48"/>
      <c r="X221" s="48"/>
      <c r="Y221" s="48"/>
      <c r="Z221" s="49"/>
      <c r="AA221" s="4"/>
      <c r="AB221" s="50"/>
      <c r="AC221" s="51"/>
      <c r="AD221" s="51"/>
      <c r="AE221" s="51"/>
      <c r="AF221" s="51"/>
      <c r="AG221" s="51"/>
      <c r="AH221" s="51"/>
      <c r="AI221" s="51"/>
      <c r="AJ221" s="51"/>
      <c r="AK221" s="51"/>
      <c r="AL221" s="51"/>
      <c r="AM221" s="51"/>
      <c r="AN221" s="51"/>
      <c r="AO221" s="51"/>
      <c r="AP221" s="52"/>
      <c r="AQ221" s="8"/>
    </row>
    <row r="222" spans="1:43" ht="14.65" customHeight="1">
      <c r="A222" s="103">
        <v>1</v>
      </c>
      <c r="B222" s="193" t="s">
        <v>180</v>
      </c>
      <c r="C222" s="193"/>
      <c r="D222" s="117">
        <f>+Agosto!M222</f>
        <v>20</v>
      </c>
      <c r="E222" s="126">
        <v>0</v>
      </c>
      <c r="F222" s="132">
        <v>0</v>
      </c>
      <c r="G222" s="132"/>
      <c r="H222" s="132"/>
      <c r="I222" s="132"/>
      <c r="J222" s="144">
        <f>+F222+G222</f>
        <v>0</v>
      </c>
      <c r="K222" s="147">
        <f>+AO222</f>
        <v>0</v>
      </c>
      <c r="L222" s="150">
        <f>+J222+K222</f>
        <v>0</v>
      </c>
      <c r="M222" s="153">
        <f>+(D222+E222)-(L222)+H222-I222</f>
        <v>20</v>
      </c>
      <c r="N222" s="14">
        <v>10</v>
      </c>
      <c r="O222" s="223" t="s">
        <v>309</v>
      </c>
      <c r="P222" s="224" t="s">
        <v>115</v>
      </c>
      <c r="Q222" s="16">
        <v>46996</v>
      </c>
      <c r="R222" s="17" t="str">
        <f ca="1">IF(Q222=0," ",IFERROR(IF(DATEDIF(TODAY(),Q222,"M")&lt;=5,"ROJO",IF(DATEDIF(TODAY(),Q222,"M")&gt;=12,"VERDE",IF(AND(DATEDIF(TODAY(),Q222,"M")&gt;=6,DATEDIF(TODAY(),Q222,"M")&lt;=11),"AMARILLO"))),S222))</f>
        <v>VERDE</v>
      </c>
      <c r="S222" s="17" t="str">
        <f>IF(Q222=0," ",IF(Q222&lt;=$N$4,"VENCIDO","NO VENCIDO"))</f>
        <v>NO VENCIDO</v>
      </c>
      <c r="T222" s="18"/>
      <c r="U222" s="19"/>
      <c r="V222" s="19"/>
      <c r="W222" s="20"/>
      <c r="X222" s="20"/>
      <c r="Y222" s="163">
        <f>+AT222</f>
        <v>0</v>
      </c>
      <c r="Z222" s="21"/>
      <c r="AA222" s="4"/>
      <c r="AB222" s="166"/>
      <c r="AC222" s="166"/>
      <c r="AD222" s="170">
        <f>+AB222+AC222</f>
        <v>0</v>
      </c>
      <c r="AE222" s="167"/>
      <c r="AF222" s="167"/>
      <c r="AG222" s="167"/>
      <c r="AH222" s="167"/>
      <c r="AI222" s="167"/>
      <c r="AJ222" s="167"/>
      <c r="AK222" s="167"/>
      <c r="AL222" s="167"/>
      <c r="AM222" s="167"/>
      <c r="AN222" s="167"/>
      <c r="AO222" s="183">
        <f>SUM(AD222:AN226)</f>
        <v>0</v>
      </c>
      <c r="AP222" s="24"/>
      <c r="AQ222" s="8"/>
    </row>
    <row r="223" spans="1:43" ht="14.65" customHeight="1">
      <c r="A223" s="103"/>
      <c r="B223" s="193"/>
      <c r="C223" s="193"/>
      <c r="D223" s="118"/>
      <c r="E223" s="127"/>
      <c r="F223" s="133"/>
      <c r="G223" s="133"/>
      <c r="H223" s="133"/>
      <c r="I223" s="133"/>
      <c r="J223" s="145"/>
      <c r="K223" s="148"/>
      <c r="L223" s="151"/>
      <c r="M223" s="154"/>
      <c r="N223" s="14">
        <v>10</v>
      </c>
      <c r="O223" s="15" t="s">
        <v>318</v>
      </c>
      <c r="P223" s="15" t="s">
        <v>115</v>
      </c>
      <c r="Q223" s="225">
        <v>46934</v>
      </c>
      <c r="R223" s="17" t="str">
        <f ca="1">IF(Q223=0," ",IFERROR(IF(DATEDIF(TODAY(),Q223,"M")&lt;=5,"ROJO",IF(DATEDIF(TODAY(),Q223,"M")&gt;=12,"VERDE",IF(AND(DATEDIF(TODAY(),Q223,"M")&gt;=6,DATEDIF(TODAY(),Q223,"M")&lt;=11),"AMARILLO"))),S223))</f>
        <v>VERDE</v>
      </c>
      <c r="S223" s="25" t="str">
        <f>IF(Q223=0," ",IF(Q223&lt;=$N$4,"VENCIDO","NO VENCIDO"))</f>
        <v>NO VENCIDO</v>
      </c>
      <c r="T223" s="18"/>
      <c r="U223" s="19"/>
      <c r="V223" s="19"/>
      <c r="W223" s="20"/>
      <c r="X223" s="20"/>
      <c r="Y223" s="164"/>
      <c r="Z223" s="21"/>
      <c r="AA223" s="4"/>
      <c r="AB223" s="166"/>
      <c r="AC223" s="166"/>
      <c r="AD223" s="170"/>
      <c r="AE223" s="168"/>
      <c r="AF223" s="168"/>
      <c r="AG223" s="168"/>
      <c r="AH223" s="168"/>
      <c r="AI223" s="168"/>
      <c r="AJ223" s="168"/>
      <c r="AK223" s="168"/>
      <c r="AL223" s="168"/>
      <c r="AM223" s="168"/>
      <c r="AN223" s="168"/>
      <c r="AO223" s="184"/>
      <c r="AP223" s="24"/>
      <c r="AQ223" s="8"/>
    </row>
    <row r="224" spans="1:43" ht="14.65" customHeight="1">
      <c r="A224" s="103"/>
      <c r="B224" s="193"/>
      <c r="C224" s="193"/>
      <c r="D224" s="118"/>
      <c r="E224" s="127"/>
      <c r="F224" s="133"/>
      <c r="G224" s="133"/>
      <c r="H224" s="133"/>
      <c r="I224" s="133"/>
      <c r="J224" s="145"/>
      <c r="K224" s="148"/>
      <c r="L224" s="151"/>
      <c r="M224" s="154"/>
      <c r="N224" s="14"/>
      <c r="O224" s="15"/>
      <c r="P224" s="15"/>
      <c r="Q224" s="16"/>
      <c r="R224" s="17" t="str">
        <f ca="1">IF(Q224=0," ",IFERROR(IF(DATEDIF(TODAY(),Q224,"M")&lt;=5,"ROJO",IF(DATEDIF(TODAY(),Q224,"M")&gt;=12,"VERDE",IF(AND(DATEDIF(TODAY(),Q224,"M")&gt;=6,DATEDIF(TODAY(),Q224,"M")&lt;=11),"AMARILLO"))),S224))</f>
        <v xml:space="preserve"> </v>
      </c>
      <c r="S224" s="25" t="str">
        <f>IF(Q224=0," ",IF(Q224&lt;=$N$4,"VENCIDO","NO VENCIDO"))</f>
        <v xml:space="preserve"> </v>
      </c>
      <c r="T224" s="18"/>
      <c r="U224" s="19"/>
      <c r="V224" s="19"/>
      <c r="W224" s="20"/>
      <c r="X224" s="20"/>
      <c r="Y224" s="164"/>
      <c r="Z224" s="21"/>
      <c r="AA224" s="4"/>
      <c r="AB224" s="166"/>
      <c r="AC224" s="166"/>
      <c r="AD224" s="170"/>
      <c r="AE224" s="168"/>
      <c r="AF224" s="168"/>
      <c r="AG224" s="168"/>
      <c r="AH224" s="168"/>
      <c r="AI224" s="168"/>
      <c r="AJ224" s="168"/>
      <c r="AK224" s="168"/>
      <c r="AL224" s="168"/>
      <c r="AM224" s="168"/>
      <c r="AN224" s="168"/>
      <c r="AO224" s="184"/>
      <c r="AP224" s="24"/>
      <c r="AQ224" s="8"/>
    </row>
    <row r="225" spans="1:43" ht="14.65" customHeight="1">
      <c r="A225" s="103"/>
      <c r="B225" s="193"/>
      <c r="C225" s="193"/>
      <c r="D225" s="118"/>
      <c r="E225" s="127"/>
      <c r="F225" s="133"/>
      <c r="G225" s="133"/>
      <c r="H225" s="133"/>
      <c r="I225" s="133"/>
      <c r="J225" s="145"/>
      <c r="K225" s="148"/>
      <c r="L225" s="151"/>
      <c r="M225" s="154"/>
      <c r="N225" s="14"/>
      <c r="O225" s="15"/>
      <c r="P225" s="15"/>
      <c r="Q225" s="16"/>
      <c r="R225" s="17" t="str">
        <f ca="1">IF(Q225=0," ",IFERROR(IF(DATEDIF(TODAY(),Q225,"M")&lt;=5,"ROJO",IF(DATEDIF(TODAY(),Q225,"M")&gt;=12,"VERDE",IF(AND(DATEDIF(TODAY(),Q225,"M")&gt;=6,DATEDIF(TODAY(),Q225,"M")&lt;=11),"AMARILLO"))),S225))</f>
        <v xml:space="preserve"> </v>
      </c>
      <c r="S225" s="25" t="str">
        <f>IF(Q225=0," ",IF(Q225&lt;=$N$4,"VENCIDO","NO VENCIDO"))</f>
        <v xml:space="preserve"> </v>
      </c>
      <c r="T225" s="18"/>
      <c r="U225" s="19"/>
      <c r="V225" s="19"/>
      <c r="W225" s="20"/>
      <c r="X225" s="20"/>
      <c r="Y225" s="164"/>
      <c r="Z225" s="21"/>
      <c r="AA225" s="4"/>
      <c r="AB225" s="166"/>
      <c r="AC225" s="166"/>
      <c r="AD225" s="170"/>
      <c r="AE225" s="168"/>
      <c r="AF225" s="168"/>
      <c r="AG225" s="168"/>
      <c r="AH225" s="168"/>
      <c r="AI225" s="168"/>
      <c r="AJ225" s="168"/>
      <c r="AK225" s="168"/>
      <c r="AL225" s="168"/>
      <c r="AM225" s="168"/>
      <c r="AN225" s="168"/>
      <c r="AO225" s="184"/>
      <c r="AP225" s="24"/>
      <c r="AQ225" s="8"/>
    </row>
    <row r="226" spans="1:43" ht="14.65" customHeight="1">
      <c r="A226" s="103"/>
      <c r="B226" s="193"/>
      <c r="C226" s="193"/>
      <c r="D226" s="118"/>
      <c r="E226" s="127"/>
      <c r="F226" s="133"/>
      <c r="G226" s="133"/>
      <c r="H226" s="133"/>
      <c r="I226" s="133"/>
      <c r="J226" s="145"/>
      <c r="K226" s="148"/>
      <c r="L226" s="151"/>
      <c r="M226" s="155"/>
      <c r="N226" s="14"/>
      <c r="O226" s="15"/>
      <c r="P226" s="15"/>
      <c r="Q226" s="16"/>
      <c r="R226" s="17" t="str">
        <f ca="1">IF(Q226=0," ",IFERROR(IF(DATEDIF(TODAY(),Q226,"M")&lt;=5,"ROJO",IF(DATEDIF(TODAY(),Q226,"M")&gt;=12,"VERDE",IF(AND(DATEDIF(TODAY(),Q226,"M")&gt;=6,DATEDIF(TODAY(),Q226,"M")&lt;=11),"AMARILLO"))),S226))</f>
        <v xml:space="preserve"> </v>
      </c>
      <c r="S226" s="25" t="str">
        <f>IF(Q226=0," ",IF(Q226&lt;=$N$4,"VENCIDO","NO VENCIDO"))</f>
        <v xml:space="preserve"> </v>
      </c>
      <c r="T226" s="18"/>
      <c r="U226" s="19"/>
      <c r="V226" s="19"/>
      <c r="W226" s="20"/>
      <c r="X226" s="20"/>
      <c r="Y226" s="164"/>
      <c r="Z226" s="21"/>
      <c r="AA226" s="4"/>
      <c r="AB226" s="166"/>
      <c r="AC226" s="166"/>
      <c r="AD226" s="170"/>
      <c r="AE226" s="169"/>
      <c r="AF226" s="169"/>
      <c r="AG226" s="169"/>
      <c r="AH226" s="169"/>
      <c r="AI226" s="169"/>
      <c r="AJ226" s="169"/>
      <c r="AK226" s="169"/>
      <c r="AL226" s="169"/>
      <c r="AM226" s="169"/>
      <c r="AN226" s="169"/>
      <c r="AO226" s="185"/>
      <c r="AP226" s="24"/>
      <c r="AQ226" s="8"/>
    </row>
    <row r="227" spans="1:43" ht="16.5">
      <c r="A227" s="103"/>
      <c r="B227" s="193"/>
      <c r="C227" s="193"/>
      <c r="D227" s="119"/>
      <c r="E227" s="128"/>
      <c r="F227" s="134"/>
      <c r="G227" s="134"/>
      <c r="H227" s="134"/>
      <c r="I227" s="134"/>
      <c r="J227" s="146"/>
      <c r="K227" s="149"/>
      <c r="L227" s="152"/>
      <c r="M227" s="28" t="b">
        <f>M222=N227</f>
        <v>1</v>
      </c>
      <c r="N227" s="29">
        <f>SUM(N222:N226)</f>
        <v>20</v>
      </c>
      <c r="O227" s="30" t="s">
        <v>112</v>
      </c>
      <c r="P227" s="31"/>
      <c r="Q227" s="32"/>
      <c r="R227" s="32"/>
      <c r="S227" s="32"/>
      <c r="T227" s="33">
        <f>SUM(T222:T226)</f>
        <v>0</v>
      </c>
      <c r="U227" s="34"/>
      <c r="V227" s="34"/>
      <c r="W227" s="35"/>
      <c r="X227" s="35"/>
      <c r="Y227" s="165"/>
      <c r="Z227" s="36"/>
      <c r="AA227" s="4"/>
      <c r="AB227" s="37"/>
      <c r="AC227" s="38"/>
      <c r="AD227" s="38"/>
      <c r="AE227" s="38"/>
      <c r="AF227" s="38"/>
      <c r="AG227" s="38"/>
      <c r="AH227" s="38"/>
      <c r="AI227" s="38"/>
      <c r="AJ227" s="38"/>
      <c r="AK227" s="38"/>
      <c r="AL227" s="38"/>
      <c r="AM227" s="38"/>
      <c r="AN227" s="38"/>
      <c r="AO227" s="39"/>
      <c r="AP227" s="24"/>
      <c r="AQ227" s="8"/>
    </row>
    <row r="228" spans="1:43" ht="14.65" customHeight="1">
      <c r="A228" s="103">
        <f>A222+1</f>
        <v>2</v>
      </c>
      <c r="B228" s="193" t="s">
        <v>182</v>
      </c>
      <c r="C228" s="193"/>
      <c r="D228" s="117">
        <f>+Agosto!M228</f>
        <v>28</v>
      </c>
      <c r="E228" s="126">
        <v>0</v>
      </c>
      <c r="F228" s="132">
        <v>9</v>
      </c>
      <c r="G228" s="132"/>
      <c r="H228" s="132"/>
      <c r="I228" s="132"/>
      <c r="J228" s="144">
        <f>+F228+G228</f>
        <v>9</v>
      </c>
      <c r="K228" s="147">
        <f>+AO228</f>
        <v>0</v>
      </c>
      <c r="L228" s="150">
        <f>+J228+K228</f>
        <v>9</v>
      </c>
      <c r="M228" s="153">
        <f>+(D228+E228)-(L228)+H228-I228</f>
        <v>19</v>
      </c>
      <c r="N228" s="14">
        <v>19</v>
      </c>
      <c r="O228" s="15" t="s">
        <v>310</v>
      </c>
      <c r="P228" s="15" t="s">
        <v>115</v>
      </c>
      <c r="Q228" s="16">
        <v>47299</v>
      </c>
      <c r="R228" s="17" t="str">
        <f ca="1">IF(Q228=0," ",IFERROR(IF(DATEDIF(TODAY(),Q228,"M")&lt;=5,"ROJO",IF(DATEDIF(TODAY(),Q228,"M")&gt;=12,"VERDE",IF(AND(DATEDIF(TODAY(),Q228,"M")&gt;=6,DATEDIF(TODAY(),Q228,"M")&lt;=11),"AMARILLO"))),S228))</f>
        <v>VERDE</v>
      </c>
      <c r="S228" s="17" t="str">
        <f>IF(Q228=0," ",IF(Q228&lt;=$N$4,"VENCIDO","NO VENCIDO"))</f>
        <v>NO VENCIDO</v>
      </c>
      <c r="T228" s="18"/>
      <c r="U228" s="19"/>
      <c r="V228" s="19"/>
      <c r="W228" s="20"/>
      <c r="X228" s="20"/>
      <c r="Y228" s="163">
        <f>+AT228</f>
        <v>0</v>
      </c>
      <c r="Z228" s="21"/>
      <c r="AA228" s="4"/>
      <c r="AB228" s="166"/>
      <c r="AC228" s="166"/>
      <c r="AD228" s="170">
        <f>+AB228+AC228</f>
        <v>0</v>
      </c>
      <c r="AE228" s="167"/>
      <c r="AF228" s="166"/>
      <c r="AG228" s="166"/>
      <c r="AH228" s="166"/>
      <c r="AI228" s="166"/>
      <c r="AJ228" s="166"/>
      <c r="AK228" s="166"/>
      <c r="AL228" s="166"/>
      <c r="AM228" s="166"/>
      <c r="AN228" s="166"/>
      <c r="AO228" s="183">
        <f>SUM(AD228:AN232)</f>
        <v>0</v>
      </c>
      <c r="AP228" s="24"/>
      <c r="AQ228" s="8"/>
    </row>
    <row r="229" spans="1:43" ht="14.65" customHeight="1">
      <c r="A229" s="103"/>
      <c r="B229" s="193"/>
      <c r="C229" s="193"/>
      <c r="D229" s="118"/>
      <c r="E229" s="127"/>
      <c r="F229" s="133"/>
      <c r="G229" s="133"/>
      <c r="H229" s="133"/>
      <c r="I229" s="133"/>
      <c r="J229" s="145"/>
      <c r="K229" s="148"/>
      <c r="L229" s="151"/>
      <c r="M229" s="154"/>
      <c r="N229" s="14"/>
      <c r="O229" s="15"/>
      <c r="P229" s="15"/>
      <c r="Q229" s="16"/>
      <c r="R229" s="17" t="str">
        <f ca="1">IF(Q229=0," ",IFERROR(IF(DATEDIF(TODAY(),Q229,"M")&lt;=5,"ROJO",IF(DATEDIF(TODAY(),Q229,"M")&gt;=12,"VERDE",IF(AND(DATEDIF(TODAY(),Q229,"M")&gt;=6,DATEDIF(TODAY(),Q229,"M")&lt;=11),"AMARILLO"))),S229))</f>
        <v xml:space="preserve"> </v>
      </c>
      <c r="S229" s="25" t="str">
        <f>IF(Q229=0," ",IF(Q229&lt;=$N$4,"VENCIDO","NO VENCIDO"))</f>
        <v xml:space="preserve"> </v>
      </c>
      <c r="T229" s="18"/>
      <c r="U229" s="19"/>
      <c r="V229" s="19"/>
      <c r="W229" s="20"/>
      <c r="X229" s="20"/>
      <c r="Y229" s="164"/>
      <c r="Z229" s="21"/>
      <c r="AA229" s="4"/>
      <c r="AB229" s="166"/>
      <c r="AC229" s="166"/>
      <c r="AD229" s="170"/>
      <c r="AE229" s="168"/>
      <c r="AF229" s="166"/>
      <c r="AG229" s="166"/>
      <c r="AH229" s="166"/>
      <c r="AI229" s="166"/>
      <c r="AJ229" s="166"/>
      <c r="AK229" s="166"/>
      <c r="AL229" s="166"/>
      <c r="AM229" s="166"/>
      <c r="AN229" s="166"/>
      <c r="AO229" s="184"/>
      <c r="AP229" s="24"/>
      <c r="AQ229" s="8"/>
    </row>
    <row r="230" spans="1:43" ht="14.65" customHeight="1">
      <c r="A230" s="103"/>
      <c r="B230" s="193"/>
      <c r="C230" s="193"/>
      <c r="D230" s="118"/>
      <c r="E230" s="127"/>
      <c r="F230" s="133"/>
      <c r="G230" s="133"/>
      <c r="H230" s="133"/>
      <c r="I230" s="133"/>
      <c r="J230" s="145"/>
      <c r="K230" s="148"/>
      <c r="L230" s="151"/>
      <c r="M230" s="154"/>
      <c r="N230" s="14"/>
      <c r="O230" s="15"/>
      <c r="P230" s="15"/>
      <c r="Q230" s="16"/>
      <c r="R230" s="17" t="str">
        <f ca="1">IF(Q230=0," ",IFERROR(IF(DATEDIF(TODAY(),Q230,"M")&lt;=5,"ROJO",IF(DATEDIF(TODAY(),Q230,"M")&gt;=12,"VERDE",IF(AND(DATEDIF(TODAY(),Q230,"M")&gt;=6,DATEDIF(TODAY(),Q230,"M")&lt;=11),"AMARILLO"))),S230))</f>
        <v xml:space="preserve"> </v>
      </c>
      <c r="S230" s="25" t="str">
        <f>IF(Q230=0," ",IF(Q230&lt;=$N$4,"VENCIDO","NO VENCIDO"))</f>
        <v xml:space="preserve"> </v>
      </c>
      <c r="T230" s="18"/>
      <c r="U230" s="19"/>
      <c r="V230" s="19"/>
      <c r="W230" s="20"/>
      <c r="X230" s="20"/>
      <c r="Y230" s="164"/>
      <c r="Z230" s="21"/>
      <c r="AA230" s="4"/>
      <c r="AB230" s="166"/>
      <c r="AC230" s="166"/>
      <c r="AD230" s="170"/>
      <c r="AE230" s="168"/>
      <c r="AF230" s="166"/>
      <c r="AG230" s="166"/>
      <c r="AH230" s="166"/>
      <c r="AI230" s="166"/>
      <c r="AJ230" s="166"/>
      <c r="AK230" s="166"/>
      <c r="AL230" s="166"/>
      <c r="AM230" s="166"/>
      <c r="AN230" s="166"/>
      <c r="AO230" s="184"/>
      <c r="AP230" s="24"/>
      <c r="AQ230" s="8"/>
    </row>
    <row r="231" spans="1:43" ht="14.65" customHeight="1">
      <c r="A231" s="103"/>
      <c r="B231" s="193"/>
      <c r="C231" s="193"/>
      <c r="D231" s="118"/>
      <c r="E231" s="127"/>
      <c r="F231" s="133"/>
      <c r="G231" s="133"/>
      <c r="H231" s="133"/>
      <c r="I231" s="133"/>
      <c r="J231" s="145"/>
      <c r="K231" s="148"/>
      <c r="L231" s="151"/>
      <c r="M231" s="154"/>
      <c r="N231" s="14"/>
      <c r="O231" s="15"/>
      <c r="P231" s="15"/>
      <c r="Q231" s="16"/>
      <c r="R231" s="17" t="str">
        <f ca="1">IF(Q231=0," ",IFERROR(IF(DATEDIF(TODAY(),Q231,"M")&lt;=5,"ROJO",IF(DATEDIF(TODAY(),Q231,"M")&gt;=12,"VERDE",IF(AND(DATEDIF(TODAY(),Q231,"M")&gt;=6,DATEDIF(TODAY(),Q231,"M")&lt;=11),"AMARILLO"))),S231))</f>
        <v xml:space="preserve"> </v>
      </c>
      <c r="S231" s="25" t="str">
        <f>IF(Q231=0," ",IF(Q231&lt;=$N$4,"VENCIDO","NO VENCIDO"))</f>
        <v xml:space="preserve"> </v>
      </c>
      <c r="T231" s="18"/>
      <c r="U231" s="19"/>
      <c r="V231" s="19"/>
      <c r="W231" s="20"/>
      <c r="X231" s="20"/>
      <c r="Y231" s="164"/>
      <c r="Z231" s="21"/>
      <c r="AA231" s="4"/>
      <c r="AB231" s="166"/>
      <c r="AC231" s="166"/>
      <c r="AD231" s="170"/>
      <c r="AE231" s="168"/>
      <c r="AF231" s="166"/>
      <c r="AG231" s="166"/>
      <c r="AH231" s="166"/>
      <c r="AI231" s="166"/>
      <c r="AJ231" s="166"/>
      <c r="AK231" s="166"/>
      <c r="AL231" s="166"/>
      <c r="AM231" s="166"/>
      <c r="AN231" s="166"/>
      <c r="AO231" s="184"/>
      <c r="AP231" s="24"/>
      <c r="AQ231" s="8"/>
    </row>
    <row r="232" spans="1:43" ht="14.65" customHeight="1">
      <c r="A232" s="103"/>
      <c r="B232" s="193"/>
      <c r="C232" s="193"/>
      <c r="D232" s="118"/>
      <c r="E232" s="127"/>
      <c r="F232" s="133"/>
      <c r="G232" s="133"/>
      <c r="H232" s="133"/>
      <c r="I232" s="133"/>
      <c r="J232" s="145"/>
      <c r="K232" s="148"/>
      <c r="L232" s="151"/>
      <c r="M232" s="155"/>
      <c r="N232" s="14"/>
      <c r="O232" s="15"/>
      <c r="P232" s="15"/>
      <c r="Q232" s="16"/>
      <c r="R232" s="17" t="str">
        <f ca="1">IF(Q232=0," ",IFERROR(IF(DATEDIF(TODAY(),Q232,"M")&lt;=5,"ROJO",IF(DATEDIF(TODAY(),Q232,"M")&gt;=12,"VERDE",IF(AND(DATEDIF(TODAY(),Q232,"M")&gt;=6,DATEDIF(TODAY(),Q232,"M")&lt;=11),"AMARILLO"))),S232))</f>
        <v xml:space="preserve"> </v>
      </c>
      <c r="S232" s="25" t="str">
        <f>IF(Q232=0," ",IF(Q232&lt;=$N$4,"VENCIDO","NO VENCIDO"))</f>
        <v xml:space="preserve"> </v>
      </c>
      <c r="T232" s="18"/>
      <c r="U232" s="19"/>
      <c r="V232" s="19"/>
      <c r="W232" s="20"/>
      <c r="X232" s="20"/>
      <c r="Y232" s="164"/>
      <c r="Z232" s="21"/>
      <c r="AA232" s="4"/>
      <c r="AB232" s="166"/>
      <c r="AC232" s="166"/>
      <c r="AD232" s="170"/>
      <c r="AE232" s="169"/>
      <c r="AF232" s="166"/>
      <c r="AG232" s="166"/>
      <c r="AH232" s="166"/>
      <c r="AI232" s="166"/>
      <c r="AJ232" s="166"/>
      <c r="AK232" s="166"/>
      <c r="AL232" s="166"/>
      <c r="AM232" s="166"/>
      <c r="AN232" s="166"/>
      <c r="AO232" s="185"/>
      <c r="AP232" s="24"/>
      <c r="AQ232" s="8"/>
    </row>
    <row r="233" spans="1:43" ht="16.5">
      <c r="A233" s="103"/>
      <c r="B233" s="193"/>
      <c r="C233" s="193"/>
      <c r="D233" s="119"/>
      <c r="E233" s="128"/>
      <c r="F233" s="134"/>
      <c r="G233" s="134"/>
      <c r="H233" s="134"/>
      <c r="I233" s="134"/>
      <c r="J233" s="146"/>
      <c r="K233" s="149"/>
      <c r="L233" s="152"/>
      <c r="M233" s="28" t="b">
        <f>M228=N233</f>
        <v>1</v>
      </c>
      <c r="N233" s="29">
        <f>SUM(N228:N232)</f>
        <v>19</v>
      </c>
      <c r="O233" s="30" t="s">
        <v>112</v>
      </c>
      <c r="P233" s="31"/>
      <c r="Q233" s="32"/>
      <c r="R233" s="32"/>
      <c r="S233" s="32"/>
      <c r="T233" s="33">
        <f>SUM(T228:T232)</f>
        <v>0</v>
      </c>
      <c r="U233" s="34"/>
      <c r="V233" s="34"/>
      <c r="W233" s="35"/>
      <c r="X233" s="35"/>
      <c r="Y233" s="165"/>
      <c r="Z233" s="36"/>
      <c r="AA233" s="4"/>
      <c r="AB233" s="37"/>
      <c r="AC233" s="38"/>
      <c r="AD233" s="38"/>
      <c r="AE233" s="38"/>
      <c r="AF233" s="38"/>
      <c r="AG233" s="38"/>
      <c r="AH233" s="38"/>
      <c r="AI233" s="38"/>
      <c r="AJ233" s="38"/>
      <c r="AK233" s="38"/>
      <c r="AL233" s="38"/>
      <c r="AM233" s="38"/>
      <c r="AN233" s="38"/>
      <c r="AO233" s="39"/>
      <c r="AP233" s="24"/>
      <c r="AQ233" s="8"/>
    </row>
    <row r="234" spans="1:43" ht="14.65" customHeight="1">
      <c r="A234" s="103">
        <f>A228+1</f>
        <v>3</v>
      </c>
      <c r="B234" s="193" t="s">
        <v>184</v>
      </c>
      <c r="C234" s="193"/>
      <c r="D234" s="117">
        <f>+Agosto!M234</f>
        <v>0</v>
      </c>
      <c r="E234" s="126"/>
      <c r="F234" s="132"/>
      <c r="G234" s="132"/>
      <c r="H234" s="132"/>
      <c r="I234" s="132"/>
      <c r="J234" s="144">
        <f>+F234+G234</f>
        <v>0</v>
      </c>
      <c r="K234" s="147">
        <f>+AO234</f>
        <v>0</v>
      </c>
      <c r="L234" s="150">
        <f>+J234+K234</f>
        <v>0</v>
      </c>
      <c r="M234" s="153">
        <f>+(D234+E234)-(L234)+H234-I234</f>
        <v>0</v>
      </c>
      <c r="N234" s="14"/>
      <c r="O234" s="15"/>
      <c r="P234" s="15"/>
      <c r="Q234" s="16"/>
      <c r="R234" s="17" t="str">
        <f ca="1">IF(Q234=0," ",IFERROR(IF(DATEDIF(TODAY(),Q234,"M")&lt;=5,"ROJO",IF(DATEDIF(TODAY(),Q234,"M")&gt;=12,"VERDE",IF(AND(DATEDIF(TODAY(),Q234,"M")&gt;=6,DATEDIF(TODAY(),Q234,"M")&lt;=11),"AMARILLO"))),S234))</f>
        <v xml:space="preserve"> </v>
      </c>
      <c r="S234" s="17" t="str">
        <f>IF(Q234=0," ",IF(Q234&lt;=$N$4,"VENCIDO","NO VENCIDO"))</f>
        <v xml:space="preserve"> </v>
      </c>
      <c r="T234" s="18"/>
      <c r="U234" s="19"/>
      <c r="V234" s="19"/>
      <c r="W234" s="20"/>
      <c r="X234" s="20"/>
      <c r="Y234" s="163">
        <f>+AT234</f>
        <v>0</v>
      </c>
      <c r="Z234" s="21"/>
      <c r="AA234" s="4"/>
      <c r="AB234" s="166"/>
      <c r="AC234" s="166"/>
      <c r="AD234" s="170">
        <f>+AB234+AC234</f>
        <v>0</v>
      </c>
      <c r="AE234" s="166"/>
      <c r="AF234" s="166"/>
      <c r="AG234" s="166"/>
      <c r="AH234" s="166"/>
      <c r="AI234" s="166"/>
      <c r="AJ234" s="166"/>
      <c r="AK234" s="166"/>
      <c r="AL234" s="166"/>
      <c r="AM234" s="166"/>
      <c r="AN234" s="166"/>
      <c r="AO234" s="183">
        <f>SUM(AD234:AN238)</f>
        <v>0</v>
      </c>
      <c r="AP234" s="24"/>
      <c r="AQ234" s="8"/>
    </row>
    <row r="235" spans="1:43" ht="14.65" customHeight="1">
      <c r="A235" s="103"/>
      <c r="B235" s="193"/>
      <c r="C235" s="193"/>
      <c r="D235" s="118"/>
      <c r="E235" s="127"/>
      <c r="F235" s="133"/>
      <c r="G235" s="133"/>
      <c r="H235" s="133"/>
      <c r="I235" s="133"/>
      <c r="J235" s="145"/>
      <c r="K235" s="148"/>
      <c r="L235" s="151"/>
      <c r="M235" s="154"/>
      <c r="N235" s="14"/>
      <c r="O235" s="15"/>
      <c r="P235" s="15"/>
      <c r="Q235" s="16"/>
      <c r="R235" s="17" t="str">
        <f ca="1">IF(Q235=0," ",IFERROR(IF(DATEDIF(TODAY(),Q235,"M")&lt;=5,"ROJO",IF(DATEDIF(TODAY(),Q235,"M")&gt;=12,"VERDE",IF(AND(DATEDIF(TODAY(),Q235,"M")&gt;=6,DATEDIF(TODAY(),Q235,"M")&lt;=11),"AMARILLO"))),S235))</f>
        <v xml:space="preserve"> </v>
      </c>
      <c r="S235" s="25" t="str">
        <f>IF(Q235=0," ",IF(Q235&lt;=$N$4,"VENCIDO","NO VENCIDO"))</f>
        <v xml:space="preserve"> </v>
      </c>
      <c r="T235" s="18"/>
      <c r="U235" s="19"/>
      <c r="V235" s="19"/>
      <c r="W235" s="20"/>
      <c r="X235" s="20"/>
      <c r="Y235" s="164"/>
      <c r="Z235" s="21"/>
      <c r="AA235" s="4"/>
      <c r="AB235" s="166"/>
      <c r="AC235" s="166"/>
      <c r="AD235" s="170"/>
      <c r="AE235" s="166"/>
      <c r="AF235" s="166"/>
      <c r="AG235" s="166"/>
      <c r="AH235" s="166"/>
      <c r="AI235" s="166"/>
      <c r="AJ235" s="166"/>
      <c r="AK235" s="166"/>
      <c r="AL235" s="166"/>
      <c r="AM235" s="166"/>
      <c r="AN235" s="166"/>
      <c r="AO235" s="184"/>
      <c r="AP235" s="24"/>
      <c r="AQ235" s="8"/>
    </row>
    <row r="236" spans="1:43" ht="14.65" customHeight="1">
      <c r="A236" s="103"/>
      <c r="B236" s="193"/>
      <c r="C236" s="193"/>
      <c r="D236" s="118"/>
      <c r="E236" s="127"/>
      <c r="F236" s="133"/>
      <c r="G236" s="133"/>
      <c r="H236" s="133"/>
      <c r="I236" s="133"/>
      <c r="J236" s="145"/>
      <c r="K236" s="148"/>
      <c r="L236" s="151"/>
      <c r="M236" s="154"/>
      <c r="N236" s="14"/>
      <c r="O236" s="15"/>
      <c r="P236" s="15"/>
      <c r="Q236" s="16"/>
      <c r="R236" s="17" t="str">
        <f ca="1">IF(Q236=0," ",IFERROR(IF(DATEDIF(TODAY(),Q236,"M")&lt;=5,"ROJO",IF(DATEDIF(TODAY(),Q236,"M")&gt;=12,"VERDE",IF(AND(DATEDIF(TODAY(),Q236,"M")&gt;=6,DATEDIF(TODAY(),Q236,"M")&lt;=11),"AMARILLO"))),S236))</f>
        <v xml:space="preserve"> </v>
      </c>
      <c r="S236" s="25" t="str">
        <f>IF(Q236=0," ",IF(Q236&lt;=$N$4,"VENCIDO","NO VENCIDO"))</f>
        <v xml:space="preserve"> </v>
      </c>
      <c r="T236" s="18"/>
      <c r="U236" s="19"/>
      <c r="V236" s="19"/>
      <c r="W236" s="20"/>
      <c r="X236" s="20"/>
      <c r="Y236" s="164"/>
      <c r="Z236" s="21"/>
      <c r="AA236" s="4"/>
      <c r="AB236" s="166"/>
      <c r="AC236" s="166"/>
      <c r="AD236" s="170"/>
      <c r="AE236" s="166"/>
      <c r="AF236" s="166"/>
      <c r="AG236" s="166"/>
      <c r="AH236" s="166"/>
      <c r="AI236" s="166"/>
      <c r="AJ236" s="166"/>
      <c r="AK236" s="166"/>
      <c r="AL236" s="166"/>
      <c r="AM236" s="166"/>
      <c r="AN236" s="166"/>
      <c r="AO236" s="184"/>
      <c r="AP236" s="24"/>
      <c r="AQ236" s="8"/>
    </row>
    <row r="237" spans="1:43" ht="14.65" customHeight="1">
      <c r="A237" s="103"/>
      <c r="B237" s="193"/>
      <c r="C237" s="193"/>
      <c r="D237" s="118"/>
      <c r="E237" s="127"/>
      <c r="F237" s="133"/>
      <c r="G237" s="133"/>
      <c r="H237" s="133"/>
      <c r="I237" s="133"/>
      <c r="J237" s="145"/>
      <c r="K237" s="148"/>
      <c r="L237" s="151"/>
      <c r="M237" s="154"/>
      <c r="N237" s="14"/>
      <c r="O237" s="15"/>
      <c r="P237" s="15"/>
      <c r="Q237" s="16"/>
      <c r="R237" s="17" t="str">
        <f ca="1">IF(Q237=0," ",IFERROR(IF(DATEDIF(TODAY(),Q237,"M")&lt;=5,"ROJO",IF(DATEDIF(TODAY(),Q237,"M")&gt;=12,"VERDE",IF(AND(DATEDIF(TODAY(),Q237,"M")&gt;=6,DATEDIF(TODAY(),Q237,"M")&lt;=11),"AMARILLO"))),S237))</f>
        <v xml:space="preserve"> </v>
      </c>
      <c r="S237" s="25" t="str">
        <f>IF(Q237=0," ",IF(Q237&lt;=$N$4,"VENCIDO","NO VENCIDO"))</f>
        <v xml:space="preserve"> </v>
      </c>
      <c r="T237" s="18"/>
      <c r="U237" s="19"/>
      <c r="V237" s="19"/>
      <c r="W237" s="20"/>
      <c r="X237" s="20"/>
      <c r="Y237" s="164"/>
      <c r="Z237" s="21"/>
      <c r="AA237" s="4"/>
      <c r="AB237" s="166"/>
      <c r="AC237" s="166"/>
      <c r="AD237" s="170"/>
      <c r="AE237" s="166"/>
      <c r="AF237" s="166"/>
      <c r="AG237" s="166"/>
      <c r="AH237" s="166"/>
      <c r="AI237" s="166"/>
      <c r="AJ237" s="166"/>
      <c r="AK237" s="166"/>
      <c r="AL237" s="166"/>
      <c r="AM237" s="166"/>
      <c r="AN237" s="166"/>
      <c r="AO237" s="184"/>
      <c r="AP237" s="24"/>
      <c r="AQ237" s="8"/>
    </row>
    <row r="238" spans="1:43" ht="14.65" customHeight="1">
      <c r="A238" s="103"/>
      <c r="B238" s="193"/>
      <c r="C238" s="193"/>
      <c r="D238" s="118"/>
      <c r="E238" s="127"/>
      <c r="F238" s="133"/>
      <c r="G238" s="133"/>
      <c r="H238" s="133"/>
      <c r="I238" s="133"/>
      <c r="J238" s="145"/>
      <c r="K238" s="148"/>
      <c r="L238" s="151"/>
      <c r="M238" s="155"/>
      <c r="N238" s="14"/>
      <c r="O238" s="15"/>
      <c r="P238" s="15"/>
      <c r="Q238" s="16"/>
      <c r="R238" s="17" t="str">
        <f ca="1">IF(Q238=0," ",IFERROR(IF(DATEDIF(TODAY(),Q238,"M")&lt;=5,"ROJO",IF(DATEDIF(TODAY(),Q238,"M")&gt;=12,"VERDE",IF(AND(DATEDIF(TODAY(),Q238,"M")&gt;=6,DATEDIF(TODAY(),Q238,"M")&lt;=11),"AMARILLO"))),S238))</f>
        <v xml:space="preserve"> </v>
      </c>
      <c r="S238" s="25" t="str">
        <f>IF(Q238=0," ",IF(Q238&lt;=$N$4,"VENCIDO","NO VENCIDO"))</f>
        <v xml:space="preserve"> </v>
      </c>
      <c r="T238" s="18"/>
      <c r="U238" s="19"/>
      <c r="V238" s="19"/>
      <c r="W238" s="20"/>
      <c r="X238" s="20"/>
      <c r="Y238" s="164"/>
      <c r="Z238" s="21"/>
      <c r="AA238" s="4"/>
      <c r="AB238" s="166"/>
      <c r="AC238" s="166"/>
      <c r="AD238" s="170"/>
      <c r="AE238" s="166"/>
      <c r="AF238" s="166"/>
      <c r="AG238" s="166"/>
      <c r="AH238" s="166"/>
      <c r="AI238" s="166"/>
      <c r="AJ238" s="166"/>
      <c r="AK238" s="166"/>
      <c r="AL238" s="166"/>
      <c r="AM238" s="166"/>
      <c r="AN238" s="166"/>
      <c r="AO238" s="185"/>
      <c r="AP238" s="24"/>
      <c r="AQ238" s="8"/>
    </row>
    <row r="239" spans="1:43" ht="16.5">
      <c r="A239" s="103"/>
      <c r="B239" s="193"/>
      <c r="C239" s="193"/>
      <c r="D239" s="119"/>
      <c r="E239" s="128"/>
      <c r="F239" s="134"/>
      <c r="G239" s="134"/>
      <c r="H239" s="134"/>
      <c r="I239" s="134"/>
      <c r="J239" s="146"/>
      <c r="K239" s="149"/>
      <c r="L239" s="152"/>
      <c r="M239" s="28" t="b">
        <f>M234=N239</f>
        <v>1</v>
      </c>
      <c r="N239" s="29">
        <f>SUM(N234:N238)</f>
        <v>0</v>
      </c>
      <c r="O239" s="30" t="s">
        <v>112</v>
      </c>
      <c r="P239" s="31"/>
      <c r="Q239" s="32"/>
      <c r="R239" s="32"/>
      <c r="S239" s="32"/>
      <c r="T239" s="33">
        <f>SUM(T234:T238)</f>
        <v>0</v>
      </c>
      <c r="U239" s="34"/>
      <c r="V239" s="34"/>
      <c r="W239" s="35"/>
      <c r="X239" s="35"/>
      <c r="Y239" s="165"/>
      <c r="Z239" s="36"/>
      <c r="AA239" s="4"/>
      <c r="AB239" s="37"/>
      <c r="AC239" s="38"/>
      <c r="AD239" s="38"/>
      <c r="AE239" s="38"/>
      <c r="AF239" s="38"/>
      <c r="AG239" s="38"/>
      <c r="AH239" s="38"/>
      <c r="AI239" s="38"/>
      <c r="AJ239" s="38"/>
      <c r="AK239" s="38"/>
      <c r="AL239" s="38"/>
      <c r="AM239" s="38"/>
      <c r="AN239" s="38"/>
      <c r="AO239" s="39"/>
      <c r="AP239" s="24"/>
      <c r="AQ239" s="8"/>
    </row>
    <row r="240" spans="1:43" ht="14.65" customHeight="1">
      <c r="A240" s="103">
        <f>A234+1</f>
        <v>4</v>
      </c>
      <c r="B240" s="193" t="s">
        <v>185</v>
      </c>
      <c r="C240" s="193"/>
      <c r="D240" s="117">
        <f>+Agosto!M240</f>
        <v>0</v>
      </c>
      <c r="E240" s="126"/>
      <c r="F240" s="132"/>
      <c r="G240" s="132"/>
      <c r="H240" s="132"/>
      <c r="I240" s="132"/>
      <c r="J240" s="144">
        <f>+F240+G240</f>
        <v>0</v>
      </c>
      <c r="K240" s="147">
        <f>+AO240</f>
        <v>0</v>
      </c>
      <c r="L240" s="150">
        <f>+J240+K240</f>
        <v>0</v>
      </c>
      <c r="M240" s="153">
        <f>+(D240+E240)-(L240)+H240-I240</f>
        <v>0</v>
      </c>
      <c r="N240" s="14"/>
      <c r="O240" s="15"/>
      <c r="P240" s="15"/>
      <c r="Q240" s="16"/>
      <c r="R240" s="17" t="str">
        <f ca="1">IF(Q240=0," ",IFERROR(IF(DATEDIF(TODAY(),Q240,"M")&lt;=5,"ROJO",IF(DATEDIF(TODAY(),Q240,"M")&gt;=12,"VERDE",IF(AND(DATEDIF(TODAY(),Q240,"M")&gt;=6,DATEDIF(TODAY(),Q240,"M")&lt;=11),"AMARILLO"))),S240))</f>
        <v xml:space="preserve"> </v>
      </c>
      <c r="S240" s="17" t="str">
        <f>IF(Q240=0," ",IF(Q240&lt;=$N$4,"VENCIDO","NO VENCIDO"))</f>
        <v xml:space="preserve"> </v>
      </c>
      <c r="T240" s="18"/>
      <c r="U240" s="19"/>
      <c r="V240" s="19"/>
      <c r="W240" s="20"/>
      <c r="X240" s="20"/>
      <c r="Y240" s="163">
        <f>+AT240</f>
        <v>0</v>
      </c>
      <c r="Z240" s="21"/>
      <c r="AA240" s="4"/>
      <c r="AB240" s="166"/>
      <c r="AC240" s="166"/>
      <c r="AD240" s="170">
        <f>+AB240+AC240</f>
        <v>0</v>
      </c>
      <c r="AE240" s="166"/>
      <c r="AF240" s="166"/>
      <c r="AG240" s="166"/>
      <c r="AH240" s="166"/>
      <c r="AI240" s="166"/>
      <c r="AJ240" s="166"/>
      <c r="AK240" s="166"/>
      <c r="AL240" s="166"/>
      <c r="AM240" s="166"/>
      <c r="AN240" s="166"/>
      <c r="AO240" s="183">
        <f>SUM(AD240:AN244)</f>
        <v>0</v>
      </c>
      <c r="AP240" s="24"/>
      <c r="AQ240" s="8"/>
    </row>
    <row r="241" spans="1:43" ht="14.65" customHeight="1">
      <c r="A241" s="103"/>
      <c r="B241" s="193"/>
      <c r="C241" s="193"/>
      <c r="D241" s="118"/>
      <c r="E241" s="127"/>
      <c r="F241" s="133"/>
      <c r="G241" s="133"/>
      <c r="H241" s="133"/>
      <c r="I241" s="133"/>
      <c r="J241" s="145"/>
      <c r="K241" s="148"/>
      <c r="L241" s="151"/>
      <c r="M241" s="154"/>
      <c r="N241" s="14"/>
      <c r="O241" s="15"/>
      <c r="P241" s="15"/>
      <c r="Q241" s="16"/>
      <c r="R241" s="17" t="str">
        <f ca="1">IF(Q241=0," ",IFERROR(IF(DATEDIF(TODAY(),Q241,"M")&lt;=5,"ROJO",IF(DATEDIF(TODAY(),Q241,"M")&gt;=12,"VERDE",IF(AND(DATEDIF(TODAY(),Q241,"M")&gt;=6,DATEDIF(TODAY(),Q241,"M")&lt;=11),"AMARILLO"))),S241))</f>
        <v xml:space="preserve"> </v>
      </c>
      <c r="S241" s="25" t="str">
        <f>IF(Q241=0," ",IF(Q241&lt;=$N$4,"VENCIDO","NO VENCIDO"))</f>
        <v xml:space="preserve"> </v>
      </c>
      <c r="T241" s="18"/>
      <c r="U241" s="19"/>
      <c r="V241" s="19"/>
      <c r="W241" s="20"/>
      <c r="X241" s="20"/>
      <c r="Y241" s="164"/>
      <c r="Z241" s="21"/>
      <c r="AA241" s="4"/>
      <c r="AB241" s="166"/>
      <c r="AC241" s="166"/>
      <c r="AD241" s="170"/>
      <c r="AE241" s="166"/>
      <c r="AF241" s="166"/>
      <c r="AG241" s="166"/>
      <c r="AH241" s="166"/>
      <c r="AI241" s="166"/>
      <c r="AJ241" s="166"/>
      <c r="AK241" s="166"/>
      <c r="AL241" s="166"/>
      <c r="AM241" s="166"/>
      <c r="AN241" s="166"/>
      <c r="AO241" s="184"/>
      <c r="AP241" s="24"/>
      <c r="AQ241" s="8"/>
    </row>
    <row r="242" spans="1:43" ht="14.65" customHeight="1">
      <c r="A242" s="103"/>
      <c r="B242" s="193"/>
      <c r="C242" s="193"/>
      <c r="D242" s="118"/>
      <c r="E242" s="127"/>
      <c r="F242" s="133"/>
      <c r="G242" s="133"/>
      <c r="H242" s="133"/>
      <c r="I242" s="133"/>
      <c r="J242" s="145"/>
      <c r="K242" s="148"/>
      <c r="L242" s="151"/>
      <c r="M242" s="154"/>
      <c r="N242" s="14"/>
      <c r="O242" s="15"/>
      <c r="P242" s="15"/>
      <c r="Q242" s="16"/>
      <c r="R242" s="17" t="str">
        <f ca="1">IF(Q242=0," ",IFERROR(IF(DATEDIF(TODAY(),Q242,"M")&lt;=5,"ROJO",IF(DATEDIF(TODAY(),Q242,"M")&gt;=12,"VERDE",IF(AND(DATEDIF(TODAY(),Q242,"M")&gt;=6,DATEDIF(TODAY(),Q242,"M")&lt;=11),"AMARILLO"))),S242))</f>
        <v xml:space="preserve"> </v>
      </c>
      <c r="S242" s="25" t="str">
        <f>IF(Q242=0," ",IF(Q242&lt;=$N$4,"VENCIDO","NO VENCIDO"))</f>
        <v xml:space="preserve"> </v>
      </c>
      <c r="T242" s="18"/>
      <c r="U242" s="19"/>
      <c r="V242" s="19"/>
      <c r="W242" s="20"/>
      <c r="X242" s="20"/>
      <c r="Y242" s="164"/>
      <c r="Z242" s="21"/>
      <c r="AA242" s="4"/>
      <c r="AB242" s="166"/>
      <c r="AC242" s="166"/>
      <c r="AD242" s="170"/>
      <c r="AE242" s="166"/>
      <c r="AF242" s="166"/>
      <c r="AG242" s="166"/>
      <c r="AH242" s="166"/>
      <c r="AI242" s="166"/>
      <c r="AJ242" s="166"/>
      <c r="AK242" s="166"/>
      <c r="AL242" s="166"/>
      <c r="AM242" s="166"/>
      <c r="AN242" s="166"/>
      <c r="AO242" s="184"/>
      <c r="AP242" s="24"/>
      <c r="AQ242" s="8"/>
    </row>
    <row r="243" spans="1:43" ht="14.65" customHeight="1">
      <c r="A243" s="103"/>
      <c r="B243" s="193"/>
      <c r="C243" s="193"/>
      <c r="D243" s="118"/>
      <c r="E243" s="127"/>
      <c r="F243" s="133"/>
      <c r="G243" s="133"/>
      <c r="H243" s="133"/>
      <c r="I243" s="133"/>
      <c r="J243" s="145"/>
      <c r="K243" s="148"/>
      <c r="L243" s="151"/>
      <c r="M243" s="154"/>
      <c r="N243" s="14"/>
      <c r="O243" s="15"/>
      <c r="P243" s="15"/>
      <c r="Q243" s="16"/>
      <c r="R243" s="17" t="str">
        <f ca="1">IF(Q243=0," ",IFERROR(IF(DATEDIF(TODAY(),Q243,"M")&lt;=5,"ROJO",IF(DATEDIF(TODAY(),Q243,"M")&gt;=12,"VERDE",IF(AND(DATEDIF(TODAY(),Q243,"M")&gt;=6,DATEDIF(TODAY(),Q243,"M")&lt;=11),"AMARILLO"))),S243))</f>
        <v xml:space="preserve"> </v>
      </c>
      <c r="S243" s="25" t="str">
        <f>IF(Q243=0," ",IF(Q243&lt;=$N$4,"VENCIDO","NO VENCIDO"))</f>
        <v xml:space="preserve"> </v>
      </c>
      <c r="T243" s="18"/>
      <c r="U243" s="19"/>
      <c r="V243" s="19"/>
      <c r="W243" s="20"/>
      <c r="X243" s="20"/>
      <c r="Y243" s="164"/>
      <c r="Z243" s="21"/>
      <c r="AA243" s="4"/>
      <c r="AB243" s="166"/>
      <c r="AC243" s="166"/>
      <c r="AD243" s="170"/>
      <c r="AE243" s="166"/>
      <c r="AF243" s="166"/>
      <c r="AG243" s="166"/>
      <c r="AH243" s="166"/>
      <c r="AI243" s="166"/>
      <c r="AJ243" s="166"/>
      <c r="AK243" s="166"/>
      <c r="AL243" s="166"/>
      <c r="AM243" s="166"/>
      <c r="AN243" s="166"/>
      <c r="AO243" s="184"/>
      <c r="AP243" s="24"/>
      <c r="AQ243" s="8"/>
    </row>
    <row r="244" spans="1:43" ht="14.65" customHeight="1">
      <c r="A244" s="103"/>
      <c r="B244" s="193"/>
      <c r="C244" s="193"/>
      <c r="D244" s="118"/>
      <c r="E244" s="127"/>
      <c r="F244" s="133"/>
      <c r="G244" s="133"/>
      <c r="H244" s="133"/>
      <c r="I244" s="133"/>
      <c r="J244" s="145"/>
      <c r="K244" s="148"/>
      <c r="L244" s="151"/>
      <c r="M244" s="155"/>
      <c r="N244" s="14"/>
      <c r="O244" s="15"/>
      <c r="P244" s="15"/>
      <c r="Q244" s="16"/>
      <c r="R244" s="17" t="str">
        <f ca="1">IF(Q244=0," ",IFERROR(IF(DATEDIF(TODAY(),Q244,"M")&lt;=5,"ROJO",IF(DATEDIF(TODAY(),Q244,"M")&gt;=12,"VERDE",IF(AND(DATEDIF(TODAY(),Q244,"M")&gt;=6,DATEDIF(TODAY(),Q244,"M")&lt;=11),"AMARILLO"))),S244))</f>
        <v xml:space="preserve"> </v>
      </c>
      <c r="S244" s="25" t="str">
        <f>IF(Q244=0," ",IF(Q244&lt;=$N$4,"VENCIDO","NO VENCIDO"))</f>
        <v xml:space="preserve"> </v>
      </c>
      <c r="T244" s="18"/>
      <c r="U244" s="19"/>
      <c r="V244" s="19"/>
      <c r="W244" s="20"/>
      <c r="X244" s="20"/>
      <c r="Y244" s="164"/>
      <c r="Z244" s="21"/>
      <c r="AA244" s="4"/>
      <c r="AB244" s="166"/>
      <c r="AC244" s="166"/>
      <c r="AD244" s="170"/>
      <c r="AE244" s="166"/>
      <c r="AF244" s="166"/>
      <c r="AG244" s="166"/>
      <c r="AH244" s="166"/>
      <c r="AI244" s="166"/>
      <c r="AJ244" s="166"/>
      <c r="AK244" s="166"/>
      <c r="AL244" s="166"/>
      <c r="AM244" s="166"/>
      <c r="AN244" s="166"/>
      <c r="AO244" s="185"/>
      <c r="AP244" s="24"/>
      <c r="AQ244" s="8"/>
    </row>
    <row r="245" spans="1:43" ht="16.5">
      <c r="A245" s="103"/>
      <c r="B245" s="193"/>
      <c r="C245" s="193"/>
      <c r="D245" s="119"/>
      <c r="E245" s="128"/>
      <c r="F245" s="134"/>
      <c r="G245" s="134"/>
      <c r="H245" s="134"/>
      <c r="I245" s="134"/>
      <c r="J245" s="146"/>
      <c r="K245" s="149"/>
      <c r="L245" s="152"/>
      <c r="M245" s="28" t="b">
        <f>M240=N245</f>
        <v>1</v>
      </c>
      <c r="N245" s="29">
        <f>SUM(N240:N244)</f>
        <v>0</v>
      </c>
      <c r="O245" s="30" t="s">
        <v>112</v>
      </c>
      <c r="P245" s="31"/>
      <c r="Q245" s="32"/>
      <c r="R245" s="32"/>
      <c r="S245" s="32"/>
      <c r="T245" s="33">
        <f>SUM(T240:T244)</f>
        <v>0</v>
      </c>
      <c r="U245" s="34"/>
      <c r="V245" s="34"/>
      <c r="W245" s="35"/>
      <c r="X245" s="35"/>
      <c r="Y245" s="165"/>
      <c r="Z245" s="36"/>
      <c r="AA245" s="4"/>
      <c r="AB245" s="37"/>
      <c r="AC245" s="38"/>
      <c r="AD245" s="38"/>
      <c r="AE245" s="38"/>
      <c r="AF245" s="38"/>
      <c r="AG245" s="38"/>
      <c r="AH245" s="38"/>
      <c r="AI245" s="38"/>
      <c r="AJ245" s="38"/>
      <c r="AK245" s="38"/>
      <c r="AL245" s="38"/>
      <c r="AM245" s="38"/>
      <c r="AN245" s="38"/>
      <c r="AO245" s="39"/>
      <c r="AP245" s="24"/>
      <c r="AQ245" s="8"/>
    </row>
    <row r="246" spans="1:43" ht="14.65" customHeight="1">
      <c r="A246" s="103">
        <f>A240+1</f>
        <v>5</v>
      </c>
      <c r="B246" s="193" t="s">
        <v>186</v>
      </c>
      <c r="C246" s="193"/>
      <c r="D246" s="117">
        <f>+Agosto!M246</f>
        <v>20</v>
      </c>
      <c r="E246" s="126">
        <v>1</v>
      </c>
      <c r="F246" s="132">
        <v>6</v>
      </c>
      <c r="G246" s="132"/>
      <c r="H246" s="132"/>
      <c r="I246" s="132"/>
      <c r="J246" s="144">
        <f>+F246+G246</f>
        <v>6</v>
      </c>
      <c r="K246" s="147">
        <f>+AO246</f>
        <v>0</v>
      </c>
      <c r="L246" s="150">
        <f>+J246+K246</f>
        <v>6</v>
      </c>
      <c r="M246" s="153">
        <f>+(D246+E246)-(L246)+H246-I246</f>
        <v>15</v>
      </c>
      <c r="N246" s="14">
        <v>4</v>
      </c>
      <c r="O246" s="15" t="s">
        <v>311</v>
      </c>
      <c r="P246" s="15" t="s">
        <v>115</v>
      </c>
      <c r="Q246" s="16">
        <v>47391</v>
      </c>
      <c r="R246" s="17" t="str">
        <f ca="1">IF(Q246=0," ",IFERROR(IF(DATEDIF(TODAY(),Q246,"M")&lt;=5,"ROJO",IF(DATEDIF(TODAY(),Q246,"M")&gt;=12,"VERDE",IF(AND(DATEDIF(TODAY(),Q246,"M")&gt;=6,DATEDIF(TODAY(),Q246,"M")&lt;=11),"AMARILLO"))),S246))</f>
        <v>VERDE</v>
      </c>
      <c r="S246" s="17" t="str">
        <f>IF(Q246=0," ",IF(Q246&lt;=$N$4,"VENCIDO","NO VENCIDO"))</f>
        <v>NO VENCIDO</v>
      </c>
      <c r="T246" s="18"/>
      <c r="U246" s="19"/>
      <c r="V246" s="19"/>
      <c r="W246" s="20"/>
      <c r="X246" s="20"/>
      <c r="Y246" s="163">
        <f>+AT246</f>
        <v>0</v>
      </c>
      <c r="Z246" s="21"/>
      <c r="AA246" s="4"/>
      <c r="AB246" s="166"/>
      <c r="AC246" s="166"/>
      <c r="AD246" s="170">
        <f>+AB246+AC246</f>
        <v>0</v>
      </c>
      <c r="AE246" s="166"/>
      <c r="AF246" s="166"/>
      <c r="AG246" s="166"/>
      <c r="AH246" s="166"/>
      <c r="AI246" s="166"/>
      <c r="AJ246" s="166"/>
      <c r="AK246" s="166"/>
      <c r="AL246" s="166"/>
      <c r="AM246" s="166"/>
      <c r="AN246" s="166"/>
      <c r="AO246" s="183">
        <f>SUM(AD246:AN250)</f>
        <v>0</v>
      </c>
      <c r="AP246" s="24"/>
      <c r="AQ246" s="8"/>
    </row>
    <row r="247" spans="1:43" ht="14.65" customHeight="1">
      <c r="A247" s="103"/>
      <c r="B247" s="193"/>
      <c r="C247" s="193"/>
      <c r="D247" s="118"/>
      <c r="E247" s="127"/>
      <c r="F247" s="133"/>
      <c r="G247" s="133"/>
      <c r="H247" s="133"/>
      <c r="I247" s="133"/>
      <c r="J247" s="145"/>
      <c r="K247" s="148"/>
      <c r="L247" s="151"/>
      <c r="M247" s="154"/>
      <c r="N247" s="14">
        <v>10</v>
      </c>
      <c r="O247" s="15" t="s">
        <v>292</v>
      </c>
      <c r="P247" s="15" t="s">
        <v>115</v>
      </c>
      <c r="Q247" s="16">
        <v>69732</v>
      </c>
      <c r="R247" s="17" t="str">
        <f ca="1">IF(Q247=0," ",IFERROR(IF(DATEDIF(TODAY(),Q247,"M")&lt;=5,"ROJO",IF(DATEDIF(TODAY(),Q247,"M")&gt;=12,"VERDE",IF(AND(DATEDIF(TODAY(),Q247,"M")&gt;=6,DATEDIF(TODAY(),Q247,"M")&lt;=11),"AMARILLO"))),S247))</f>
        <v>VERDE</v>
      </c>
      <c r="S247" s="25" t="str">
        <f>IF(Q247=0," ",IF(Q247&lt;=$N$4,"VENCIDO","NO VENCIDO"))</f>
        <v>NO VENCIDO</v>
      </c>
      <c r="T247" s="18"/>
      <c r="U247" s="19"/>
      <c r="V247" s="19"/>
      <c r="W247" s="20"/>
      <c r="X247" s="20"/>
      <c r="Y247" s="164"/>
      <c r="Z247" s="21"/>
      <c r="AA247" s="4"/>
      <c r="AB247" s="166"/>
      <c r="AC247" s="166"/>
      <c r="AD247" s="170"/>
      <c r="AE247" s="166"/>
      <c r="AF247" s="166"/>
      <c r="AG247" s="166"/>
      <c r="AH247" s="166"/>
      <c r="AI247" s="166"/>
      <c r="AJ247" s="166"/>
      <c r="AK247" s="166"/>
      <c r="AL247" s="166"/>
      <c r="AM247" s="166"/>
      <c r="AN247" s="166"/>
      <c r="AO247" s="184"/>
      <c r="AP247" s="24"/>
      <c r="AQ247" s="8"/>
    </row>
    <row r="248" spans="1:43" ht="14.65" customHeight="1">
      <c r="A248" s="103"/>
      <c r="B248" s="193"/>
      <c r="C248" s="193"/>
      <c r="D248" s="118"/>
      <c r="E248" s="127"/>
      <c r="F248" s="133"/>
      <c r="G248" s="133"/>
      <c r="H248" s="133"/>
      <c r="I248" s="133"/>
      <c r="J248" s="145"/>
      <c r="K248" s="148"/>
      <c r="L248" s="151"/>
      <c r="M248" s="154"/>
      <c r="N248" s="14">
        <v>1</v>
      </c>
      <c r="O248" s="15" t="s">
        <v>319</v>
      </c>
      <c r="P248" s="15" t="s">
        <v>115</v>
      </c>
      <c r="Q248" s="16">
        <v>47422</v>
      </c>
      <c r="R248" s="17" t="str">
        <f ca="1">IF(Q248=0," ",IFERROR(IF(DATEDIF(TODAY(),Q248,"M")&lt;=5,"ROJO",IF(DATEDIF(TODAY(),Q248,"M")&gt;=12,"VERDE",IF(AND(DATEDIF(TODAY(),Q248,"M")&gt;=6,DATEDIF(TODAY(),Q248,"M")&lt;=11),"AMARILLO"))),S248))</f>
        <v>VERDE</v>
      </c>
      <c r="S248" s="25" t="str">
        <f>IF(Q248=0," ",IF(Q248&lt;=$N$4,"VENCIDO","NO VENCIDO"))</f>
        <v>NO VENCIDO</v>
      </c>
      <c r="T248" s="18"/>
      <c r="U248" s="19"/>
      <c r="V248" s="19"/>
      <c r="W248" s="20"/>
      <c r="X248" s="20"/>
      <c r="Y248" s="164"/>
      <c r="Z248" s="21"/>
      <c r="AA248" s="4"/>
      <c r="AB248" s="166"/>
      <c r="AC248" s="166"/>
      <c r="AD248" s="170"/>
      <c r="AE248" s="166"/>
      <c r="AF248" s="166"/>
      <c r="AG248" s="166"/>
      <c r="AH248" s="166"/>
      <c r="AI248" s="166"/>
      <c r="AJ248" s="166"/>
      <c r="AK248" s="166"/>
      <c r="AL248" s="166"/>
      <c r="AM248" s="166"/>
      <c r="AN248" s="166"/>
      <c r="AO248" s="184"/>
      <c r="AP248" s="24"/>
      <c r="AQ248" s="8"/>
    </row>
    <row r="249" spans="1:43" ht="14.65" customHeight="1">
      <c r="A249" s="103"/>
      <c r="B249" s="193"/>
      <c r="C249" s="193"/>
      <c r="D249" s="118"/>
      <c r="E249" s="127"/>
      <c r="F249" s="133"/>
      <c r="G249" s="133"/>
      <c r="H249" s="133"/>
      <c r="I249" s="133"/>
      <c r="J249" s="145"/>
      <c r="K249" s="148"/>
      <c r="L249" s="151"/>
      <c r="M249" s="154"/>
      <c r="N249" s="14"/>
      <c r="O249" s="15"/>
      <c r="P249" s="15"/>
      <c r="Q249" s="16"/>
      <c r="R249" s="17" t="str">
        <f ca="1">IF(Q249=0," ",IFERROR(IF(DATEDIF(TODAY(),Q249,"M")&lt;=5,"ROJO",IF(DATEDIF(TODAY(),Q249,"M")&gt;=12,"VERDE",IF(AND(DATEDIF(TODAY(),Q249,"M")&gt;=6,DATEDIF(TODAY(),Q249,"M")&lt;=11),"AMARILLO"))),S249))</f>
        <v xml:space="preserve"> </v>
      </c>
      <c r="S249" s="25" t="str">
        <f>IF(Q249=0," ",IF(Q249&lt;=$N$4,"VENCIDO","NO VENCIDO"))</f>
        <v xml:space="preserve"> </v>
      </c>
      <c r="T249" s="18"/>
      <c r="U249" s="19"/>
      <c r="V249" s="19"/>
      <c r="W249" s="20"/>
      <c r="X249" s="20"/>
      <c r="Y249" s="164"/>
      <c r="Z249" s="21"/>
      <c r="AA249" s="4"/>
      <c r="AB249" s="166"/>
      <c r="AC249" s="166"/>
      <c r="AD249" s="170"/>
      <c r="AE249" s="166"/>
      <c r="AF249" s="166"/>
      <c r="AG249" s="166"/>
      <c r="AH249" s="166"/>
      <c r="AI249" s="166"/>
      <c r="AJ249" s="166"/>
      <c r="AK249" s="166"/>
      <c r="AL249" s="166"/>
      <c r="AM249" s="166"/>
      <c r="AN249" s="166"/>
      <c r="AO249" s="184"/>
      <c r="AP249" s="24"/>
      <c r="AQ249" s="8"/>
    </row>
    <row r="250" spans="1:43" ht="14.65" customHeight="1">
      <c r="A250" s="103"/>
      <c r="B250" s="193"/>
      <c r="C250" s="193"/>
      <c r="D250" s="118"/>
      <c r="E250" s="127"/>
      <c r="F250" s="133"/>
      <c r="G250" s="133"/>
      <c r="H250" s="133"/>
      <c r="I250" s="133"/>
      <c r="J250" s="145"/>
      <c r="K250" s="148"/>
      <c r="L250" s="151"/>
      <c r="M250" s="155"/>
      <c r="N250" s="14"/>
      <c r="O250" s="15"/>
      <c r="P250" s="15"/>
      <c r="Q250" s="16"/>
      <c r="R250" s="17" t="str">
        <f ca="1">IF(Q250=0," ",IFERROR(IF(DATEDIF(TODAY(),Q250,"M")&lt;=5,"ROJO",IF(DATEDIF(TODAY(),Q250,"M")&gt;=12,"VERDE",IF(AND(DATEDIF(TODAY(),Q250,"M")&gt;=6,DATEDIF(TODAY(),Q250,"M")&lt;=11),"AMARILLO"))),S250))</f>
        <v xml:space="preserve"> </v>
      </c>
      <c r="S250" s="25" t="str">
        <f>IF(Q250=0," ",IF(Q250&lt;=$N$4,"VENCIDO","NO VENCIDO"))</f>
        <v xml:space="preserve"> </v>
      </c>
      <c r="T250" s="18"/>
      <c r="U250" s="19"/>
      <c r="V250" s="19"/>
      <c r="W250" s="20"/>
      <c r="X250" s="20"/>
      <c r="Y250" s="164"/>
      <c r="Z250" s="21"/>
      <c r="AA250" s="4"/>
      <c r="AB250" s="166"/>
      <c r="AC250" s="166"/>
      <c r="AD250" s="170"/>
      <c r="AE250" s="166"/>
      <c r="AF250" s="166"/>
      <c r="AG250" s="166"/>
      <c r="AH250" s="166"/>
      <c r="AI250" s="166"/>
      <c r="AJ250" s="166"/>
      <c r="AK250" s="166"/>
      <c r="AL250" s="166"/>
      <c r="AM250" s="166"/>
      <c r="AN250" s="166"/>
      <c r="AO250" s="185"/>
      <c r="AP250" s="24"/>
      <c r="AQ250" s="8"/>
    </row>
    <row r="251" spans="1:43" ht="16.5">
      <c r="A251" s="103"/>
      <c r="B251" s="193"/>
      <c r="C251" s="193"/>
      <c r="D251" s="119"/>
      <c r="E251" s="128"/>
      <c r="F251" s="134"/>
      <c r="G251" s="134"/>
      <c r="H251" s="134"/>
      <c r="I251" s="134"/>
      <c r="J251" s="146"/>
      <c r="K251" s="149"/>
      <c r="L251" s="152"/>
      <c r="M251" s="28" t="b">
        <f>M246=N251</f>
        <v>1</v>
      </c>
      <c r="N251" s="29">
        <f>SUM(N246:N250)</f>
        <v>15</v>
      </c>
      <c r="O251" s="30" t="s">
        <v>112</v>
      </c>
      <c r="P251" s="31"/>
      <c r="Q251" s="32"/>
      <c r="R251" s="32"/>
      <c r="S251" s="32"/>
      <c r="T251" s="33">
        <f>SUM(T246:T250)</f>
        <v>0</v>
      </c>
      <c r="U251" s="34"/>
      <c r="V251" s="34"/>
      <c r="W251" s="35"/>
      <c r="X251" s="35"/>
      <c r="Y251" s="165"/>
      <c r="Z251" s="36"/>
      <c r="AA251" s="4"/>
      <c r="AB251" s="37"/>
      <c r="AC251" s="38"/>
      <c r="AD251" s="38"/>
      <c r="AE251" s="38"/>
      <c r="AF251" s="38"/>
      <c r="AG251" s="38"/>
      <c r="AH251" s="38"/>
      <c r="AI251" s="38"/>
      <c r="AJ251" s="38"/>
      <c r="AK251" s="38"/>
      <c r="AL251" s="38"/>
      <c r="AM251" s="38"/>
      <c r="AN251" s="38"/>
      <c r="AO251" s="39"/>
      <c r="AP251" s="24"/>
      <c r="AQ251" s="8"/>
    </row>
    <row r="252" spans="1:43" ht="14.65" customHeight="1">
      <c r="A252" s="103">
        <f>A246+1</f>
        <v>6</v>
      </c>
      <c r="B252" s="193" t="s">
        <v>188</v>
      </c>
      <c r="C252" s="193"/>
      <c r="D252" s="117">
        <f>+Agosto!M252</f>
        <v>0</v>
      </c>
      <c r="E252" s="126"/>
      <c r="F252" s="132"/>
      <c r="G252" s="132"/>
      <c r="H252" s="132"/>
      <c r="I252" s="132"/>
      <c r="J252" s="144">
        <f>+F252+G252</f>
        <v>0</v>
      </c>
      <c r="K252" s="147">
        <f>+AO252</f>
        <v>0</v>
      </c>
      <c r="L252" s="150">
        <f>+J252+K252</f>
        <v>0</v>
      </c>
      <c r="M252" s="153">
        <f>+(D252+E252)-(L252)+H252-I252</f>
        <v>0</v>
      </c>
      <c r="N252" s="14"/>
      <c r="O252" s="15"/>
      <c r="P252" s="15"/>
      <c r="Q252" s="16"/>
      <c r="R252" s="17" t="str">
        <f ca="1">IF(Q252=0," ",IFERROR(IF(DATEDIF(TODAY(),Q252,"M")&lt;=5,"ROJO",IF(DATEDIF(TODAY(),Q252,"M")&gt;=12,"VERDE",IF(AND(DATEDIF(TODAY(),Q252,"M")&gt;=6,DATEDIF(TODAY(),Q252,"M")&lt;=11),"AMARILLO"))),S252))</f>
        <v xml:space="preserve"> </v>
      </c>
      <c r="S252" s="17" t="str">
        <f>IF(Q252=0," ",IF(Q252&lt;=$N$4,"VENCIDO","NO VENCIDO"))</f>
        <v xml:space="preserve"> </v>
      </c>
      <c r="T252" s="18"/>
      <c r="U252" s="19"/>
      <c r="V252" s="19"/>
      <c r="W252" s="20"/>
      <c r="X252" s="20"/>
      <c r="Y252" s="163">
        <f>+AT252</f>
        <v>0</v>
      </c>
      <c r="Z252" s="21"/>
      <c r="AA252" s="4"/>
      <c r="AB252" s="166"/>
      <c r="AC252" s="166"/>
      <c r="AD252" s="170">
        <f>+AB252+AC252</f>
        <v>0</v>
      </c>
      <c r="AE252" s="166"/>
      <c r="AF252" s="166"/>
      <c r="AG252" s="166"/>
      <c r="AH252" s="166"/>
      <c r="AI252" s="166"/>
      <c r="AJ252" s="166"/>
      <c r="AK252" s="166"/>
      <c r="AL252" s="166"/>
      <c r="AM252" s="166"/>
      <c r="AN252" s="166"/>
      <c r="AO252" s="183">
        <f>SUM(AD252:AN256)</f>
        <v>0</v>
      </c>
      <c r="AP252" s="24"/>
      <c r="AQ252" s="8"/>
    </row>
    <row r="253" spans="1:43" ht="14.65" customHeight="1">
      <c r="A253" s="103"/>
      <c r="B253" s="193"/>
      <c r="C253" s="193"/>
      <c r="D253" s="118"/>
      <c r="E253" s="127"/>
      <c r="F253" s="133"/>
      <c r="G253" s="133"/>
      <c r="H253" s="133"/>
      <c r="I253" s="133"/>
      <c r="J253" s="145"/>
      <c r="K253" s="148"/>
      <c r="L253" s="151"/>
      <c r="M253" s="154"/>
      <c r="N253" s="14"/>
      <c r="O253" s="15"/>
      <c r="P253" s="15"/>
      <c r="Q253" s="16"/>
      <c r="R253" s="17" t="str">
        <f ca="1">IF(Q253=0," ",IFERROR(IF(DATEDIF(TODAY(),Q253,"M")&lt;=5,"ROJO",IF(DATEDIF(TODAY(),Q253,"M")&gt;=12,"VERDE",IF(AND(DATEDIF(TODAY(),Q253,"M")&gt;=6,DATEDIF(TODAY(),Q253,"M")&lt;=11),"AMARILLO"))),S253))</f>
        <v xml:space="preserve"> </v>
      </c>
      <c r="S253" s="25" t="str">
        <f>IF(Q253=0," ",IF(Q253&lt;=$N$4,"VENCIDO","NO VENCIDO"))</f>
        <v xml:space="preserve"> </v>
      </c>
      <c r="T253" s="18"/>
      <c r="U253" s="19"/>
      <c r="V253" s="19"/>
      <c r="W253" s="20"/>
      <c r="X253" s="20"/>
      <c r="Y253" s="164"/>
      <c r="Z253" s="21"/>
      <c r="AA253" s="4"/>
      <c r="AB253" s="166"/>
      <c r="AC253" s="166"/>
      <c r="AD253" s="170"/>
      <c r="AE253" s="166"/>
      <c r="AF253" s="166"/>
      <c r="AG253" s="166"/>
      <c r="AH253" s="166"/>
      <c r="AI253" s="166"/>
      <c r="AJ253" s="166"/>
      <c r="AK253" s="166"/>
      <c r="AL253" s="166"/>
      <c r="AM253" s="166"/>
      <c r="AN253" s="166"/>
      <c r="AO253" s="184"/>
      <c r="AP253" s="24"/>
      <c r="AQ253" s="8"/>
    </row>
    <row r="254" spans="1:43" ht="14.65" customHeight="1">
      <c r="A254" s="103"/>
      <c r="B254" s="193"/>
      <c r="C254" s="193"/>
      <c r="D254" s="118"/>
      <c r="E254" s="127"/>
      <c r="F254" s="133"/>
      <c r="G254" s="133"/>
      <c r="H254" s="133"/>
      <c r="I254" s="133"/>
      <c r="J254" s="145"/>
      <c r="K254" s="148"/>
      <c r="L254" s="151"/>
      <c r="M254" s="154"/>
      <c r="N254" s="14"/>
      <c r="O254" s="15"/>
      <c r="P254" s="15"/>
      <c r="Q254" s="16"/>
      <c r="R254" s="17" t="str">
        <f ca="1">IF(Q254=0," ",IFERROR(IF(DATEDIF(TODAY(),Q254,"M")&lt;=5,"ROJO",IF(DATEDIF(TODAY(),Q254,"M")&gt;=12,"VERDE",IF(AND(DATEDIF(TODAY(),Q254,"M")&gt;=6,DATEDIF(TODAY(),Q254,"M")&lt;=11),"AMARILLO"))),S254))</f>
        <v xml:space="preserve"> </v>
      </c>
      <c r="S254" s="25" t="str">
        <f>IF(Q254=0," ",IF(Q254&lt;=$N$4,"VENCIDO","NO VENCIDO"))</f>
        <v xml:space="preserve"> </v>
      </c>
      <c r="T254" s="18"/>
      <c r="U254" s="19"/>
      <c r="V254" s="19"/>
      <c r="W254" s="20"/>
      <c r="X254" s="20"/>
      <c r="Y254" s="164"/>
      <c r="Z254" s="21"/>
      <c r="AA254" s="4"/>
      <c r="AB254" s="166"/>
      <c r="AC254" s="166"/>
      <c r="AD254" s="170"/>
      <c r="AE254" s="166"/>
      <c r="AF254" s="166"/>
      <c r="AG254" s="166"/>
      <c r="AH254" s="166"/>
      <c r="AI254" s="166"/>
      <c r="AJ254" s="166"/>
      <c r="AK254" s="166"/>
      <c r="AL254" s="166"/>
      <c r="AM254" s="166"/>
      <c r="AN254" s="166"/>
      <c r="AO254" s="184"/>
      <c r="AP254" s="24"/>
      <c r="AQ254" s="8"/>
    </row>
    <row r="255" spans="1:43" ht="14.65" customHeight="1">
      <c r="A255" s="103"/>
      <c r="B255" s="193"/>
      <c r="C255" s="193"/>
      <c r="D255" s="118"/>
      <c r="E255" s="127"/>
      <c r="F255" s="133"/>
      <c r="G255" s="133"/>
      <c r="H255" s="133"/>
      <c r="I255" s="133"/>
      <c r="J255" s="145"/>
      <c r="K255" s="148"/>
      <c r="L255" s="151"/>
      <c r="M255" s="154"/>
      <c r="N255" s="14"/>
      <c r="O255" s="15"/>
      <c r="P255" s="15"/>
      <c r="Q255" s="16"/>
      <c r="R255" s="17" t="str">
        <f ca="1">IF(Q255=0," ",IFERROR(IF(DATEDIF(TODAY(),Q255,"M")&lt;=5,"ROJO",IF(DATEDIF(TODAY(),Q255,"M")&gt;=12,"VERDE",IF(AND(DATEDIF(TODAY(),Q255,"M")&gt;=6,DATEDIF(TODAY(),Q255,"M")&lt;=11),"AMARILLO"))),S255))</f>
        <v xml:space="preserve"> </v>
      </c>
      <c r="S255" s="25" t="str">
        <f>IF(Q255=0," ",IF(Q255&lt;=$N$4,"VENCIDO","NO VENCIDO"))</f>
        <v xml:space="preserve"> </v>
      </c>
      <c r="T255" s="18"/>
      <c r="U255" s="19"/>
      <c r="V255" s="19"/>
      <c r="W255" s="20"/>
      <c r="X255" s="20"/>
      <c r="Y255" s="164"/>
      <c r="Z255" s="21"/>
      <c r="AA255" s="4"/>
      <c r="AB255" s="166"/>
      <c r="AC255" s="166"/>
      <c r="AD255" s="170"/>
      <c r="AE255" s="166"/>
      <c r="AF255" s="166"/>
      <c r="AG255" s="166"/>
      <c r="AH255" s="166"/>
      <c r="AI255" s="166"/>
      <c r="AJ255" s="166"/>
      <c r="AK255" s="166"/>
      <c r="AL255" s="166"/>
      <c r="AM255" s="166"/>
      <c r="AN255" s="166"/>
      <c r="AO255" s="184"/>
      <c r="AP255" s="24"/>
      <c r="AQ255" s="8"/>
    </row>
    <row r="256" spans="1:43" ht="14.65" customHeight="1">
      <c r="A256" s="103"/>
      <c r="B256" s="193"/>
      <c r="C256" s="193"/>
      <c r="D256" s="118"/>
      <c r="E256" s="127"/>
      <c r="F256" s="133"/>
      <c r="G256" s="133"/>
      <c r="H256" s="133"/>
      <c r="I256" s="133"/>
      <c r="J256" s="145"/>
      <c r="K256" s="148"/>
      <c r="L256" s="151"/>
      <c r="M256" s="155"/>
      <c r="N256" s="14"/>
      <c r="O256" s="15"/>
      <c r="P256" s="15"/>
      <c r="Q256" s="16"/>
      <c r="R256" s="17" t="str">
        <f ca="1">IF(Q256=0," ",IFERROR(IF(DATEDIF(TODAY(),Q256,"M")&lt;=5,"ROJO",IF(DATEDIF(TODAY(),Q256,"M")&gt;=12,"VERDE",IF(AND(DATEDIF(TODAY(),Q256,"M")&gt;=6,DATEDIF(TODAY(),Q256,"M")&lt;=11),"AMARILLO"))),S256))</f>
        <v xml:space="preserve"> </v>
      </c>
      <c r="S256" s="25" t="str">
        <f>IF(Q256=0," ",IF(Q256&lt;=$N$4,"VENCIDO","NO VENCIDO"))</f>
        <v xml:space="preserve"> </v>
      </c>
      <c r="T256" s="18"/>
      <c r="U256" s="19"/>
      <c r="V256" s="19"/>
      <c r="W256" s="20"/>
      <c r="X256" s="20"/>
      <c r="Y256" s="164"/>
      <c r="Z256" s="21"/>
      <c r="AA256" s="4"/>
      <c r="AB256" s="166"/>
      <c r="AC256" s="166"/>
      <c r="AD256" s="170"/>
      <c r="AE256" s="166"/>
      <c r="AF256" s="166"/>
      <c r="AG256" s="166"/>
      <c r="AH256" s="166"/>
      <c r="AI256" s="166"/>
      <c r="AJ256" s="166"/>
      <c r="AK256" s="166"/>
      <c r="AL256" s="166"/>
      <c r="AM256" s="166"/>
      <c r="AN256" s="166"/>
      <c r="AO256" s="185"/>
      <c r="AP256" s="24"/>
      <c r="AQ256" s="8"/>
    </row>
    <row r="257" spans="1:43" ht="16.5">
      <c r="A257" s="103"/>
      <c r="B257" s="193"/>
      <c r="C257" s="193"/>
      <c r="D257" s="119"/>
      <c r="E257" s="128"/>
      <c r="F257" s="134"/>
      <c r="G257" s="134"/>
      <c r="H257" s="134"/>
      <c r="I257" s="134"/>
      <c r="J257" s="146"/>
      <c r="K257" s="149"/>
      <c r="L257" s="152"/>
      <c r="M257" s="28" t="b">
        <f>M252=N257</f>
        <v>1</v>
      </c>
      <c r="N257" s="29">
        <f>SUM(N252:N256)</f>
        <v>0</v>
      </c>
      <c r="O257" s="30" t="s">
        <v>112</v>
      </c>
      <c r="P257" s="31"/>
      <c r="Q257" s="32"/>
      <c r="R257" s="32"/>
      <c r="S257" s="32"/>
      <c r="T257" s="33">
        <f>SUM(T252:T256)</f>
        <v>0</v>
      </c>
      <c r="U257" s="34"/>
      <c r="V257" s="34"/>
      <c r="W257" s="35"/>
      <c r="X257" s="35"/>
      <c r="Y257" s="165"/>
      <c r="Z257" s="36"/>
      <c r="AA257" s="4"/>
      <c r="AB257" s="37"/>
      <c r="AC257" s="38"/>
      <c r="AD257" s="38"/>
      <c r="AE257" s="38"/>
      <c r="AF257" s="38"/>
      <c r="AG257" s="38"/>
      <c r="AH257" s="38"/>
      <c r="AI257" s="38"/>
      <c r="AJ257" s="38"/>
      <c r="AK257" s="38"/>
      <c r="AL257" s="38"/>
      <c r="AM257" s="38"/>
      <c r="AN257" s="38"/>
      <c r="AO257" s="39"/>
      <c r="AP257" s="24"/>
      <c r="AQ257" s="8"/>
    </row>
    <row r="258" spans="1:43" ht="14.65" customHeight="1">
      <c r="A258" s="103">
        <f>A252+1</f>
        <v>7</v>
      </c>
      <c r="B258" s="193" t="s">
        <v>189</v>
      </c>
      <c r="C258" s="193"/>
      <c r="D258" s="117">
        <f>+Agosto!M258</f>
        <v>0</v>
      </c>
      <c r="E258" s="126"/>
      <c r="F258" s="132"/>
      <c r="G258" s="132"/>
      <c r="H258" s="132"/>
      <c r="I258" s="132"/>
      <c r="J258" s="144">
        <f>+F258+G258</f>
        <v>0</v>
      </c>
      <c r="K258" s="147">
        <f>+AO258</f>
        <v>0</v>
      </c>
      <c r="L258" s="150">
        <f>+J258+K258</f>
        <v>0</v>
      </c>
      <c r="M258" s="153">
        <f>+(D258+E258)-(L258)+H258-I258</f>
        <v>0</v>
      </c>
      <c r="N258" s="14"/>
      <c r="O258" s="15"/>
      <c r="P258" s="15"/>
      <c r="Q258" s="16"/>
      <c r="R258" s="17" t="str">
        <f ca="1">IF(Q258=0," ",IFERROR(IF(DATEDIF(TODAY(),Q258,"M")&lt;=5,"ROJO",IF(DATEDIF(TODAY(),Q258,"M")&gt;=12,"VERDE",IF(AND(DATEDIF(TODAY(),Q258,"M")&gt;=6,DATEDIF(TODAY(),Q258,"M")&lt;=11),"AMARILLO"))),S258))</f>
        <v xml:space="preserve"> </v>
      </c>
      <c r="S258" s="17" t="str">
        <f>IF(Q258=0," ",IF(Q258&lt;=$N$4,"VENCIDO","NO VENCIDO"))</f>
        <v xml:space="preserve"> </v>
      </c>
      <c r="T258" s="18"/>
      <c r="U258" s="19"/>
      <c r="V258" s="19"/>
      <c r="W258" s="20"/>
      <c r="X258" s="20"/>
      <c r="Y258" s="163">
        <f>+AT258</f>
        <v>0</v>
      </c>
      <c r="Z258" s="21"/>
      <c r="AA258" s="4"/>
      <c r="AB258" s="166"/>
      <c r="AC258" s="166"/>
      <c r="AD258" s="170">
        <f>+AB258+AC258</f>
        <v>0</v>
      </c>
      <c r="AE258" s="166"/>
      <c r="AF258" s="166"/>
      <c r="AG258" s="166"/>
      <c r="AH258" s="166"/>
      <c r="AI258" s="166"/>
      <c r="AJ258" s="166"/>
      <c r="AK258" s="166"/>
      <c r="AL258" s="166"/>
      <c r="AM258" s="166"/>
      <c r="AN258" s="166"/>
      <c r="AO258" s="183">
        <f>SUM(AD258:AN262)</f>
        <v>0</v>
      </c>
      <c r="AP258" s="24"/>
      <c r="AQ258" s="8"/>
    </row>
    <row r="259" spans="1:43" ht="14.65" customHeight="1">
      <c r="A259" s="103"/>
      <c r="B259" s="193"/>
      <c r="C259" s="193"/>
      <c r="D259" s="118"/>
      <c r="E259" s="127"/>
      <c r="F259" s="133"/>
      <c r="G259" s="133"/>
      <c r="H259" s="133"/>
      <c r="I259" s="133"/>
      <c r="J259" s="145"/>
      <c r="K259" s="148"/>
      <c r="L259" s="151"/>
      <c r="M259" s="154"/>
      <c r="N259" s="14"/>
      <c r="O259" s="15"/>
      <c r="P259" s="15"/>
      <c r="Q259" s="16"/>
      <c r="R259" s="17" t="str">
        <f ca="1">IF(Q259=0," ",IFERROR(IF(DATEDIF(TODAY(),Q259,"M")&lt;=5,"ROJO",IF(DATEDIF(TODAY(),Q259,"M")&gt;=12,"VERDE",IF(AND(DATEDIF(TODAY(),Q259,"M")&gt;=6,DATEDIF(TODAY(),Q259,"M")&lt;=11),"AMARILLO"))),S259))</f>
        <v xml:space="preserve"> </v>
      </c>
      <c r="S259" s="25" t="str">
        <f>IF(Q259=0," ",IF(Q259&lt;=$N$4,"VENCIDO","NO VENCIDO"))</f>
        <v xml:space="preserve"> </v>
      </c>
      <c r="T259" s="18"/>
      <c r="U259" s="19"/>
      <c r="V259" s="19"/>
      <c r="W259" s="20"/>
      <c r="X259" s="20"/>
      <c r="Y259" s="164"/>
      <c r="Z259" s="21"/>
      <c r="AA259" s="4"/>
      <c r="AB259" s="166"/>
      <c r="AC259" s="166"/>
      <c r="AD259" s="170"/>
      <c r="AE259" s="166"/>
      <c r="AF259" s="166"/>
      <c r="AG259" s="166"/>
      <c r="AH259" s="166"/>
      <c r="AI259" s="166"/>
      <c r="AJ259" s="166"/>
      <c r="AK259" s="166"/>
      <c r="AL259" s="166"/>
      <c r="AM259" s="166"/>
      <c r="AN259" s="166"/>
      <c r="AO259" s="184"/>
      <c r="AP259" s="24"/>
      <c r="AQ259" s="8"/>
    </row>
    <row r="260" spans="1:43" ht="14.65" customHeight="1">
      <c r="A260" s="103"/>
      <c r="B260" s="193"/>
      <c r="C260" s="193"/>
      <c r="D260" s="118"/>
      <c r="E260" s="127"/>
      <c r="F260" s="133"/>
      <c r="G260" s="133"/>
      <c r="H260" s="133"/>
      <c r="I260" s="133"/>
      <c r="J260" s="145"/>
      <c r="K260" s="148"/>
      <c r="L260" s="151"/>
      <c r="M260" s="154"/>
      <c r="N260" s="14"/>
      <c r="O260" s="15"/>
      <c r="P260" s="15"/>
      <c r="Q260" s="16"/>
      <c r="R260" s="17" t="str">
        <f ca="1">IF(Q260=0," ",IFERROR(IF(DATEDIF(TODAY(),Q260,"M")&lt;=5,"ROJO",IF(DATEDIF(TODAY(),Q260,"M")&gt;=12,"VERDE",IF(AND(DATEDIF(TODAY(),Q260,"M")&gt;=6,DATEDIF(TODAY(),Q260,"M")&lt;=11),"AMARILLO"))),S260))</f>
        <v xml:space="preserve"> </v>
      </c>
      <c r="S260" s="25" t="str">
        <f>IF(Q260=0," ",IF(Q260&lt;=$N$4,"VENCIDO","NO VENCIDO"))</f>
        <v xml:space="preserve"> </v>
      </c>
      <c r="T260" s="18"/>
      <c r="U260" s="19"/>
      <c r="V260" s="19"/>
      <c r="W260" s="20"/>
      <c r="X260" s="20"/>
      <c r="Y260" s="164"/>
      <c r="Z260" s="21"/>
      <c r="AA260" s="4"/>
      <c r="AB260" s="166"/>
      <c r="AC260" s="166"/>
      <c r="AD260" s="170"/>
      <c r="AE260" s="166"/>
      <c r="AF260" s="166"/>
      <c r="AG260" s="166"/>
      <c r="AH260" s="166"/>
      <c r="AI260" s="166"/>
      <c r="AJ260" s="166"/>
      <c r="AK260" s="166"/>
      <c r="AL260" s="166"/>
      <c r="AM260" s="166"/>
      <c r="AN260" s="166"/>
      <c r="AO260" s="184"/>
      <c r="AP260" s="24"/>
      <c r="AQ260" s="8"/>
    </row>
    <row r="261" spans="1:43" ht="14.65" customHeight="1">
      <c r="A261" s="103"/>
      <c r="B261" s="193"/>
      <c r="C261" s="193"/>
      <c r="D261" s="118"/>
      <c r="E261" s="127"/>
      <c r="F261" s="133"/>
      <c r="G261" s="133"/>
      <c r="H261" s="133"/>
      <c r="I261" s="133"/>
      <c r="J261" s="145"/>
      <c r="K261" s="148"/>
      <c r="L261" s="151"/>
      <c r="M261" s="154"/>
      <c r="N261" s="14"/>
      <c r="O261" s="15"/>
      <c r="P261" s="15"/>
      <c r="Q261" s="16"/>
      <c r="R261" s="17" t="str">
        <f ca="1">IF(Q261=0," ",IFERROR(IF(DATEDIF(TODAY(),Q261,"M")&lt;=5,"ROJO",IF(DATEDIF(TODAY(),Q261,"M")&gt;=12,"VERDE",IF(AND(DATEDIF(TODAY(),Q261,"M")&gt;=6,DATEDIF(TODAY(),Q261,"M")&lt;=11),"AMARILLO"))),S261))</f>
        <v xml:space="preserve"> </v>
      </c>
      <c r="S261" s="25" t="str">
        <f>IF(Q261=0," ",IF(Q261&lt;=$N$4,"VENCIDO","NO VENCIDO"))</f>
        <v xml:space="preserve"> </v>
      </c>
      <c r="T261" s="18"/>
      <c r="U261" s="19"/>
      <c r="V261" s="19"/>
      <c r="W261" s="20"/>
      <c r="X261" s="20"/>
      <c r="Y261" s="164"/>
      <c r="Z261" s="21"/>
      <c r="AA261" s="4"/>
      <c r="AB261" s="166"/>
      <c r="AC261" s="166"/>
      <c r="AD261" s="170"/>
      <c r="AE261" s="166"/>
      <c r="AF261" s="166"/>
      <c r="AG261" s="166"/>
      <c r="AH261" s="166"/>
      <c r="AI261" s="166"/>
      <c r="AJ261" s="166"/>
      <c r="AK261" s="166"/>
      <c r="AL261" s="166"/>
      <c r="AM261" s="166"/>
      <c r="AN261" s="166"/>
      <c r="AO261" s="184"/>
      <c r="AP261" s="24"/>
      <c r="AQ261" s="8"/>
    </row>
    <row r="262" spans="1:43" ht="14.65" customHeight="1">
      <c r="A262" s="103"/>
      <c r="B262" s="193"/>
      <c r="C262" s="193"/>
      <c r="D262" s="118"/>
      <c r="E262" s="127"/>
      <c r="F262" s="133"/>
      <c r="G262" s="133"/>
      <c r="H262" s="133"/>
      <c r="I262" s="133"/>
      <c r="J262" s="145"/>
      <c r="K262" s="148"/>
      <c r="L262" s="151"/>
      <c r="M262" s="155"/>
      <c r="N262" s="14"/>
      <c r="O262" s="15"/>
      <c r="P262" s="15"/>
      <c r="Q262" s="16"/>
      <c r="R262" s="17" t="str">
        <f ca="1">IF(Q262=0," ",IFERROR(IF(DATEDIF(TODAY(),Q262,"M")&lt;=5,"ROJO",IF(DATEDIF(TODAY(),Q262,"M")&gt;=12,"VERDE",IF(AND(DATEDIF(TODAY(),Q262,"M")&gt;=6,DATEDIF(TODAY(),Q262,"M")&lt;=11),"AMARILLO"))),S262))</f>
        <v xml:space="preserve"> </v>
      </c>
      <c r="S262" s="25" t="str">
        <f>IF(Q262=0," ",IF(Q262&lt;=$N$4,"VENCIDO","NO VENCIDO"))</f>
        <v xml:space="preserve"> </v>
      </c>
      <c r="T262" s="18"/>
      <c r="U262" s="19"/>
      <c r="V262" s="19"/>
      <c r="W262" s="20"/>
      <c r="X262" s="20"/>
      <c r="Y262" s="164"/>
      <c r="Z262" s="21"/>
      <c r="AA262" s="4"/>
      <c r="AB262" s="166"/>
      <c r="AC262" s="166"/>
      <c r="AD262" s="170"/>
      <c r="AE262" s="166"/>
      <c r="AF262" s="166"/>
      <c r="AG262" s="166"/>
      <c r="AH262" s="166"/>
      <c r="AI262" s="166"/>
      <c r="AJ262" s="166"/>
      <c r="AK262" s="166"/>
      <c r="AL262" s="166"/>
      <c r="AM262" s="166"/>
      <c r="AN262" s="166"/>
      <c r="AO262" s="185"/>
      <c r="AP262" s="24"/>
      <c r="AQ262" s="8"/>
    </row>
    <row r="263" spans="1:43" ht="16.5">
      <c r="A263" s="103"/>
      <c r="B263" s="193"/>
      <c r="C263" s="193"/>
      <c r="D263" s="119"/>
      <c r="E263" s="128"/>
      <c r="F263" s="134"/>
      <c r="G263" s="134"/>
      <c r="H263" s="134"/>
      <c r="I263" s="134"/>
      <c r="J263" s="146"/>
      <c r="K263" s="149"/>
      <c r="L263" s="152"/>
      <c r="M263" s="28" t="b">
        <f>M258=N263</f>
        <v>1</v>
      </c>
      <c r="N263" s="29">
        <f>SUM(N258:N262)</f>
        <v>0</v>
      </c>
      <c r="O263" s="30" t="s">
        <v>112</v>
      </c>
      <c r="P263" s="31"/>
      <c r="Q263" s="32"/>
      <c r="R263" s="32"/>
      <c r="S263" s="32"/>
      <c r="T263" s="33">
        <f>SUM(T258:T262)</f>
        <v>0</v>
      </c>
      <c r="U263" s="34"/>
      <c r="V263" s="34"/>
      <c r="W263" s="35"/>
      <c r="X263" s="35"/>
      <c r="Y263" s="165"/>
      <c r="Z263" s="36"/>
      <c r="AA263" s="4"/>
      <c r="AB263" s="37"/>
      <c r="AC263" s="38"/>
      <c r="AD263" s="38"/>
      <c r="AE263" s="38"/>
      <c r="AF263" s="38"/>
      <c r="AG263" s="38"/>
      <c r="AH263" s="38"/>
      <c r="AI263" s="38"/>
      <c r="AJ263" s="38"/>
      <c r="AK263" s="38"/>
      <c r="AL263" s="38"/>
      <c r="AM263" s="38"/>
      <c r="AN263" s="38"/>
      <c r="AO263" s="39"/>
      <c r="AP263" s="24"/>
      <c r="AQ263" s="8"/>
    </row>
    <row r="264" spans="1:43" ht="14.65" customHeight="1">
      <c r="A264" s="103">
        <f>A258+1</f>
        <v>8</v>
      </c>
      <c r="B264" s="193" t="s">
        <v>190</v>
      </c>
      <c r="C264" s="193"/>
      <c r="D264" s="117">
        <f>+Agosto!M264</f>
        <v>120</v>
      </c>
      <c r="E264" s="126">
        <v>0</v>
      </c>
      <c r="F264" s="132">
        <v>6</v>
      </c>
      <c r="G264" s="132"/>
      <c r="H264" s="132"/>
      <c r="I264" s="132"/>
      <c r="J264" s="144">
        <f>+F264+G264</f>
        <v>6</v>
      </c>
      <c r="K264" s="147">
        <f>+AO264</f>
        <v>34</v>
      </c>
      <c r="L264" s="150">
        <f>+J264+K264</f>
        <v>40</v>
      </c>
      <c r="M264" s="153">
        <f>+(D264+E264)-(L264)+H264-I264</f>
        <v>80</v>
      </c>
      <c r="N264" s="14">
        <v>80</v>
      </c>
      <c r="O264" s="223" t="s">
        <v>320</v>
      </c>
      <c r="P264" s="15" t="s">
        <v>125</v>
      </c>
      <c r="Q264" s="225">
        <v>46568</v>
      </c>
      <c r="R264" s="17" t="str">
        <f ca="1">IF(Q264=0," ",IFERROR(IF(DATEDIF(TODAY(),Q264,"M")&lt;=5,"ROJO",IF(DATEDIF(TODAY(),Q264,"M")&gt;=12,"VERDE",IF(AND(DATEDIF(TODAY(),Q264,"M")&gt;=6,DATEDIF(TODAY(),Q264,"M")&lt;=11),"AMARILLO"))),S264))</f>
        <v>AMARILLO</v>
      </c>
      <c r="S264" s="17" t="str">
        <f>IF(Q264=0," ",IF(Q264&lt;=$N$4,"VENCIDO","NO VENCIDO"))</f>
        <v>NO VENCIDO</v>
      </c>
      <c r="T264" s="18"/>
      <c r="U264" s="19"/>
      <c r="V264" s="19"/>
      <c r="W264" s="20"/>
      <c r="X264" s="20"/>
      <c r="Y264" s="163">
        <f>+AT264</f>
        <v>0</v>
      </c>
      <c r="Z264" s="21"/>
      <c r="AA264" s="4"/>
      <c r="AB264" s="166">
        <v>34</v>
      </c>
      <c r="AC264" s="166"/>
      <c r="AD264" s="170">
        <f>+AB264+AC264</f>
        <v>34</v>
      </c>
      <c r="AE264" s="166"/>
      <c r="AF264" s="166"/>
      <c r="AG264" s="166"/>
      <c r="AH264" s="166"/>
      <c r="AI264" s="166"/>
      <c r="AJ264" s="166"/>
      <c r="AK264" s="166"/>
      <c r="AL264" s="166"/>
      <c r="AM264" s="166"/>
      <c r="AN264" s="166"/>
      <c r="AO264" s="183">
        <f>SUM(AD264:AN268)</f>
        <v>34</v>
      </c>
      <c r="AP264" s="24"/>
      <c r="AQ264" s="8"/>
    </row>
    <row r="265" spans="1:43" ht="14.65" customHeight="1">
      <c r="A265" s="103"/>
      <c r="B265" s="193"/>
      <c r="C265" s="193"/>
      <c r="D265" s="118"/>
      <c r="E265" s="127"/>
      <c r="F265" s="133"/>
      <c r="G265" s="133"/>
      <c r="H265" s="133"/>
      <c r="I265" s="133"/>
      <c r="J265" s="145"/>
      <c r="K265" s="148"/>
      <c r="L265" s="151"/>
      <c r="M265" s="154"/>
      <c r="N265" s="14"/>
      <c r="O265" s="15"/>
      <c r="P265" s="15"/>
      <c r="Q265" s="16"/>
      <c r="R265" s="17" t="str">
        <f ca="1">IF(Q265=0," ",IFERROR(IF(DATEDIF(TODAY(),Q265,"M")&lt;=5,"ROJO",IF(DATEDIF(TODAY(),Q265,"M")&gt;=12,"VERDE",IF(AND(DATEDIF(TODAY(),Q265,"M")&gt;=6,DATEDIF(TODAY(),Q265,"M")&lt;=11),"AMARILLO"))),S265))</f>
        <v xml:space="preserve"> </v>
      </c>
      <c r="S265" s="25" t="str">
        <f>IF(Q265=0," ",IF(Q265&lt;=$N$4,"VENCIDO","NO VENCIDO"))</f>
        <v xml:space="preserve"> </v>
      </c>
      <c r="T265" s="18"/>
      <c r="U265" s="19"/>
      <c r="V265" s="19"/>
      <c r="W265" s="20"/>
      <c r="X265" s="20"/>
      <c r="Y265" s="164"/>
      <c r="Z265" s="21"/>
      <c r="AA265" s="4"/>
      <c r="AB265" s="166"/>
      <c r="AC265" s="166"/>
      <c r="AD265" s="170"/>
      <c r="AE265" s="166"/>
      <c r="AF265" s="166"/>
      <c r="AG265" s="166"/>
      <c r="AH265" s="166"/>
      <c r="AI265" s="166"/>
      <c r="AJ265" s="166"/>
      <c r="AK265" s="166"/>
      <c r="AL265" s="166"/>
      <c r="AM265" s="166"/>
      <c r="AN265" s="166"/>
      <c r="AO265" s="184"/>
      <c r="AP265" s="24"/>
      <c r="AQ265" s="8"/>
    </row>
    <row r="266" spans="1:43" ht="14.65" customHeight="1">
      <c r="A266" s="103"/>
      <c r="B266" s="193"/>
      <c r="C266" s="193"/>
      <c r="D266" s="118"/>
      <c r="E266" s="127"/>
      <c r="F266" s="133"/>
      <c r="G266" s="133"/>
      <c r="H266" s="133"/>
      <c r="I266" s="133"/>
      <c r="J266" s="145"/>
      <c r="K266" s="148"/>
      <c r="L266" s="151"/>
      <c r="M266" s="154"/>
      <c r="N266" s="14"/>
      <c r="O266" s="15"/>
      <c r="P266" s="15"/>
      <c r="Q266" s="16"/>
      <c r="R266" s="17" t="str">
        <f ca="1">IF(Q266=0," ",IFERROR(IF(DATEDIF(TODAY(),Q266,"M")&lt;=5,"ROJO",IF(DATEDIF(TODAY(),Q266,"M")&gt;=12,"VERDE",IF(AND(DATEDIF(TODAY(),Q266,"M")&gt;=6,DATEDIF(TODAY(),Q266,"M")&lt;=11),"AMARILLO"))),S266))</f>
        <v xml:space="preserve"> </v>
      </c>
      <c r="S266" s="25" t="str">
        <f>IF(Q266=0," ",IF(Q266&lt;=$N$4,"VENCIDO","NO VENCIDO"))</f>
        <v xml:space="preserve"> </v>
      </c>
      <c r="T266" s="18"/>
      <c r="U266" s="19"/>
      <c r="V266" s="19"/>
      <c r="W266" s="20"/>
      <c r="X266" s="20"/>
      <c r="Y266" s="164"/>
      <c r="Z266" s="21"/>
      <c r="AA266" s="4"/>
      <c r="AB266" s="166"/>
      <c r="AC266" s="166"/>
      <c r="AD266" s="170"/>
      <c r="AE266" s="166"/>
      <c r="AF266" s="166"/>
      <c r="AG266" s="166"/>
      <c r="AH266" s="166"/>
      <c r="AI266" s="166"/>
      <c r="AJ266" s="166"/>
      <c r="AK266" s="166"/>
      <c r="AL266" s="166"/>
      <c r="AM266" s="166"/>
      <c r="AN266" s="166"/>
      <c r="AO266" s="184"/>
      <c r="AP266" s="24"/>
      <c r="AQ266" s="8"/>
    </row>
    <row r="267" spans="1:43" ht="14.65" customHeight="1">
      <c r="A267" s="103"/>
      <c r="B267" s="193"/>
      <c r="C267" s="193"/>
      <c r="D267" s="118"/>
      <c r="E267" s="127"/>
      <c r="F267" s="133"/>
      <c r="G267" s="133"/>
      <c r="H267" s="133"/>
      <c r="I267" s="133"/>
      <c r="J267" s="145"/>
      <c r="K267" s="148"/>
      <c r="L267" s="151"/>
      <c r="M267" s="154"/>
      <c r="N267" s="14"/>
      <c r="O267" s="15"/>
      <c r="P267" s="15"/>
      <c r="Q267" s="16"/>
      <c r="R267" s="17" t="str">
        <f ca="1">IF(Q267=0," ",IFERROR(IF(DATEDIF(TODAY(),Q267,"M")&lt;=5,"ROJO",IF(DATEDIF(TODAY(),Q267,"M")&gt;=12,"VERDE",IF(AND(DATEDIF(TODAY(),Q267,"M")&gt;=6,DATEDIF(TODAY(),Q267,"M")&lt;=11),"AMARILLO"))),S267))</f>
        <v xml:space="preserve"> </v>
      </c>
      <c r="S267" s="25" t="str">
        <f>IF(Q267=0," ",IF(Q267&lt;=$N$4,"VENCIDO","NO VENCIDO"))</f>
        <v xml:space="preserve"> </v>
      </c>
      <c r="T267" s="18"/>
      <c r="U267" s="19"/>
      <c r="V267" s="19"/>
      <c r="W267" s="20"/>
      <c r="X267" s="20"/>
      <c r="Y267" s="164"/>
      <c r="Z267" s="21"/>
      <c r="AA267" s="4"/>
      <c r="AB267" s="166"/>
      <c r="AC267" s="166"/>
      <c r="AD267" s="170"/>
      <c r="AE267" s="166"/>
      <c r="AF267" s="166"/>
      <c r="AG267" s="166"/>
      <c r="AH267" s="166"/>
      <c r="AI267" s="166"/>
      <c r="AJ267" s="166"/>
      <c r="AK267" s="166"/>
      <c r="AL267" s="166"/>
      <c r="AM267" s="166"/>
      <c r="AN267" s="166"/>
      <c r="AO267" s="184"/>
      <c r="AP267" s="24"/>
      <c r="AQ267" s="8"/>
    </row>
    <row r="268" spans="1:43" ht="14.65" customHeight="1">
      <c r="A268" s="103"/>
      <c r="B268" s="193"/>
      <c r="C268" s="193"/>
      <c r="D268" s="118"/>
      <c r="E268" s="127"/>
      <c r="F268" s="133"/>
      <c r="G268" s="133"/>
      <c r="H268" s="133"/>
      <c r="I268" s="133"/>
      <c r="J268" s="145"/>
      <c r="K268" s="148"/>
      <c r="L268" s="151"/>
      <c r="M268" s="155"/>
      <c r="N268" s="14"/>
      <c r="O268" s="15"/>
      <c r="P268" s="15"/>
      <c r="Q268" s="16"/>
      <c r="R268" s="17" t="str">
        <f ca="1">IF(Q268=0," ",IFERROR(IF(DATEDIF(TODAY(),Q268,"M")&lt;=5,"ROJO",IF(DATEDIF(TODAY(),Q268,"M")&gt;=12,"VERDE",IF(AND(DATEDIF(TODAY(),Q268,"M")&gt;=6,DATEDIF(TODAY(),Q268,"M")&lt;=11),"AMARILLO"))),S268))</f>
        <v xml:space="preserve"> </v>
      </c>
      <c r="S268" s="25" t="str">
        <f>IF(Q268=0," ",IF(Q268&lt;=$N$4,"VENCIDO","NO VENCIDO"))</f>
        <v xml:space="preserve"> </v>
      </c>
      <c r="T268" s="18"/>
      <c r="U268" s="19"/>
      <c r="V268" s="19"/>
      <c r="W268" s="20"/>
      <c r="X268" s="20"/>
      <c r="Y268" s="164"/>
      <c r="Z268" s="21"/>
      <c r="AA268" s="4"/>
      <c r="AB268" s="166"/>
      <c r="AC268" s="166"/>
      <c r="AD268" s="170"/>
      <c r="AE268" s="166"/>
      <c r="AF268" s="166"/>
      <c r="AG268" s="166"/>
      <c r="AH268" s="166"/>
      <c r="AI268" s="166"/>
      <c r="AJ268" s="166"/>
      <c r="AK268" s="166"/>
      <c r="AL268" s="166"/>
      <c r="AM268" s="166"/>
      <c r="AN268" s="166"/>
      <c r="AO268" s="185"/>
      <c r="AP268" s="24"/>
      <c r="AQ268" s="8"/>
    </row>
    <row r="269" spans="1:43" ht="16.5">
      <c r="A269" s="103"/>
      <c r="B269" s="193"/>
      <c r="C269" s="193"/>
      <c r="D269" s="119"/>
      <c r="E269" s="128"/>
      <c r="F269" s="134"/>
      <c r="G269" s="134"/>
      <c r="H269" s="134"/>
      <c r="I269" s="134"/>
      <c r="J269" s="146"/>
      <c r="K269" s="149"/>
      <c r="L269" s="152"/>
      <c r="M269" s="28" t="b">
        <f>M264=N269</f>
        <v>1</v>
      </c>
      <c r="N269" s="29">
        <f>SUM(N264:N268)</f>
        <v>80</v>
      </c>
      <c r="O269" s="30" t="s">
        <v>112</v>
      </c>
      <c r="P269" s="31"/>
      <c r="Q269" s="32"/>
      <c r="R269" s="32"/>
      <c r="S269" s="32"/>
      <c r="T269" s="33">
        <f>SUM(T264:T268)</f>
        <v>0</v>
      </c>
      <c r="U269" s="34"/>
      <c r="V269" s="34"/>
      <c r="W269" s="35"/>
      <c r="X269" s="35"/>
      <c r="Y269" s="165"/>
      <c r="Z269" s="36"/>
      <c r="AA269" s="4"/>
      <c r="AB269" s="37"/>
      <c r="AC269" s="37"/>
      <c r="AD269" s="38"/>
      <c r="AE269" s="37"/>
      <c r="AF269" s="37"/>
      <c r="AG269" s="37"/>
      <c r="AH269" s="37"/>
      <c r="AI269" s="37"/>
      <c r="AJ269" s="37"/>
      <c r="AK269" s="37"/>
      <c r="AL269" s="37"/>
      <c r="AM269" s="37"/>
      <c r="AN269" s="37"/>
      <c r="AO269" s="39"/>
      <c r="AP269" s="24"/>
      <c r="AQ269" s="8"/>
    </row>
    <row r="270" spans="1:43" ht="14.65" customHeight="1">
      <c r="A270" s="103">
        <f>A264+1</f>
        <v>9</v>
      </c>
      <c r="B270" s="193" t="s">
        <v>192</v>
      </c>
      <c r="C270" s="193"/>
      <c r="D270" s="117">
        <f>+Agosto!M270</f>
        <v>34</v>
      </c>
      <c r="E270" s="126">
        <v>0</v>
      </c>
      <c r="F270" s="132">
        <v>14</v>
      </c>
      <c r="G270" s="132"/>
      <c r="H270" s="132"/>
      <c r="I270" s="132"/>
      <c r="J270" s="144">
        <f>+F270+G270</f>
        <v>14</v>
      </c>
      <c r="K270" s="147">
        <f>+AO270</f>
        <v>0</v>
      </c>
      <c r="L270" s="150">
        <f>+J270+K270</f>
        <v>14</v>
      </c>
      <c r="M270" s="153">
        <f>+(D270+E270)-(L270)+H270-I270</f>
        <v>20</v>
      </c>
      <c r="N270" s="14">
        <v>20</v>
      </c>
      <c r="O270" s="15" t="s">
        <v>193</v>
      </c>
      <c r="P270" s="15" t="s">
        <v>150</v>
      </c>
      <c r="Q270" s="16">
        <v>47274</v>
      </c>
      <c r="R270" s="17" t="str">
        <f ca="1">IF(Q270=0," ",IFERROR(IF(DATEDIF(TODAY(),Q270,"M")&lt;=5,"ROJO",IF(DATEDIF(TODAY(),Q270,"M")&gt;=12,"VERDE",IF(AND(DATEDIF(TODAY(),Q270,"M")&gt;=6,DATEDIF(TODAY(),Q270,"M")&lt;=11),"AMARILLO"))),S270))</f>
        <v>VERDE</v>
      </c>
      <c r="S270" s="17" t="str">
        <f>IF(Q270=0," ",IF(Q270&lt;=$N$4,"VENCIDO","NO VENCIDO"))</f>
        <v>NO VENCIDO</v>
      </c>
      <c r="T270" s="18"/>
      <c r="U270" s="19"/>
      <c r="V270" s="19"/>
      <c r="W270" s="20"/>
      <c r="X270" s="20"/>
      <c r="Y270" s="163">
        <f>+AT270</f>
        <v>0</v>
      </c>
      <c r="Z270" s="21"/>
      <c r="AA270" s="4"/>
      <c r="AB270" s="166"/>
      <c r="AC270" s="166"/>
      <c r="AD270" s="170">
        <f>+AB270+AC270</f>
        <v>0</v>
      </c>
      <c r="AE270" s="166"/>
      <c r="AF270" s="166"/>
      <c r="AG270" s="166"/>
      <c r="AH270" s="166"/>
      <c r="AI270" s="166"/>
      <c r="AJ270" s="166"/>
      <c r="AK270" s="166"/>
      <c r="AL270" s="166"/>
      <c r="AM270" s="166"/>
      <c r="AN270" s="166"/>
      <c r="AO270" s="183">
        <f>SUM(AD270:AN274)</f>
        <v>0</v>
      </c>
      <c r="AP270" s="24"/>
      <c r="AQ270" s="8"/>
    </row>
    <row r="271" spans="1:43" ht="14.65" customHeight="1">
      <c r="A271" s="103"/>
      <c r="B271" s="193"/>
      <c r="C271" s="193"/>
      <c r="D271" s="118"/>
      <c r="E271" s="127"/>
      <c r="F271" s="133"/>
      <c r="G271" s="133"/>
      <c r="H271" s="133"/>
      <c r="I271" s="133"/>
      <c r="J271" s="145"/>
      <c r="K271" s="148"/>
      <c r="L271" s="151"/>
      <c r="M271" s="154"/>
      <c r="N271" s="14"/>
      <c r="O271" s="15"/>
      <c r="P271" s="15"/>
      <c r="Q271" s="16"/>
      <c r="R271" s="17" t="str">
        <f ca="1">IF(Q271=0," ",IFERROR(IF(DATEDIF(TODAY(),Q271,"M")&lt;=5,"ROJO",IF(DATEDIF(TODAY(),Q271,"M")&gt;=12,"VERDE",IF(AND(DATEDIF(TODAY(),Q271,"M")&gt;=6,DATEDIF(TODAY(),Q271,"M")&lt;=11),"AMARILLO"))),S271))</f>
        <v xml:space="preserve"> </v>
      </c>
      <c r="S271" s="25" t="str">
        <f>IF(Q271=0," ",IF(Q271&lt;=$N$4,"VENCIDO","NO VENCIDO"))</f>
        <v xml:space="preserve"> </v>
      </c>
      <c r="T271" s="18"/>
      <c r="U271" s="19"/>
      <c r="V271" s="19"/>
      <c r="W271" s="20"/>
      <c r="X271" s="20"/>
      <c r="Y271" s="164"/>
      <c r="Z271" s="21"/>
      <c r="AA271" s="4"/>
      <c r="AB271" s="166"/>
      <c r="AC271" s="166"/>
      <c r="AD271" s="170"/>
      <c r="AE271" s="166"/>
      <c r="AF271" s="166"/>
      <c r="AG271" s="166"/>
      <c r="AH271" s="166"/>
      <c r="AI271" s="166"/>
      <c r="AJ271" s="166"/>
      <c r="AK271" s="166"/>
      <c r="AL271" s="166"/>
      <c r="AM271" s="166"/>
      <c r="AN271" s="166"/>
      <c r="AO271" s="184"/>
      <c r="AP271" s="24"/>
      <c r="AQ271" s="8"/>
    </row>
    <row r="272" spans="1:43" ht="14.65" customHeight="1">
      <c r="A272" s="103"/>
      <c r="B272" s="193"/>
      <c r="C272" s="193"/>
      <c r="D272" s="118"/>
      <c r="E272" s="127"/>
      <c r="F272" s="133"/>
      <c r="G272" s="133"/>
      <c r="H272" s="133"/>
      <c r="I272" s="133"/>
      <c r="J272" s="145"/>
      <c r="K272" s="148"/>
      <c r="L272" s="151"/>
      <c r="M272" s="154"/>
      <c r="N272" s="14"/>
      <c r="O272" s="15"/>
      <c r="P272" s="15"/>
      <c r="Q272" s="16"/>
      <c r="R272" s="17" t="str">
        <f ca="1">IF(Q272=0," ",IFERROR(IF(DATEDIF(TODAY(),Q272,"M")&lt;=5,"ROJO",IF(DATEDIF(TODAY(),Q272,"M")&gt;=12,"VERDE",IF(AND(DATEDIF(TODAY(),Q272,"M")&gt;=6,DATEDIF(TODAY(),Q272,"M")&lt;=11),"AMARILLO"))),S272))</f>
        <v xml:space="preserve"> </v>
      </c>
      <c r="S272" s="25" t="str">
        <f>IF(Q272=0," ",IF(Q272&lt;=$N$4,"VENCIDO","NO VENCIDO"))</f>
        <v xml:space="preserve"> </v>
      </c>
      <c r="T272" s="18"/>
      <c r="U272" s="19"/>
      <c r="V272" s="19"/>
      <c r="W272" s="20"/>
      <c r="X272" s="20"/>
      <c r="Y272" s="164"/>
      <c r="Z272" s="21"/>
      <c r="AA272" s="4"/>
      <c r="AB272" s="166"/>
      <c r="AC272" s="166"/>
      <c r="AD272" s="170"/>
      <c r="AE272" s="166"/>
      <c r="AF272" s="166"/>
      <c r="AG272" s="166"/>
      <c r="AH272" s="166"/>
      <c r="AI272" s="166"/>
      <c r="AJ272" s="166"/>
      <c r="AK272" s="166"/>
      <c r="AL272" s="166"/>
      <c r="AM272" s="166"/>
      <c r="AN272" s="166"/>
      <c r="AO272" s="184"/>
      <c r="AP272" s="24"/>
      <c r="AQ272" s="8"/>
    </row>
    <row r="273" spans="1:43" ht="14.65" customHeight="1">
      <c r="A273" s="103"/>
      <c r="B273" s="193"/>
      <c r="C273" s="193"/>
      <c r="D273" s="118"/>
      <c r="E273" s="127"/>
      <c r="F273" s="133"/>
      <c r="G273" s="133"/>
      <c r="H273" s="133"/>
      <c r="I273" s="133"/>
      <c r="J273" s="145"/>
      <c r="K273" s="148"/>
      <c r="L273" s="151"/>
      <c r="M273" s="154"/>
      <c r="N273" s="14"/>
      <c r="O273" s="15"/>
      <c r="P273" s="15"/>
      <c r="Q273" s="16"/>
      <c r="R273" s="17" t="str">
        <f ca="1">IF(Q273=0," ",IFERROR(IF(DATEDIF(TODAY(),Q273,"M")&lt;=5,"ROJO",IF(DATEDIF(TODAY(),Q273,"M")&gt;=12,"VERDE",IF(AND(DATEDIF(TODAY(),Q273,"M")&gt;=6,DATEDIF(TODAY(),Q273,"M")&lt;=11),"AMARILLO"))),S273))</f>
        <v xml:space="preserve"> </v>
      </c>
      <c r="S273" s="25" t="str">
        <f>IF(Q273=0," ",IF(Q273&lt;=$N$4,"VENCIDO","NO VENCIDO"))</f>
        <v xml:space="preserve"> </v>
      </c>
      <c r="T273" s="18"/>
      <c r="U273" s="19"/>
      <c r="V273" s="19"/>
      <c r="W273" s="20"/>
      <c r="X273" s="20"/>
      <c r="Y273" s="164"/>
      <c r="Z273" s="21"/>
      <c r="AA273" s="4"/>
      <c r="AB273" s="166"/>
      <c r="AC273" s="166"/>
      <c r="AD273" s="170"/>
      <c r="AE273" s="166"/>
      <c r="AF273" s="166"/>
      <c r="AG273" s="166"/>
      <c r="AH273" s="166"/>
      <c r="AI273" s="166"/>
      <c r="AJ273" s="166"/>
      <c r="AK273" s="166"/>
      <c r="AL273" s="166"/>
      <c r="AM273" s="166"/>
      <c r="AN273" s="166"/>
      <c r="AO273" s="184"/>
      <c r="AP273" s="24"/>
      <c r="AQ273" s="8"/>
    </row>
    <row r="274" spans="1:43" ht="14.65" customHeight="1">
      <c r="A274" s="103"/>
      <c r="B274" s="193"/>
      <c r="C274" s="193"/>
      <c r="D274" s="118"/>
      <c r="E274" s="127"/>
      <c r="F274" s="133"/>
      <c r="G274" s="133"/>
      <c r="H274" s="133"/>
      <c r="I274" s="133"/>
      <c r="J274" s="145"/>
      <c r="K274" s="148"/>
      <c r="L274" s="151"/>
      <c r="M274" s="155"/>
      <c r="N274" s="14"/>
      <c r="O274" s="15"/>
      <c r="P274" s="15"/>
      <c r="Q274" s="16"/>
      <c r="R274" s="17" t="str">
        <f ca="1">IF(Q274=0," ",IFERROR(IF(DATEDIF(TODAY(),Q274,"M")&lt;=5,"ROJO",IF(DATEDIF(TODAY(),Q274,"M")&gt;=12,"VERDE",IF(AND(DATEDIF(TODAY(),Q274,"M")&gt;=6,DATEDIF(TODAY(),Q274,"M")&lt;=11),"AMARILLO"))),S274))</f>
        <v xml:space="preserve"> </v>
      </c>
      <c r="S274" s="25" t="str">
        <f>IF(Q274=0," ",IF(Q274&lt;=$N$4,"VENCIDO","NO VENCIDO"))</f>
        <v xml:space="preserve"> </v>
      </c>
      <c r="T274" s="18"/>
      <c r="U274" s="19"/>
      <c r="V274" s="19"/>
      <c r="W274" s="20"/>
      <c r="X274" s="20"/>
      <c r="Y274" s="164"/>
      <c r="Z274" s="21"/>
      <c r="AA274" s="4"/>
      <c r="AB274" s="166"/>
      <c r="AC274" s="166"/>
      <c r="AD274" s="170"/>
      <c r="AE274" s="166"/>
      <c r="AF274" s="166"/>
      <c r="AG274" s="166"/>
      <c r="AH274" s="166"/>
      <c r="AI274" s="166"/>
      <c r="AJ274" s="166"/>
      <c r="AK274" s="166"/>
      <c r="AL274" s="166"/>
      <c r="AM274" s="166"/>
      <c r="AN274" s="166"/>
      <c r="AO274" s="185"/>
      <c r="AP274" s="24"/>
      <c r="AQ274" s="8"/>
    </row>
    <row r="275" spans="1:43" ht="16.5">
      <c r="A275" s="103"/>
      <c r="B275" s="193"/>
      <c r="C275" s="193"/>
      <c r="D275" s="119"/>
      <c r="E275" s="128"/>
      <c r="F275" s="134"/>
      <c r="G275" s="134"/>
      <c r="H275" s="134"/>
      <c r="I275" s="134"/>
      <c r="J275" s="146"/>
      <c r="K275" s="149"/>
      <c r="L275" s="152"/>
      <c r="M275" s="28" t="b">
        <f>M270=N275</f>
        <v>1</v>
      </c>
      <c r="N275" s="29">
        <f>SUM(N270:N274)</f>
        <v>20</v>
      </c>
      <c r="O275" s="30" t="s">
        <v>112</v>
      </c>
      <c r="P275" s="31"/>
      <c r="Q275" s="32"/>
      <c r="R275" s="32"/>
      <c r="S275" s="32"/>
      <c r="T275" s="33">
        <f>SUM(T270:T274)</f>
        <v>0</v>
      </c>
      <c r="U275" s="34"/>
      <c r="V275" s="34"/>
      <c r="W275" s="35"/>
      <c r="X275" s="35"/>
      <c r="Y275" s="165"/>
      <c r="Z275" s="36"/>
      <c r="AA275" s="4"/>
      <c r="AB275" s="37"/>
      <c r="AC275" s="37"/>
      <c r="AD275" s="38"/>
      <c r="AE275" s="37"/>
      <c r="AF275" s="37"/>
      <c r="AG275" s="37"/>
      <c r="AH275" s="37"/>
      <c r="AI275" s="37"/>
      <c r="AJ275" s="37"/>
      <c r="AK275" s="37"/>
      <c r="AL275" s="37"/>
      <c r="AM275" s="37"/>
      <c r="AN275" s="37"/>
      <c r="AO275" s="39"/>
      <c r="AP275" s="24"/>
      <c r="AQ275" s="8"/>
    </row>
    <row r="276" spans="1:43" ht="14.65" customHeight="1">
      <c r="A276" s="103">
        <f>A270+1</f>
        <v>10</v>
      </c>
      <c r="B276" s="193" t="s">
        <v>194</v>
      </c>
      <c r="C276" s="193"/>
      <c r="D276" s="117">
        <f>+Agosto!M276</f>
        <v>10</v>
      </c>
      <c r="E276" s="126"/>
      <c r="F276" s="132"/>
      <c r="G276" s="132"/>
      <c r="H276" s="132"/>
      <c r="I276" s="132"/>
      <c r="J276" s="144">
        <f>+F276+G276</f>
        <v>0</v>
      </c>
      <c r="K276" s="147">
        <f>+AO276</f>
        <v>0</v>
      </c>
      <c r="L276" s="150">
        <f>+J276+K276</f>
        <v>0</v>
      </c>
      <c r="M276" s="153">
        <f>+(D276+E276)-(L276)+H276-I276</f>
        <v>10</v>
      </c>
      <c r="N276" s="14">
        <v>10</v>
      </c>
      <c r="O276" s="15" t="s">
        <v>307</v>
      </c>
      <c r="P276" s="15" t="s">
        <v>244</v>
      </c>
      <c r="Q276" s="16">
        <v>47177</v>
      </c>
      <c r="R276" s="17" t="str">
        <f ca="1">IF(Q276=0," ",IFERROR(IF(DATEDIF(TODAY(),Q276,"M")&lt;=5,"ROJO",IF(DATEDIF(TODAY(),Q276,"M")&gt;=12,"VERDE",IF(AND(DATEDIF(TODAY(),Q276,"M")&gt;=6,DATEDIF(TODAY(),Q276,"M")&lt;=11),"AMARILLO"))),S276))</f>
        <v>VERDE</v>
      </c>
      <c r="S276" s="17" t="str">
        <f>IF(Q276=0," ",IF(Q276&lt;=$N$4,"VENCIDO","NO VENCIDO"))</f>
        <v>NO VENCIDO</v>
      </c>
      <c r="T276" s="18"/>
      <c r="U276" s="19"/>
      <c r="V276" s="19"/>
      <c r="W276" s="20"/>
      <c r="X276" s="20"/>
      <c r="Y276" s="163">
        <f>+AT276</f>
        <v>0</v>
      </c>
      <c r="Z276" s="21"/>
      <c r="AA276" s="4"/>
      <c r="AB276" s="166"/>
      <c r="AC276" s="166"/>
      <c r="AD276" s="170">
        <f>+AB276+AC276</f>
        <v>0</v>
      </c>
      <c r="AE276" s="166"/>
      <c r="AF276" s="166"/>
      <c r="AG276" s="166"/>
      <c r="AH276" s="166"/>
      <c r="AI276" s="166"/>
      <c r="AJ276" s="166"/>
      <c r="AK276" s="166"/>
      <c r="AL276" s="166"/>
      <c r="AM276" s="166"/>
      <c r="AN276" s="166"/>
      <c r="AO276" s="183">
        <f>SUM(AD276:AN280)</f>
        <v>0</v>
      </c>
      <c r="AP276" s="24"/>
      <c r="AQ276" s="8"/>
    </row>
    <row r="277" spans="1:43" ht="14.65" customHeight="1">
      <c r="A277" s="103"/>
      <c r="B277" s="193"/>
      <c r="C277" s="193"/>
      <c r="D277" s="118"/>
      <c r="E277" s="127"/>
      <c r="F277" s="133"/>
      <c r="G277" s="133"/>
      <c r="H277" s="133"/>
      <c r="I277" s="133"/>
      <c r="J277" s="145"/>
      <c r="K277" s="148"/>
      <c r="L277" s="151"/>
      <c r="M277" s="154"/>
      <c r="N277" s="14"/>
      <c r="O277" s="15"/>
      <c r="P277" s="15"/>
      <c r="Q277" s="16"/>
      <c r="R277" s="17" t="str">
        <f ca="1">IF(Q277=0," ",IFERROR(IF(DATEDIF(TODAY(),Q277,"M")&lt;=5,"ROJO",IF(DATEDIF(TODAY(),Q277,"M")&gt;=12,"VERDE",IF(AND(DATEDIF(TODAY(),Q277,"M")&gt;=6,DATEDIF(TODAY(),Q277,"M")&lt;=11),"AMARILLO"))),S277))</f>
        <v xml:space="preserve"> </v>
      </c>
      <c r="S277" s="25" t="str">
        <f>IF(Q277=0," ",IF(Q277&lt;=$N$4,"VENCIDO","NO VENCIDO"))</f>
        <v xml:space="preserve"> </v>
      </c>
      <c r="T277" s="18"/>
      <c r="U277" s="19"/>
      <c r="V277" s="19"/>
      <c r="W277" s="20"/>
      <c r="X277" s="20"/>
      <c r="Y277" s="164"/>
      <c r="Z277" s="21"/>
      <c r="AA277" s="4"/>
      <c r="AB277" s="166"/>
      <c r="AC277" s="166"/>
      <c r="AD277" s="170"/>
      <c r="AE277" s="166"/>
      <c r="AF277" s="166"/>
      <c r="AG277" s="166"/>
      <c r="AH277" s="166"/>
      <c r="AI277" s="166"/>
      <c r="AJ277" s="166"/>
      <c r="AK277" s="166"/>
      <c r="AL277" s="166"/>
      <c r="AM277" s="166"/>
      <c r="AN277" s="166"/>
      <c r="AO277" s="184"/>
      <c r="AP277" s="24"/>
      <c r="AQ277" s="8"/>
    </row>
    <row r="278" spans="1:43" ht="14.65" customHeight="1">
      <c r="A278" s="103"/>
      <c r="B278" s="193"/>
      <c r="C278" s="193"/>
      <c r="D278" s="118"/>
      <c r="E278" s="127"/>
      <c r="F278" s="133"/>
      <c r="G278" s="133"/>
      <c r="H278" s="133"/>
      <c r="I278" s="133"/>
      <c r="J278" s="145"/>
      <c r="K278" s="148"/>
      <c r="L278" s="151"/>
      <c r="M278" s="154"/>
      <c r="N278" s="14"/>
      <c r="O278" s="15"/>
      <c r="P278" s="15"/>
      <c r="Q278" s="16"/>
      <c r="R278" s="17" t="str">
        <f ca="1">IF(Q278=0," ",IFERROR(IF(DATEDIF(TODAY(),Q278,"M")&lt;=5,"ROJO",IF(DATEDIF(TODAY(),Q278,"M")&gt;=12,"VERDE",IF(AND(DATEDIF(TODAY(),Q278,"M")&gt;=6,DATEDIF(TODAY(),Q278,"M")&lt;=11),"AMARILLO"))),S278))</f>
        <v xml:space="preserve"> </v>
      </c>
      <c r="S278" s="25" t="str">
        <f>IF(Q278=0," ",IF(Q278&lt;=$N$4,"VENCIDO","NO VENCIDO"))</f>
        <v xml:space="preserve"> </v>
      </c>
      <c r="T278" s="18"/>
      <c r="U278" s="19"/>
      <c r="V278" s="19"/>
      <c r="W278" s="20"/>
      <c r="X278" s="20"/>
      <c r="Y278" s="164"/>
      <c r="Z278" s="21"/>
      <c r="AA278" s="4"/>
      <c r="AB278" s="166"/>
      <c r="AC278" s="166"/>
      <c r="AD278" s="170"/>
      <c r="AE278" s="166"/>
      <c r="AF278" s="166"/>
      <c r="AG278" s="166"/>
      <c r="AH278" s="166"/>
      <c r="AI278" s="166"/>
      <c r="AJ278" s="166"/>
      <c r="AK278" s="166"/>
      <c r="AL278" s="166"/>
      <c r="AM278" s="166"/>
      <c r="AN278" s="166"/>
      <c r="AO278" s="184"/>
      <c r="AP278" s="24"/>
      <c r="AQ278" s="8"/>
    </row>
    <row r="279" spans="1:43" ht="14.65" customHeight="1">
      <c r="A279" s="103"/>
      <c r="B279" s="193"/>
      <c r="C279" s="193"/>
      <c r="D279" s="118"/>
      <c r="E279" s="127"/>
      <c r="F279" s="133"/>
      <c r="G279" s="133"/>
      <c r="H279" s="133"/>
      <c r="I279" s="133"/>
      <c r="J279" s="145"/>
      <c r="K279" s="148"/>
      <c r="L279" s="151"/>
      <c r="M279" s="154"/>
      <c r="N279" s="14"/>
      <c r="O279" s="15"/>
      <c r="P279" s="15"/>
      <c r="Q279" s="16"/>
      <c r="R279" s="17" t="str">
        <f ca="1">IF(Q279=0," ",IFERROR(IF(DATEDIF(TODAY(),Q279,"M")&lt;=5,"ROJO",IF(DATEDIF(TODAY(),Q279,"M")&gt;=12,"VERDE",IF(AND(DATEDIF(TODAY(),Q279,"M")&gt;=6,DATEDIF(TODAY(),Q279,"M")&lt;=11),"AMARILLO"))),S279))</f>
        <v xml:space="preserve"> </v>
      </c>
      <c r="S279" s="25" t="str">
        <f>IF(Q279=0," ",IF(Q279&lt;=$N$4,"VENCIDO","NO VENCIDO"))</f>
        <v xml:space="preserve"> </v>
      </c>
      <c r="T279" s="18"/>
      <c r="U279" s="19"/>
      <c r="V279" s="19"/>
      <c r="W279" s="20"/>
      <c r="X279" s="20"/>
      <c r="Y279" s="164"/>
      <c r="Z279" s="21"/>
      <c r="AA279" s="4"/>
      <c r="AB279" s="166"/>
      <c r="AC279" s="166"/>
      <c r="AD279" s="170"/>
      <c r="AE279" s="166"/>
      <c r="AF279" s="166"/>
      <c r="AG279" s="166"/>
      <c r="AH279" s="166"/>
      <c r="AI279" s="166"/>
      <c r="AJ279" s="166"/>
      <c r="AK279" s="166"/>
      <c r="AL279" s="166"/>
      <c r="AM279" s="166"/>
      <c r="AN279" s="166"/>
      <c r="AO279" s="184"/>
      <c r="AP279" s="24"/>
      <c r="AQ279" s="8"/>
    </row>
    <row r="280" spans="1:43" ht="14.65" customHeight="1">
      <c r="A280" s="103"/>
      <c r="B280" s="193"/>
      <c r="C280" s="193"/>
      <c r="D280" s="118"/>
      <c r="E280" s="127"/>
      <c r="F280" s="133"/>
      <c r="G280" s="133"/>
      <c r="H280" s="133"/>
      <c r="I280" s="133"/>
      <c r="J280" s="145"/>
      <c r="K280" s="148"/>
      <c r="L280" s="151"/>
      <c r="M280" s="155"/>
      <c r="N280" s="14"/>
      <c r="O280" s="15"/>
      <c r="P280" s="15"/>
      <c r="Q280" s="16"/>
      <c r="R280" s="17" t="str">
        <f ca="1">IF(Q280=0," ",IFERROR(IF(DATEDIF(TODAY(),Q280,"M")&lt;=5,"ROJO",IF(DATEDIF(TODAY(),Q280,"M")&gt;=12,"VERDE",IF(AND(DATEDIF(TODAY(),Q280,"M")&gt;=6,DATEDIF(TODAY(),Q280,"M")&lt;=11),"AMARILLO"))),S280))</f>
        <v xml:space="preserve"> </v>
      </c>
      <c r="S280" s="25" t="str">
        <f>IF(Q280=0," ",IF(Q280&lt;=$N$4,"VENCIDO","NO VENCIDO"))</f>
        <v xml:space="preserve"> </v>
      </c>
      <c r="T280" s="18"/>
      <c r="U280" s="19"/>
      <c r="V280" s="19"/>
      <c r="W280" s="20"/>
      <c r="X280" s="20"/>
      <c r="Y280" s="164"/>
      <c r="Z280" s="21"/>
      <c r="AA280" s="4"/>
      <c r="AB280" s="166"/>
      <c r="AC280" s="166"/>
      <c r="AD280" s="170"/>
      <c r="AE280" s="166"/>
      <c r="AF280" s="166"/>
      <c r="AG280" s="166"/>
      <c r="AH280" s="166"/>
      <c r="AI280" s="166"/>
      <c r="AJ280" s="166"/>
      <c r="AK280" s="166"/>
      <c r="AL280" s="166"/>
      <c r="AM280" s="166"/>
      <c r="AN280" s="166"/>
      <c r="AO280" s="185"/>
      <c r="AP280" s="24"/>
      <c r="AQ280" s="8"/>
    </row>
    <row r="281" spans="1:43" ht="16.5">
      <c r="A281" s="103"/>
      <c r="B281" s="193"/>
      <c r="C281" s="193"/>
      <c r="D281" s="119"/>
      <c r="E281" s="128"/>
      <c r="F281" s="134"/>
      <c r="G281" s="134"/>
      <c r="H281" s="134"/>
      <c r="I281" s="134"/>
      <c r="J281" s="146"/>
      <c r="K281" s="149"/>
      <c r="L281" s="152"/>
      <c r="M281" s="28" t="b">
        <f>M276=N281</f>
        <v>1</v>
      </c>
      <c r="N281" s="29">
        <f>SUM(N276:N280)</f>
        <v>10</v>
      </c>
      <c r="O281" s="30" t="s">
        <v>112</v>
      </c>
      <c r="P281" s="31"/>
      <c r="Q281" s="32"/>
      <c r="R281" s="32"/>
      <c r="S281" s="32"/>
      <c r="T281" s="33">
        <f>SUM(T276:T280)</f>
        <v>0</v>
      </c>
      <c r="U281" s="34"/>
      <c r="V281" s="34"/>
      <c r="W281" s="35"/>
      <c r="X281" s="35"/>
      <c r="Y281" s="165"/>
      <c r="Z281" s="36"/>
      <c r="AA281" s="4"/>
      <c r="AB281" s="37"/>
      <c r="AC281" s="37"/>
      <c r="AD281" s="38"/>
      <c r="AE281" s="37"/>
      <c r="AF281" s="37"/>
      <c r="AG281" s="37"/>
      <c r="AH281" s="37"/>
      <c r="AI281" s="37"/>
      <c r="AJ281" s="37"/>
      <c r="AK281" s="37"/>
      <c r="AL281" s="37"/>
      <c r="AM281" s="37"/>
      <c r="AN281" s="37"/>
      <c r="AO281" s="39"/>
      <c r="AP281" s="24"/>
      <c r="AQ281" s="8"/>
    </row>
    <row r="282" spans="1:43" ht="14.65" customHeight="1">
      <c r="A282" s="103">
        <f>A276+1</f>
        <v>11</v>
      </c>
      <c r="B282" s="193" t="s">
        <v>195</v>
      </c>
      <c r="C282" s="193"/>
      <c r="D282" s="117">
        <f>+Agosto!M282</f>
        <v>10</v>
      </c>
      <c r="E282" s="126">
        <v>0</v>
      </c>
      <c r="F282" s="132">
        <v>1</v>
      </c>
      <c r="G282" s="132"/>
      <c r="H282" s="132"/>
      <c r="I282" s="132"/>
      <c r="J282" s="144">
        <f>+F282+G282</f>
        <v>1</v>
      </c>
      <c r="K282" s="147">
        <f>+AO282</f>
        <v>0</v>
      </c>
      <c r="L282" s="150">
        <f>+J282+K282</f>
        <v>1</v>
      </c>
      <c r="M282" s="153">
        <f>+(D282+E282)-(L282)+H282-I282</f>
        <v>9</v>
      </c>
      <c r="N282" s="14">
        <v>9</v>
      </c>
      <c r="O282" s="15" t="s">
        <v>314</v>
      </c>
      <c r="P282" s="15" t="s">
        <v>115</v>
      </c>
      <c r="Q282" s="16">
        <v>47361</v>
      </c>
      <c r="R282" s="17" t="str">
        <f ca="1">IF(Q282=0," ",IFERROR(IF(DATEDIF(TODAY(),Q282,"M")&lt;=5,"ROJO",IF(DATEDIF(TODAY(),Q282,"M")&gt;=12,"VERDE",IF(AND(DATEDIF(TODAY(),Q282,"M")&gt;=6,DATEDIF(TODAY(),Q282,"M")&lt;=11),"AMARILLO"))),S282))</f>
        <v>VERDE</v>
      </c>
      <c r="S282" s="17" t="str">
        <f>IF(Q282=0," ",IF(Q282&lt;=$N$4,"VENCIDO","NO VENCIDO"))</f>
        <v>NO VENCIDO</v>
      </c>
      <c r="T282" s="18"/>
      <c r="U282" s="19"/>
      <c r="V282" s="19"/>
      <c r="W282" s="20"/>
      <c r="X282" s="20"/>
      <c r="Y282" s="163">
        <f>+AT282</f>
        <v>0</v>
      </c>
      <c r="Z282" s="21"/>
      <c r="AA282" s="4"/>
      <c r="AB282" s="166"/>
      <c r="AC282" s="166"/>
      <c r="AD282" s="170">
        <f>+AB282+AC282</f>
        <v>0</v>
      </c>
      <c r="AE282" s="166"/>
      <c r="AF282" s="166"/>
      <c r="AG282" s="166"/>
      <c r="AH282" s="166"/>
      <c r="AI282" s="166"/>
      <c r="AJ282" s="166"/>
      <c r="AK282" s="166"/>
      <c r="AL282" s="166"/>
      <c r="AM282" s="166"/>
      <c r="AN282" s="166"/>
      <c r="AO282" s="183">
        <f>SUM(AD282:AN286)</f>
        <v>0</v>
      </c>
      <c r="AP282" s="24"/>
      <c r="AQ282" s="8"/>
    </row>
    <row r="283" spans="1:43" ht="14.65" customHeight="1">
      <c r="A283" s="103"/>
      <c r="B283" s="193"/>
      <c r="C283" s="193"/>
      <c r="D283" s="118"/>
      <c r="E283" s="127"/>
      <c r="F283" s="133"/>
      <c r="G283" s="133"/>
      <c r="H283" s="133"/>
      <c r="I283" s="133"/>
      <c r="J283" s="145"/>
      <c r="K283" s="148"/>
      <c r="L283" s="151"/>
      <c r="M283" s="154"/>
      <c r="N283" s="14"/>
      <c r="O283" s="15"/>
      <c r="P283" s="15"/>
      <c r="Q283" s="16"/>
      <c r="R283" s="17" t="str">
        <f ca="1">IF(Q283=0," ",IFERROR(IF(DATEDIF(TODAY(),Q283,"M")&lt;=5,"ROJO",IF(DATEDIF(TODAY(),Q283,"M")&gt;=12,"VERDE",IF(AND(DATEDIF(TODAY(),Q283,"M")&gt;=6,DATEDIF(TODAY(),Q283,"M")&lt;=11),"AMARILLO"))),S283))</f>
        <v xml:space="preserve"> </v>
      </c>
      <c r="S283" s="25" t="str">
        <f>IF(Q283=0," ",IF(Q283&lt;=$N$4,"VENCIDO","NO VENCIDO"))</f>
        <v xml:space="preserve"> </v>
      </c>
      <c r="T283" s="18"/>
      <c r="U283" s="19"/>
      <c r="V283" s="19"/>
      <c r="W283" s="20"/>
      <c r="X283" s="20"/>
      <c r="Y283" s="164"/>
      <c r="Z283" s="21"/>
      <c r="AA283" s="4"/>
      <c r="AB283" s="166"/>
      <c r="AC283" s="166"/>
      <c r="AD283" s="170"/>
      <c r="AE283" s="166"/>
      <c r="AF283" s="166"/>
      <c r="AG283" s="166"/>
      <c r="AH283" s="166"/>
      <c r="AI283" s="166"/>
      <c r="AJ283" s="166"/>
      <c r="AK283" s="166"/>
      <c r="AL283" s="166"/>
      <c r="AM283" s="166"/>
      <c r="AN283" s="166"/>
      <c r="AO283" s="184"/>
      <c r="AP283" s="24"/>
      <c r="AQ283" s="8"/>
    </row>
    <row r="284" spans="1:43" ht="14.65" customHeight="1">
      <c r="A284" s="103"/>
      <c r="B284" s="193"/>
      <c r="C284" s="193"/>
      <c r="D284" s="118"/>
      <c r="E284" s="127"/>
      <c r="F284" s="133"/>
      <c r="G284" s="133"/>
      <c r="H284" s="133"/>
      <c r="I284" s="133"/>
      <c r="J284" s="145"/>
      <c r="K284" s="148"/>
      <c r="L284" s="151"/>
      <c r="M284" s="154"/>
      <c r="N284" s="14"/>
      <c r="O284" s="15"/>
      <c r="P284" s="15"/>
      <c r="Q284" s="16"/>
      <c r="R284" s="17" t="str">
        <f ca="1">IF(Q284=0," ",IFERROR(IF(DATEDIF(TODAY(),Q284,"M")&lt;=5,"ROJO",IF(DATEDIF(TODAY(),Q284,"M")&gt;=12,"VERDE",IF(AND(DATEDIF(TODAY(),Q284,"M")&gt;=6,DATEDIF(TODAY(),Q284,"M")&lt;=11),"AMARILLO"))),S284))</f>
        <v xml:space="preserve"> </v>
      </c>
      <c r="S284" s="25" t="str">
        <f>IF(Q284=0," ",IF(Q284&lt;=$N$4,"VENCIDO","NO VENCIDO"))</f>
        <v xml:space="preserve"> </v>
      </c>
      <c r="T284" s="18"/>
      <c r="U284" s="19"/>
      <c r="V284" s="19"/>
      <c r="W284" s="20"/>
      <c r="X284" s="20"/>
      <c r="Y284" s="164"/>
      <c r="Z284" s="21"/>
      <c r="AA284" s="4"/>
      <c r="AB284" s="166"/>
      <c r="AC284" s="166"/>
      <c r="AD284" s="170"/>
      <c r="AE284" s="166"/>
      <c r="AF284" s="166"/>
      <c r="AG284" s="166"/>
      <c r="AH284" s="166"/>
      <c r="AI284" s="166"/>
      <c r="AJ284" s="166"/>
      <c r="AK284" s="166"/>
      <c r="AL284" s="166"/>
      <c r="AM284" s="166"/>
      <c r="AN284" s="166"/>
      <c r="AO284" s="184"/>
      <c r="AP284" s="24"/>
      <c r="AQ284" s="8"/>
    </row>
    <row r="285" spans="1:43" ht="14.65" customHeight="1">
      <c r="A285" s="103"/>
      <c r="B285" s="193"/>
      <c r="C285" s="193"/>
      <c r="D285" s="118"/>
      <c r="E285" s="127"/>
      <c r="F285" s="133"/>
      <c r="G285" s="133"/>
      <c r="H285" s="133"/>
      <c r="I285" s="133"/>
      <c r="J285" s="145"/>
      <c r="K285" s="148"/>
      <c r="L285" s="151"/>
      <c r="M285" s="154"/>
      <c r="N285" s="14"/>
      <c r="O285" s="15"/>
      <c r="P285" s="15"/>
      <c r="Q285" s="16"/>
      <c r="R285" s="17" t="str">
        <f ca="1">IF(Q285=0," ",IFERROR(IF(DATEDIF(TODAY(),Q285,"M")&lt;=5,"ROJO",IF(DATEDIF(TODAY(),Q285,"M")&gt;=12,"VERDE",IF(AND(DATEDIF(TODAY(),Q285,"M")&gt;=6,DATEDIF(TODAY(),Q285,"M")&lt;=11),"AMARILLO"))),S285))</f>
        <v xml:space="preserve"> </v>
      </c>
      <c r="S285" s="25" t="str">
        <f>IF(Q285=0," ",IF(Q285&lt;=$N$4,"VENCIDO","NO VENCIDO"))</f>
        <v xml:space="preserve"> </v>
      </c>
      <c r="T285" s="18"/>
      <c r="U285" s="19"/>
      <c r="V285" s="19"/>
      <c r="W285" s="20"/>
      <c r="X285" s="20"/>
      <c r="Y285" s="164"/>
      <c r="Z285" s="21"/>
      <c r="AA285" s="4"/>
      <c r="AB285" s="166"/>
      <c r="AC285" s="166"/>
      <c r="AD285" s="170"/>
      <c r="AE285" s="166"/>
      <c r="AF285" s="166"/>
      <c r="AG285" s="166"/>
      <c r="AH285" s="166"/>
      <c r="AI285" s="166"/>
      <c r="AJ285" s="166"/>
      <c r="AK285" s="166"/>
      <c r="AL285" s="166"/>
      <c r="AM285" s="166"/>
      <c r="AN285" s="166"/>
      <c r="AO285" s="184"/>
      <c r="AP285" s="24"/>
      <c r="AQ285" s="8"/>
    </row>
    <row r="286" spans="1:43" ht="14.65" customHeight="1">
      <c r="A286" s="103"/>
      <c r="B286" s="193"/>
      <c r="C286" s="193"/>
      <c r="D286" s="118"/>
      <c r="E286" s="127"/>
      <c r="F286" s="133"/>
      <c r="G286" s="133"/>
      <c r="H286" s="133"/>
      <c r="I286" s="133"/>
      <c r="J286" s="145"/>
      <c r="K286" s="148"/>
      <c r="L286" s="151"/>
      <c r="M286" s="155"/>
      <c r="N286" s="14"/>
      <c r="O286" s="15"/>
      <c r="P286" s="15"/>
      <c r="Q286" s="16"/>
      <c r="R286" s="17" t="str">
        <f ca="1">IF(Q286=0," ",IFERROR(IF(DATEDIF(TODAY(),Q286,"M")&lt;=5,"ROJO",IF(DATEDIF(TODAY(),Q286,"M")&gt;=12,"VERDE",IF(AND(DATEDIF(TODAY(),Q286,"M")&gt;=6,DATEDIF(TODAY(),Q286,"M")&lt;=11),"AMARILLO"))),S286))</f>
        <v xml:space="preserve"> </v>
      </c>
      <c r="S286" s="25" t="str">
        <f>IF(Q286=0," ",IF(Q286&lt;=$N$4,"VENCIDO","NO VENCIDO"))</f>
        <v xml:space="preserve"> </v>
      </c>
      <c r="T286" s="18"/>
      <c r="U286" s="19"/>
      <c r="V286" s="19"/>
      <c r="W286" s="20"/>
      <c r="X286" s="20"/>
      <c r="Y286" s="164"/>
      <c r="Z286" s="21"/>
      <c r="AA286" s="4"/>
      <c r="AB286" s="166"/>
      <c r="AC286" s="166"/>
      <c r="AD286" s="170"/>
      <c r="AE286" s="166"/>
      <c r="AF286" s="166"/>
      <c r="AG286" s="166"/>
      <c r="AH286" s="166"/>
      <c r="AI286" s="166"/>
      <c r="AJ286" s="166"/>
      <c r="AK286" s="166"/>
      <c r="AL286" s="166"/>
      <c r="AM286" s="166"/>
      <c r="AN286" s="166"/>
      <c r="AO286" s="185"/>
      <c r="AP286" s="24"/>
      <c r="AQ286" s="8"/>
    </row>
    <row r="287" spans="1:43" ht="16.5">
      <c r="A287" s="103"/>
      <c r="B287" s="193"/>
      <c r="C287" s="193"/>
      <c r="D287" s="119"/>
      <c r="E287" s="128"/>
      <c r="F287" s="134"/>
      <c r="G287" s="134"/>
      <c r="H287" s="134"/>
      <c r="I287" s="134"/>
      <c r="J287" s="146"/>
      <c r="K287" s="149"/>
      <c r="L287" s="152"/>
      <c r="M287" s="28" t="b">
        <f>M282=N287</f>
        <v>1</v>
      </c>
      <c r="N287" s="29">
        <f>SUM(N282:N286)</f>
        <v>9</v>
      </c>
      <c r="O287" s="30" t="s">
        <v>112</v>
      </c>
      <c r="P287" s="31"/>
      <c r="Q287" s="32"/>
      <c r="R287" s="32"/>
      <c r="S287" s="32"/>
      <c r="T287" s="33">
        <f>SUM(T282:T286)</f>
        <v>0</v>
      </c>
      <c r="U287" s="34"/>
      <c r="V287" s="34"/>
      <c r="W287" s="35"/>
      <c r="X287" s="35"/>
      <c r="Y287" s="165"/>
      <c r="Z287" s="36"/>
      <c r="AA287" s="4"/>
      <c r="AB287" s="37"/>
      <c r="AC287" s="37"/>
      <c r="AD287" s="38"/>
      <c r="AE287" s="37"/>
      <c r="AF287" s="37"/>
      <c r="AG287" s="37"/>
      <c r="AH287" s="37"/>
      <c r="AI287" s="37"/>
      <c r="AJ287" s="37"/>
      <c r="AK287" s="37"/>
      <c r="AL287" s="37"/>
      <c r="AM287" s="37"/>
      <c r="AN287" s="37"/>
      <c r="AO287" s="39"/>
      <c r="AP287" s="24"/>
      <c r="AQ287" s="8"/>
    </row>
    <row r="288" spans="1:43" ht="14.65" customHeight="1">
      <c r="A288" s="103">
        <f>A282+1</f>
        <v>12</v>
      </c>
      <c r="B288" s="193" t="s">
        <v>196</v>
      </c>
      <c r="C288" s="193"/>
      <c r="D288" s="117">
        <f>+Agosto!M288</f>
        <v>0</v>
      </c>
      <c r="E288" s="126"/>
      <c r="F288" s="132"/>
      <c r="G288" s="132"/>
      <c r="H288" s="132"/>
      <c r="I288" s="132"/>
      <c r="J288" s="144">
        <f>+F288+G288</f>
        <v>0</v>
      </c>
      <c r="K288" s="147">
        <f>+AO288</f>
        <v>0</v>
      </c>
      <c r="L288" s="150">
        <f>+J288+K288</f>
        <v>0</v>
      </c>
      <c r="M288" s="153">
        <f>+(D288+E288)-(L288)+H288-I288</f>
        <v>0</v>
      </c>
      <c r="N288" s="14"/>
      <c r="O288" s="15"/>
      <c r="P288" s="15"/>
      <c r="Q288" s="16"/>
      <c r="R288" s="17" t="str">
        <f ca="1">IF(Q288=0," ",IFERROR(IF(DATEDIF(TODAY(),Q288,"M")&lt;=5,"ROJO",IF(DATEDIF(TODAY(),Q288,"M")&gt;=12,"VERDE",IF(AND(DATEDIF(TODAY(),Q288,"M")&gt;=6,DATEDIF(TODAY(),Q288,"M")&lt;=11),"AMARILLO"))),S288))</f>
        <v xml:space="preserve"> </v>
      </c>
      <c r="S288" s="17" t="str">
        <f>IF(Q288=0," ",IF(Q288&lt;=$N$4,"VENCIDO","NO VENCIDO"))</f>
        <v xml:space="preserve"> </v>
      </c>
      <c r="T288" s="18"/>
      <c r="U288" s="19"/>
      <c r="V288" s="19"/>
      <c r="W288" s="20"/>
      <c r="X288" s="20"/>
      <c r="Y288" s="163">
        <f>+AT288</f>
        <v>0</v>
      </c>
      <c r="Z288" s="21"/>
      <c r="AA288" s="4"/>
      <c r="AB288" s="166"/>
      <c r="AC288" s="166"/>
      <c r="AD288" s="170">
        <f>+AB288+AC288</f>
        <v>0</v>
      </c>
      <c r="AE288" s="166"/>
      <c r="AF288" s="166"/>
      <c r="AG288" s="166"/>
      <c r="AH288" s="166"/>
      <c r="AI288" s="166"/>
      <c r="AJ288" s="166"/>
      <c r="AK288" s="166"/>
      <c r="AL288" s="166"/>
      <c r="AM288" s="166"/>
      <c r="AN288" s="166"/>
      <c r="AO288" s="183">
        <f>SUM(AD288:AN292)</f>
        <v>0</v>
      </c>
      <c r="AP288" s="24"/>
      <c r="AQ288" s="8"/>
    </row>
    <row r="289" spans="1:43" ht="14.65" customHeight="1">
      <c r="A289" s="103"/>
      <c r="B289" s="193"/>
      <c r="C289" s="193"/>
      <c r="D289" s="118"/>
      <c r="E289" s="127"/>
      <c r="F289" s="133"/>
      <c r="G289" s="133"/>
      <c r="H289" s="133"/>
      <c r="I289" s="133"/>
      <c r="J289" s="145"/>
      <c r="K289" s="148"/>
      <c r="L289" s="151"/>
      <c r="M289" s="154"/>
      <c r="N289" s="14"/>
      <c r="O289" s="15"/>
      <c r="P289" s="15"/>
      <c r="Q289" s="16"/>
      <c r="R289" s="17" t="str">
        <f ca="1">IF(Q289=0," ",IFERROR(IF(DATEDIF(TODAY(),Q289,"M")&lt;=5,"ROJO",IF(DATEDIF(TODAY(),Q289,"M")&gt;=12,"VERDE",IF(AND(DATEDIF(TODAY(),Q289,"M")&gt;=6,DATEDIF(TODAY(),Q289,"M")&lt;=11),"AMARILLO"))),S289))</f>
        <v xml:space="preserve"> </v>
      </c>
      <c r="S289" s="25" t="str">
        <f>IF(Q289=0," ",IF(Q289&lt;=$N$4,"VENCIDO","NO VENCIDO"))</f>
        <v xml:space="preserve"> </v>
      </c>
      <c r="T289" s="18"/>
      <c r="U289" s="19"/>
      <c r="V289" s="19"/>
      <c r="W289" s="20"/>
      <c r="X289" s="20"/>
      <c r="Y289" s="164"/>
      <c r="Z289" s="21"/>
      <c r="AA289" s="4"/>
      <c r="AB289" s="166"/>
      <c r="AC289" s="166"/>
      <c r="AD289" s="170"/>
      <c r="AE289" s="166"/>
      <c r="AF289" s="166"/>
      <c r="AG289" s="166"/>
      <c r="AH289" s="166"/>
      <c r="AI289" s="166"/>
      <c r="AJ289" s="166"/>
      <c r="AK289" s="166"/>
      <c r="AL289" s="166"/>
      <c r="AM289" s="166"/>
      <c r="AN289" s="166"/>
      <c r="AO289" s="184"/>
      <c r="AP289" s="24"/>
      <c r="AQ289" s="8"/>
    </row>
    <row r="290" spans="1:43" ht="14.65" customHeight="1">
      <c r="A290" s="103"/>
      <c r="B290" s="193"/>
      <c r="C290" s="193"/>
      <c r="D290" s="118"/>
      <c r="E290" s="127"/>
      <c r="F290" s="133"/>
      <c r="G290" s="133"/>
      <c r="H290" s="133"/>
      <c r="I290" s="133"/>
      <c r="J290" s="145"/>
      <c r="K290" s="148"/>
      <c r="L290" s="151"/>
      <c r="M290" s="154"/>
      <c r="N290" s="14"/>
      <c r="O290" s="15"/>
      <c r="P290" s="15"/>
      <c r="Q290" s="16"/>
      <c r="R290" s="17" t="str">
        <f ca="1">IF(Q290=0," ",IFERROR(IF(DATEDIF(TODAY(),Q290,"M")&lt;=5,"ROJO",IF(DATEDIF(TODAY(),Q290,"M")&gt;=12,"VERDE",IF(AND(DATEDIF(TODAY(),Q290,"M")&gt;=6,DATEDIF(TODAY(),Q290,"M")&lt;=11),"AMARILLO"))),S290))</f>
        <v xml:space="preserve"> </v>
      </c>
      <c r="S290" s="25" t="str">
        <f>IF(Q290=0," ",IF(Q290&lt;=$N$4,"VENCIDO","NO VENCIDO"))</f>
        <v xml:space="preserve"> </v>
      </c>
      <c r="T290" s="18"/>
      <c r="U290" s="19"/>
      <c r="V290" s="19"/>
      <c r="W290" s="20"/>
      <c r="X290" s="20"/>
      <c r="Y290" s="164"/>
      <c r="Z290" s="21"/>
      <c r="AA290" s="4"/>
      <c r="AB290" s="166"/>
      <c r="AC290" s="166"/>
      <c r="AD290" s="170"/>
      <c r="AE290" s="166"/>
      <c r="AF290" s="166"/>
      <c r="AG290" s="166"/>
      <c r="AH290" s="166"/>
      <c r="AI290" s="166"/>
      <c r="AJ290" s="166"/>
      <c r="AK290" s="166"/>
      <c r="AL290" s="166"/>
      <c r="AM290" s="166"/>
      <c r="AN290" s="166"/>
      <c r="AO290" s="184"/>
      <c r="AP290" s="24"/>
      <c r="AQ290" s="8"/>
    </row>
    <row r="291" spans="1:43" ht="14.65" customHeight="1">
      <c r="A291" s="103"/>
      <c r="B291" s="193"/>
      <c r="C291" s="193"/>
      <c r="D291" s="118"/>
      <c r="E291" s="127"/>
      <c r="F291" s="133"/>
      <c r="G291" s="133"/>
      <c r="H291" s="133"/>
      <c r="I291" s="133"/>
      <c r="J291" s="145"/>
      <c r="K291" s="148"/>
      <c r="L291" s="151"/>
      <c r="M291" s="154"/>
      <c r="N291" s="14"/>
      <c r="O291" s="15"/>
      <c r="P291" s="15"/>
      <c r="Q291" s="16"/>
      <c r="R291" s="17" t="str">
        <f ca="1">IF(Q291=0," ",IFERROR(IF(DATEDIF(TODAY(),Q291,"M")&lt;=5,"ROJO",IF(DATEDIF(TODAY(),Q291,"M")&gt;=12,"VERDE",IF(AND(DATEDIF(TODAY(),Q291,"M")&gt;=6,DATEDIF(TODAY(),Q291,"M")&lt;=11),"AMARILLO"))),S291))</f>
        <v xml:space="preserve"> </v>
      </c>
      <c r="S291" s="25" t="str">
        <f>IF(Q291=0," ",IF(Q291&lt;=$N$4,"VENCIDO","NO VENCIDO"))</f>
        <v xml:space="preserve"> </v>
      </c>
      <c r="T291" s="18"/>
      <c r="U291" s="19"/>
      <c r="V291" s="19"/>
      <c r="W291" s="20"/>
      <c r="X291" s="20"/>
      <c r="Y291" s="164"/>
      <c r="Z291" s="21"/>
      <c r="AA291" s="4"/>
      <c r="AB291" s="166"/>
      <c r="AC291" s="166"/>
      <c r="AD291" s="170"/>
      <c r="AE291" s="166"/>
      <c r="AF291" s="166"/>
      <c r="AG291" s="166"/>
      <c r="AH291" s="166"/>
      <c r="AI291" s="166"/>
      <c r="AJ291" s="166"/>
      <c r="AK291" s="166"/>
      <c r="AL291" s="166"/>
      <c r="AM291" s="166"/>
      <c r="AN291" s="166"/>
      <c r="AO291" s="184"/>
      <c r="AP291" s="24"/>
      <c r="AQ291" s="8"/>
    </row>
    <row r="292" spans="1:43" ht="14.65" customHeight="1">
      <c r="A292" s="103"/>
      <c r="B292" s="193"/>
      <c r="C292" s="193"/>
      <c r="D292" s="118"/>
      <c r="E292" s="127"/>
      <c r="F292" s="133"/>
      <c r="G292" s="133"/>
      <c r="H292" s="133"/>
      <c r="I292" s="133"/>
      <c r="J292" s="145"/>
      <c r="K292" s="148"/>
      <c r="L292" s="151"/>
      <c r="M292" s="155"/>
      <c r="N292" s="14"/>
      <c r="O292" s="15"/>
      <c r="P292" s="15"/>
      <c r="Q292" s="16"/>
      <c r="R292" s="17" t="str">
        <f ca="1">IF(Q292=0," ",IFERROR(IF(DATEDIF(TODAY(),Q292,"M")&lt;=5,"ROJO",IF(DATEDIF(TODAY(),Q292,"M")&gt;=12,"VERDE",IF(AND(DATEDIF(TODAY(),Q292,"M")&gt;=6,DATEDIF(TODAY(),Q292,"M")&lt;=11),"AMARILLO"))),S292))</f>
        <v xml:space="preserve"> </v>
      </c>
      <c r="S292" s="25" t="str">
        <f>IF(Q292=0," ",IF(Q292&lt;=$N$4,"VENCIDO","NO VENCIDO"))</f>
        <v xml:space="preserve"> </v>
      </c>
      <c r="T292" s="18"/>
      <c r="U292" s="19"/>
      <c r="V292" s="19"/>
      <c r="W292" s="20"/>
      <c r="X292" s="20"/>
      <c r="Y292" s="164"/>
      <c r="Z292" s="21"/>
      <c r="AA292" s="4"/>
      <c r="AB292" s="166"/>
      <c r="AC292" s="166"/>
      <c r="AD292" s="170"/>
      <c r="AE292" s="166"/>
      <c r="AF292" s="166"/>
      <c r="AG292" s="166"/>
      <c r="AH292" s="166"/>
      <c r="AI292" s="166"/>
      <c r="AJ292" s="166"/>
      <c r="AK292" s="166"/>
      <c r="AL292" s="166"/>
      <c r="AM292" s="166"/>
      <c r="AN292" s="166"/>
      <c r="AO292" s="185"/>
      <c r="AP292" s="24"/>
      <c r="AQ292" s="8"/>
    </row>
    <row r="293" spans="1:43" ht="16.5">
      <c r="A293" s="103"/>
      <c r="B293" s="193"/>
      <c r="C293" s="193"/>
      <c r="D293" s="119"/>
      <c r="E293" s="128"/>
      <c r="F293" s="134"/>
      <c r="G293" s="134"/>
      <c r="H293" s="134"/>
      <c r="I293" s="134"/>
      <c r="J293" s="146"/>
      <c r="K293" s="149"/>
      <c r="L293" s="152"/>
      <c r="M293" s="28" t="b">
        <f>M288=N293</f>
        <v>1</v>
      </c>
      <c r="N293" s="29">
        <f>SUM(N288:N292)</f>
        <v>0</v>
      </c>
      <c r="O293" s="30" t="s">
        <v>112</v>
      </c>
      <c r="P293" s="31"/>
      <c r="Q293" s="32"/>
      <c r="R293" s="32"/>
      <c r="S293" s="32"/>
      <c r="T293" s="33">
        <f>SUM(T288:T292)</f>
        <v>0</v>
      </c>
      <c r="U293" s="34"/>
      <c r="V293" s="34"/>
      <c r="W293" s="35"/>
      <c r="X293" s="35"/>
      <c r="Y293" s="165"/>
      <c r="Z293" s="36"/>
      <c r="AA293" s="4"/>
      <c r="AB293" s="37"/>
      <c r="AC293" s="38"/>
      <c r="AD293" s="38"/>
      <c r="AE293" s="38"/>
      <c r="AF293" s="38"/>
      <c r="AG293" s="38"/>
      <c r="AH293" s="38"/>
      <c r="AI293" s="38"/>
      <c r="AJ293" s="38"/>
      <c r="AK293" s="38"/>
      <c r="AL293" s="38"/>
      <c r="AM293" s="38"/>
      <c r="AN293" s="38"/>
      <c r="AO293" s="39"/>
      <c r="AP293" s="24"/>
      <c r="AQ293" s="8"/>
    </row>
    <row r="294" spans="1:43" ht="16.5">
      <c r="A294" s="91" t="s">
        <v>197</v>
      </c>
      <c r="B294" s="91"/>
      <c r="C294" s="91"/>
      <c r="D294" s="48"/>
      <c r="E294" s="48"/>
      <c r="F294" s="48"/>
      <c r="G294" s="48"/>
      <c r="H294" s="48"/>
      <c r="I294" s="48"/>
      <c r="J294" s="48"/>
      <c r="K294" s="48"/>
      <c r="L294" s="48"/>
      <c r="M294" s="48"/>
      <c r="N294" s="48"/>
      <c r="O294" s="48"/>
      <c r="P294" s="48"/>
      <c r="Q294" s="48"/>
      <c r="R294" s="48"/>
      <c r="S294" s="48"/>
      <c r="T294" s="48"/>
      <c r="U294" s="48"/>
      <c r="V294" s="48"/>
      <c r="W294" s="48"/>
      <c r="X294" s="48"/>
      <c r="Y294" s="48"/>
      <c r="Z294" s="49"/>
      <c r="AA294" s="4"/>
      <c r="AB294" s="50"/>
      <c r="AC294" s="51"/>
      <c r="AD294" s="51"/>
      <c r="AE294" s="51"/>
      <c r="AF294" s="51"/>
      <c r="AG294" s="51"/>
      <c r="AH294" s="51"/>
      <c r="AI294" s="51"/>
      <c r="AJ294" s="51"/>
      <c r="AK294" s="51"/>
      <c r="AL294" s="51"/>
      <c r="AM294" s="51"/>
      <c r="AN294" s="51"/>
      <c r="AO294" s="51"/>
      <c r="AP294" s="52"/>
      <c r="AQ294" s="8"/>
    </row>
    <row r="295" spans="1:43" ht="14.65" customHeight="1">
      <c r="A295" s="103">
        <v>1</v>
      </c>
      <c r="B295" s="193" t="s">
        <v>198</v>
      </c>
      <c r="C295" s="193"/>
      <c r="D295" s="117">
        <f>+Agosto!M295</f>
        <v>191</v>
      </c>
      <c r="E295" s="126"/>
      <c r="F295" s="132">
        <v>45</v>
      </c>
      <c r="G295" s="132"/>
      <c r="H295" s="132"/>
      <c r="I295" s="132"/>
      <c r="J295" s="144">
        <f>+F295+G295</f>
        <v>45</v>
      </c>
      <c r="K295" s="147">
        <f>+AO295</f>
        <v>0</v>
      </c>
      <c r="L295" s="150">
        <f>+J295+K295</f>
        <v>45</v>
      </c>
      <c r="M295" s="153">
        <f>+(D295+E295)-L295+H295-I295</f>
        <v>146</v>
      </c>
      <c r="N295" s="14">
        <v>146</v>
      </c>
      <c r="O295" s="223">
        <v>252216</v>
      </c>
      <c r="P295" s="15" t="s">
        <v>324</v>
      </c>
      <c r="Q295" s="16">
        <v>46630</v>
      </c>
      <c r="R295" s="17" t="str">
        <f ca="1">IF(Q295=0," ",IFERROR(IF(DATEDIF(TODAY(),Q295,"M")&lt;=5,"ROJO",IF(DATEDIF(TODAY(),Q295,"M")&gt;=12,"VERDE",IF(AND(DATEDIF(TODAY(),Q295,"M")&gt;=6,DATEDIF(TODAY(),Q295,"M")&lt;=11),"AMARILLO"))),S295))</f>
        <v>AMARILLO</v>
      </c>
      <c r="S295" s="17" t="str">
        <f t="shared" ref="S295:S300" si="0">IF(Q295=0," ",IF(Q295&lt;=$N$4,"VENCIDO","NO VENCIDO"))</f>
        <v>NO VENCIDO</v>
      </c>
      <c r="T295" s="18"/>
      <c r="U295" s="19"/>
      <c r="V295" s="19"/>
      <c r="W295" s="20"/>
      <c r="X295" s="20"/>
      <c r="Y295" s="163">
        <f>+AT295</f>
        <v>0</v>
      </c>
      <c r="Z295" s="21"/>
      <c r="AA295" s="4"/>
      <c r="AB295" s="167"/>
      <c r="AC295" s="167"/>
      <c r="AD295" s="171">
        <f>+AB295+AC295</f>
        <v>0</v>
      </c>
      <c r="AE295" s="167"/>
      <c r="AF295" s="167"/>
      <c r="AG295" s="167"/>
      <c r="AH295" s="167"/>
      <c r="AI295" s="167"/>
      <c r="AJ295" s="167"/>
      <c r="AK295" s="167"/>
      <c r="AL295" s="167"/>
      <c r="AM295" s="167"/>
      <c r="AN295" s="167"/>
      <c r="AO295" s="183">
        <f>SUM(AD295:AN300)</f>
        <v>0</v>
      </c>
      <c r="AP295" s="24"/>
      <c r="AQ295" s="8"/>
    </row>
    <row r="296" spans="1:43" ht="14.65" customHeight="1">
      <c r="A296" s="103"/>
      <c r="B296" s="193"/>
      <c r="C296" s="193"/>
      <c r="D296" s="118"/>
      <c r="E296" s="127"/>
      <c r="F296" s="133"/>
      <c r="G296" s="133"/>
      <c r="H296" s="133"/>
      <c r="I296" s="133"/>
      <c r="J296" s="145"/>
      <c r="K296" s="148"/>
      <c r="L296" s="151"/>
      <c r="M296" s="154"/>
      <c r="N296" s="14"/>
      <c r="O296" s="15"/>
      <c r="P296" s="15"/>
      <c r="Q296" s="16"/>
      <c r="R296" s="17" t="str">
        <f ca="1">IF(Q296=0," ",IFERROR(IF(DATEDIF(TODAY(),Q296,"M")&lt;=5,"ROJO",IF(DATEDIF(TODAY(),Q296,"M")&gt;=12,"VERDE",IF(AND(DATEDIF(TODAY(),Q296,"M")&gt;=6,DATEDIF(TODAY(),Q296,"M")&lt;=11),"AMARILLO"))),S296))</f>
        <v xml:space="preserve"> </v>
      </c>
      <c r="S296" s="25" t="str">
        <f t="shared" si="0"/>
        <v xml:space="preserve"> </v>
      </c>
      <c r="T296" s="18"/>
      <c r="U296" s="19"/>
      <c r="V296" s="19"/>
      <c r="W296" s="20"/>
      <c r="X296" s="20"/>
      <c r="Y296" s="164"/>
      <c r="Z296" s="21"/>
      <c r="AA296" s="4"/>
      <c r="AB296" s="168"/>
      <c r="AC296" s="168"/>
      <c r="AD296" s="172"/>
      <c r="AE296" s="168"/>
      <c r="AF296" s="168"/>
      <c r="AG296" s="168"/>
      <c r="AH296" s="168"/>
      <c r="AI296" s="168"/>
      <c r="AJ296" s="168"/>
      <c r="AK296" s="168"/>
      <c r="AL296" s="168"/>
      <c r="AM296" s="168"/>
      <c r="AN296" s="168"/>
      <c r="AO296" s="184"/>
      <c r="AP296" s="24"/>
      <c r="AQ296" s="8"/>
    </row>
    <row r="297" spans="1:43" ht="14.65" customHeight="1">
      <c r="A297" s="103"/>
      <c r="B297" s="193"/>
      <c r="C297" s="193"/>
      <c r="D297" s="118"/>
      <c r="E297" s="127"/>
      <c r="F297" s="133"/>
      <c r="G297" s="133"/>
      <c r="H297" s="133"/>
      <c r="I297" s="133"/>
      <c r="J297" s="145"/>
      <c r="K297" s="148"/>
      <c r="L297" s="151"/>
      <c r="M297" s="154"/>
      <c r="N297" s="14"/>
      <c r="O297" s="15"/>
      <c r="P297" s="15"/>
      <c r="Q297" s="16"/>
      <c r="R297" s="17" t="str">
        <f ca="1">IF(Q297=0," ",IFERROR(IF(DATEDIF(TODAY(),Q297,"M")&lt;=5,"ROJO",IF(DATEDIF(TODAY(),Q297,"M")&gt;=12,"VERDE",IF(AND(DATEDIF(TODAY(),Q297,"M")&gt;=6,DATEDIF(TODAY(),Q297,"M")&lt;=11),"AMARILLO"))),S297))</f>
        <v xml:space="preserve"> </v>
      </c>
      <c r="S297" s="25" t="str">
        <f t="shared" si="0"/>
        <v xml:space="preserve"> </v>
      </c>
      <c r="T297" s="18"/>
      <c r="U297" s="19"/>
      <c r="V297" s="19"/>
      <c r="W297" s="20"/>
      <c r="X297" s="20"/>
      <c r="Y297" s="164"/>
      <c r="Z297" s="21"/>
      <c r="AA297" s="4"/>
      <c r="AB297" s="168"/>
      <c r="AC297" s="168"/>
      <c r="AD297" s="172"/>
      <c r="AE297" s="168"/>
      <c r="AF297" s="168"/>
      <c r="AG297" s="168"/>
      <c r="AH297" s="168"/>
      <c r="AI297" s="168"/>
      <c r="AJ297" s="168"/>
      <c r="AK297" s="168"/>
      <c r="AL297" s="168"/>
      <c r="AM297" s="168"/>
      <c r="AN297" s="168"/>
      <c r="AO297" s="184"/>
      <c r="AP297" s="24"/>
      <c r="AQ297" s="8"/>
    </row>
    <row r="298" spans="1:43" ht="14.65" customHeight="1">
      <c r="A298" s="103"/>
      <c r="B298" s="193"/>
      <c r="C298" s="193"/>
      <c r="D298" s="118"/>
      <c r="E298" s="127"/>
      <c r="F298" s="133"/>
      <c r="G298" s="133"/>
      <c r="H298" s="133"/>
      <c r="I298" s="133"/>
      <c r="J298" s="145"/>
      <c r="K298" s="148"/>
      <c r="L298" s="151"/>
      <c r="M298" s="154"/>
      <c r="N298" s="14"/>
      <c r="O298" s="15"/>
      <c r="P298" s="15"/>
      <c r="Q298" s="16"/>
      <c r="R298" s="40"/>
      <c r="S298" s="41"/>
      <c r="T298" s="18"/>
      <c r="U298" s="19"/>
      <c r="V298" s="19"/>
      <c r="W298" s="20"/>
      <c r="X298" s="20"/>
      <c r="Y298" s="164"/>
      <c r="Z298" s="21"/>
      <c r="AA298" s="4"/>
      <c r="AB298" s="168"/>
      <c r="AC298" s="168"/>
      <c r="AD298" s="172"/>
      <c r="AE298" s="168"/>
      <c r="AF298" s="168"/>
      <c r="AG298" s="168"/>
      <c r="AH298" s="168"/>
      <c r="AI298" s="168"/>
      <c r="AJ298" s="168"/>
      <c r="AK298" s="168"/>
      <c r="AL298" s="168"/>
      <c r="AM298" s="168"/>
      <c r="AN298" s="168"/>
      <c r="AO298" s="184"/>
      <c r="AP298" s="24"/>
      <c r="AQ298" s="8"/>
    </row>
    <row r="299" spans="1:43" ht="14.65" customHeight="1">
      <c r="A299" s="103"/>
      <c r="B299" s="193"/>
      <c r="C299" s="193"/>
      <c r="D299" s="118"/>
      <c r="E299" s="127"/>
      <c r="F299" s="133"/>
      <c r="G299" s="133"/>
      <c r="H299" s="133"/>
      <c r="I299" s="133"/>
      <c r="J299" s="145"/>
      <c r="K299" s="148"/>
      <c r="L299" s="151"/>
      <c r="M299" s="154"/>
      <c r="N299" s="14"/>
      <c r="O299" s="15"/>
      <c r="P299" s="15"/>
      <c r="Q299" s="16"/>
      <c r="R299" s="17" t="str">
        <f ca="1">IF(Q299=0," ",IFERROR(IF(DATEDIF(TODAY(),Q299,"M")&lt;=5,"ROJO",IF(DATEDIF(TODAY(),Q299,"M")&gt;=12,"VERDE",IF(AND(DATEDIF(TODAY(),Q299,"M")&gt;=6,DATEDIF(TODAY(),Q299,"M")&lt;=11),"AMARILLO"))),S299))</f>
        <v xml:space="preserve"> </v>
      </c>
      <c r="S299" s="25" t="str">
        <f t="shared" si="0"/>
        <v xml:space="preserve"> </v>
      </c>
      <c r="T299" s="18"/>
      <c r="U299" s="19"/>
      <c r="V299" s="19"/>
      <c r="W299" s="20"/>
      <c r="X299" s="20"/>
      <c r="Y299" s="164"/>
      <c r="Z299" s="21"/>
      <c r="AA299" s="4"/>
      <c r="AB299" s="168"/>
      <c r="AC299" s="168"/>
      <c r="AD299" s="172"/>
      <c r="AE299" s="168"/>
      <c r="AF299" s="168"/>
      <c r="AG299" s="168"/>
      <c r="AH299" s="168"/>
      <c r="AI299" s="168"/>
      <c r="AJ299" s="168"/>
      <c r="AK299" s="168"/>
      <c r="AL299" s="168"/>
      <c r="AM299" s="168"/>
      <c r="AN299" s="168"/>
      <c r="AO299" s="184"/>
      <c r="AP299" s="24"/>
      <c r="AQ299" s="8"/>
    </row>
    <row r="300" spans="1:43" ht="14.65" customHeight="1">
      <c r="A300" s="103"/>
      <c r="B300" s="193"/>
      <c r="C300" s="193"/>
      <c r="D300" s="118"/>
      <c r="E300" s="127"/>
      <c r="F300" s="133"/>
      <c r="G300" s="133"/>
      <c r="H300" s="133"/>
      <c r="I300" s="133"/>
      <c r="J300" s="145"/>
      <c r="K300" s="148"/>
      <c r="L300" s="151"/>
      <c r="M300" s="155"/>
      <c r="N300" s="14"/>
      <c r="O300" s="15"/>
      <c r="P300" s="15"/>
      <c r="Q300" s="16"/>
      <c r="R300" s="17" t="str">
        <f ca="1">IF(Q300=0," ",IFERROR(IF(DATEDIF(TODAY(),Q300,"M")&lt;=5,"ROJO",IF(DATEDIF(TODAY(),Q300,"M")&gt;=12,"VERDE",IF(AND(DATEDIF(TODAY(),Q300,"M")&gt;=6,DATEDIF(TODAY(),Q300,"M")&lt;=11),"AMARILLO"))),S300))</f>
        <v xml:space="preserve"> </v>
      </c>
      <c r="S300" s="25" t="str">
        <f t="shared" si="0"/>
        <v xml:space="preserve"> </v>
      </c>
      <c r="T300" s="18"/>
      <c r="U300" s="19"/>
      <c r="V300" s="19"/>
      <c r="W300" s="20"/>
      <c r="X300" s="20"/>
      <c r="Y300" s="164"/>
      <c r="Z300" s="21"/>
      <c r="AA300" s="4"/>
      <c r="AB300" s="169"/>
      <c r="AC300" s="169"/>
      <c r="AD300" s="173"/>
      <c r="AE300" s="169"/>
      <c r="AF300" s="169"/>
      <c r="AG300" s="169"/>
      <c r="AH300" s="169"/>
      <c r="AI300" s="169"/>
      <c r="AJ300" s="169"/>
      <c r="AK300" s="169"/>
      <c r="AL300" s="169"/>
      <c r="AM300" s="169"/>
      <c r="AN300" s="169"/>
      <c r="AO300" s="185"/>
      <c r="AP300" s="24"/>
      <c r="AQ300" s="8"/>
    </row>
    <row r="301" spans="1:43" ht="16.5">
      <c r="A301" s="103"/>
      <c r="B301" s="193"/>
      <c r="C301" s="193"/>
      <c r="D301" s="119"/>
      <c r="E301" s="128"/>
      <c r="F301" s="134"/>
      <c r="G301" s="134"/>
      <c r="H301" s="134"/>
      <c r="I301" s="134"/>
      <c r="J301" s="146"/>
      <c r="K301" s="149"/>
      <c r="L301" s="152"/>
      <c r="M301" s="28" t="b">
        <f>M295=N301</f>
        <v>1</v>
      </c>
      <c r="N301" s="29">
        <f>SUM(N295:N300)</f>
        <v>146</v>
      </c>
      <c r="O301" s="30" t="s">
        <v>112</v>
      </c>
      <c r="P301" s="31"/>
      <c r="Q301" s="32"/>
      <c r="R301" s="32"/>
      <c r="S301" s="32"/>
      <c r="T301" s="33">
        <f>SUM(T295:T300)</f>
        <v>0</v>
      </c>
      <c r="U301" s="34"/>
      <c r="V301" s="34"/>
      <c r="W301" s="35"/>
      <c r="X301" s="35"/>
      <c r="Y301" s="165"/>
      <c r="Z301" s="36"/>
      <c r="AA301" s="4"/>
      <c r="AB301" s="37"/>
      <c r="AC301" s="38"/>
      <c r="AD301" s="53"/>
      <c r="AE301" s="38"/>
      <c r="AF301" s="38"/>
      <c r="AG301" s="38"/>
      <c r="AH301" s="38"/>
      <c r="AI301" s="38"/>
      <c r="AJ301" s="38"/>
      <c r="AK301" s="38"/>
      <c r="AL301" s="38"/>
      <c r="AM301" s="38"/>
      <c r="AN301" s="38"/>
      <c r="AO301" s="39"/>
      <c r="AP301" s="24"/>
      <c r="AQ301" s="8"/>
    </row>
    <row r="302" spans="1:43" ht="14.65" customHeight="1">
      <c r="A302" s="103">
        <f>+A295+1</f>
        <v>2</v>
      </c>
      <c r="B302" s="193" t="s">
        <v>201</v>
      </c>
      <c r="C302" s="193"/>
      <c r="D302" s="117">
        <f>+Agosto!M302</f>
        <v>0</v>
      </c>
      <c r="E302" s="126"/>
      <c r="F302" s="132"/>
      <c r="G302" s="132"/>
      <c r="H302" s="132"/>
      <c r="I302" s="132"/>
      <c r="J302" s="144">
        <f>+F302+G302</f>
        <v>0</v>
      </c>
      <c r="K302" s="147">
        <f>+AO302</f>
        <v>0</v>
      </c>
      <c r="L302" s="150">
        <f>+J302+K302</f>
        <v>0</v>
      </c>
      <c r="M302" s="153">
        <f>+(D302+E302)-L302+H302-I302</f>
        <v>0</v>
      </c>
      <c r="N302" s="14"/>
      <c r="O302" s="15"/>
      <c r="P302" s="15"/>
      <c r="Q302" s="16"/>
      <c r="R302" s="17" t="str">
        <f ca="1">IF(Q302=0," ",IFERROR(IF(DATEDIF(TODAY(),Q302,"M")&lt;=5,"ROJO",IF(DATEDIF(TODAY(),Q302,"M")&gt;=12,"VERDE",IF(AND(DATEDIF(TODAY(),Q302,"M")&gt;=6,DATEDIF(TODAY(),Q302,"M")&lt;=11),"AMARILLO"))),S302))</f>
        <v xml:space="preserve"> </v>
      </c>
      <c r="S302" s="17" t="str">
        <f t="shared" ref="S302:S307" si="1">IF(Q302=0," ",IF(Q302&lt;=$N$4,"VENCIDO","NO VENCIDO"))</f>
        <v xml:space="preserve"> </v>
      </c>
      <c r="T302" s="18"/>
      <c r="U302" s="19"/>
      <c r="V302" s="19"/>
      <c r="W302" s="20"/>
      <c r="X302" s="20"/>
      <c r="Y302" s="163">
        <f>+AT302</f>
        <v>0</v>
      </c>
      <c r="Z302" s="21"/>
      <c r="AA302" s="4"/>
      <c r="AB302" s="167"/>
      <c r="AC302" s="167"/>
      <c r="AD302" s="171">
        <f>+AB302+AC302</f>
        <v>0</v>
      </c>
      <c r="AE302" s="167"/>
      <c r="AF302" s="167"/>
      <c r="AG302" s="167"/>
      <c r="AH302" s="167"/>
      <c r="AI302" s="167"/>
      <c r="AJ302" s="167"/>
      <c r="AK302" s="167"/>
      <c r="AL302" s="167"/>
      <c r="AM302" s="167"/>
      <c r="AN302" s="167"/>
      <c r="AO302" s="183">
        <f>SUM(AD302:AN307)</f>
        <v>0</v>
      </c>
      <c r="AP302" s="24"/>
      <c r="AQ302" s="8"/>
    </row>
    <row r="303" spans="1:43" ht="14.65" customHeight="1">
      <c r="A303" s="103"/>
      <c r="B303" s="193"/>
      <c r="C303" s="193"/>
      <c r="D303" s="118"/>
      <c r="E303" s="127"/>
      <c r="F303" s="133"/>
      <c r="G303" s="133"/>
      <c r="H303" s="133"/>
      <c r="I303" s="133"/>
      <c r="J303" s="145"/>
      <c r="K303" s="148"/>
      <c r="L303" s="151"/>
      <c r="M303" s="154"/>
      <c r="N303" s="14"/>
      <c r="O303" s="15"/>
      <c r="P303" s="15"/>
      <c r="Q303" s="16"/>
      <c r="R303" s="17" t="str">
        <f ca="1">IF(Q303=0," ",IFERROR(IF(DATEDIF(TODAY(),Q303,"M")&lt;=5,"ROJO",IF(DATEDIF(TODAY(),Q303,"M")&gt;=12,"VERDE",IF(AND(DATEDIF(TODAY(),Q303,"M")&gt;=6,DATEDIF(TODAY(),Q303,"M")&lt;=11),"AMARILLO"))),S303))</f>
        <v xml:space="preserve"> </v>
      </c>
      <c r="S303" s="25" t="str">
        <f t="shared" si="1"/>
        <v xml:space="preserve"> </v>
      </c>
      <c r="T303" s="18"/>
      <c r="U303" s="19"/>
      <c r="V303" s="19"/>
      <c r="W303" s="20"/>
      <c r="X303" s="20"/>
      <c r="Y303" s="164"/>
      <c r="Z303" s="21"/>
      <c r="AA303" s="4"/>
      <c r="AB303" s="168"/>
      <c r="AC303" s="168"/>
      <c r="AD303" s="172"/>
      <c r="AE303" s="168"/>
      <c r="AF303" s="168"/>
      <c r="AG303" s="168"/>
      <c r="AH303" s="168"/>
      <c r="AI303" s="168"/>
      <c r="AJ303" s="168"/>
      <c r="AK303" s="168"/>
      <c r="AL303" s="168"/>
      <c r="AM303" s="168"/>
      <c r="AN303" s="168"/>
      <c r="AO303" s="184"/>
      <c r="AP303" s="24"/>
      <c r="AQ303" s="8"/>
    </row>
    <row r="304" spans="1:43" ht="14.65" customHeight="1">
      <c r="A304" s="103"/>
      <c r="B304" s="193"/>
      <c r="C304" s="193"/>
      <c r="D304" s="118"/>
      <c r="E304" s="127"/>
      <c r="F304" s="133"/>
      <c r="G304" s="133"/>
      <c r="H304" s="133"/>
      <c r="I304" s="133"/>
      <c r="J304" s="145"/>
      <c r="K304" s="148"/>
      <c r="L304" s="151"/>
      <c r="M304" s="154"/>
      <c r="N304" s="14"/>
      <c r="O304" s="15"/>
      <c r="P304" s="15"/>
      <c r="Q304" s="16"/>
      <c r="R304" s="17" t="str">
        <f ca="1">IF(Q304=0," ",IFERROR(IF(DATEDIF(TODAY(),Q304,"M")&lt;=5,"ROJO",IF(DATEDIF(TODAY(),Q304,"M")&gt;=12,"VERDE",IF(AND(DATEDIF(TODAY(),Q304,"M")&gt;=6,DATEDIF(TODAY(),Q304,"M")&lt;=11),"AMARILLO"))),S304))</f>
        <v xml:space="preserve"> </v>
      </c>
      <c r="S304" s="25" t="str">
        <f t="shared" si="1"/>
        <v xml:space="preserve"> </v>
      </c>
      <c r="T304" s="18"/>
      <c r="U304" s="19"/>
      <c r="V304" s="19"/>
      <c r="W304" s="20"/>
      <c r="X304" s="20"/>
      <c r="Y304" s="164"/>
      <c r="Z304" s="21"/>
      <c r="AA304" s="4"/>
      <c r="AB304" s="168"/>
      <c r="AC304" s="168"/>
      <c r="AD304" s="172"/>
      <c r="AE304" s="168"/>
      <c r="AF304" s="168"/>
      <c r="AG304" s="168"/>
      <c r="AH304" s="168"/>
      <c r="AI304" s="168"/>
      <c r="AJ304" s="168"/>
      <c r="AK304" s="168"/>
      <c r="AL304" s="168"/>
      <c r="AM304" s="168"/>
      <c r="AN304" s="168"/>
      <c r="AO304" s="184"/>
      <c r="AP304" s="24"/>
      <c r="AQ304" s="8"/>
    </row>
    <row r="305" spans="1:43" ht="14.65" customHeight="1">
      <c r="A305" s="103"/>
      <c r="B305" s="193"/>
      <c r="C305" s="193"/>
      <c r="D305" s="118"/>
      <c r="E305" s="127"/>
      <c r="F305" s="133"/>
      <c r="G305" s="133"/>
      <c r="H305" s="133"/>
      <c r="I305" s="133"/>
      <c r="J305" s="145"/>
      <c r="K305" s="148"/>
      <c r="L305" s="151"/>
      <c r="M305" s="154"/>
      <c r="N305" s="14"/>
      <c r="O305" s="15"/>
      <c r="P305" s="15"/>
      <c r="Q305" s="16"/>
      <c r="R305" s="40"/>
      <c r="S305" s="41"/>
      <c r="T305" s="18"/>
      <c r="U305" s="19"/>
      <c r="V305" s="19"/>
      <c r="W305" s="20"/>
      <c r="X305" s="20"/>
      <c r="Y305" s="164"/>
      <c r="Z305" s="21"/>
      <c r="AA305" s="4"/>
      <c r="AB305" s="168"/>
      <c r="AC305" s="168"/>
      <c r="AD305" s="172"/>
      <c r="AE305" s="168"/>
      <c r="AF305" s="168"/>
      <c r="AG305" s="168"/>
      <c r="AH305" s="168"/>
      <c r="AI305" s="168"/>
      <c r="AJ305" s="168"/>
      <c r="AK305" s="168"/>
      <c r="AL305" s="168"/>
      <c r="AM305" s="168"/>
      <c r="AN305" s="168"/>
      <c r="AO305" s="184"/>
      <c r="AP305" s="24"/>
      <c r="AQ305" s="8"/>
    </row>
    <row r="306" spans="1:43" ht="14.65" customHeight="1">
      <c r="A306" s="103"/>
      <c r="B306" s="193"/>
      <c r="C306" s="193"/>
      <c r="D306" s="118"/>
      <c r="E306" s="127"/>
      <c r="F306" s="133"/>
      <c r="G306" s="133"/>
      <c r="H306" s="133"/>
      <c r="I306" s="133"/>
      <c r="J306" s="145"/>
      <c r="K306" s="148"/>
      <c r="L306" s="151"/>
      <c r="M306" s="154"/>
      <c r="N306" s="14"/>
      <c r="O306" s="15"/>
      <c r="P306" s="15"/>
      <c r="Q306" s="16"/>
      <c r="R306" s="17" t="str">
        <f ca="1">IF(Q306=0," ",IFERROR(IF(DATEDIF(TODAY(),Q306,"M")&lt;=5,"ROJO",IF(DATEDIF(TODAY(),Q306,"M")&gt;=12,"VERDE",IF(AND(DATEDIF(TODAY(),Q306,"M")&gt;=6,DATEDIF(TODAY(),Q306,"M")&lt;=11),"AMARILLO"))),S306))</f>
        <v xml:space="preserve"> </v>
      </c>
      <c r="S306" s="25" t="str">
        <f t="shared" si="1"/>
        <v xml:space="preserve"> </v>
      </c>
      <c r="T306" s="18"/>
      <c r="U306" s="19"/>
      <c r="V306" s="19"/>
      <c r="W306" s="20"/>
      <c r="X306" s="20"/>
      <c r="Y306" s="164"/>
      <c r="Z306" s="21"/>
      <c r="AA306" s="4"/>
      <c r="AB306" s="168"/>
      <c r="AC306" s="168"/>
      <c r="AD306" s="172"/>
      <c r="AE306" s="168"/>
      <c r="AF306" s="168"/>
      <c r="AG306" s="168"/>
      <c r="AH306" s="168"/>
      <c r="AI306" s="168"/>
      <c r="AJ306" s="168"/>
      <c r="AK306" s="168"/>
      <c r="AL306" s="168"/>
      <c r="AM306" s="168"/>
      <c r="AN306" s="168"/>
      <c r="AO306" s="184"/>
      <c r="AP306" s="24"/>
      <c r="AQ306" s="8"/>
    </row>
    <row r="307" spans="1:43" ht="14.65" customHeight="1">
      <c r="A307" s="103"/>
      <c r="B307" s="193"/>
      <c r="C307" s="193"/>
      <c r="D307" s="118"/>
      <c r="E307" s="127"/>
      <c r="F307" s="133"/>
      <c r="G307" s="133"/>
      <c r="H307" s="133"/>
      <c r="I307" s="133"/>
      <c r="J307" s="145"/>
      <c r="K307" s="148"/>
      <c r="L307" s="151"/>
      <c r="M307" s="155"/>
      <c r="N307" s="14"/>
      <c r="O307" s="15"/>
      <c r="P307" s="15"/>
      <c r="Q307" s="16"/>
      <c r="R307" s="17" t="str">
        <f ca="1">IF(Q307=0," ",IFERROR(IF(DATEDIF(TODAY(),Q307,"M")&lt;=5,"ROJO",IF(DATEDIF(TODAY(),Q307,"M")&gt;=12,"VERDE",IF(AND(DATEDIF(TODAY(),Q307,"M")&gt;=6,DATEDIF(TODAY(),Q307,"M")&lt;=11),"AMARILLO"))),S307))</f>
        <v xml:space="preserve"> </v>
      </c>
      <c r="S307" s="25" t="str">
        <f t="shared" si="1"/>
        <v xml:space="preserve"> </v>
      </c>
      <c r="T307" s="18"/>
      <c r="U307" s="19"/>
      <c r="V307" s="19"/>
      <c r="W307" s="20"/>
      <c r="X307" s="20"/>
      <c r="Y307" s="164"/>
      <c r="Z307" s="21"/>
      <c r="AA307" s="4"/>
      <c r="AB307" s="169"/>
      <c r="AC307" s="169"/>
      <c r="AD307" s="173"/>
      <c r="AE307" s="169"/>
      <c r="AF307" s="169"/>
      <c r="AG307" s="169"/>
      <c r="AH307" s="169"/>
      <c r="AI307" s="169"/>
      <c r="AJ307" s="169"/>
      <c r="AK307" s="169"/>
      <c r="AL307" s="169"/>
      <c r="AM307" s="169"/>
      <c r="AN307" s="169"/>
      <c r="AO307" s="185"/>
      <c r="AP307" s="24"/>
      <c r="AQ307" s="8"/>
    </row>
    <row r="308" spans="1:43" ht="16.5">
      <c r="A308" s="103"/>
      <c r="B308" s="193"/>
      <c r="C308" s="193"/>
      <c r="D308" s="119"/>
      <c r="E308" s="128"/>
      <c r="F308" s="134"/>
      <c r="G308" s="134"/>
      <c r="H308" s="134"/>
      <c r="I308" s="134"/>
      <c r="J308" s="146"/>
      <c r="K308" s="149"/>
      <c r="L308" s="152"/>
      <c r="M308" s="28" t="b">
        <f>M302=N308</f>
        <v>1</v>
      </c>
      <c r="N308" s="29">
        <f>SUM(N302:N307)</f>
        <v>0</v>
      </c>
      <c r="O308" s="30" t="s">
        <v>112</v>
      </c>
      <c r="P308" s="31"/>
      <c r="Q308" s="32"/>
      <c r="R308" s="32"/>
      <c r="S308" s="32"/>
      <c r="T308" s="33">
        <f>SUM(T302:T307)</f>
        <v>0</v>
      </c>
      <c r="U308" s="34"/>
      <c r="V308" s="34"/>
      <c r="W308" s="35"/>
      <c r="X308" s="35"/>
      <c r="Y308" s="165"/>
      <c r="Z308" s="36"/>
      <c r="AA308" s="4"/>
      <c r="AB308" s="37"/>
      <c r="AC308" s="38"/>
      <c r="AD308" s="53"/>
      <c r="AE308" s="38"/>
      <c r="AF308" s="38"/>
      <c r="AG308" s="38"/>
      <c r="AH308" s="38"/>
      <c r="AI308" s="38"/>
      <c r="AJ308" s="38"/>
      <c r="AK308" s="38"/>
      <c r="AL308" s="38"/>
      <c r="AM308" s="38"/>
      <c r="AN308" s="38"/>
      <c r="AO308" s="39"/>
      <c r="AP308" s="24"/>
      <c r="AQ308" s="8"/>
    </row>
    <row r="309" spans="1:43" ht="14.65" customHeight="1">
      <c r="A309" s="103">
        <f>+A302+1</f>
        <v>3</v>
      </c>
      <c r="B309" s="193" t="s">
        <v>202</v>
      </c>
      <c r="C309" s="193"/>
      <c r="D309" s="117">
        <f>+Agosto!M309</f>
        <v>0</v>
      </c>
      <c r="E309" s="126"/>
      <c r="F309" s="132"/>
      <c r="G309" s="132"/>
      <c r="H309" s="132"/>
      <c r="I309" s="132"/>
      <c r="J309" s="144">
        <f>+F309+G309</f>
        <v>0</v>
      </c>
      <c r="K309" s="147">
        <f>+AO309</f>
        <v>0</v>
      </c>
      <c r="L309" s="150">
        <f>+J309+K309</f>
        <v>0</v>
      </c>
      <c r="M309" s="153">
        <f>+(D309+E309)-L309+H309-I309</f>
        <v>0</v>
      </c>
      <c r="N309" s="14"/>
      <c r="O309" s="15"/>
      <c r="P309" s="15"/>
      <c r="Q309" s="16"/>
      <c r="R309" s="17" t="str">
        <f ca="1">IF(Q309=0," ",IFERROR(IF(DATEDIF(TODAY(),Q309,"M")&lt;=5,"ROJO",IF(DATEDIF(TODAY(),Q309,"M")&gt;=12,"VERDE",IF(AND(DATEDIF(TODAY(),Q309,"M")&gt;=6,DATEDIF(TODAY(),Q309,"M")&lt;=11),"AMARILLO"))),S309))</f>
        <v xml:space="preserve"> </v>
      </c>
      <c r="S309" s="17" t="str">
        <f t="shared" ref="S309:S314" si="2">IF(Q309=0," ",IF(Q309&lt;=$N$4,"VENCIDO","NO VENCIDO"))</f>
        <v xml:space="preserve"> </v>
      </c>
      <c r="T309" s="18"/>
      <c r="U309" s="19"/>
      <c r="V309" s="19"/>
      <c r="W309" s="20"/>
      <c r="X309" s="20"/>
      <c r="Y309" s="163">
        <f>+AT309</f>
        <v>0</v>
      </c>
      <c r="Z309" s="21"/>
      <c r="AA309" s="4"/>
      <c r="AB309" s="167"/>
      <c r="AC309" s="167"/>
      <c r="AD309" s="171">
        <f>+AB309+AC309</f>
        <v>0</v>
      </c>
      <c r="AE309" s="167"/>
      <c r="AF309" s="167"/>
      <c r="AG309" s="167"/>
      <c r="AH309" s="167"/>
      <c r="AI309" s="167"/>
      <c r="AJ309" s="167"/>
      <c r="AK309" s="167"/>
      <c r="AL309" s="167"/>
      <c r="AM309" s="167"/>
      <c r="AN309" s="167"/>
      <c r="AO309" s="183">
        <f>SUM(AD309:AN314)</f>
        <v>0</v>
      </c>
      <c r="AP309" s="24"/>
      <c r="AQ309" s="8"/>
    </row>
    <row r="310" spans="1:43" ht="14.65" customHeight="1">
      <c r="A310" s="103"/>
      <c r="B310" s="193"/>
      <c r="C310" s="193"/>
      <c r="D310" s="118"/>
      <c r="E310" s="127"/>
      <c r="F310" s="133"/>
      <c r="G310" s="133"/>
      <c r="H310" s="133"/>
      <c r="I310" s="133"/>
      <c r="J310" s="145"/>
      <c r="K310" s="148"/>
      <c r="L310" s="151"/>
      <c r="M310" s="154"/>
      <c r="N310" s="14"/>
      <c r="O310" s="15"/>
      <c r="P310" s="15"/>
      <c r="Q310" s="16"/>
      <c r="R310" s="17" t="str">
        <f ca="1">IF(Q310=0," ",IFERROR(IF(DATEDIF(TODAY(),Q310,"M")&lt;=5,"ROJO",IF(DATEDIF(TODAY(),Q310,"M")&gt;=12,"VERDE",IF(AND(DATEDIF(TODAY(),Q310,"M")&gt;=6,DATEDIF(TODAY(),Q310,"M")&lt;=11),"AMARILLO"))),S310))</f>
        <v xml:space="preserve"> </v>
      </c>
      <c r="S310" s="25" t="str">
        <f t="shared" si="2"/>
        <v xml:space="preserve"> </v>
      </c>
      <c r="T310" s="18"/>
      <c r="U310" s="19"/>
      <c r="V310" s="19"/>
      <c r="W310" s="20"/>
      <c r="X310" s="20"/>
      <c r="Y310" s="164"/>
      <c r="Z310" s="21"/>
      <c r="AA310" s="4"/>
      <c r="AB310" s="168"/>
      <c r="AC310" s="168"/>
      <c r="AD310" s="172"/>
      <c r="AE310" s="168"/>
      <c r="AF310" s="168"/>
      <c r="AG310" s="168"/>
      <c r="AH310" s="168"/>
      <c r="AI310" s="168"/>
      <c r="AJ310" s="168"/>
      <c r="AK310" s="168"/>
      <c r="AL310" s="168"/>
      <c r="AM310" s="168"/>
      <c r="AN310" s="168"/>
      <c r="AO310" s="184"/>
      <c r="AP310" s="24"/>
      <c r="AQ310" s="8"/>
    </row>
    <row r="311" spans="1:43" ht="14.65" customHeight="1">
      <c r="A311" s="103"/>
      <c r="B311" s="193"/>
      <c r="C311" s="193"/>
      <c r="D311" s="118"/>
      <c r="E311" s="127"/>
      <c r="F311" s="133"/>
      <c r="G311" s="133"/>
      <c r="H311" s="133"/>
      <c r="I311" s="133"/>
      <c r="J311" s="145"/>
      <c r="K311" s="148"/>
      <c r="L311" s="151"/>
      <c r="M311" s="154"/>
      <c r="N311" s="14"/>
      <c r="O311" s="15"/>
      <c r="P311" s="15"/>
      <c r="Q311" s="16"/>
      <c r="R311" s="40"/>
      <c r="S311" s="41"/>
      <c r="T311" s="18"/>
      <c r="U311" s="19"/>
      <c r="V311" s="19"/>
      <c r="W311" s="20"/>
      <c r="X311" s="20"/>
      <c r="Y311" s="164"/>
      <c r="Z311" s="21"/>
      <c r="AA311" s="4"/>
      <c r="AB311" s="168"/>
      <c r="AC311" s="168"/>
      <c r="AD311" s="172"/>
      <c r="AE311" s="168"/>
      <c r="AF311" s="168"/>
      <c r="AG311" s="168"/>
      <c r="AH311" s="168"/>
      <c r="AI311" s="168"/>
      <c r="AJ311" s="168"/>
      <c r="AK311" s="168"/>
      <c r="AL311" s="168"/>
      <c r="AM311" s="168"/>
      <c r="AN311" s="168"/>
      <c r="AO311" s="184"/>
      <c r="AP311" s="24"/>
      <c r="AQ311" s="8"/>
    </row>
    <row r="312" spans="1:43" ht="14.65" customHeight="1">
      <c r="A312" s="103"/>
      <c r="B312" s="193"/>
      <c r="C312" s="193"/>
      <c r="D312" s="118"/>
      <c r="E312" s="127"/>
      <c r="F312" s="133"/>
      <c r="G312" s="133"/>
      <c r="H312" s="133"/>
      <c r="I312" s="133"/>
      <c r="J312" s="145"/>
      <c r="K312" s="148"/>
      <c r="L312" s="151"/>
      <c r="M312" s="154"/>
      <c r="N312" s="14"/>
      <c r="O312" s="15"/>
      <c r="P312" s="15"/>
      <c r="Q312" s="16"/>
      <c r="R312" s="17" t="str">
        <f ca="1">IF(Q312=0," ",IFERROR(IF(DATEDIF(TODAY(),Q312,"M")&lt;=5,"ROJO",IF(DATEDIF(TODAY(),Q312,"M")&gt;=12,"VERDE",IF(AND(DATEDIF(TODAY(),Q312,"M")&gt;=6,DATEDIF(TODAY(),Q312,"M")&lt;=11),"AMARILLO"))),S312))</f>
        <v xml:space="preserve"> </v>
      </c>
      <c r="S312" s="25" t="str">
        <f t="shared" si="2"/>
        <v xml:space="preserve"> </v>
      </c>
      <c r="T312" s="18"/>
      <c r="U312" s="19"/>
      <c r="V312" s="19"/>
      <c r="W312" s="20"/>
      <c r="X312" s="20"/>
      <c r="Y312" s="164"/>
      <c r="Z312" s="21"/>
      <c r="AA312" s="4"/>
      <c r="AB312" s="168"/>
      <c r="AC312" s="168"/>
      <c r="AD312" s="172"/>
      <c r="AE312" s="168"/>
      <c r="AF312" s="168"/>
      <c r="AG312" s="168"/>
      <c r="AH312" s="168"/>
      <c r="AI312" s="168"/>
      <c r="AJ312" s="168"/>
      <c r="AK312" s="168"/>
      <c r="AL312" s="168"/>
      <c r="AM312" s="168"/>
      <c r="AN312" s="168"/>
      <c r="AO312" s="184"/>
      <c r="AP312" s="24"/>
      <c r="AQ312" s="8"/>
    </row>
    <row r="313" spans="1:43" ht="14.65" customHeight="1">
      <c r="A313" s="103"/>
      <c r="B313" s="193"/>
      <c r="C313" s="193"/>
      <c r="D313" s="118"/>
      <c r="E313" s="127"/>
      <c r="F313" s="133"/>
      <c r="G313" s="133"/>
      <c r="H313" s="133"/>
      <c r="I313" s="133"/>
      <c r="J313" s="145"/>
      <c r="K313" s="148"/>
      <c r="L313" s="151"/>
      <c r="M313" s="154"/>
      <c r="N313" s="14"/>
      <c r="O313" s="15"/>
      <c r="P313" s="15"/>
      <c r="Q313" s="16"/>
      <c r="R313" s="17" t="str">
        <f ca="1">IF(Q313=0," ",IFERROR(IF(DATEDIF(TODAY(),Q313,"M")&lt;=5,"ROJO",IF(DATEDIF(TODAY(),Q313,"M")&gt;=12,"VERDE",IF(AND(DATEDIF(TODAY(),Q313,"M")&gt;=6,DATEDIF(TODAY(),Q313,"M")&lt;=11),"AMARILLO"))),S313))</f>
        <v xml:space="preserve"> </v>
      </c>
      <c r="S313" s="25" t="str">
        <f t="shared" si="2"/>
        <v xml:space="preserve"> </v>
      </c>
      <c r="T313" s="18"/>
      <c r="U313" s="19"/>
      <c r="V313" s="19"/>
      <c r="W313" s="20"/>
      <c r="X313" s="20"/>
      <c r="Y313" s="164"/>
      <c r="Z313" s="21"/>
      <c r="AA313" s="4"/>
      <c r="AB313" s="168"/>
      <c r="AC313" s="168"/>
      <c r="AD313" s="172"/>
      <c r="AE313" s="168"/>
      <c r="AF313" s="168"/>
      <c r="AG313" s="168"/>
      <c r="AH313" s="168"/>
      <c r="AI313" s="168"/>
      <c r="AJ313" s="168"/>
      <c r="AK313" s="168"/>
      <c r="AL313" s="168"/>
      <c r="AM313" s="168"/>
      <c r="AN313" s="168"/>
      <c r="AO313" s="184"/>
      <c r="AP313" s="24"/>
      <c r="AQ313" s="8"/>
    </row>
    <row r="314" spans="1:43" ht="14.65" customHeight="1">
      <c r="A314" s="103"/>
      <c r="B314" s="193"/>
      <c r="C314" s="193"/>
      <c r="D314" s="118"/>
      <c r="E314" s="127"/>
      <c r="F314" s="133"/>
      <c r="G314" s="133"/>
      <c r="H314" s="133"/>
      <c r="I314" s="133"/>
      <c r="J314" s="145"/>
      <c r="K314" s="148"/>
      <c r="L314" s="151"/>
      <c r="M314" s="155"/>
      <c r="N314" s="14"/>
      <c r="O314" s="15"/>
      <c r="P314" s="15"/>
      <c r="Q314" s="16"/>
      <c r="R314" s="17" t="str">
        <f ca="1">IF(Q314=0," ",IFERROR(IF(DATEDIF(TODAY(),Q314,"M")&lt;=5,"ROJO",IF(DATEDIF(TODAY(),Q314,"M")&gt;=12,"VERDE",IF(AND(DATEDIF(TODAY(),Q314,"M")&gt;=6,DATEDIF(TODAY(),Q314,"M")&lt;=11),"AMARILLO"))),S314))</f>
        <v xml:space="preserve"> </v>
      </c>
      <c r="S314" s="25" t="str">
        <f t="shared" si="2"/>
        <v xml:space="preserve"> </v>
      </c>
      <c r="T314" s="18"/>
      <c r="U314" s="19"/>
      <c r="V314" s="19"/>
      <c r="W314" s="20"/>
      <c r="X314" s="20"/>
      <c r="Y314" s="164"/>
      <c r="Z314" s="21"/>
      <c r="AA314" s="4"/>
      <c r="AB314" s="169"/>
      <c r="AC314" s="169"/>
      <c r="AD314" s="173"/>
      <c r="AE314" s="169"/>
      <c r="AF314" s="169"/>
      <c r="AG314" s="169"/>
      <c r="AH314" s="169"/>
      <c r="AI314" s="169"/>
      <c r="AJ314" s="169"/>
      <c r="AK314" s="169"/>
      <c r="AL314" s="169"/>
      <c r="AM314" s="169"/>
      <c r="AN314" s="169"/>
      <c r="AO314" s="185"/>
      <c r="AP314" s="24"/>
      <c r="AQ314" s="8"/>
    </row>
    <row r="315" spans="1:43" ht="16.5">
      <c r="A315" s="103"/>
      <c r="B315" s="193"/>
      <c r="C315" s="193"/>
      <c r="D315" s="119"/>
      <c r="E315" s="128"/>
      <c r="F315" s="134"/>
      <c r="G315" s="134"/>
      <c r="H315" s="134"/>
      <c r="I315" s="134"/>
      <c r="J315" s="146"/>
      <c r="K315" s="149"/>
      <c r="L315" s="152"/>
      <c r="M315" s="28" t="b">
        <f>M309=N315</f>
        <v>1</v>
      </c>
      <c r="N315" s="29">
        <f>SUM(N309:N314)</f>
        <v>0</v>
      </c>
      <c r="O315" s="30" t="s">
        <v>112</v>
      </c>
      <c r="P315" s="31"/>
      <c r="Q315" s="32"/>
      <c r="R315" s="32"/>
      <c r="S315" s="32"/>
      <c r="T315" s="33">
        <f>SUM(T309:T314)</f>
        <v>0</v>
      </c>
      <c r="U315" s="34"/>
      <c r="V315" s="34"/>
      <c r="W315" s="35"/>
      <c r="X315" s="35"/>
      <c r="Y315" s="165"/>
      <c r="Z315" s="36"/>
      <c r="AA315" s="4"/>
      <c r="AB315" s="37"/>
      <c r="AC315" s="38"/>
      <c r="AD315" s="53"/>
      <c r="AE315" s="38"/>
      <c r="AF315" s="38"/>
      <c r="AG315" s="38"/>
      <c r="AH315" s="38"/>
      <c r="AI315" s="38"/>
      <c r="AJ315" s="38"/>
      <c r="AK315" s="38"/>
      <c r="AL315" s="38"/>
      <c r="AM315" s="38"/>
      <c r="AN315" s="38"/>
      <c r="AO315" s="39"/>
      <c r="AP315" s="24"/>
      <c r="AQ315" s="8"/>
    </row>
    <row r="316" spans="1:43" ht="14.65" customHeight="1">
      <c r="A316" s="103">
        <f>+A309+1</f>
        <v>4</v>
      </c>
      <c r="B316" s="193" t="s">
        <v>203</v>
      </c>
      <c r="C316" s="193"/>
      <c r="D316" s="117">
        <f>+Agosto!M316</f>
        <v>0</v>
      </c>
      <c r="E316" s="126"/>
      <c r="F316" s="132"/>
      <c r="G316" s="132"/>
      <c r="H316" s="132"/>
      <c r="I316" s="132"/>
      <c r="J316" s="144">
        <f>+F316+G316</f>
        <v>0</v>
      </c>
      <c r="K316" s="147">
        <f>+AO316</f>
        <v>0</v>
      </c>
      <c r="L316" s="150">
        <f>+J316+K316</f>
        <v>0</v>
      </c>
      <c r="M316" s="153">
        <f>+(D316+E316)-L316+H316-I316</f>
        <v>0</v>
      </c>
      <c r="N316" s="14"/>
      <c r="O316" s="15"/>
      <c r="P316" s="15"/>
      <c r="Q316" s="16"/>
      <c r="R316" s="17" t="str">
        <f ca="1">IF(Q316=0," ",IFERROR(IF(DATEDIF(TODAY(),Q316,"M")&lt;=5,"ROJO",IF(DATEDIF(TODAY(),Q316,"M")&gt;=12,"VERDE",IF(AND(DATEDIF(TODAY(),Q316,"M")&gt;=6,DATEDIF(TODAY(),Q316,"M")&lt;=11),"AMARILLO"))),S316))</f>
        <v xml:space="preserve"> </v>
      </c>
      <c r="S316" s="17" t="str">
        <f>IF(Q316=0," ",IF(Q316&lt;=$N$4,"VENCIDO","NO VENCIDO"))</f>
        <v xml:space="preserve"> </v>
      </c>
      <c r="T316" s="18"/>
      <c r="U316" s="19"/>
      <c r="V316" s="19"/>
      <c r="W316" s="20"/>
      <c r="X316" s="20"/>
      <c r="Y316" s="163">
        <f>+AT316</f>
        <v>0</v>
      </c>
      <c r="Z316" s="21"/>
      <c r="AA316" s="4"/>
      <c r="AB316" s="167"/>
      <c r="AC316" s="167"/>
      <c r="AD316" s="171">
        <f>+AB316+AC316</f>
        <v>0</v>
      </c>
      <c r="AE316" s="167"/>
      <c r="AF316" s="167"/>
      <c r="AG316" s="167"/>
      <c r="AH316" s="167"/>
      <c r="AI316" s="167"/>
      <c r="AJ316" s="167"/>
      <c r="AK316" s="167"/>
      <c r="AL316" s="167"/>
      <c r="AM316" s="167"/>
      <c r="AN316" s="167"/>
      <c r="AO316" s="183">
        <f>SUM(AD316:AN321)</f>
        <v>0</v>
      </c>
      <c r="AP316" s="24"/>
      <c r="AQ316" s="8"/>
    </row>
    <row r="317" spans="1:43" ht="14.65" customHeight="1">
      <c r="A317" s="103"/>
      <c r="B317" s="193"/>
      <c r="C317" s="193"/>
      <c r="D317" s="118"/>
      <c r="E317" s="127"/>
      <c r="F317" s="133"/>
      <c r="G317" s="133"/>
      <c r="H317" s="133"/>
      <c r="I317" s="133"/>
      <c r="J317" s="145"/>
      <c r="K317" s="148"/>
      <c r="L317" s="151"/>
      <c r="M317" s="154"/>
      <c r="N317" s="14"/>
      <c r="O317" s="15"/>
      <c r="P317" s="15"/>
      <c r="Q317" s="16"/>
      <c r="R317" s="17" t="str">
        <f ca="1">IF(Q317=0," ",IFERROR(IF(DATEDIF(TODAY(),Q317,"M")&lt;=5,"ROJO",IF(DATEDIF(TODAY(),Q317,"M")&gt;=12,"VERDE",IF(AND(DATEDIF(TODAY(),Q317,"M")&gt;=6,DATEDIF(TODAY(),Q317,"M")&lt;=11),"AMARILLO"))),S317))</f>
        <v xml:space="preserve"> </v>
      </c>
      <c r="S317" s="25" t="str">
        <f>IF(Q317=0," ",IF(Q317&lt;=$N$4,"VENCIDO","NO VENCIDO"))</f>
        <v xml:space="preserve"> </v>
      </c>
      <c r="T317" s="18"/>
      <c r="U317" s="19"/>
      <c r="V317" s="19"/>
      <c r="W317" s="20"/>
      <c r="X317" s="20"/>
      <c r="Y317" s="164"/>
      <c r="Z317" s="21"/>
      <c r="AA317" s="4"/>
      <c r="AB317" s="168"/>
      <c r="AC317" s="168"/>
      <c r="AD317" s="172"/>
      <c r="AE317" s="168"/>
      <c r="AF317" s="168"/>
      <c r="AG317" s="168"/>
      <c r="AH317" s="168"/>
      <c r="AI317" s="168"/>
      <c r="AJ317" s="168"/>
      <c r="AK317" s="168"/>
      <c r="AL317" s="168"/>
      <c r="AM317" s="168"/>
      <c r="AN317" s="168"/>
      <c r="AO317" s="184"/>
      <c r="AP317" s="24"/>
      <c r="AQ317" s="8"/>
    </row>
    <row r="318" spans="1:43" ht="14.65" customHeight="1">
      <c r="A318" s="103"/>
      <c r="B318" s="193"/>
      <c r="C318" s="193"/>
      <c r="D318" s="118"/>
      <c r="E318" s="127"/>
      <c r="F318" s="133"/>
      <c r="G318" s="133"/>
      <c r="H318" s="133"/>
      <c r="I318" s="133"/>
      <c r="J318" s="145"/>
      <c r="K318" s="148"/>
      <c r="L318" s="151"/>
      <c r="M318" s="154"/>
      <c r="N318" s="14"/>
      <c r="O318" s="15"/>
      <c r="P318" s="15"/>
      <c r="Q318" s="16"/>
      <c r="R318" s="40"/>
      <c r="S318" s="41"/>
      <c r="T318" s="18"/>
      <c r="U318" s="19"/>
      <c r="V318" s="19"/>
      <c r="W318" s="20"/>
      <c r="X318" s="20"/>
      <c r="Y318" s="164"/>
      <c r="Z318" s="21"/>
      <c r="AA318" s="4"/>
      <c r="AB318" s="168"/>
      <c r="AC318" s="168"/>
      <c r="AD318" s="172"/>
      <c r="AE318" s="168"/>
      <c r="AF318" s="168"/>
      <c r="AG318" s="168"/>
      <c r="AH318" s="168"/>
      <c r="AI318" s="168"/>
      <c r="AJ318" s="168"/>
      <c r="AK318" s="168"/>
      <c r="AL318" s="168"/>
      <c r="AM318" s="168"/>
      <c r="AN318" s="168"/>
      <c r="AO318" s="184"/>
      <c r="AP318" s="24"/>
      <c r="AQ318" s="8"/>
    </row>
    <row r="319" spans="1:43" ht="14.65" customHeight="1">
      <c r="A319" s="103"/>
      <c r="B319" s="193"/>
      <c r="C319" s="193"/>
      <c r="D319" s="118"/>
      <c r="E319" s="127"/>
      <c r="F319" s="133"/>
      <c r="G319" s="133"/>
      <c r="H319" s="133"/>
      <c r="I319" s="133"/>
      <c r="J319" s="145"/>
      <c r="K319" s="148"/>
      <c r="L319" s="151"/>
      <c r="M319" s="154"/>
      <c r="N319" s="14"/>
      <c r="O319" s="15"/>
      <c r="P319" s="15"/>
      <c r="Q319" s="16"/>
      <c r="R319" s="17" t="str">
        <f ca="1">IF(Q319=0," ",IFERROR(IF(DATEDIF(TODAY(),Q319,"M")&lt;=5,"ROJO",IF(DATEDIF(TODAY(),Q319,"M")&gt;=12,"VERDE",IF(AND(DATEDIF(TODAY(),Q319,"M")&gt;=6,DATEDIF(TODAY(),Q319,"M")&lt;=11),"AMARILLO"))),S319))</f>
        <v xml:space="preserve"> </v>
      </c>
      <c r="S319" s="25" t="str">
        <f>IF(Q319=0," ",IF(Q319&lt;=$N$4,"VENCIDO","NO VENCIDO"))</f>
        <v xml:space="preserve"> </v>
      </c>
      <c r="T319" s="18"/>
      <c r="U319" s="19"/>
      <c r="V319" s="19"/>
      <c r="W319" s="20"/>
      <c r="X319" s="20"/>
      <c r="Y319" s="164"/>
      <c r="Z319" s="21"/>
      <c r="AA319" s="4"/>
      <c r="AB319" s="168"/>
      <c r="AC319" s="168"/>
      <c r="AD319" s="172"/>
      <c r="AE319" s="168"/>
      <c r="AF319" s="168"/>
      <c r="AG319" s="168"/>
      <c r="AH319" s="168"/>
      <c r="AI319" s="168"/>
      <c r="AJ319" s="168"/>
      <c r="AK319" s="168"/>
      <c r="AL319" s="168"/>
      <c r="AM319" s="168"/>
      <c r="AN319" s="168"/>
      <c r="AO319" s="184"/>
      <c r="AP319" s="24"/>
      <c r="AQ319" s="8"/>
    </row>
    <row r="320" spans="1:43" ht="14.65" customHeight="1">
      <c r="A320" s="103"/>
      <c r="B320" s="193"/>
      <c r="C320" s="193"/>
      <c r="D320" s="118"/>
      <c r="E320" s="127"/>
      <c r="F320" s="133"/>
      <c r="G320" s="133"/>
      <c r="H320" s="133"/>
      <c r="I320" s="133"/>
      <c r="J320" s="145"/>
      <c r="K320" s="148"/>
      <c r="L320" s="151"/>
      <c r="M320" s="154"/>
      <c r="N320" s="14"/>
      <c r="O320" s="15"/>
      <c r="P320" s="15"/>
      <c r="Q320" s="16"/>
      <c r="R320" s="17" t="str">
        <f ca="1">IF(Q320=0," ",IFERROR(IF(DATEDIF(TODAY(),Q320,"M")&lt;=5,"ROJO",IF(DATEDIF(TODAY(),Q320,"M")&gt;=12,"VERDE",IF(AND(DATEDIF(TODAY(),Q320,"M")&gt;=6,DATEDIF(TODAY(),Q320,"M")&lt;=11),"AMARILLO"))),S320))</f>
        <v xml:space="preserve"> </v>
      </c>
      <c r="S320" s="25" t="str">
        <f>IF(Q320=0," ",IF(Q320&lt;=$N$4,"VENCIDO","NO VENCIDO"))</f>
        <v xml:space="preserve"> </v>
      </c>
      <c r="T320" s="18"/>
      <c r="U320" s="19"/>
      <c r="V320" s="19"/>
      <c r="W320" s="20"/>
      <c r="X320" s="20"/>
      <c r="Y320" s="164"/>
      <c r="Z320" s="21"/>
      <c r="AA320" s="4"/>
      <c r="AB320" s="168"/>
      <c r="AC320" s="168"/>
      <c r="AD320" s="172"/>
      <c r="AE320" s="168"/>
      <c r="AF320" s="168"/>
      <c r="AG320" s="168"/>
      <c r="AH320" s="168"/>
      <c r="AI320" s="168"/>
      <c r="AJ320" s="168"/>
      <c r="AK320" s="168"/>
      <c r="AL320" s="168"/>
      <c r="AM320" s="168"/>
      <c r="AN320" s="168"/>
      <c r="AO320" s="184"/>
      <c r="AP320" s="24"/>
      <c r="AQ320" s="8"/>
    </row>
    <row r="321" spans="1:43" ht="14.65" customHeight="1">
      <c r="A321" s="103"/>
      <c r="B321" s="193"/>
      <c r="C321" s="193"/>
      <c r="D321" s="118"/>
      <c r="E321" s="127"/>
      <c r="F321" s="133"/>
      <c r="G321" s="133"/>
      <c r="H321" s="133"/>
      <c r="I321" s="133"/>
      <c r="J321" s="145"/>
      <c r="K321" s="148"/>
      <c r="L321" s="151"/>
      <c r="M321" s="155"/>
      <c r="N321" s="14"/>
      <c r="O321" s="15"/>
      <c r="P321" s="15"/>
      <c r="Q321" s="16"/>
      <c r="R321" s="17" t="str">
        <f ca="1">IF(Q321=0," ",IFERROR(IF(DATEDIF(TODAY(),Q321,"M")&lt;=5,"ROJO",IF(DATEDIF(TODAY(),Q321,"M")&gt;=12,"VERDE",IF(AND(DATEDIF(TODAY(),Q321,"M")&gt;=6,DATEDIF(TODAY(),Q321,"M")&lt;=11),"AMARILLO"))),S321))</f>
        <v xml:space="preserve"> </v>
      </c>
      <c r="S321" s="25" t="str">
        <f>IF(Q321=0," ",IF(Q321&lt;=$N$4,"VENCIDO","NO VENCIDO"))</f>
        <v xml:space="preserve"> </v>
      </c>
      <c r="T321" s="18"/>
      <c r="U321" s="19"/>
      <c r="V321" s="19"/>
      <c r="W321" s="20"/>
      <c r="X321" s="20"/>
      <c r="Y321" s="164"/>
      <c r="Z321" s="21"/>
      <c r="AA321" s="4"/>
      <c r="AB321" s="169"/>
      <c r="AC321" s="169"/>
      <c r="AD321" s="173"/>
      <c r="AE321" s="169"/>
      <c r="AF321" s="169"/>
      <c r="AG321" s="169"/>
      <c r="AH321" s="169"/>
      <c r="AI321" s="169"/>
      <c r="AJ321" s="169"/>
      <c r="AK321" s="169"/>
      <c r="AL321" s="169"/>
      <c r="AM321" s="169"/>
      <c r="AN321" s="169"/>
      <c r="AO321" s="185"/>
      <c r="AP321" s="24"/>
      <c r="AQ321" s="8"/>
    </row>
    <row r="322" spans="1:43" ht="16.5">
      <c r="A322" s="103"/>
      <c r="B322" s="193"/>
      <c r="C322" s="193"/>
      <c r="D322" s="119"/>
      <c r="E322" s="128"/>
      <c r="F322" s="134"/>
      <c r="G322" s="134"/>
      <c r="H322" s="134"/>
      <c r="I322" s="134"/>
      <c r="J322" s="146"/>
      <c r="K322" s="149"/>
      <c r="L322" s="152"/>
      <c r="M322" s="28" t="b">
        <f>M316=N322</f>
        <v>1</v>
      </c>
      <c r="N322" s="29">
        <f>SUM(N316:N321)</f>
        <v>0</v>
      </c>
      <c r="O322" s="30" t="s">
        <v>112</v>
      </c>
      <c r="P322" s="31"/>
      <c r="Q322" s="32"/>
      <c r="R322" s="32"/>
      <c r="S322" s="32"/>
      <c r="T322" s="33">
        <f>SUM(T316:T321)</f>
        <v>0</v>
      </c>
      <c r="U322" s="34"/>
      <c r="V322" s="34"/>
      <c r="W322" s="35"/>
      <c r="X322" s="35"/>
      <c r="Y322" s="165"/>
      <c r="Z322" s="36"/>
      <c r="AA322" s="4"/>
      <c r="AB322" s="37"/>
      <c r="AC322" s="38"/>
      <c r="AD322" s="53"/>
      <c r="AE322" s="38"/>
      <c r="AF322" s="38"/>
      <c r="AG322" s="38"/>
      <c r="AH322" s="38"/>
      <c r="AI322" s="38"/>
      <c r="AJ322" s="38"/>
      <c r="AK322" s="38"/>
      <c r="AL322" s="38"/>
      <c r="AM322" s="38"/>
      <c r="AN322" s="38"/>
      <c r="AO322" s="39"/>
      <c r="AP322" s="24"/>
      <c r="AQ322" s="8"/>
    </row>
    <row r="323" spans="1:43" ht="14.65" customHeight="1">
      <c r="A323" s="103">
        <f>+A316+1</f>
        <v>5</v>
      </c>
      <c r="B323" s="193" t="s">
        <v>204</v>
      </c>
      <c r="C323" s="193"/>
      <c r="D323" s="117">
        <f>+Agosto!M323</f>
        <v>200</v>
      </c>
      <c r="E323" s="126"/>
      <c r="F323" s="132">
        <v>107</v>
      </c>
      <c r="G323" s="132"/>
      <c r="H323" s="132"/>
      <c r="I323" s="132"/>
      <c r="J323" s="144">
        <f>+F323+G323</f>
        <v>107</v>
      </c>
      <c r="K323" s="147">
        <f>+AO323</f>
        <v>0</v>
      </c>
      <c r="L323" s="150">
        <f>+J323+K323</f>
        <v>107</v>
      </c>
      <c r="M323" s="153">
        <f>+(D323+E323)-L323+H323-I323</f>
        <v>93</v>
      </c>
      <c r="N323" s="14">
        <v>93</v>
      </c>
      <c r="O323" s="15" t="s">
        <v>325</v>
      </c>
      <c r="P323" s="15" t="s">
        <v>326</v>
      </c>
      <c r="Q323" s="16">
        <v>46598</v>
      </c>
      <c r="R323" s="17" t="str">
        <f ca="1">IF(Q323=0," ",IFERROR(IF(DATEDIF(TODAY(),Q323,"M")&lt;=5,"ROJO",IF(DATEDIF(TODAY(),Q323,"M")&gt;=12,"VERDE",IF(AND(DATEDIF(TODAY(),Q323,"M")&gt;=6,DATEDIF(TODAY(),Q323,"M")&lt;=11),"AMARILLO"))),S323))</f>
        <v>AMARILLO</v>
      </c>
      <c r="S323" s="17" t="str">
        <f>IF(Q323=0," ",IF(Q323&lt;=$N$4,"VENCIDO","NO VENCIDO"))</f>
        <v>NO VENCIDO</v>
      </c>
      <c r="T323" s="18"/>
      <c r="U323" s="19"/>
      <c r="V323" s="19"/>
      <c r="W323" s="20"/>
      <c r="X323" s="20"/>
      <c r="Y323" s="163">
        <f>+AT323</f>
        <v>0</v>
      </c>
      <c r="Z323" s="21"/>
      <c r="AA323" s="4"/>
      <c r="AB323" s="167"/>
      <c r="AC323" s="167"/>
      <c r="AD323" s="171">
        <f>+AB323+AC323</f>
        <v>0</v>
      </c>
      <c r="AE323" s="167"/>
      <c r="AF323" s="167"/>
      <c r="AG323" s="167"/>
      <c r="AH323" s="167"/>
      <c r="AI323" s="167"/>
      <c r="AJ323" s="167"/>
      <c r="AK323" s="167"/>
      <c r="AL323" s="167"/>
      <c r="AM323" s="167"/>
      <c r="AN323" s="167"/>
      <c r="AO323" s="183">
        <f>SUM(AD323:AN328)</f>
        <v>0</v>
      </c>
      <c r="AP323" s="24"/>
      <c r="AQ323" s="8"/>
    </row>
    <row r="324" spans="1:43" ht="14.65" customHeight="1">
      <c r="A324" s="103"/>
      <c r="B324" s="193"/>
      <c r="C324" s="193"/>
      <c r="D324" s="118"/>
      <c r="E324" s="127"/>
      <c r="F324" s="133"/>
      <c r="G324" s="133"/>
      <c r="H324" s="133"/>
      <c r="I324" s="133"/>
      <c r="J324" s="145"/>
      <c r="K324" s="148"/>
      <c r="L324" s="151"/>
      <c r="M324" s="154"/>
      <c r="N324" s="14"/>
      <c r="O324" s="15"/>
      <c r="P324" s="15"/>
      <c r="Q324" s="16"/>
      <c r="R324" s="17" t="str">
        <f ca="1">IF(Q324=0," ",IFERROR(IF(DATEDIF(TODAY(),Q324,"M")&lt;=5,"ROJO",IF(DATEDIF(TODAY(),Q324,"M")&gt;=12,"VERDE",IF(AND(DATEDIF(TODAY(),Q324,"M")&gt;=6,DATEDIF(TODAY(),Q324,"M")&lt;=11),"AMARILLO"))),S324))</f>
        <v xml:space="preserve"> </v>
      </c>
      <c r="S324" s="25" t="str">
        <f>IF(Q324=0," ",IF(Q324&lt;=$N$4,"VENCIDO","NO VENCIDO"))</f>
        <v xml:space="preserve"> </v>
      </c>
      <c r="T324" s="18"/>
      <c r="U324" s="19"/>
      <c r="V324" s="19"/>
      <c r="W324" s="20"/>
      <c r="X324" s="20"/>
      <c r="Y324" s="164"/>
      <c r="Z324" s="21"/>
      <c r="AA324" s="4"/>
      <c r="AB324" s="168"/>
      <c r="AC324" s="168"/>
      <c r="AD324" s="172"/>
      <c r="AE324" s="168"/>
      <c r="AF324" s="168"/>
      <c r="AG324" s="168"/>
      <c r="AH324" s="168"/>
      <c r="AI324" s="168"/>
      <c r="AJ324" s="168"/>
      <c r="AK324" s="168"/>
      <c r="AL324" s="168"/>
      <c r="AM324" s="168"/>
      <c r="AN324" s="168"/>
      <c r="AO324" s="184"/>
      <c r="AP324" s="24"/>
      <c r="AQ324" s="8"/>
    </row>
    <row r="325" spans="1:43" ht="14.65" customHeight="1">
      <c r="A325" s="103"/>
      <c r="B325" s="193"/>
      <c r="C325" s="193"/>
      <c r="D325" s="118"/>
      <c r="E325" s="127"/>
      <c r="F325" s="133"/>
      <c r="G325" s="133"/>
      <c r="H325" s="133"/>
      <c r="I325" s="133"/>
      <c r="J325" s="145"/>
      <c r="K325" s="148"/>
      <c r="L325" s="151"/>
      <c r="M325" s="154"/>
      <c r="N325" s="14"/>
      <c r="O325" s="15"/>
      <c r="P325" s="15"/>
      <c r="Q325" s="16"/>
      <c r="R325" s="40"/>
      <c r="S325" s="41"/>
      <c r="T325" s="18"/>
      <c r="U325" s="19"/>
      <c r="V325" s="19"/>
      <c r="W325" s="20"/>
      <c r="X325" s="20"/>
      <c r="Y325" s="164"/>
      <c r="Z325" s="21"/>
      <c r="AA325" s="4"/>
      <c r="AB325" s="168"/>
      <c r="AC325" s="168"/>
      <c r="AD325" s="172"/>
      <c r="AE325" s="168"/>
      <c r="AF325" s="168"/>
      <c r="AG325" s="168"/>
      <c r="AH325" s="168"/>
      <c r="AI325" s="168"/>
      <c r="AJ325" s="168"/>
      <c r="AK325" s="168"/>
      <c r="AL325" s="168"/>
      <c r="AM325" s="168"/>
      <c r="AN325" s="168"/>
      <c r="AO325" s="184"/>
      <c r="AP325" s="24"/>
      <c r="AQ325" s="8"/>
    </row>
    <row r="326" spans="1:43" ht="14.65" customHeight="1">
      <c r="A326" s="103"/>
      <c r="B326" s="193"/>
      <c r="C326" s="193"/>
      <c r="D326" s="118"/>
      <c r="E326" s="127"/>
      <c r="F326" s="133"/>
      <c r="G326" s="133"/>
      <c r="H326" s="133"/>
      <c r="I326" s="133"/>
      <c r="J326" s="145"/>
      <c r="K326" s="148"/>
      <c r="L326" s="151"/>
      <c r="M326" s="154"/>
      <c r="N326" s="14"/>
      <c r="O326" s="15"/>
      <c r="P326" s="15"/>
      <c r="Q326" s="16"/>
      <c r="R326" s="17" t="str">
        <f ca="1">IF(Q326=0," ",IFERROR(IF(DATEDIF(TODAY(),Q326,"M")&lt;=5,"ROJO",IF(DATEDIF(TODAY(),Q326,"M")&gt;=12,"VERDE",IF(AND(DATEDIF(TODAY(),Q326,"M")&gt;=6,DATEDIF(TODAY(),Q326,"M")&lt;=11),"AMARILLO"))),S326))</f>
        <v xml:space="preserve"> </v>
      </c>
      <c r="S326" s="25" t="str">
        <f>IF(Q326=0," ",IF(Q326&lt;=$N$4,"VENCIDO","NO VENCIDO"))</f>
        <v xml:space="preserve"> </v>
      </c>
      <c r="T326" s="18"/>
      <c r="U326" s="19"/>
      <c r="V326" s="19"/>
      <c r="W326" s="20"/>
      <c r="X326" s="20"/>
      <c r="Y326" s="164"/>
      <c r="Z326" s="21"/>
      <c r="AA326" s="4"/>
      <c r="AB326" s="168"/>
      <c r="AC326" s="168"/>
      <c r="AD326" s="172"/>
      <c r="AE326" s="168"/>
      <c r="AF326" s="168"/>
      <c r="AG326" s="168"/>
      <c r="AH326" s="168"/>
      <c r="AI326" s="168"/>
      <c r="AJ326" s="168"/>
      <c r="AK326" s="168"/>
      <c r="AL326" s="168"/>
      <c r="AM326" s="168"/>
      <c r="AN326" s="168"/>
      <c r="AO326" s="184"/>
      <c r="AP326" s="24"/>
      <c r="AQ326" s="8"/>
    </row>
    <row r="327" spans="1:43" ht="14.65" customHeight="1">
      <c r="A327" s="103"/>
      <c r="B327" s="193"/>
      <c r="C327" s="193"/>
      <c r="D327" s="118"/>
      <c r="E327" s="127"/>
      <c r="F327" s="133"/>
      <c r="G327" s="133"/>
      <c r="H327" s="133"/>
      <c r="I327" s="133"/>
      <c r="J327" s="145"/>
      <c r="K327" s="148"/>
      <c r="L327" s="151"/>
      <c r="M327" s="154"/>
      <c r="N327" s="14"/>
      <c r="O327" s="15"/>
      <c r="P327" s="15"/>
      <c r="Q327" s="16"/>
      <c r="R327" s="17" t="str">
        <f ca="1">IF(Q327=0," ",IFERROR(IF(DATEDIF(TODAY(),Q327,"M")&lt;=5,"ROJO",IF(DATEDIF(TODAY(),Q327,"M")&gt;=12,"VERDE",IF(AND(DATEDIF(TODAY(),Q327,"M")&gt;=6,DATEDIF(TODAY(),Q327,"M")&lt;=11),"AMARILLO"))),S327))</f>
        <v xml:space="preserve"> </v>
      </c>
      <c r="S327" s="25" t="str">
        <f>IF(Q327=0," ",IF(Q327&lt;=$N$4,"VENCIDO","NO VENCIDO"))</f>
        <v xml:space="preserve"> </v>
      </c>
      <c r="T327" s="18"/>
      <c r="U327" s="19"/>
      <c r="V327" s="19"/>
      <c r="W327" s="20"/>
      <c r="X327" s="20"/>
      <c r="Y327" s="164"/>
      <c r="Z327" s="21"/>
      <c r="AA327" s="4"/>
      <c r="AB327" s="168"/>
      <c r="AC327" s="168"/>
      <c r="AD327" s="172"/>
      <c r="AE327" s="168"/>
      <c r="AF327" s="168"/>
      <c r="AG327" s="168"/>
      <c r="AH327" s="168"/>
      <c r="AI327" s="168"/>
      <c r="AJ327" s="168"/>
      <c r="AK327" s="168"/>
      <c r="AL327" s="168"/>
      <c r="AM327" s="168"/>
      <c r="AN327" s="168"/>
      <c r="AO327" s="184"/>
      <c r="AP327" s="24"/>
      <c r="AQ327" s="8"/>
    </row>
    <row r="328" spans="1:43" ht="14.65" customHeight="1">
      <c r="A328" s="103"/>
      <c r="B328" s="193"/>
      <c r="C328" s="193"/>
      <c r="D328" s="118"/>
      <c r="E328" s="127"/>
      <c r="F328" s="133"/>
      <c r="G328" s="133"/>
      <c r="H328" s="133"/>
      <c r="I328" s="133"/>
      <c r="J328" s="145"/>
      <c r="K328" s="148"/>
      <c r="L328" s="151"/>
      <c r="M328" s="155"/>
      <c r="N328" s="14"/>
      <c r="O328" s="15"/>
      <c r="P328" s="15"/>
      <c r="Q328" s="16"/>
      <c r="R328" s="17" t="str">
        <f ca="1">IF(Q328=0," ",IFERROR(IF(DATEDIF(TODAY(),Q328,"M")&lt;=5,"ROJO",IF(DATEDIF(TODAY(),Q328,"M")&gt;=12,"VERDE",IF(AND(DATEDIF(TODAY(),Q328,"M")&gt;=6,DATEDIF(TODAY(),Q328,"M")&lt;=11),"AMARILLO"))),S328))</f>
        <v xml:space="preserve"> </v>
      </c>
      <c r="S328" s="25" t="str">
        <f>IF(Q328=0," ",IF(Q328&lt;=$N$4,"VENCIDO","NO VENCIDO"))</f>
        <v xml:space="preserve"> </v>
      </c>
      <c r="T328" s="18"/>
      <c r="U328" s="19"/>
      <c r="V328" s="19"/>
      <c r="W328" s="20"/>
      <c r="X328" s="20"/>
      <c r="Y328" s="164"/>
      <c r="Z328" s="21"/>
      <c r="AA328" s="4"/>
      <c r="AB328" s="169"/>
      <c r="AC328" s="169"/>
      <c r="AD328" s="173"/>
      <c r="AE328" s="169"/>
      <c r="AF328" s="169"/>
      <c r="AG328" s="169"/>
      <c r="AH328" s="169"/>
      <c r="AI328" s="169"/>
      <c r="AJ328" s="169"/>
      <c r="AK328" s="169"/>
      <c r="AL328" s="169"/>
      <c r="AM328" s="169"/>
      <c r="AN328" s="169"/>
      <c r="AO328" s="185"/>
      <c r="AP328" s="24"/>
      <c r="AQ328" s="8"/>
    </row>
    <row r="329" spans="1:43" ht="16.5">
      <c r="A329" s="103"/>
      <c r="B329" s="193"/>
      <c r="C329" s="193"/>
      <c r="D329" s="119"/>
      <c r="E329" s="128"/>
      <c r="F329" s="134"/>
      <c r="G329" s="134"/>
      <c r="H329" s="134"/>
      <c r="I329" s="134"/>
      <c r="J329" s="146"/>
      <c r="K329" s="149"/>
      <c r="L329" s="152"/>
      <c r="M329" s="28" t="b">
        <f>M323=N329</f>
        <v>1</v>
      </c>
      <c r="N329" s="29">
        <f>SUM(N323:N328)</f>
        <v>93</v>
      </c>
      <c r="O329" s="30" t="s">
        <v>112</v>
      </c>
      <c r="P329" s="31"/>
      <c r="Q329" s="32"/>
      <c r="R329" s="32"/>
      <c r="S329" s="32"/>
      <c r="T329" s="33">
        <f>SUM(T323:T328)</f>
        <v>0</v>
      </c>
      <c r="U329" s="34"/>
      <c r="V329" s="34"/>
      <c r="W329" s="35"/>
      <c r="X329" s="35"/>
      <c r="Y329" s="165"/>
      <c r="Z329" s="36"/>
      <c r="AA329" s="4"/>
      <c r="AB329" s="37"/>
      <c r="AC329" s="38"/>
      <c r="AD329" s="53"/>
      <c r="AE329" s="38"/>
      <c r="AF329" s="38"/>
      <c r="AG329" s="38"/>
      <c r="AH329" s="38"/>
      <c r="AI329" s="38"/>
      <c r="AJ329" s="38"/>
      <c r="AK329" s="38"/>
      <c r="AL329" s="38"/>
      <c r="AM329" s="38"/>
      <c r="AN329" s="38"/>
      <c r="AO329" s="39"/>
      <c r="AP329" s="24"/>
      <c r="AQ329" s="8"/>
    </row>
    <row r="330" spans="1:43" ht="14.65" customHeight="1">
      <c r="A330" s="103">
        <f>+A323+1</f>
        <v>6</v>
      </c>
      <c r="B330" s="193" t="s">
        <v>205</v>
      </c>
      <c r="C330" s="193"/>
      <c r="D330" s="117">
        <f>+Agosto!M330</f>
        <v>0</v>
      </c>
      <c r="E330" s="126"/>
      <c r="F330" s="132"/>
      <c r="G330" s="132"/>
      <c r="H330" s="132"/>
      <c r="I330" s="132"/>
      <c r="J330" s="144">
        <f>+F330+G330</f>
        <v>0</v>
      </c>
      <c r="K330" s="147">
        <f>+AO330</f>
        <v>0</v>
      </c>
      <c r="L330" s="150">
        <f>+J330+K330</f>
        <v>0</v>
      </c>
      <c r="M330" s="153">
        <f>+(D330+E330)-L330+H330-I330</f>
        <v>0</v>
      </c>
      <c r="N330" s="14"/>
      <c r="O330" s="15"/>
      <c r="P330" s="15"/>
      <c r="Q330" s="16"/>
      <c r="R330" s="17" t="str">
        <f ca="1">IF(Q330=0," ",IFERROR(IF(DATEDIF(TODAY(),Q330,"M")&lt;=5,"ROJO",IF(DATEDIF(TODAY(),Q330,"M")&gt;=12,"VERDE",IF(AND(DATEDIF(TODAY(),Q330,"M")&gt;=6,DATEDIF(TODAY(),Q330,"M")&lt;=11),"AMARILLO"))),S330))</f>
        <v xml:space="preserve"> </v>
      </c>
      <c r="S330" s="17" t="str">
        <f>IF(Q330=0," ",IF(Q330&lt;=$N$4,"VENCIDO","NO VENCIDO"))</f>
        <v xml:space="preserve"> </v>
      </c>
      <c r="T330" s="18"/>
      <c r="U330" s="19"/>
      <c r="V330" s="19"/>
      <c r="W330" s="20"/>
      <c r="X330" s="20"/>
      <c r="Y330" s="163">
        <f>+AT330</f>
        <v>0</v>
      </c>
      <c r="Z330" s="21"/>
      <c r="AA330" s="4"/>
      <c r="AB330" s="167"/>
      <c r="AC330" s="167"/>
      <c r="AD330" s="171">
        <f>+AB330+AC330</f>
        <v>0</v>
      </c>
      <c r="AE330" s="167"/>
      <c r="AF330" s="167"/>
      <c r="AG330" s="167"/>
      <c r="AH330" s="167"/>
      <c r="AI330" s="167"/>
      <c r="AJ330" s="167"/>
      <c r="AK330" s="167"/>
      <c r="AL330" s="167"/>
      <c r="AM330" s="167"/>
      <c r="AN330" s="167"/>
      <c r="AO330" s="183">
        <f>SUM(AD330:AN335)</f>
        <v>0</v>
      </c>
      <c r="AP330" s="24"/>
      <c r="AQ330" s="8"/>
    </row>
    <row r="331" spans="1:43" ht="14.65" customHeight="1">
      <c r="A331" s="103"/>
      <c r="B331" s="193"/>
      <c r="C331" s="193"/>
      <c r="D331" s="118"/>
      <c r="E331" s="127"/>
      <c r="F331" s="133"/>
      <c r="G331" s="133"/>
      <c r="H331" s="133"/>
      <c r="I331" s="133"/>
      <c r="J331" s="145"/>
      <c r="K331" s="148"/>
      <c r="L331" s="151"/>
      <c r="M331" s="154"/>
      <c r="N331" s="14"/>
      <c r="O331" s="15"/>
      <c r="P331" s="15"/>
      <c r="Q331" s="16"/>
      <c r="R331" s="17" t="str">
        <f ca="1">IF(Q331=0," ",IFERROR(IF(DATEDIF(TODAY(),Q331,"M")&lt;=5,"ROJO",IF(DATEDIF(TODAY(),Q331,"M")&gt;=12,"VERDE",IF(AND(DATEDIF(TODAY(),Q331,"M")&gt;=6,DATEDIF(TODAY(),Q331,"M")&lt;=11),"AMARILLO"))),S331))</f>
        <v xml:space="preserve"> </v>
      </c>
      <c r="S331" s="25" t="str">
        <f>IF(Q331=0," ",IF(Q331&lt;=$N$4,"VENCIDO","NO VENCIDO"))</f>
        <v xml:space="preserve"> </v>
      </c>
      <c r="T331" s="18"/>
      <c r="U331" s="19"/>
      <c r="V331" s="19"/>
      <c r="W331" s="20"/>
      <c r="X331" s="20"/>
      <c r="Y331" s="164"/>
      <c r="Z331" s="21"/>
      <c r="AA331" s="4"/>
      <c r="AB331" s="168"/>
      <c r="AC331" s="168"/>
      <c r="AD331" s="172"/>
      <c r="AE331" s="168"/>
      <c r="AF331" s="168"/>
      <c r="AG331" s="168"/>
      <c r="AH331" s="168"/>
      <c r="AI331" s="168"/>
      <c r="AJ331" s="168"/>
      <c r="AK331" s="168"/>
      <c r="AL331" s="168"/>
      <c r="AM331" s="168"/>
      <c r="AN331" s="168"/>
      <c r="AO331" s="184"/>
      <c r="AP331" s="24"/>
      <c r="AQ331" s="8"/>
    </row>
    <row r="332" spans="1:43" ht="14.65" customHeight="1">
      <c r="A332" s="103"/>
      <c r="B332" s="193"/>
      <c r="C332" s="193"/>
      <c r="D332" s="118"/>
      <c r="E332" s="127"/>
      <c r="F332" s="133"/>
      <c r="G332" s="133"/>
      <c r="H332" s="133"/>
      <c r="I332" s="133"/>
      <c r="J332" s="145"/>
      <c r="K332" s="148"/>
      <c r="L332" s="151"/>
      <c r="M332" s="154"/>
      <c r="N332" s="14"/>
      <c r="O332" s="15"/>
      <c r="P332" s="15"/>
      <c r="Q332" s="16"/>
      <c r="R332" s="40"/>
      <c r="S332" s="41"/>
      <c r="T332" s="18"/>
      <c r="U332" s="19"/>
      <c r="V332" s="19"/>
      <c r="W332" s="20"/>
      <c r="X332" s="20"/>
      <c r="Y332" s="164"/>
      <c r="Z332" s="21"/>
      <c r="AA332" s="4"/>
      <c r="AB332" s="168"/>
      <c r="AC332" s="168"/>
      <c r="AD332" s="172"/>
      <c r="AE332" s="168"/>
      <c r="AF332" s="168"/>
      <c r="AG332" s="168"/>
      <c r="AH332" s="168"/>
      <c r="AI332" s="168"/>
      <c r="AJ332" s="168"/>
      <c r="AK332" s="168"/>
      <c r="AL332" s="168"/>
      <c r="AM332" s="168"/>
      <c r="AN332" s="168"/>
      <c r="AO332" s="184"/>
      <c r="AP332" s="24"/>
      <c r="AQ332" s="8"/>
    </row>
    <row r="333" spans="1:43" ht="14.65" customHeight="1">
      <c r="A333" s="103"/>
      <c r="B333" s="193"/>
      <c r="C333" s="193"/>
      <c r="D333" s="118"/>
      <c r="E333" s="127"/>
      <c r="F333" s="133"/>
      <c r="G333" s="133"/>
      <c r="H333" s="133"/>
      <c r="I333" s="133"/>
      <c r="J333" s="145"/>
      <c r="K333" s="148"/>
      <c r="L333" s="151"/>
      <c r="M333" s="154"/>
      <c r="N333" s="14"/>
      <c r="O333" s="15"/>
      <c r="P333" s="15"/>
      <c r="Q333" s="16"/>
      <c r="R333" s="17" t="str">
        <f ca="1">IF(Q333=0," ",IFERROR(IF(DATEDIF(TODAY(),Q333,"M")&lt;=5,"ROJO",IF(DATEDIF(TODAY(),Q333,"M")&gt;=12,"VERDE",IF(AND(DATEDIF(TODAY(),Q333,"M")&gt;=6,DATEDIF(TODAY(),Q333,"M")&lt;=11),"AMARILLO"))),S333))</f>
        <v xml:space="preserve"> </v>
      </c>
      <c r="S333" s="25" t="str">
        <f>IF(Q333=0," ",IF(Q333&lt;=$N$4,"VENCIDO","NO VENCIDO"))</f>
        <v xml:space="preserve"> </v>
      </c>
      <c r="T333" s="18"/>
      <c r="U333" s="19"/>
      <c r="V333" s="19"/>
      <c r="W333" s="20"/>
      <c r="X333" s="20"/>
      <c r="Y333" s="164"/>
      <c r="Z333" s="21"/>
      <c r="AA333" s="4"/>
      <c r="AB333" s="168"/>
      <c r="AC333" s="168"/>
      <c r="AD333" s="172"/>
      <c r="AE333" s="168"/>
      <c r="AF333" s="168"/>
      <c r="AG333" s="168"/>
      <c r="AH333" s="168"/>
      <c r="AI333" s="168"/>
      <c r="AJ333" s="168"/>
      <c r="AK333" s="168"/>
      <c r="AL333" s="168"/>
      <c r="AM333" s="168"/>
      <c r="AN333" s="168"/>
      <c r="AO333" s="184"/>
      <c r="AP333" s="24"/>
      <c r="AQ333" s="8"/>
    </row>
    <row r="334" spans="1:43" ht="14.65" customHeight="1">
      <c r="A334" s="103"/>
      <c r="B334" s="193"/>
      <c r="C334" s="193"/>
      <c r="D334" s="118"/>
      <c r="E334" s="127"/>
      <c r="F334" s="133"/>
      <c r="G334" s="133"/>
      <c r="H334" s="133"/>
      <c r="I334" s="133"/>
      <c r="J334" s="145"/>
      <c r="K334" s="148"/>
      <c r="L334" s="151"/>
      <c r="M334" s="154"/>
      <c r="N334" s="14"/>
      <c r="O334" s="15"/>
      <c r="P334" s="15"/>
      <c r="Q334" s="16"/>
      <c r="R334" s="17" t="str">
        <f ca="1">IF(Q334=0," ",IFERROR(IF(DATEDIF(TODAY(),Q334,"M")&lt;=5,"ROJO",IF(DATEDIF(TODAY(),Q334,"M")&gt;=12,"VERDE",IF(AND(DATEDIF(TODAY(),Q334,"M")&gt;=6,DATEDIF(TODAY(),Q334,"M")&lt;=11),"AMARILLO"))),S334))</f>
        <v xml:space="preserve"> </v>
      </c>
      <c r="S334" s="25" t="str">
        <f>IF(Q334=0," ",IF(Q334&lt;=$N$4,"VENCIDO","NO VENCIDO"))</f>
        <v xml:space="preserve"> </v>
      </c>
      <c r="T334" s="18"/>
      <c r="U334" s="19"/>
      <c r="V334" s="19"/>
      <c r="W334" s="20"/>
      <c r="X334" s="20"/>
      <c r="Y334" s="164"/>
      <c r="Z334" s="21"/>
      <c r="AA334" s="4"/>
      <c r="AB334" s="168"/>
      <c r="AC334" s="168"/>
      <c r="AD334" s="172"/>
      <c r="AE334" s="168"/>
      <c r="AF334" s="168"/>
      <c r="AG334" s="168"/>
      <c r="AH334" s="168"/>
      <c r="AI334" s="168"/>
      <c r="AJ334" s="168"/>
      <c r="AK334" s="168"/>
      <c r="AL334" s="168"/>
      <c r="AM334" s="168"/>
      <c r="AN334" s="168"/>
      <c r="AO334" s="184"/>
      <c r="AP334" s="24"/>
      <c r="AQ334" s="8"/>
    </row>
    <row r="335" spans="1:43" ht="14.65" customHeight="1">
      <c r="A335" s="103"/>
      <c r="B335" s="193"/>
      <c r="C335" s="193"/>
      <c r="D335" s="118"/>
      <c r="E335" s="127"/>
      <c r="F335" s="133"/>
      <c r="G335" s="133"/>
      <c r="H335" s="133"/>
      <c r="I335" s="133"/>
      <c r="J335" s="145"/>
      <c r="K335" s="148"/>
      <c r="L335" s="151"/>
      <c r="M335" s="155"/>
      <c r="N335" s="14"/>
      <c r="O335" s="15"/>
      <c r="P335" s="15"/>
      <c r="Q335" s="16"/>
      <c r="R335" s="17" t="str">
        <f ca="1">IF(Q335=0," ",IFERROR(IF(DATEDIF(TODAY(),Q335,"M")&lt;=5,"ROJO",IF(DATEDIF(TODAY(),Q335,"M")&gt;=12,"VERDE",IF(AND(DATEDIF(TODAY(),Q335,"M")&gt;=6,DATEDIF(TODAY(),Q335,"M")&lt;=11),"AMARILLO"))),S335))</f>
        <v xml:space="preserve"> </v>
      </c>
      <c r="S335" s="25" t="str">
        <f>IF(Q335=0," ",IF(Q335&lt;=$N$4,"VENCIDO","NO VENCIDO"))</f>
        <v xml:space="preserve"> </v>
      </c>
      <c r="T335" s="18"/>
      <c r="U335" s="19"/>
      <c r="V335" s="19"/>
      <c r="W335" s="20"/>
      <c r="X335" s="20"/>
      <c r="Y335" s="164"/>
      <c r="Z335" s="21"/>
      <c r="AA335" s="4"/>
      <c r="AB335" s="169"/>
      <c r="AC335" s="169"/>
      <c r="AD335" s="173"/>
      <c r="AE335" s="169"/>
      <c r="AF335" s="169"/>
      <c r="AG335" s="169"/>
      <c r="AH335" s="169"/>
      <c r="AI335" s="169"/>
      <c r="AJ335" s="169"/>
      <c r="AK335" s="169"/>
      <c r="AL335" s="169"/>
      <c r="AM335" s="169"/>
      <c r="AN335" s="169"/>
      <c r="AO335" s="185"/>
      <c r="AP335" s="24"/>
      <c r="AQ335" s="8"/>
    </row>
    <row r="336" spans="1:43" ht="16.5">
      <c r="A336" s="103"/>
      <c r="B336" s="193"/>
      <c r="C336" s="193"/>
      <c r="D336" s="119"/>
      <c r="E336" s="128"/>
      <c r="F336" s="134"/>
      <c r="G336" s="134"/>
      <c r="H336" s="134"/>
      <c r="I336" s="134"/>
      <c r="J336" s="146"/>
      <c r="K336" s="149"/>
      <c r="L336" s="152"/>
      <c r="M336" s="28" t="b">
        <f>M330=N336</f>
        <v>1</v>
      </c>
      <c r="N336" s="29">
        <f>SUM(N330:N335)</f>
        <v>0</v>
      </c>
      <c r="O336" s="30" t="s">
        <v>112</v>
      </c>
      <c r="P336" s="31"/>
      <c r="Q336" s="32"/>
      <c r="R336" s="32"/>
      <c r="S336" s="32"/>
      <c r="T336" s="33">
        <f>SUM(T330:T335)</f>
        <v>0</v>
      </c>
      <c r="U336" s="34"/>
      <c r="V336" s="34"/>
      <c r="W336" s="35"/>
      <c r="X336" s="35"/>
      <c r="Y336" s="165"/>
      <c r="Z336" s="36"/>
      <c r="AA336" s="4"/>
      <c r="AB336" s="37"/>
      <c r="AC336" s="38"/>
      <c r="AD336" s="53"/>
      <c r="AE336" s="38"/>
      <c r="AF336" s="38"/>
      <c r="AG336" s="38"/>
      <c r="AH336" s="38"/>
      <c r="AI336" s="38"/>
      <c r="AJ336" s="38"/>
      <c r="AK336" s="38"/>
      <c r="AL336" s="38"/>
      <c r="AM336" s="38"/>
      <c r="AN336" s="38"/>
      <c r="AO336" s="39"/>
      <c r="AP336" s="24"/>
      <c r="AQ336" s="8"/>
    </row>
    <row r="337" spans="1:43" ht="14.65" customHeight="1">
      <c r="A337" s="103">
        <f>+A330+1</f>
        <v>7</v>
      </c>
      <c r="B337" s="193" t="s">
        <v>208</v>
      </c>
      <c r="C337" s="193"/>
      <c r="D337" s="117">
        <f>+Agosto!M337</f>
        <v>0</v>
      </c>
      <c r="E337" s="126"/>
      <c r="F337" s="132"/>
      <c r="G337" s="132"/>
      <c r="H337" s="132"/>
      <c r="I337" s="132"/>
      <c r="J337" s="144">
        <f>+F337+G337</f>
        <v>0</v>
      </c>
      <c r="K337" s="147">
        <f>+AO337</f>
        <v>0</v>
      </c>
      <c r="L337" s="150">
        <f>+J337+K337</f>
        <v>0</v>
      </c>
      <c r="M337" s="153">
        <f>+(D337+E337)-L337+H337-I337</f>
        <v>0</v>
      </c>
      <c r="N337" s="14"/>
      <c r="O337" s="15"/>
      <c r="P337" s="15"/>
      <c r="Q337" s="16"/>
      <c r="R337" s="17" t="str">
        <f ca="1">IF(Q337=0," ",IFERROR(IF(DATEDIF(TODAY(),Q337,"M")&lt;=5,"ROJO",IF(DATEDIF(TODAY(),Q337,"M")&gt;=12,"VERDE",IF(AND(DATEDIF(TODAY(),Q337,"M")&gt;=6,DATEDIF(TODAY(),Q337,"M")&lt;=11),"AMARILLO"))),S337))</f>
        <v xml:space="preserve"> </v>
      </c>
      <c r="S337" s="17" t="str">
        <f>IF(Q337=0," ",IF(Q337&lt;=$N$4,"VENCIDO","NO VENCIDO"))</f>
        <v xml:space="preserve"> </v>
      </c>
      <c r="T337" s="18"/>
      <c r="U337" s="19"/>
      <c r="V337" s="19"/>
      <c r="W337" s="20"/>
      <c r="X337" s="20"/>
      <c r="Y337" s="163">
        <f>+AT337</f>
        <v>0</v>
      </c>
      <c r="Z337" s="21"/>
      <c r="AA337" s="4"/>
      <c r="AB337" s="167"/>
      <c r="AC337" s="167"/>
      <c r="AD337" s="171">
        <f>+AB337+AC337</f>
        <v>0</v>
      </c>
      <c r="AE337" s="167"/>
      <c r="AF337" s="167"/>
      <c r="AG337" s="167"/>
      <c r="AH337" s="167"/>
      <c r="AI337" s="167"/>
      <c r="AJ337" s="167"/>
      <c r="AK337" s="167"/>
      <c r="AL337" s="167"/>
      <c r="AM337" s="167"/>
      <c r="AN337" s="167"/>
      <c r="AO337" s="183">
        <f>SUM(AD337:AN342)</f>
        <v>0</v>
      </c>
      <c r="AP337" s="24"/>
      <c r="AQ337" s="8"/>
    </row>
    <row r="338" spans="1:43" ht="14.65" customHeight="1">
      <c r="A338" s="103"/>
      <c r="B338" s="193"/>
      <c r="C338" s="193"/>
      <c r="D338" s="118"/>
      <c r="E338" s="127"/>
      <c r="F338" s="133"/>
      <c r="G338" s="133"/>
      <c r="H338" s="133"/>
      <c r="I338" s="133"/>
      <c r="J338" s="145"/>
      <c r="K338" s="148"/>
      <c r="L338" s="151"/>
      <c r="M338" s="154"/>
      <c r="N338" s="14"/>
      <c r="O338" s="15"/>
      <c r="P338" s="15"/>
      <c r="Q338" s="16"/>
      <c r="R338" s="17" t="str">
        <f ca="1">IF(Q338=0," ",IFERROR(IF(DATEDIF(TODAY(),Q338,"M")&lt;=5,"ROJO",IF(DATEDIF(TODAY(),Q338,"M")&gt;=12,"VERDE",IF(AND(DATEDIF(TODAY(),Q338,"M")&gt;=6,DATEDIF(TODAY(),Q338,"M")&lt;=11),"AMARILLO"))),S338))</f>
        <v xml:space="preserve"> </v>
      </c>
      <c r="S338" s="25" t="str">
        <f>IF(Q338=0," ",IF(Q338&lt;=$N$4,"VENCIDO","NO VENCIDO"))</f>
        <v xml:space="preserve"> </v>
      </c>
      <c r="T338" s="18"/>
      <c r="U338" s="19"/>
      <c r="V338" s="19"/>
      <c r="W338" s="20"/>
      <c r="X338" s="20"/>
      <c r="Y338" s="164"/>
      <c r="Z338" s="21"/>
      <c r="AA338" s="4"/>
      <c r="AB338" s="168"/>
      <c r="AC338" s="168"/>
      <c r="AD338" s="172"/>
      <c r="AE338" s="168"/>
      <c r="AF338" s="168"/>
      <c r="AG338" s="168"/>
      <c r="AH338" s="168"/>
      <c r="AI338" s="168"/>
      <c r="AJ338" s="168"/>
      <c r="AK338" s="168"/>
      <c r="AL338" s="168"/>
      <c r="AM338" s="168"/>
      <c r="AN338" s="168"/>
      <c r="AO338" s="184"/>
      <c r="AP338" s="24"/>
      <c r="AQ338" s="8"/>
    </row>
    <row r="339" spans="1:43" ht="14.65" customHeight="1">
      <c r="A339" s="103"/>
      <c r="B339" s="193"/>
      <c r="C339" s="193"/>
      <c r="D339" s="118"/>
      <c r="E339" s="127"/>
      <c r="F339" s="133"/>
      <c r="G339" s="133"/>
      <c r="H339" s="133"/>
      <c r="I339" s="133"/>
      <c r="J339" s="145"/>
      <c r="K339" s="148"/>
      <c r="L339" s="151"/>
      <c r="M339" s="154"/>
      <c r="N339" s="14"/>
      <c r="O339" s="15"/>
      <c r="P339" s="15"/>
      <c r="Q339" s="16"/>
      <c r="R339" s="40"/>
      <c r="S339" s="41"/>
      <c r="T339" s="18"/>
      <c r="U339" s="19"/>
      <c r="V339" s="19"/>
      <c r="W339" s="20"/>
      <c r="X339" s="20"/>
      <c r="Y339" s="164"/>
      <c r="Z339" s="21"/>
      <c r="AA339" s="4"/>
      <c r="AB339" s="168"/>
      <c r="AC339" s="168"/>
      <c r="AD339" s="172"/>
      <c r="AE339" s="168"/>
      <c r="AF339" s="168"/>
      <c r="AG339" s="168"/>
      <c r="AH339" s="168"/>
      <c r="AI339" s="168"/>
      <c r="AJ339" s="168"/>
      <c r="AK339" s="168"/>
      <c r="AL339" s="168"/>
      <c r="AM339" s="168"/>
      <c r="AN339" s="168"/>
      <c r="AO339" s="184"/>
      <c r="AP339" s="24"/>
      <c r="AQ339" s="8"/>
    </row>
    <row r="340" spans="1:43" ht="14.65" customHeight="1">
      <c r="A340" s="103"/>
      <c r="B340" s="193"/>
      <c r="C340" s="193"/>
      <c r="D340" s="118"/>
      <c r="E340" s="127"/>
      <c r="F340" s="133"/>
      <c r="G340" s="133"/>
      <c r="H340" s="133"/>
      <c r="I340" s="133"/>
      <c r="J340" s="145"/>
      <c r="K340" s="148"/>
      <c r="L340" s="151"/>
      <c r="M340" s="154"/>
      <c r="N340" s="14"/>
      <c r="O340" s="15"/>
      <c r="P340" s="15"/>
      <c r="Q340" s="16"/>
      <c r="R340" s="17" t="str">
        <f ca="1">IF(Q340=0," ",IFERROR(IF(DATEDIF(TODAY(),Q340,"M")&lt;=5,"ROJO",IF(DATEDIF(TODAY(),Q340,"M")&gt;=12,"VERDE",IF(AND(DATEDIF(TODAY(),Q340,"M")&gt;=6,DATEDIF(TODAY(),Q340,"M")&lt;=11),"AMARILLO"))),S340))</f>
        <v xml:space="preserve"> </v>
      </c>
      <c r="S340" s="25" t="str">
        <f>IF(Q340=0," ",IF(Q340&lt;=$N$4,"VENCIDO","NO VENCIDO"))</f>
        <v xml:space="preserve"> </v>
      </c>
      <c r="T340" s="18"/>
      <c r="U340" s="19"/>
      <c r="V340" s="19"/>
      <c r="W340" s="20"/>
      <c r="X340" s="20"/>
      <c r="Y340" s="164"/>
      <c r="Z340" s="21"/>
      <c r="AA340" s="4"/>
      <c r="AB340" s="168"/>
      <c r="AC340" s="168"/>
      <c r="AD340" s="172"/>
      <c r="AE340" s="168"/>
      <c r="AF340" s="168"/>
      <c r="AG340" s="168"/>
      <c r="AH340" s="168"/>
      <c r="AI340" s="168"/>
      <c r="AJ340" s="168"/>
      <c r="AK340" s="168"/>
      <c r="AL340" s="168"/>
      <c r="AM340" s="168"/>
      <c r="AN340" s="168"/>
      <c r="AO340" s="184"/>
      <c r="AP340" s="24"/>
      <c r="AQ340" s="8"/>
    </row>
    <row r="341" spans="1:43" ht="14.65" customHeight="1">
      <c r="A341" s="103"/>
      <c r="B341" s="193"/>
      <c r="C341" s="193"/>
      <c r="D341" s="118"/>
      <c r="E341" s="127"/>
      <c r="F341" s="133"/>
      <c r="G341" s="133"/>
      <c r="H341" s="133"/>
      <c r="I341" s="133"/>
      <c r="J341" s="145"/>
      <c r="K341" s="148"/>
      <c r="L341" s="151"/>
      <c r="M341" s="154"/>
      <c r="N341" s="14"/>
      <c r="O341" s="15"/>
      <c r="P341" s="15"/>
      <c r="Q341" s="16"/>
      <c r="R341" s="17" t="str">
        <f ca="1">IF(Q341=0," ",IFERROR(IF(DATEDIF(TODAY(),Q341,"M")&lt;=5,"ROJO",IF(DATEDIF(TODAY(),Q341,"M")&gt;=12,"VERDE",IF(AND(DATEDIF(TODAY(),Q341,"M")&gt;=6,DATEDIF(TODAY(),Q341,"M")&lt;=11),"AMARILLO"))),S341))</f>
        <v xml:space="preserve"> </v>
      </c>
      <c r="S341" s="25" t="str">
        <f>IF(Q341=0," ",IF(Q341&lt;=$N$4,"VENCIDO","NO VENCIDO"))</f>
        <v xml:space="preserve"> </v>
      </c>
      <c r="T341" s="18"/>
      <c r="U341" s="19"/>
      <c r="V341" s="19"/>
      <c r="W341" s="20"/>
      <c r="X341" s="20"/>
      <c r="Y341" s="164"/>
      <c r="Z341" s="21"/>
      <c r="AA341" s="4"/>
      <c r="AB341" s="168"/>
      <c r="AC341" s="168"/>
      <c r="AD341" s="172"/>
      <c r="AE341" s="168"/>
      <c r="AF341" s="168"/>
      <c r="AG341" s="168"/>
      <c r="AH341" s="168"/>
      <c r="AI341" s="168"/>
      <c r="AJ341" s="168"/>
      <c r="AK341" s="168"/>
      <c r="AL341" s="168"/>
      <c r="AM341" s="168"/>
      <c r="AN341" s="168"/>
      <c r="AO341" s="184"/>
      <c r="AP341" s="24"/>
      <c r="AQ341" s="8"/>
    </row>
    <row r="342" spans="1:43" ht="14.65" customHeight="1">
      <c r="A342" s="103"/>
      <c r="B342" s="193"/>
      <c r="C342" s="193"/>
      <c r="D342" s="118"/>
      <c r="E342" s="127"/>
      <c r="F342" s="133"/>
      <c r="G342" s="133"/>
      <c r="H342" s="133"/>
      <c r="I342" s="133"/>
      <c r="J342" s="145"/>
      <c r="K342" s="148"/>
      <c r="L342" s="151"/>
      <c r="M342" s="155"/>
      <c r="N342" s="14"/>
      <c r="O342" s="15"/>
      <c r="P342" s="15"/>
      <c r="Q342" s="16"/>
      <c r="R342" s="17" t="str">
        <f ca="1">IF(Q342=0," ",IFERROR(IF(DATEDIF(TODAY(),Q342,"M")&lt;=5,"ROJO",IF(DATEDIF(TODAY(),Q342,"M")&gt;=12,"VERDE",IF(AND(DATEDIF(TODAY(),Q342,"M")&gt;=6,DATEDIF(TODAY(),Q342,"M")&lt;=11),"AMARILLO"))),S342))</f>
        <v xml:space="preserve"> </v>
      </c>
      <c r="S342" s="25" t="str">
        <f>IF(Q342=0," ",IF(Q342&lt;=$N$4,"VENCIDO","NO VENCIDO"))</f>
        <v xml:space="preserve"> </v>
      </c>
      <c r="T342" s="18"/>
      <c r="U342" s="19"/>
      <c r="V342" s="19"/>
      <c r="W342" s="20"/>
      <c r="X342" s="20"/>
      <c r="Y342" s="164"/>
      <c r="Z342" s="21"/>
      <c r="AA342" s="4"/>
      <c r="AB342" s="169"/>
      <c r="AC342" s="169"/>
      <c r="AD342" s="173"/>
      <c r="AE342" s="169"/>
      <c r="AF342" s="169"/>
      <c r="AG342" s="169"/>
      <c r="AH342" s="169"/>
      <c r="AI342" s="169"/>
      <c r="AJ342" s="169"/>
      <c r="AK342" s="169"/>
      <c r="AL342" s="169"/>
      <c r="AM342" s="169"/>
      <c r="AN342" s="169"/>
      <c r="AO342" s="185"/>
      <c r="AP342" s="24"/>
      <c r="AQ342" s="8"/>
    </row>
    <row r="343" spans="1:43" ht="16.5">
      <c r="A343" s="103"/>
      <c r="B343" s="193"/>
      <c r="C343" s="193"/>
      <c r="D343" s="119"/>
      <c r="E343" s="128"/>
      <c r="F343" s="134"/>
      <c r="G343" s="134"/>
      <c r="H343" s="134"/>
      <c r="I343" s="134"/>
      <c r="J343" s="146"/>
      <c r="K343" s="149"/>
      <c r="L343" s="152"/>
      <c r="M343" s="28" t="b">
        <f>M337=N343</f>
        <v>1</v>
      </c>
      <c r="N343" s="29">
        <f>SUM(N337:N342)</f>
        <v>0</v>
      </c>
      <c r="O343" s="30" t="s">
        <v>112</v>
      </c>
      <c r="P343" s="31"/>
      <c r="Q343" s="32"/>
      <c r="R343" s="32"/>
      <c r="S343" s="32"/>
      <c r="T343" s="33">
        <f>SUM(T337:T342)</f>
        <v>0</v>
      </c>
      <c r="U343" s="34"/>
      <c r="V343" s="34"/>
      <c r="W343" s="35"/>
      <c r="X343" s="35"/>
      <c r="Y343" s="165"/>
      <c r="Z343" s="36"/>
      <c r="AA343" s="4"/>
      <c r="AB343" s="37"/>
      <c r="AC343" s="38"/>
      <c r="AD343" s="53"/>
      <c r="AE343" s="38"/>
      <c r="AF343" s="38"/>
      <c r="AG343" s="38"/>
      <c r="AH343" s="38"/>
      <c r="AI343" s="38"/>
      <c r="AJ343" s="38"/>
      <c r="AK343" s="38"/>
      <c r="AL343" s="38"/>
      <c r="AM343" s="38"/>
      <c r="AN343" s="38"/>
      <c r="AO343" s="39"/>
      <c r="AP343" s="24"/>
      <c r="AQ343" s="8"/>
    </row>
    <row r="344" spans="1:43" ht="14.65" customHeight="1">
      <c r="A344" s="103">
        <f>+A337+1</f>
        <v>8</v>
      </c>
      <c r="B344" s="193" t="s">
        <v>209</v>
      </c>
      <c r="C344" s="193"/>
      <c r="D344" s="117">
        <f>+Agosto!M344</f>
        <v>154</v>
      </c>
      <c r="E344" s="126">
        <v>0</v>
      </c>
      <c r="F344" s="132">
        <v>34</v>
      </c>
      <c r="G344" s="132"/>
      <c r="H344" s="132"/>
      <c r="I344" s="132"/>
      <c r="J344" s="144">
        <f>+F344+G344</f>
        <v>34</v>
      </c>
      <c r="K344" s="147">
        <f>+AO344</f>
        <v>0</v>
      </c>
      <c r="L344" s="150">
        <f>+J344+K344</f>
        <v>34</v>
      </c>
      <c r="M344" s="153">
        <f>+(D344+E344)-L344+H344-I344</f>
        <v>120</v>
      </c>
      <c r="N344" s="14">
        <v>120</v>
      </c>
      <c r="O344" s="15" t="s">
        <v>242</v>
      </c>
      <c r="P344" s="15" t="s">
        <v>275</v>
      </c>
      <c r="Q344" s="16">
        <v>47728</v>
      </c>
      <c r="R344" s="17" t="str">
        <f ca="1">IF(Q344=0," ",IFERROR(IF(DATEDIF(TODAY(),Q344,"M")&lt;=5,"ROJO",IF(DATEDIF(TODAY(),Q344,"M")&gt;=12,"VERDE",IF(AND(DATEDIF(TODAY(),Q344,"M")&gt;=6,DATEDIF(TODAY(),Q344,"M")&lt;=11),"AMARILLO"))),S344))</f>
        <v>VERDE</v>
      </c>
      <c r="S344" s="17" t="str">
        <f>IF(Q344=0," ",IF(Q344&lt;=$N$4,"VENCIDO","NO VENCIDO"))</f>
        <v>NO VENCIDO</v>
      </c>
      <c r="T344" s="18"/>
      <c r="U344" s="19"/>
      <c r="V344" s="19"/>
      <c r="W344" s="20"/>
      <c r="X344" s="20"/>
      <c r="Y344" s="163">
        <f>+AT344</f>
        <v>0</v>
      </c>
      <c r="Z344" s="21"/>
      <c r="AA344" s="4"/>
      <c r="AB344" s="167"/>
      <c r="AC344" s="167"/>
      <c r="AD344" s="171">
        <f>+AB344+AC344</f>
        <v>0</v>
      </c>
      <c r="AE344" s="167"/>
      <c r="AF344" s="167"/>
      <c r="AG344" s="167"/>
      <c r="AH344" s="167"/>
      <c r="AI344" s="167"/>
      <c r="AJ344" s="167"/>
      <c r="AK344" s="167"/>
      <c r="AL344" s="167"/>
      <c r="AM344" s="167"/>
      <c r="AN344" s="167"/>
      <c r="AO344" s="183">
        <f>SUM(AD344:AN349)</f>
        <v>0</v>
      </c>
      <c r="AP344" s="24"/>
      <c r="AQ344" s="8"/>
    </row>
    <row r="345" spans="1:43" ht="14.65" customHeight="1">
      <c r="A345" s="103"/>
      <c r="B345" s="193"/>
      <c r="C345" s="193"/>
      <c r="D345" s="118"/>
      <c r="E345" s="127"/>
      <c r="F345" s="133"/>
      <c r="G345" s="133"/>
      <c r="H345" s="133"/>
      <c r="I345" s="133"/>
      <c r="J345" s="145"/>
      <c r="K345" s="148"/>
      <c r="L345" s="151"/>
      <c r="M345" s="154"/>
      <c r="N345" s="14"/>
      <c r="O345" s="15"/>
      <c r="P345" s="15"/>
      <c r="Q345" s="16"/>
      <c r="R345" s="17" t="str">
        <f ca="1">IF(Q345=0," ",IFERROR(IF(DATEDIF(TODAY(),Q345,"M")&lt;=5,"ROJO",IF(DATEDIF(TODAY(),Q345,"M")&gt;=12,"VERDE",IF(AND(DATEDIF(TODAY(),Q345,"M")&gt;=6,DATEDIF(TODAY(),Q345,"M")&lt;=11),"AMARILLO"))),S345))</f>
        <v xml:space="preserve"> </v>
      </c>
      <c r="S345" s="25" t="str">
        <f>IF(Q345=0," ",IF(Q345&lt;=$N$4,"VENCIDO","NO VENCIDO"))</f>
        <v xml:space="preserve"> </v>
      </c>
      <c r="T345" s="18"/>
      <c r="U345" s="19"/>
      <c r="V345" s="19"/>
      <c r="W345" s="20"/>
      <c r="X345" s="20"/>
      <c r="Y345" s="164"/>
      <c r="Z345" s="21"/>
      <c r="AA345" s="4"/>
      <c r="AB345" s="168"/>
      <c r="AC345" s="168"/>
      <c r="AD345" s="172"/>
      <c r="AE345" s="168"/>
      <c r="AF345" s="168"/>
      <c r="AG345" s="168"/>
      <c r="AH345" s="168"/>
      <c r="AI345" s="168"/>
      <c r="AJ345" s="168"/>
      <c r="AK345" s="168"/>
      <c r="AL345" s="168"/>
      <c r="AM345" s="168"/>
      <c r="AN345" s="168"/>
      <c r="AO345" s="184"/>
      <c r="AP345" s="24"/>
      <c r="AQ345" s="8"/>
    </row>
    <row r="346" spans="1:43" ht="14.65" customHeight="1">
      <c r="A346" s="103"/>
      <c r="B346" s="193"/>
      <c r="C346" s="193"/>
      <c r="D346" s="118"/>
      <c r="E346" s="127"/>
      <c r="F346" s="133"/>
      <c r="G346" s="133"/>
      <c r="H346" s="133"/>
      <c r="I346" s="133"/>
      <c r="J346" s="145"/>
      <c r="K346" s="148"/>
      <c r="L346" s="151"/>
      <c r="M346" s="154"/>
      <c r="N346" s="14"/>
      <c r="O346" s="15"/>
      <c r="P346" s="15"/>
      <c r="Q346" s="16"/>
      <c r="R346" s="40"/>
      <c r="S346" s="41"/>
      <c r="T346" s="18"/>
      <c r="U346" s="19"/>
      <c r="V346" s="19"/>
      <c r="W346" s="20"/>
      <c r="X346" s="20"/>
      <c r="Y346" s="164"/>
      <c r="Z346" s="21"/>
      <c r="AA346" s="4"/>
      <c r="AB346" s="168"/>
      <c r="AC346" s="168"/>
      <c r="AD346" s="172"/>
      <c r="AE346" s="168"/>
      <c r="AF346" s="168"/>
      <c r="AG346" s="168"/>
      <c r="AH346" s="168"/>
      <c r="AI346" s="168"/>
      <c r="AJ346" s="168"/>
      <c r="AK346" s="168"/>
      <c r="AL346" s="168"/>
      <c r="AM346" s="168"/>
      <c r="AN346" s="168"/>
      <c r="AO346" s="184"/>
      <c r="AP346" s="24"/>
      <c r="AQ346" s="8"/>
    </row>
    <row r="347" spans="1:43" ht="14.65" customHeight="1">
      <c r="A347" s="103"/>
      <c r="B347" s="193"/>
      <c r="C347" s="193"/>
      <c r="D347" s="118"/>
      <c r="E347" s="127"/>
      <c r="F347" s="133"/>
      <c r="G347" s="133"/>
      <c r="H347" s="133"/>
      <c r="I347" s="133"/>
      <c r="J347" s="145"/>
      <c r="K347" s="148"/>
      <c r="L347" s="151"/>
      <c r="M347" s="154"/>
      <c r="N347" s="14"/>
      <c r="O347" s="15"/>
      <c r="P347" s="15"/>
      <c r="Q347" s="16"/>
      <c r="R347" s="17" t="str">
        <f ca="1">IF(Q347=0," ",IFERROR(IF(DATEDIF(TODAY(),Q347,"M")&lt;=5,"ROJO",IF(DATEDIF(TODAY(),Q347,"M")&gt;=12,"VERDE",IF(AND(DATEDIF(TODAY(),Q347,"M")&gt;=6,DATEDIF(TODAY(),Q347,"M")&lt;=11),"AMARILLO"))),S347))</f>
        <v xml:space="preserve"> </v>
      </c>
      <c r="S347" s="25" t="str">
        <f>IF(Q347=0," ",IF(Q347&lt;=$N$4,"VENCIDO","NO VENCIDO"))</f>
        <v xml:space="preserve"> </v>
      </c>
      <c r="T347" s="18"/>
      <c r="U347" s="19"/>
      <c r="V347" s="19"/>
      <c r="W347" s="20"/>
      <c r="X347" s="20"/>
      <c r="Y347" s="164"/>
      <c r="Z347" s="21"/>
      <c r="AA347" s="4"/>
      <c r="AB347" s="168"/>
      <c r="AC347" s="168"/>
      <c r="AD347" s="172"/>
      <c r="AE347" s="168"/>
      <c r="AF347" s="168"/>
      <c r="AG347" s="168"/>
      <c r="AH347" s="168"/>
      <c r="AI347" s="168"/>
      <c r="AJ347" s="168"/>
      <c r="AK347" s="168"/>
      <c r="AL347" s="168"/>
      <c r="AM347" s="168"/>
      <c r="AN347" s="168"/>
      <c r="AO347" s="184"/>
      <c r="AP347" s="24"/>
      <c r="AQ347" s="8"/>
    </row>
    <row r="348" spans="1:43" ht="14.65" customHeight="1">
      <c r="A348" s="103"/>
      <c r="B348" s="193"/>
      <c r="C348" s="193"/>
      <c r="D348" s="118"/>
      <c r="E348" s="127"/>
      <c r="F348" s="133"/>
      <c r="G348" s="133"/>
      <c r="H348" s="133"/>
      <c r="I348" s="133"/>
      <c r="J348" s="145"/>
      <c r="K348" s="148"/>
      <c r="L348" s="151"/>
      <c r="M348" s="154"/>
      <c r="N348" s="14"/>
      <c r="O348" s="15"/>
      <c r="P348" s="15"/>
      <c r="Q348" s="16"/>
      <c r="R348" s="17" t="str">
        <f ca="1">IF(Q348=0," ",IFERROR(IF(DATEDIF(TODAY(),Q348,"M")&lt;=5,"ROJO",IF(DATEDIF(TODAY(),Q348,"M")&gt;=12,"VERDE",IF(AND(DATEDIF(TODAY(),Q348,"M")&gt;=6,DATEDIF(TODAY(),Q348,"M")&lt;=11),"AMARILLO"))),S348))</f>
        <v xml:space="preserve"> </v>
      </c>
      <c r="S348" s="25" t="str">
        <f>IF(Q348=0," ",IF(Q348&lt;=$N$4,"VENCIDO","NO VENCIDO"))</f>
        <v xml:space="preserve"> </v>
      </c>
      <c r="T348" s="18"/>
      <c r="U348" s="19"/>
      <c r="V348" s="19"/>
      <c r="W348" s="20"/>
      <c r="X348" s="20"/>
      <c r="Y348" s="164"/>
      <c r="Z348" s="21"/>
      <c r="AA348" s="4"/>
      <c r="AB348" s="168"/>
      <c r="AC348" s="168"/>
      <c r="AD348" s="172"/>
      <c r="AE348" s="168"/>
      <c r="AF348" s="168"/>
      <c r="AG348" s="168"/>
      <c r="AH348" s="168"/>
      <c r="AI348" s="168"/>
      <c r="AJ348" s="168"/>
      <c r="AK348" s="168"/>
      <c r="AL348" s="168"/>
      <c r="AM348" s="168"/>
      <c r="AN348" s="168"/>
      <c r="AO348" s="184"/>
      <c r="AP348" s="24"/>
      <c r="AQ348" s="8"/>
    </row>
    <row r="349" spans="1:43" ht="14.65" customHeight="1">
      <c r="A349" s="103"/>
      <c r="B349" s="193"/>
      <c r="C349" s="193"/>
      <c r="D349" s="118"/>
      <c r="E349" s="127"/>
      <c r="F349" s="133"/>
      <c r="G349" s="133"/>
      <c r="H349" s="133"/>
      <c r="I349" s="133"/>
      <c r="J349" s="145"/>
      <c r="K349" s="148"/>
      <c r="L349" s="151"/>
      <c r="M349" s="155"/>
      <c r="N349" s="14"/>
      <c r="O349" s="15"/>
      <c r="P349" s="15"/>
      <c r="Q349" s="16"/>
      <c r="R349" s="17" t="str">
        <f ca="1">IF(Q349=0," ",IFERROR(IF(DATEDIF(TODAY(),Q349,"M")&lt;=5,"ROJO",IF(DATEDIF(TODAY(),Q349,"M")&gt;=12,"VERDE",IF(AND(DATEDIF(TODAY(),Q349,"M")&gt;=6,DATEDIF(TODAY(),Q349,"M")&lt;=11),"AMARILLO"))),S349))</f>
        <v xml:space="preserve"> </v>
      </c>
      <c r="S349" s="25" t="str">
        <f>IF(Q349=0," ",IF(Q349&lt;=$N$4,"VENCIDO","NO VENCIDO"))</f>
        <v xml:space="preserve"> </v>
      </c>
      <c r="T349" s="18"/>
      <c r="U349" s="19"/>
      <c r="V349" s="19"/>
      <c r="W349" s="20"/>
      <c r="X349" s="20"/>
      <c r="Y349" s="164"/>
      <c r="Z349" s="21"/>
      <c r="AA349" s="4"/>
      <c r="AB349" s="169"/>
      <c r="AC349" s="169"/>
      <c r="AD349" s="173"/>
      <c r="AE349" s="169"/>
      <c r="AF349" s="169"/>
      <c r="AG349" s="169"/>
      <c r="AH349" s="169"/>
      <c r="AI349" s="169"/>
      <c r="AJ349" s="169"/>
      <c r="AK349" s="169"/>
      <c r="AL349" s="169"/>
      <c r="AM349" s="169"/>
      <c r="AN349" s="169"/>
      <c r="AO349" s="185"/>
      <c r="AP349" s="24"/>
      <c r="AQ349" s="8"/>
    </row>
    <row r="350" spans="1:43" ht="16.5">
      <c r="A350" s="103"/>
      <c r="B350" s="193"/>
      <c r="C350" s="193"/>
      <c r="D350" s="119"/>
      <c r="E350" s="128"/>
      <c r="F350" s="134"/>
      <c r="G350" s="134"/>
      <c r="H350" s="134"/>
      <c r="I350" s="134"/>
      <c r="J350" s="146"/>
      <c r="K350" s="149"/>
      <c r="L350" s="152"/>
      <c r="M350" s="28" t="b">
        <f>M344=N350</f>
        <v>1</v>
      </c>
      <c r="N350" s="29">
        <f>SUM(N344:N349)</f>
        <v>120</v>
      </c>
      <c r="O350" s="30" t="s">
        <v>112</v>
      </c>
      <c r="P350" s="31"/>
      <c r="Q350" s="32"/>
      <c r="R350" s="32"/>
      <c r="S350" s="32"/>
      <c r="T350" s="33">
        <f>SUM(T344:T349)</f>
        <v>0</v>
      </c>
      <c r="U350" s="34"/>
      <c r="V350" s="34"/>
      <c r="W350" s="35"/>
      <c r="X350" s="35"/>
      <c r="Y350" s="165"/>
      <c r="Z350" s="36"/>
      <c r="AA350" s="4"/>
      <c r="AB350" s="37"/>
      <c r="AC350" s="38"/>
      <c r="AD350" s="53"/>
      <c r="AE350" s="38"/>
      <c r="AF350" s="38"/>
      <c r="AG350" s="38"/>
      <c r="AH350" s="38"/>
      <c r="AI350" s="38"/>
      <c r="AJ350" s="38"/>
      <c r="AK350" s="38"/>
      <c r="AL350" s="38"/>
      <c r="AM350" s="38"/>
      <c r="AN350" s="38"/>
      <c r="AO350" s="39"/>
      <c r="AP350" s="24"/>
      <c r="AQ350" s="8"/>
    </row>
    <row r="351" spans="1:43" ht="14.65" customHeight="1">
      <c r="A351" s="103">
        <f>+A344+1</f>
        <v>9</v>
      </c>
      <c r="B351" s="193" t="s">
        <v>211</v>
      </c>
      <c r="C351" s="193"/>
      <c r="D351" s="117">
        <f>+Agosto!M351</f>
        <v>44</v>
      </c>
      <c r="E351" s="126"/>
      <c r="F351" s="132"/>
      <c r="G351" s="132"/>
      <c r="H351" s="132"/>
      <c r="I351" s="132"/>
      <c r="J351" s="144">
        <f>+F351+G351</f>
        <v>0</v>
      </c>
      <c r="K351" s="147">
        <f>+AO351</f>
        <v>0</v>
      </c>
      <c r="L351" s="150">
        <f>+J351+K351</f>
        <v>0</v>
      </c>
      <c r="M351" s="153">
        <f>+(D351+E351)-L351+H351-I351</f>
        <v>44</v>
      </c>
      <c r="N351" s="14">
        <v>44</v>
      </c>
      <c r="O351" s="15" t="s">
        <v>212</v>
      </c>
      <c r="P351" s="15" t="s">
        <v>275</v>
      </c>
      <c r="Q351" s="16">
        <v>46446</v>
      </c>
      <c r="R351" s="17" t="str">
        <f ca="1">IF(Q351=0," ",IFERROR(IF(DATEDIF(TODAY(),Q351,"M")&lt;=5,"ROJO",IF(DATEDIF(TODAY(),Q351,"M")&gt;=12,"VERDE",IF(AND(DATEDIF(TODAY(),Q351,"M")&gt;=6,DATEDIF(TODAY(),Q351,"M")&lt;=11),"AMARILLO"))),S351))</f>
        <v>ROJO</v>
      </c>
      <c r="S351" s="17" t="str">
        <f>IF(Q351=0," ",IF(Q351&lt;=$N$4,"VENCIDO","NO VENCIDO"))</f>
        <v>NO VENCIDO</v>
      </c>
      <c r="T351" s="18"/>
      <c r="U351" s="19"/>
      <c r="V351" s="19"/>
      <c r="W351" s="20"/>
      <c r="X351" s="20"/>
      <c r="Y351" s="163">
        <f>+AT351</f>
        <v>0</v>
      </c>
      <c r="Z351" s="21"/>
      <c r="AA351" s="4"/>
      <c r="AB351" s="167"/>
      <c r="AC351" s="167"/>
      <c r="AD351" s="171">
        <f>+AB351+AC351</f>
        <v>0</v>
      </c>
      <c r="AE351" s="167"/>
      <c r="AF351" s="167"/>
      <c r="AG351" s="167"/>
      <c r="AH351" s="167"/>
      <c r="AI351" s="167"/>
      <c r="AJ351" s="167"/>
      <c r="AK351" s="167"/>
      <c r="AL351" s="167"/>
      <c r="AM351" s="167"/>
      <c r="AN351" s="167"/>
      <c r="AO351" s="183">
        <f>SUM(AD351:AN356)</f>
        <v>0</v>
      </c>
      <c r="AP351" s="24"/>
      <c r="AQ351" s="8"/>
    </row>
    <row r="352" spans="1:43" ht="14.65" customHeight="1">
      <c r="A352" s="103"/>
      <c r="B352" s="193"/>
      <c r="C352" s="193"/>
      <c r="D352" s="118"/>
      <c r="E352" s="127"/>
      <c r="F352" s="133"/>
      <c r="G352" s="133"/>
      <c r="H352" s="133"/>
      <c r="I352" s="133"/>
      <c r="J352" s="145"/>
      <c r="K352" s="148"/>
      <c r="L352" s="151"/>
      <c r="M352" s="154"/>
      <c r="N352" s="14"/>
      <c r="O352" s="15"/>
      <c r="P352" s="15"/>
      <c r="Q352" s="16"/>
      <c r="R352" s="17" t="str">
        <f ca="1">IF(Q352=0," ",IFERROR(IF(DATEDIF(TODAY(),Q352,"M")&lt;=5,"ROJO",IF(DATEDIF(TODAY(),Q352,"M")&gt;=12,"VERDE",IF(AND(DATEDIF(TODAY(),Q352,"M")&gt;=6,DATEDIF(TODAY(),Q352,"M")&lt;=11),"AMARILLO"))),S352))</f>
        <v xml:space="preserve"> </v>
      </c>
      <c r="S352" s="25" t="str">
        <f>IF(Q352=0," ",IF(Q352&lt;=$N$4,"VENCIDO","NO VENCIDO"))</f>
        <v xml:space="preserve"> </v>
      </c>
      <c r="T352" s="18"/>
      <c r="U352" s="19"/>
      <c r="V352" s="19"/>
      <c r="W352" s="20"/>
      <c r="X352" s="20"/>
      <c r="Y352" s="164"/>
      <c r="Z352" s="21"/>
      <c r="AA352" s="4"/>
      <c r="AB352" s="168"/>
      <c r="AC352" s="168"/>
      <c r="AD352" s="172"/>
      <c r="AE352" s="168"/>
      <c r="AF352" s="168"/>
      <c r="AG352" s="168"/>
      <c r="AH352" s="168"/>
      <c r="AI352" s="168"/>
      <c r="AJ352" s="168"/>
      <c r="AK352" s="168"/>
      <c r="AL352" s="168"/>
      <c r="AM352" s="168"/>
      <c r="AN352" s="168"/>
      <c r="AO352" s="184"/>
      <c r="AP352" s="24"/>
      <c r="AQ352" s="8"/>
    </row>
    <row r="353" spans="1:43" ht="14.65" customHeight="1">
      <c r="A353" s="103"/>
      <c r="B353" s="193"/>
      <c r="C353" s="193"/>
      <c r="D353" s="118"/>
      <c r="E353" s="127"/>
      <c r="F353" s="133"/>
      <c r="G353" s="133"/>
      <c r="H353" s="133"/>
      <c r="I353" s="133"/>
      <c r="J353" s="145"/>
      <c r="K353" s="148"/>
      <c r="L353" s="151"/>
      <c r="M353" s="154"/>
      <c r="N353" s="14"/>
      <c r="O353" s="15"/>
      <c r="P353" s="15"/>
      <c r="Q353" s="16"/>
      <c r="R353" s="40"/>
      <c r="S353" s="41"/>
      <c r="T353" s="18"/>
      <c r="U353" s="19"/>
      <c r="V353" s="19"/>
      <c r="W353" s="20"/>
      <c r="X353" s="20"/>
      <c r="Y353" s="164"/>
      <c r="Z353" s="21"/>
      <c r="AA353" s="4"/>
      <c r="AB353" s="168"/>
      <c r="AC353" s="168"/>
      <c r="AD353" s="172"/>
      <c r="AE353" s="168"/>
      <c r="AF353" s="168"/>
      <c r="AG353" s="168"/>
      <c r="AH353" s="168"/>
      <c r="AI353" s="168"/>
      <c r="AJ353" s="168"/>
      <c r="AK353" s="168"/>
      <c r="AL353" s="168"/>
      <c r="AM353" s="168"/>
      <c r="AN353" s="168"/>
      <c r="AO353" s="184"/>
      <c r="AP353" s="24"/>
      <c r="AQ353" s="8"/>
    </row>
    <row r="354" spans="1:43" ht="14.65" customHeight="1">
      <c r="A354" s="103"/>
      <c r="B354" s="193"/>
      <c r="C354" s="193"/>
      <c r="D354" s="118"/>
      <c r="E354" s="127"/>
      <c r="F354" s="133"/>
      <c r="G354" s="133"/>
      <c r="H354" s="133"/>
      <c r="I354" s="133"/>
      <c r="J354" s="145"/>
      <c r="K354" s="148"/>
      <c r="L354" s="151"/>
      <c r="M354" s="154"/>
      <c r="N354" s="14"/>
      <c r="O354" s="15"/>
      <c r="P354" s="15"/>
      <c r="Q354" s="16"/>
      <c r="R354" s="17" t="str">
        <f ca="1">IF(Q354=0," ",IFERROR(IF(DATEDIF(TODAY(),Q354,"M")&lt;=5,"ROJO",IF(DATEDIF(TODAY(),Q354,"M")&gt;=12,"VERDE",IF(AND(DATEDIF(TODAY(),Q354,"M")&gt;=6,DATEDIF(TODAY(),Q354,"M")&lt;=11),"AMARILLO"))),S354))</f>
        <v xml:space="preserve"> </v>
      </c>
      <c r="S354" s="25" t="str">
        <f>IF(Q354=0," ",IF(Q354&lt;=$N$4,"VENCIDO","NO VENCIDO"))</f>
        <v xml:space="preserve"> </v>
      </c>
      <c r="T354" s="18"/>
      <c r="U354" s="19"/>
      <c r="V354" s="19"/>
      <c r="W354" s="20"/>
      <c r="X354" s="20"/>
      <c r="Y354" s="164"/>
      <c r="Z354" s="21"/>
      <c r="AA354" s="4"/>
      <c r="AB354" s="168"/>
      <c r="AC354" s="168"/>
      <c r="AD354" s="172"/>
      <c r="AE354" s="168"/>
      <c r="AF354" s="168"/>
      <c r="AG354" s="168"/>
      <c r="AH354" s="168"/>
      <c r="AI354" s="168"/>
      <c r="AJ354" s="168"/>
      <c r="AK354" s="168"/>
      <c r="AL354" s="168"/>
      <c r="AM354" s="168"/>
      <c r="AN354" s="168"/>
      <c r="AO354" s="184"/>
      <c r="AP354" s="24"/>
      <c r="AQ354" s="8"/>
    </row>
    <row r="355" spans="1:43" ht="14.65" customHeight="1">
      <c r="A355" s="103"/>
      <c r="B355" s="193"/>
      <c r="C355" s="193"/>
      <c r="D355" s="118"/>
      <c r="E355" s="127"/>
      <c r="F355" s="133"/>
      <c r="G355" s="133"/>
      <c r="H355" s="133"/>
      <c r="I355" s="133"/>
      <c r="J355" s="145"/>
      <c r="K355" s="148"/>
      <c r="L355" s="151"/>
      <c r="M355" s="154"/>
      <c r="N355" s="14"/>
      <c r="O355" s="15"/>
      <c r="P355" s="15"/>
      <c r="Q355" s="16"/>
      <c r="R355" s="17" t="str">
        <f ca="1">IF(Q355=0," ",IFERROR(IF(DATEDIF(TODAY(),Q355,"M")&lt;=5,"ROJO",IF(DATEDIF(TODAY(),Q355,"M")&gt;=12,"VERDE",IF(AND(DATEDIF(TODAY(),Q355,"M")&gt;=6,DATEDIF(TODAY(),Q355,"M")&lt;=11),"AMARILLO"))),S355))</f>
        <v xml:space="preserve"> </v>
      </c>
      <c r="S355" s="25" t="str">
        <f>IF(Q355=0," ",IF(Q355&lt;=$N$4,"VENCIDO","NO VENCIDO"))</f>
        <v xml:space="preserve"> </v>
      </c>
      <c r="T355" s="18"/>
      <c r="U355" s="19"/>
      <c r="V355" s="19"/>
      <c r="W355" s="20"/>
      <c r="X355" s="20"/>
      <c r="Y355" s="164"/>
      <c r="Z355" s="21"/>
      <c r="AA355" s="4"/>
      <c r="AB355" s="168"/>
      <c r="AC355" s="168"/>
      <c r="AD355" s="172"/>
      <c r="AE355" s="168"/>
      <c r="AF355" s="168"/>
      <c r="AG355" s="168"/>
      <c r="AH355" s="168"/>
      <c r="AI355" s="168"/>
      <c r="AJ355" s="168"/>
      <c r="AK355" s="168"/>
      <c r="AL355" s="168"/>
      <c r="AM355" s="168"/>
      <c r="AN355" s="168"/>
      <c r="AO355" s="184"/>
      <c r="AP355" s="24"/>
      <c r="AQ355" s="8"/>
    </row>
    <row r="356" spans="1:43" ht="14.65" customHeight="1">
      <c r="A356" s="103"/>
      <c r="B356" s="193"/>
      <c r="C356" s="193"/>
      <c r="D356" s="118"/>
      <c r="E356" s="127"/>
      <c r="F356" s="133"/>
      <c r="G356" s="133"/>
      <c r="H356" s="133"/>
      <c r="I356" s="133"/>
      <c r="J356" s="145"/>
      <c r="K356" s="148"/>
      <c r="L356" s="151"/>
      <c r="M356" s="155"/>
      <c r="N356" s="14"/>
      <c r="O356" s="15"/>
      <c r="P356" s="15"/>
      <c r="Q356" s="16"/>
      <c r="R356" s="17" t="str">
        <f ca="1">IF(Q356=0," ",IFERROR(IF(DATEDIF(TODAY(),Q356,"M")&lt;=5,"ROJO",IF(DATEDIF(TODAY(),Q356,"M")&gt;=12,"VERDE",IF(AND(DATEDIF(TODAY(),Q356,"M")&gt;=6,DATEDIF(TODAY(),Q356,"M")&lt;=11),"AMARILLO"))),S356))</f>
        <v xml:space="preserve"> </v>
      </c>
      <c r="S356" s="25" t="str">
        <f>IF(Q356=0," ",IF(Q356&lt;=$N$4,"VENCIDO","NO VENCIDO"))</f>
        <v xml:space="preserve"> </v>
      </c>
      <c r="T356" s="18"/>
      <c r="U356" s="19"/>
      <c r="V356" s="19"/>
      <c r="W356" s="20"/>
      <c r="X356" s="20"/>
      <c r="Y356" s="164"/>
      <c r="Z356" s="21"/>
      <c r="AA356" s="4"/>
      <c r="AB356" s="169"/>
      <c r="AC356" s="169"/>
      <c r="AD356" s="173"/>
      <c r="AE356" s="169"/>
      <c r="AF356" s="169"/>
      <c r="AG356" s="169"/>
      <c r="AH356" s="169"/>
      <c r="AI356" s="169"/>
      <c r="AJ356" s="169"/>
      <c r="AK356" s="169"/>
      <c r="AL356" s="169"/>
      <c r="AM356" s="169"/>
      <c r="AN356" s="169"/>
      <c r="AO356" s="185"/>
      <c r="AP356" s="24"/>
      <c r="AQ356" s="8"/>
    </row>
    <row r="357" spans="1:43" ht="16.5">
      <c r="A357" s="103"/>
      <c r="B357" s="193"/>
      <c r="C357" s="193"/>
      <c r="D357" s="119"/>
      <c r="E357" s="128"/>
      <c r="F357" s="134"/>
      <c r="G357" s="134"/>
      <c r="H357" s="134"/>
      <c r="I357" s="134"/>
      <c r="J357" s="146"/>
      <c r="K357" s="149"/>
      <c r="L357" s="152"/>
      <c r="M357" s="28" t="b">
        <f>M351=N357</f>
        <v>1</v>
      </c>
      <c r="N357" s="29">
        <f>SUM(N351:N356)</f>
        <v>44</v>
      </c>
      <c r="O357" s="30" t="s">
        <v>112</v>
      </c>
      <c r="P357" s="31"/>
      <c r="Q357" s="32"/>
      <c r="R357" s="32"/>
      <c r="S357" s="32"/>
      <c r="T357" s="33">
        <f>SUM(T351:T356)</f>
        <v>0</v>
      </c>
      <c r="U357" s="34"/>
      <c r="V357" s="34"/>
      <c r="W357" s="35"/>
      <c r="X357" s="35"/>
      <c r="Y357" s="165"/>
      <c r="Z357" s="36"/>
      <c r="AA357" s="4"/>
      <c r="AB357" s="37"/>
      <c r="AC357" s="38"/>
      <c r="AD357" s="53"/>
      <c r="AE357" s="38"/>
      <c r="AF357" s="38"/>
      <c r="AG357" s="38"/>
      <c r="AH357" s="38"/>
      <c r="AI357" s="38"/>
      <c r="AJ357" s="38"/>
      <c r="AK357" s="38"/>
      <c r="AL357" s="38"/>
      <c r="AM357" s="38"/>
      <c r="AN357" s="38"/>
      <c r="AO357" s="39"/>
      <c r="AP357" s="24"/>
      <c r="AQ357" s="8"/>
    </row>
    <row r="358" spans="1:43" ht="14.65" customHeight="1">
      <c r="A358" s="103">
        <f>+A351+1</f>
        <v>10</v>
      </c>
      <c r="B358" s="193" t="s">
        <v>213</v>
      </c>
      <c r="C358" s="193"/>
      <c r="D358" s="117">
        <f>+Agosto!M358</f>
        <v>0</v>
      </c>
      <c r="E358" s="126"/>
      <c r="F358" s="132"/>
      <c r="G358" s="132"/>
      <c r="H358" s="132"/>
      <c r="I358" s="132"/>
      <c r="J358" s="144">
        <f>+F358+G358</f>
        <v>0</v>
      </c>
      <c r="K358" s="147">
        <f>+AO358</f>
        <v>0</v>
      </c>
      <c r="L358" s="150">
        <f>+J358+K358</f>
        <v>0</v>
      </c>
      <c r="M358" s="153">
        <f>+(D358+E358)-L358+H358-I358</f>
        <v>0</v>
      </c>
      <c r="N358" s="14"/>
      <c r="O358" s="15"/>
      <c r="P358" s="15"/>
      <c r="Q358" s="16"/>
      <c r="R358" s="17" t="str">
        <f ca="1">IF(Q358=0," ",IFERROR(IF(DATEDIF(TODAY(),Q358,"M")&lt;=5,"ROJO",IF(DATEDIF(TODAY(),Q358,"M")&gt;=12,"VERDE",IF(AND(DATEDIF(TODAY(),Q358,"M")&gt;=6,DATEDIF(TODAY(),Q358,"M")&lt;=11),"AMARILLO"))),S358))</f>
        <v xml:space="preserve"> </v>
      </c>
      <c r="S358" s="17" t="str">
        <f>IF(Q358=0," ",IF(Q358&lt;=$N$4,"VENCIDO","NO VENCIDO"))</f>
        <v xml:space="preserve"> </v>
      </c>
      <c r="T358" s="18"/>
      <c r="U358" s="19"/>
      <c r="V358" s="19"/>
      <c r="W358" s="20"/>
      <c r="X358" s="20"/>
      <c r="Y358" s="163">
        <f>+AT358</f>
        <v>0</v>
      </c>
      <c r="Z358" s="21"/>
      <c r="AA358" s="4"/>
      <c r="AB358" s="167"/>
      <c r="AC358" s="167"/>
      <c r="AD358" s="171">
        <f>+AB358+AC358</f>
        <v>0</v>
      </c>
      <c r="AE358" s="167"/>
      <c r="AF358" s="167"/>
      <c r="AG358" s="167"/>
      <c r="AH358" s="167"/>
      <c r="AI358" s="167"/>
      <c r="AJ358" s="167"/>
      <c r="AK358" s="167"/>
      <c r="AL358" s="167"/>
      <c r="AM358" s="167"/>
      <c r="AN358" s="167"/>
      <c r="AO358" s="183">
        <f>SUM(AD358:AN363)</f>
        <v>0</v>
      </c>
      <c r="AP358" s="24"/>
      <c r="AQ358" s="8"/>
    </row>
    <row r="359" spans="1:43" ht="14.65" customHeight="1">
      <c r="A359" s="103"/>
      <c r="B359" s="193"/>
      <c r="C359" s="193"/>
      <c r="D359" s="118"/>
      <c r="E359" s="127"/>
      <c r="F359" s="133"/>
      <c r="G359" s="133"/>
      <c r="H359" s="133"/>
      <c r="I359" s="133"/>
      <c r="J359" s="145"/>
      <c r="K359" s="148"/>
      <c r="L359" s="151"/>
      <c r="M359" s="154"/>
      <c r="N359" s="14"/>
      <c r="O359" s="15"/>
      <c r="P359" s="15"/>
      <c r="Q359" s="16"/>
      <c r="R359" s="17" t="str">
        <f ca="1">IF(Q359=0," ",IFERROR(IF(DATEDIF(TODAY(),Q359,"M")&lt;=5,"ROJO",IF(DATEDIF(TODAY(),Q359,"M")&gt;=12,"VERDE",IF(AND(DATEDIF(TODAY(),Q359,"M")&gt;=6,DATEDIF(TODAY(),Q359,"M")&lt;=11),"AMARILLO"))),S359))</f>
        <v xml:space="preserve"> </v>
      </c>
      <c r="S359" s="25" t="str">
        <f>IF(Q359=0," ",IF(Q359&lt;=$N$4,"VENCIDO","NO VENCIDO"))</f>
        <v xml:space="preserve"> </v>
      </c>
      <c r="T359" s="18"/>
      <c r="U359" s="19"/>
      <c r="V359" s="19"/>
      <c r="W359" s="20"/>
      <c r="X359" s="20"/>
      <c r="Y359" s="164"/>
      <c r="Z359" s="21"/>
      <c r="AA359" s="4"/>
      <c r="AB359" s="168"/>
      <c r="AC359" s="168"/>
      <c r="AD359" s="172"/>
      <c r="AE359" s="168"/>
      <c r="AF359" s="168"/>
      <c r="AG359" s="168"/>
      <c r="AH359" s="168"/>
      <c r="AI359" s="168"/>
      <c r="AJ359" s="168"/>
      <c r="AK359" s="168"/>
      <c r="AL359" s="168"/>
      <c r="AM359" s="168"/>
      <c r="AN359" s="168"/>
      <c r="AO359" s="184"/>
      <c r="AP359" s="24"/>
      <c r="AQ359" s="8"/>
    </row>
    <row r="360" spans="1:43" ht="14.65" customHeight="1">
      <c r="A360" s="103"/>
      <c r="B360" s="193"/>
      <c r="C360" s="193"/>
      <c r="D360" s="118"/>
      <c r="E360" s="127"/>
      <c r="F360" s="133"/>
      <c r="G360" s="133"/>
      <c r="H360" s="133"/>
      <c r="I360" s="133"/>
      <c r="J360" s="145"/>
      <c r="K360" s="148"/>
      <c r="L360" s="151"/>
      <c r="M360" s="154"/>
      <c r="N360" s="14"/>
      <c r="O360" s="15"/>
      <c r="P360" s="15"/>
      <c r="Q360" s="16"/>
      <c r="R360" s="40"/>
      <c r="S360" s="41"/>
      <c r="T360" s="18"/>
      <c r="U360" s="19"/>
      <c r="V360" s="19"/>
      <c r="W360" s="20"/>
      <c r="X360" s="20"/>
      <c r="Y360" s="164"/>
      <c r="Z360" s="21"/>
      <c r="AA360" s="4"/>
      <c r="AB360" s="168"/>
      <c r="AC360" s="168"/>
      <c r="AD360" s="172"/>
      <c r="AE360" s="168"/>
      <c r="AF360" s="168"/>
      <c r="AG360" s="168"/>
      <c r="AH360" s="168"/>
      <c r="AI360" s="168"/>
      <c r="AJ360" s="168"/>
      <c r="AK360" s="168"/>
      <c r="AL360" s="168"/>
      <c r="AM360" s="168"/>
      <c r="AN360" s="168"/>
      <c r="AO360" s="184"/>
      <c r="AP360" s="24"/>
      <c r="AQ360" s="8"/>
    </row>
    <row r="361" spans="1:43" ht="14.65" customHeight="1">
      <c r="A361" s="103"/>
      <c r="B361" s="193"/>
      <c r="C361" s="193"/>
      <c r="D361" s="118"/>
      <c r="E361" s="127"/>
      <c r="F361" s="133"/>
      <c r="G361" s="133"/>
      <c r="H361" s="133"/>
      <c r="I361" s="133"/>
      <c r="J361" s="145"/>
      <c r="K361" s="148"/>
      <c r="L361" s="151"/>
      <c r="M361" s="154"/>
      <c r="N361" s="14"/>
      <c r="O361" s="15"/>
      <c r="P361" s="15"/>
      <c r="Q361" s="16"/>
      <c r="R361" s="17" t="str">
        <f ca="1">IF(Q361=0," ",IFERROR(IF(DATEDIF(TODAY(),Q361,"M")&lt;=5,"ROJO",IF(DATEDIF(TODAY(),Q361,"M")&gt;=12,"VERDE",IF(AND(DATEDIF(TODAY(),Q361,"M")&gt;=6,DATEDIF(TODAY(),Q361,"M")&lt;=11),"AMARILLO"))),S361))</f>
        <v xml:space="preserve"> </v>
      </c>
      <c r="S361" s="25" t="str">
        <f>IF(Q361=0," ",IF(Q361&lt;=$N$4,"VENCIDO","NO VENCIDO"))</f>
        <v xml:space="preserve"> </v>
      </c>
      <c r="T361" s="18"/>
      <c r="U361" s="19"/>
      <c r="V361" s="19"/>
      <c r="W361" s="20"/>
      <c r="X361" s="20"/>
      <c r="Y361" s="164"/>
      <c r="Z361" s="21"/>
      <c r="AA361" s="4"/>
      <c r="AB361" s="168"/>
      <c r="AC361" s="168"/>
      <c r="AD361" s="172"/>
      <c r="AE361" s="168"/>
      <c r="AF361" s="168"/>
      <c r="AG361" s="168"/>
      <c r="AH361" s="168"/>
      <c r="AI361" s="168"/>
      <c r="AJ361" s="168"/>
      <c r="AK361" s="168"/>
      <c r="AL361" s="168"/>
      <c r="AM361" s="168"/>
      <c r="AN361" s="168"/>
      <c r="AO361" s="184"/>
      <c r="AP361" s="24"/>
      <c r="AQ361" s="8"/>
    </row>
    <row r="362" spans="1:43" ht="14.65" customHeight="1">
      <c r="A362" s="103"/>
      <c r="B362" s="193"/>
      <c r="C362" s="193"/>
      <c r="D362" s="118"/>
      <c r="E362" s="127"/>
      <c r="F362" s="133"/>
      <c r="G362" s="133"/>
      <c r="H362" s="133"/>
      <c r="I362" s="133"/>
      <c r="J362" s="145"/>
      <c r="K362" s="148"/>
      <c r="L362" s="151"/>
      <c r="M362" s="154"/>
      <c r="N362" s="14"/>
      <c r="O362" s="15"/>
      <c r="P362" s="15"/>
      <c r="Q362" s="16"/>
      <c r="R362" s="17" t="str">
        <f ca="1">IF(Q362=0," ",IFERROR(IF(DATEDIF(TODAY(),Q362,"M")&lt;=5,"ROJO",IF(DATEDIF(TODAY(),Q362,"M")&gt;=12,"VERDE",IF(AND(DATEDIF(TODAY(),Q362,"M")&gt;=6,DATEDIF(TODAY(),Q362,"M")&lt;=11),"AMARILLO"))),S362))</f>
        <v xml:space="preserve"> </v>
      </c>
      <c r="S362" s="25" t="str">
        <f>IF(Q362=0," ",IF(Q362&lt;=$N$4,"VENCIDO","NO VENCIDO"))</f>
        <v xml:space="preserve"> </v>
      </c>
      <c r="T362" s="18"/>
      <c r="U362" s="19"/>
      <c r="V362" s="19"/>
      <c r="W362" s="20"/>
      <c r="X362" s="20"/>
      <c r="Y362" s="164"/>
      <c r="Z362" s="21"/>
      <c r="AA362" s="4"/>
      <c r="AB362" s="168"/>
      <c r="AC362" s="168"/>
      <c r="AD362" s="172"/>
      <c r="AE362" s="168"/>
      <c r="AF362" s="168"/>
      <c r="AG362" s="168"/>
      <c r="AH362" s="168"/>
      <c r="AI362" s="168"/>
      <c r="AJ362" s="168"/>
      <c r="AK362" s="168"/>
      <c r="AL362" s="168"/>
      <c r="AM362" s="168"/>
      <c r="AN362" s="168"/>
      <c r="AO362" s="184"/>
      <c r="AP362" s="24"/>
      <c r="AQ362" s="8"/>
    </row>
    <row r="363" spans="1:43" ht="14.65" customHeight="1">
      <c r="A363" s="103"/>
      <c r="B363" s="193"/>
      <c r="C363" s="193"/>
      <c r="D363" s="118"/>
      <c r="E363" s="127"/>
      <c r="F363" s="133"/>
      <c r="G363" s="133"/>
      <c r="H363" s="133"/>
      <c r="I363" s="133"/>
      <c r="J363" s="145"/>
      <c r="K363" s="148"/>
      <c r="L363" s="151"/>
      <c r="M363" s="155"/>
      <c r="N363" s="14"/>
      <c r="O363" s="15"/>
      <c r="P363" s="15"/>
      <c r="Q363" s="16"/>
      <c r="R363" s="17" t="str">
        <f ca="1">IF(Q363=0," ",IFERROR(IF(DATEDIF(TODAY(),Q363,"M")&lt;=5,"ROJO",IF(DATEDIF(TODAY(),Q363,"M")&gt;=12,"VERDE",IF(AND(DATEDIF(TODAY(),Q363,"M")&gt;=6,DATEDIF(TODAY(),Q363,"M")&lt;=11),"AMARILLO"))),S363))</f>
        <v xml:space="preserve"> </v>
      </c>
      <c r="S363" s="25" t="str">
        <f>IF(Q363=0," ",IF(Q363&lt;=$N$4,"VENCIDO","NO VENCIDO"))</f>
        <v xml:space="preserve"> </v>
      </c>
      <c r="T363" s="18"/>
      <c r="U363" s="19"/>
      <c r="V363" s="19"/>
      <c r="W363" s="20"/>
      <c r="X363" s="20"/>
      <c r="Y363" s="164"/>
      <c r="Z363" s="21"/>
      <c r="AA363" s="4"/>
      <c r="AB363" s="169"/>
      <c r="AC363" s="169"/>
      <c r="AD363" s="173"/>
      <c r="AE363" s="169"/>
      <c r="AF363" s="169"/>
      <c r="AG363" s="169"/>
      <c r="AH363" s="169"/>
      <c r="AI363" s="169"/>
      <c r="AJ363" s="169"/>
      <c r="AK363" s="169"/>
      <c r="AL363" s="169"/>
      <c r="AM363" s="169"/>
      <c r="AN363" s="169"/>
      <c r="AO363" s="185"/>
      <c r="AP363" s="24"/>
      <c r="AQ363" s="8"/>
    </row>
    <row r="364" spans="1:43" ht="16.5">
      <c r="A364" s="103"/>
      <c r="B364" s="193"/>
      <c r="C364" s="193"/>
      <c r="D364" s="119"/>
      <c r="E364" s="128"/>
      <c r="F364" s="134"/>
      <c r="G364" s="134"/>
      <c r="H364" s="134"/>
      <c r="I364" s="134"/>
      <c r="J364" s="146"/>
      <c r="K364" s="149"/>
      <c r="L364" s="152"/>
      <c r="M364" s="28" t="b">
        <f>M358=N364</f>
        <v>1</v>
      </c>
      <c r="N364" s="29">
        <f>SUM(N358:N363)</f>
        <v>0</v>
      </c>
      <c r="O364" s="30" t="s">
        <v>112</v>
      </c>
      <c r="P364" s="31"/>
      <c r="Q364" s="32"/>
      <c r="R364" s="32"/>
      <c r="S364" s="32"/>
      <c r="T364" s="33">
        <f>SUM(T358:T363)</f>
        <v>0</v>
      </c>
      <c r="U364" s="34"/>
      <c r="V364" s="34"/>
      <c r="W364" s="35"/>
      <c r="X364" s="35"/>
      <c r="Y364" s="165"/>
      <c r="Z364" s="36"/>
      <c r="AA364" s="4"/>
      <c r="AB364" s="37"/>
      <c r="AC364" s="38"/>
      <c r="AD364" s="53"/>
      <c r="AE364" s="38"/>
      <c r="AF364" s="38"/>
      <c r="AG364" s="38"/>
      <c r="AH364" s="38"/>
      <c r="AI364" s="38"/>
      <c r="AJ364" s="38"/>
      <c r="AK364" s="38"/>
      <c r="AL364" s="38"/>
      <c r="AM364" s="38"/>
      <c r="AN364" s="38"/>
      <c r="AO364" s="39"/>
      <c r="AP364" s="24"/>
      <c r="AQ364" s="8"/>
    </row>
    <row r="365" spans="1:43" ht="14.65" customHeight="1">
      <c r="A365" s="45">
        <f>+A358+1</f>
        <v>11</v>
      </c>
      <c r="B365" s="99" t="s">
        <v>214</v>
      </c>
      <c r="C365" s="99"/>
      <c r="D365" s="54">
        <f>+Agosto!M365</f>
        <v>5</v>
      </c>
      <c r="E365" s="55">
        <v>50</v>
      </c>
      <c r="F365" s="56">
        <v>1</v>
      </c>
      <c r="G365" s="56"/>
      <c r="H365" s="26"/>
      <c r="I365" s="26"/>
      <c r="J365" s="27">
        <f t="shared" ref="J365:J371" si="3">+F365+G365</f>
        <v>1</v>
      </c>
      <c r="K365" s="57">
        <f t="shared" ref="K365:K371" si="4">+AO365</f>
        <v>0</v>
      </c>
      <c r="L365" s="58">
        <f t="shared" ref="L365:L371" si="5">+J365+K365</f>
        <v>1</v>
      </c>
      <c r="M365" s="59">
        <f t="shared" ref="M365:M371" si="6">+(D365+E365)-(L365)+H365-I365</f>
        <v>54</v>
      </c>
      <c r="N365" s="14"/>
      <c r="O365" s="15"/>
      <c r="P365" s="15"/>
      <c r="Q365" s="16"/>
      <c r="R365" s="17" t="str">
        <f t="shared" ref="R365:R371" ca="1" si="7">IF(Q365=0," ",IFERROR(IF(DATEDIF(TODAY(),Q365,"M")&lt;=5,"ROJO",IF(DATEDIF(TODAY(),Q365,"M")&gt;=12,"VERDE",IF(AND(DATEDIF(TODAY(),Q365,"M")&gt;=6,DATEDIF(TODAY(),Q365,"M")&lt;=11),"AMARILLO"))),S365))</f>
        <v xml:space="preserve"> </v>
      </c>
      <c r="S365" s="25" t="str">
        <f t="shared" ref="S365:S371" si="8">IF(Q365=0," ",IF(Q365&lt;=$N$4,"VENCIDO","NO VENCIDO"))</f>
        <v xml:space="preserve"> </v>
      </c>
      <c r="T365" s="18"/>
      <c r="U365" s="19"/>
      <c r="V365" s="19"/>
      <c r="W365" s="20"/>
      <c r="X365" s="20"/>
      <c r="Y365" s="60"/>
      <c r="Z365" s="61"/>
      <c r="AA365" s="4"/>
      <c r="AB365" s="22"/>
      <c r="AC365" s="22"/>
      <c r="AD365" s="23">
        <f t="shared" ref="AD365:AD371" si="9">+AB365+AC365</f>
        <v>0</v>
      </c>
      <c r="AE365" s="22"/>
      <c r="AF365" s="22"/>
      <c r="AG365" s="22"/>
      <c r="AH365" s="22"/>
      <c r="AI365" s="22"/>
      <c r="AJ365" s="22"/>
      <c r="AK365" s="22"/>
      <c r="AL365" s="22"/>
      <c r="AM365" s="22"/>
      <c r="AN365" s="22"/>
      <c r="AO365" s="62">
        <f>SUM(AD365:AN365)</f>
        <v>0</v>
      </c>
      <c r="AP365" s="24"/>
      <c r="AQ365" s="8"/>
    </row>
    <row r="366" spans="1:43" ht="14.65" customHeight="1">
      <c r="A366" s="45">
        <f t="shared" ref="A366:A371" si="10">A365+1</f>
        <v>12</v>
      </c>
      <c r="B366" s="99" t="s">
        <v>215</v>
      </c>
      <c r="C366" s="99"/>
      <c r="D366" s="54">
        <f>+Agosto!M366</f>
        <v>0</v>
      </c>
      <c r="E366" s="55">
        <v>30</v>
      </c>
      <c r="F366" s="56"/>
      <c r="G366" s="56"/>
      <c r="H366" s="26"/>
      <c r="I366" s="26"/>
      <c r="J366" s="27">
        <f t="shared" si="3"/>
        <v>0</v>
      </c>
      <c r="K366" s="57">
        <f t="shared" si="4"/>
        <v>0</v>
      </c>
      <c r="L366" s="58">
        <f t="shared" si="5"/>
        <v>0</v>
      </c>
      <c r="M366" s="59">
        <f t="shared" si="6"/>
        <v>30</v>
      </c>
      <c r="N366" s="14"/>
      <c r="O366" s="15"/>
      <c r="P366" s="15"/>
      <c r="Q366" s="16"/>
      <c r="R366" s="17" t="str">
        <f t="shared" ca="1" si="7"/>
        <v xml:space="preserve"> </v>
      </c>
      <c r="S366" s="25" t="str">
        <f t="shared" si="8"/>
        <v xml:space="preserve"> </v>
      </c>
      <c r="T366" s="18"/>
      <c r="U366" s="19"/>
      <c r="V366" s="19"/>
      <c r="W366" s="20"/>
      <c r="X366" s="20"/>
      <c r="Y366" s="63"/>
      <c r="Z366" s="61"/>
      <c r="AA366" s="4"/>
      <c r="AB366" s="22"/>
      <c r="AC366" s="22"/>
      <c r="AD366" s="23">
        <f t="shared" si="9"/>
        <v>0</v>
      </c>
      <c r="AE366" s="22"/>
      <c r="AF366" s="22"/>
      <c r="AG366" s="22"/>
      <c r="AH366" s="22"/>
      <c r="AI366" s="22"/>
      <c r="AJ366" s="22"/>
      <c r="AK366" s="22"/>
      <c r="AL366" s="22"/>
      <c r="AM366" s="22"/>
      <c r="AN366" s="22"/>
      <c r="AO366" s="62">
        <f t="shared" ref="AO366:AO371" si="11">SUM(AD366:AN366)</f>
        <v>0</v>
      </c>
      <c r="AP366" s="24"/>
      <c r="AQ366" s="8"/>
    </row>
    <row r="367" spans="1:43" ht="14.65" customHeight="1">
      <c r="A367" s="45">
        <f t="shared" si="10"/>
        <v>13</v>
      </c>
      <c r="B367" s="99" t="s">
        <v>216</v>
      </c>
      <c r="C367" s="99"/>
      <c r="D367" s="54">
        <f>+Agosto!M367</f>
        <v>0</v>
      </c>
      <c r="E367" s="55">
        <v>15</v>
      </c>
      <c r="F367" s="56"/>
      <c r="G367" s="56"/>
      <c r="H367" s="26"/>
      <c r="I367" s="26"/>
      <c r="J367" s="27">
        <f t="shared" si="3"/>
        <v>0</v>
      </c>
      <c r="K367" s="57">
        <f t="shared" si="4"/>
        <v>0</v>
      </c>
      <c r="L367" s="58">
        <f t="shared" si="5"/>
        <v>0</v>
      </c>
      <c r="M367" s="59">
        <f t="shared" si="6"/>
        <v>15</v>
      </c>
      <c r="N367" s="14"/>
      <c r="O367" s="15"/>
      <c r="P367" s="15"/>
      <c r="Q367" s="16"/>
      <c r="R367" s="17" t="str">
        <f t="shared" ca="1" si="7"/>
        <v xml:space="preserve"> </v>
      </c>
      <c r="S367" s="25" t="str">
        <f t="shared" si="8"/>
        <v xml:space="preserve"> </v>
      </c>
      <c r="T367" s="18"/>
      <c r="U367" s="19"/>
      <c r="V367" s="19"/>
      <c r="W367" s="20"/>
      <c r="X367" s="20"/>
      <c r="Y367" s="63"/>
      <c r="Z367" s="61"/>
      <c r="AA367" s="4"/>
      <c r="AB367" s="22"/>
      <c r="AC367" s="22"/>
      <c r="AD367" s="23">
        <f t="shared" si="9"/>
        <v>0</v>
      </c>
      <c r="AE367" s="22"/>
      <c r="AF367" s="22"/>
      <c r="AG367" s="22"/>
      <c r="AH367" s="22"/>
      <c r="AI367" s="22"/>
      <c r="AJ367" s="22"/>
      <c r="AK367" s="22"/>
      <c r="AL367" s="22"/>
      <c r="AM367" s="22"/>
      <c r="AN367" s="22"/>
      <c r="AO367" s="62">
        <f t="shared" si="11"/>
        <v>0</v>
      </c>
      <c r="AP367" s="24"/>
      <c r="AQ367" s="8"/>
    </row>
    <row r="368" spans="1:43" ht="14.65" customHeight="1">
      <c r="A368" s="45">
        <f t="shared" si="10"/>
        <v>14</v>
      </c>
      <c r="B368" s="99" t="s">
        <v>217</v>
      </c>
      <c r="C368" s="99"/>
      <c r="D368" s="54">
        <f>+Agosto!M368</f>
        <v>7</v>
      </c>
      <c r="E368" s="55">
        <v>10</v>
      </c>
      <c r="F368" s="56">
        <v>1</v>
      </c>
      <c r="G368" s="56"/>
      <c r="H368" s="26"/>
      <c r="I368" s="26"/>
      <c r="J368" s="27">
        <f t="shared" si="3"/>
        <v>1</v>
      </c>
      <c r="K368" s="57">
        <f t="shared" si="4"/>
        <v>0</v>
      </c>
      <c r="L368" s="58">
        <f t="shared" si="5"/>
        <v>1</v>
      </c>
      <c r="M368" s="59">
        <f t="shared" si="6"/>
        <v>16</v>
      </c>
      <c r="N368" s="14"/>
      <c r="O368" s="15"/>
      <c r="P368" s="15"/>
      <c r="Q368" s="16"/>
      <c r="R368" s="17" t="str">
        <f t="shared" ca="1" si="7"/>
        <v xml:space="preserve"> </v>
      </c>
      <c r="S368" s="25" t="str">
        <f t="shared" si="8"/>
        <v xml:space="preserve"> </v>
      </c>
      <c r="T368" s="18"/>
      <c r="U368" s="19"/>
      <c r="V368" s="19"/>
      <c r="W368" s="20"/>
      <c r="X368" s="20"/>
      <c r="Y368" s="63"/>
      <c r="Z368" s="61"/>
      <c r="AA368" s="4"/>
      <c r="AB368" s="22"/>
      <c r="AC368" s="22"/>
      <c r="AD368" s="23">
        <f t="shared" si="9"/>
        <v>0</v>
      </c>
      <c r="AE368" s="22"/>
      <c r="AF368" s="22"/>
      <c r="AG368" s="22"/>
      <c r="AH368" s="22"/>
      <c r="AI368" s="22"/>
      <c r="AJ368" s="22"/>
      <c r="AK368" s="22"/>
      <c r="AL368" s="22"/>
      <c r="AM368" s="22"/>
      <c r="AN368" s="22"/>
      <c r="AO368" s="62">
        <f t="shared" si="11"/>
        <v>0</v>
      </c>
      <c r="AP368" s="24"/>
      <c r="AQ368" s="8"/>
    </row>
    <row r="369" spans="1:43" ht="14.65" customHeight="1">
      <c r="A369" s="45">
        <f t="shared" si="10"/>
        <v>15</v>
      </c>
      <c r="B369" s="99" t="s">
        <v>218</v>
      </c>
      <c r="C369" s="99"/>
      <c r="D369" s="54">
        <f>+Agosto!M369</f>
        <v>7</v>
      </c>
      <c r="E369" s="55"/>
      <c r="F369" s="56"/>
      <c r="G369" s="56"/>
      <c r="H369" s="26"/>
      <c r="I369" s="26"/>
      <c r="J369" s="27">
        <f t="shared" si="3"/>
        <v>0</v>
      </c>
      <c r="K369" s="57">
        <f t="shared" si="4"/>
        <v>0</v>
      </c>
      <c r="L369" s="58">
        <f t="shared" si="5"/>
        <v>0</v>
      </c>
      <c r="M369" s="59">
        <f t="shared" si="6"/>
        <v>7</v>
      </c>
      <c r="N369" s="14"/>
      <c r="O369" s="15"/>
      <c r="P369" s="15"/>
      <c r="Q369" s="16"/>
      <c r="R369" s="17" t="str">
        <f t="shared" ca="1" si="7"/>
        <v xml:space="preserve"> </v>
      </c>
      <c r="S369" s="25" t="str">
        <f t="shared" si="8"/>
        <v xml:space="preserve"> </v>
      </c>
      <c r="T369" s="18"/>
      <c r="U369" s="19"/>
      <c r="V369" s="19"/>
      <c r="W369" s="20"/>
      <c r="X369" s="20"/>
      <c r="Y369" s="63"/>
      <c r="Z369" s="61"/>
      <c r="AA369" s="4"/>
      <c r="AB369" s="22"/>
      <c r="AC369" s="22"/>
      <c r="AD369" s="23">
        <f t="shared" si="9"/>
        <v>0</v>
      </c>
      <c r="AE369" s="22"/>
      <c r="AF369" s="22"/>
      <c r="AG369" s="22"/>
      <c r="AH369" s="22"/>
      <c r="AI369" s="22"/>
      <c r="AJ369" s="22"/>
      <c r="AK369" s="22"/>
      <c r="AL369" s="22"/>
      <c r="AM369" s="22"/>
      <c r="AN369" s="22"/>
      <c r="AO369" s="62">
        <f t="shared" si="11"/>
        <v>0</v>
      </c>
      <c r="AP369" s="24"/>
      <c r="AQ369" s="8"/>
    </row>
    <row r="370" spans="1:43" ht="16.5">
      <c r="A370" s="45">
        <f t="shared" si="10"/>
        <v>16</v>
      </c>
      <c r="B370" s="99" t="s">
        <v>219</v>
      </c>
      <c r="C370" s="99"/>
      <c r="D370" s="54">
        <f>+Agosto!M370</f>
        <v>10</v>
      </c>
      <c r="E370" s="55"/>
      <c r="F370" s="56"/>
      <c r="G370" s="56"/>
      <c r="H370" s="26"/>
      <c r="I370" s="26"/>
      <c r="J370" s="27">
        <f t="shared" si="3"/>
        <v>0</v>
      </c>
      <c r="K370" s="57">
        <f t="shared" si="4"/>
        <v>0</v>
      </c>
      <c r="L370" s="58">
        <f t="shared" si="5"/>
        <v>0</v>
      </c>
      <c r="M370" s="59">
        <f t="shared" si="6"/>
        <v>10</v>
      </c>
      <c r="N370" s="14"/>
      <c r="O370" s="15"/>
      <c r="P370" s="15"/>
      <c r="Q370" s="16"/>
      <c r="R370" s="17" t="str">
        <f t="shared" ca="1" si="7"/>
        <v xml:space="preserve"> </v>
      </c>
      <c r="S370" s="25" t="str">
        <f t="shared" si="8"/>
        <v xml:space="preserve"> </v>
      </c>
      <c r="T370" s="18"/>
      <c r="U370" s="19"/>
      <c r="V370" s="19"/>
      <c r="W370" s="20"/>
      <c r="X370" s="20"/>
      <c r="Y370" s="63"/>
      <c r="Z370" s="61"/>
      <c r="AA370" s="4"/>
      <c r="AB370" s="22"/>
      <c r="AC370" s="22"/>
      <c r="AD370" s="23">
        <f t="shared" si="9"/>
        <v>0</v>
      </c>
      <c r="AE370" s="22"/>
      <c r="AF370" s="22"/>
      <c r="AG370" s="22"/>
      <c r="AH370" s="22"/>
      <c r="AI370" s="22"/>
      <c r="AJ370" s="22"/>
      <c r="AK370" s="22"/>
      <c r="AL370" s="22"/>
      <c r="AM370" s="22"/>
      <c r="AN370" s="22"/>
      <c r="AO370" s="62">
        <f t="shared" si="11"/>
        <v>0</v>
      </c>
      <c r="AP370" s="24"/>
      <c r="AQ370" s="8"/>
    </row>
    <row r="371" spans="1:43" ht="16.5">
      <c r="A371" s="45">
        <f t="shared" si="10"/>
        <v>17</v>
      </c>
      <c r="B371" s="99" t="s">
        <v>220</v>
      </c>
      <c r="C371" s="99"/>
      <c r="D371" s="54">
        <f>+Agosto!M371</f>
        <v>0</v>
      </c>
      <c r="E371" s="55"/>
      <c r="F371" s="56"/>
      <c r="G371" s="56"/>
      <c r="H371" s="26"/>
      <c r="I371" s="26"/>
      <c r="J371" s="27">
        <f t="shared" si="3"/>
        <v>0</v>
      </c>
      <c r="K371" s="57">
        <f t="shared" si="4"/>
        <v>0</v>
      </c>
      <c r="L371" s="58">
        <f t="shared" si="5"/>
        <v>0</v>
      </c>
      <c r="M371" s="59">
        <f t="shared" si="6"/>
        <v>0</v>
      </c>
      <c r="N371" s="14"/>
      <c r="O371" s="15"/>
      <c r="P371" s="15"/>
      <c r="Q371" s="16"/>
      <c r="R371" s="17" t="str">
        <f t="shared" ca="1" si="7"/>
        <v xml:space="preserve"> </v>
      </c>
      <c r="S371" s="25" t="str">
        <f t="shared" si="8"/>
        <v xml:space="preserve"> </v>
      </c>
      <c r="T371" s="18"/>
      <c r="U371" s="19"/>
      <c r="V371" s="19"/>
      <c r="W371" s="20"/>
      <c r="X371" s="20"/>
      <c r="Y371" s="63"/>
      <c r="Z371" s="61"/>
      <c r="AA371" s="4"/>
      <c r="AB371" s="22"/>
      <c r="AC371" s="22"/>
      <c r="AD371" s="23">
        <f t="shared" si="9"/>
        <v>0</v>
      </c>
      <c r="AE371" s="22"/>
      <c r="AF371" s="22"/>
      <c r="AG371" s="22"/>
      <c r="AH371" s="22"/>
      <c r="AI371" s="22"/>
      <c r="AJ371" s="22"/>
      <c r="AK371" s="22"/>
      <c r="AL371" s="22"/>
      <c r="AM371" s="22"/>
      <c r="AN371" s="22"/>
      <c r="AO371" s="62">
        <f t="shared" si="11"/>
        <v>0</v>
      </c>
      <c r="AP371" s="24"/>
      <c r="AQ371" s="8"/>
    </row>
    <row r="372" spans="1:43" ht="16.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row>
    <row r="373" spans="1:43" ht="14.65" customHeight="1">
      <c r="A373" s="113" t="s">
        <v>48</v>
      </c>
      <c r="B373" s="202" t="s">
        <v>221</v>
      </c>
      <c r="C373" s="202"/>
      <c r="D373" s="123" t="s">
        <v>78</v>
      </c>
      <c r="E373" s="113" t="s">
        <v>222</v>
      </c>
      <c r="F373" s="104" t="s">
        <v>80</v>
      </c>
      <c r="G373" s="105"/>
      <c r="H373" s="2" t="s">
        <v>81</v>
      </c>
      <c r="I373" s="3" t="s">
        <v>82</v>
      </c>
      <c r="J373" s="141" t="s">
        <v>83</v>
      </c>
      <c r="K373" s="110" t="s">
        <v>84</v>
      </c>
      <c r="L373" s="114" t="s">
        <v>85</v>
      </c>
      <c r="M373" s="113" t="s">
        <v>223</v>
      </c>
      <c r="N373" s="113" t="s">
        <v>87</v>
      </c>
      <c r="O373" s="113" t="s">
        <v>88</v>
      </c>
      <c r="P373" s="113" t="s">
        <v>89</v>
      </c>
      <c r="Q373" s="113" t="s">
        <v>90</v>
      </c>
      <c r="R373" s="159" t="s">
        <v>91</v>
      </c>
      <c r="S373" s="159" t="s">
        <v>92</v>
      </c>
      <c r="T373" s="162" t="s">
        <v>93</v>
      </c>
      <c r="U373" s="162" t="s">
        <v>89</v>
      </c>
      <c r="V373" s="162" t="s">
        <v>94</v>
      </c>
      <c r="W373" s="162" t="s">
        <v>95</v>
      </c>
      <c r="X373" s="162" t="s">
        <v>95</v>
      </c>
      <c r="Y373" s="110" t="s">
        <v>224</v>
      </c>
      <c r="Z373" s="162" t="s">
        <v>98</v>
      </c>
      <c r="AA373" s="4"/>
      <c r="AB373" s="106" t="s">
        <v>225</v>
      </c>
      <c r="AC373" s="106"/>
      <c r="AD373" s="106"/>
      <c r="AE373" s="106"/>
      <c r="AF373" s="106"/>
      <c r="AG373" s="106"/>
      <c r="AH373" s="106"/>
      <c r="AI373" s="106"/>
      <c r="AJ373" s="106"/>
      <c r="AK373" s="106"/>
      <c r="AL373" s="106"/>
      <c r="AM373" s="106"/>
      <c r="AN373" s="106"/>
      <c r="AO373" s="106"/>
      <c r="AP373" s="106"/>
      <c r="AQ373" s="186" t="s">
        <v>100</v>
      </c>
    </row>
    <row r="374" spans="1:43" ht="14.65" customHeight="1">
      <c r="A374" s="113"/>
      <c r="B374" s="202"/>
      <c r="C374" s="202"/>
      <c r="D374" s="124"/>
      <c r="E374" s="113"/>
      <c r="F374" s="114" t="s">
        <v>101</v>
      </c>
      <c r="G374" s="114" t="s">
        <v>102</v>
      </c>
      <c r="H374" s="135" t="s">
        <v>103</v>
      </c>
      <c r="I374" s="138" t="s">
        <v>104</v>
      </c>
      <c r="J374" s="142"/>
      <c r="K374" s="111"/>
      <c r="L374" s="115"/>
      <c r="M374" s="113"/>
      <c r="N374" s="113"/>
      <c r="O374" s="113"/>
      <c r="P374" s="113"/>
      <c r="Q374" s="113"/>
      <c r="R374" s="160"/>
      <c r="S374" s="160"/>
      <c r="T374" s="162"/>
      <c r="U374" s="162"/>
      <c r="V374" s="162"/>
      <c r="W374" s="162"/>
      <c r="X374" s="162"/>
      <c r="Y374" s="111"/>
      <c r="Z374" s="162"/>
      <c r="AA374" s="4"/>
      <c r="AB374" s="91">
        <v>1</v>
      </c>
      <c r="AC374" s="91"/>
      <c r="AD374" s="9">
        <v>2</v>
      </c>
      <c r="AE374" s="9">
        <v>3</v>
      </c>
      <c r="AF374" s="9">
        <v>4</v>
      </c>
      <c r="AG374" s="9">
        <v>5</v>
      </c>
      <c r="AH374" s="9">
        <v>6</v>
      </c>
      <c r="AI374" s="9">
        <v>7</v>
      </c>
      <c r="AJ374" s="9">
        <v>8</v>
      </c>
      <c r="AK374" s="9">
        <v>9</v>
      </c>
      <c r="AL374" s="9">
        <v>10</v>
      </c>
      <c r="AM374" s="9">
        <v>11</v>
      </c>
      <c r="AN374" s="9">
        <v>12</v>
      </c>
      <c r="AO374" s="9">
        <v>13</v>
      </c>
      <c r="AP374" s="9">
        <v>14</v>
      </c>
      <c r="AQ374" s="186"/>
    </row>
    <row r="375" spans="1:43" ht="14.65" customHeight="1">
      <c r="A375" s="113"/>
      <c r="B375" s="202"/>
      <c r="C375" s="202"/>
      <c r="D375" s="124"/>
      <c r="E375" s="113"/>
      <c r="F375" s="115"/>
      <c r="G375" s="115"/>
      <c r="H375" s="136"/>
      <c r="I375" s="139"/>
      <c r="J375" s="142"/>
      <c r="K375" s="111"/>
      <c r="L375" s="115"/>
      <c r="M375" s="113"/>
      <c r="N375" s="113"/>
      <c r="O375" s="113"/>
      <c r="P375" s="113"/>
      <c r="Q375" s="113"/>
      <c r="R375" s="160"/>
      <c r="S375" s="160"/>
      <c r="T375" s="162"/>
      <c r="U375" s="162"/>
      <c r="V375" s="162"/>
      <c r="W375" s="162"/>
      <c r="X375" s="162"/>
      <c r="Y375" s="111"/>
      <c r="Z375" s="162"/>
      <c r="AA375" s="4"/>
      <c r="AB375" s="107" t="s">
        <v>49</v>
      </c>
      <c r="AC375" s="107"/>
      <c r="AD375" s="174" t="s">
        <v>51</v>
      </c>
      <c r="AE375" s="177" t="s">
        <v>53</v>
      </c>
      <c r="AF375" s="174" t="s">
        <v>55</v>
      </c>
      <c r="AG375" s="177" t="s">
        <v>57</v>
      </c>
      <c r="AH375" s="174" t="s">
        <v>59</v>
      </c>
      <c r="AI375" s="177" t="s">
        <v>61</v>
      </c>
      <c r="AJ375" s="174" t="s">
        <v>63</v>
      </c>
      <c r="AK375" s="177" t="s">
        <v>65</v>
      </c>
      <c r="AL375" s="174" t="s">
        <v>67</v>
      </c>
      <c r="AM375" s="107" t="s">
        <v>40</v>
      </c>
      <c r="AN375" s="174" t="s">
        <v>226</v>
      </c>
      <c r="AO375" s="107" t="s">
        <v>73</v>
      </c>
      <c r="AP375" s="174" t="s">
        <v>75</v>
      </c>
      <c r="AQ375" s="186"/>
    </row>
    <row r="376" spans="1:43" ht="16.5">
      <c r="A376" s="113"/>
      <c r="B376" s="202"/>
      <c r="C376" s="202"/>
      <c r="D376" s="125"/>
      <c r="E376" s="113"/>
      <c r="F376" s="116"/>
      <c r="G376" s="116"/>
      <c r="H376" s="137"/>
      <c r="I376" s="140"/>
      <c r="J376" s="143"/>
      <c r="K376" s="112"/>
      <c r="L376" s="116"/>
      <c r="M376" s="113"/>
      <c r="N376" s="113"/>
      <c r="O376" s="113"/>
      <c r="P376" s="113"/>
      <c r="Q376" s="113"/>
      <c r="R376" s="161"/>
      <c r="S376" s="161"/>
      <c r="T376" s="162"/>
      <c r="U376" s="162"/>
      <c r="V376" s="162"/>
      <c r="W376" s="162"/>
      <c r="X376" s="162"/>
      <c r="Y376" s="112"/>
      <c r="Z376" s="162"/>
      <c r="AA376" s="4"/>
      <c r="AB376" s="64" t="s">
        <v>106</v>
      </c>
      <c r="AC376" s="64" t="s">
        <v>107</v>
      </c>
      <c r="AD376" s="174"/>
      <c r="AE376" s="178"/>
      <c r="AF376" s="174"/>
      <c r="AG376" s="178"/>
      <c r="AH376" s="174"/>
      <c r="AI376" s="178"/>
      <c r="AJ376" s="174"/>
      <c r="AK376" s="178"/>
      <c r="AL376" s="174"/>
      <c r="AM376" s="107"/>
      <c r="AN376" s="174"/>
      <c r="AO376" s="107"/>
      <c r="AP376" s="174"/>
      <c r="AQ376" s="186"/>
    </row>
    <row r="377" spans="1:43" ht="14.65" customHeight="1">
      <c r="A377" s="45">
        <v>1</v>
      </c>
      <c r="B377" s="108" t="s">
        <v>227</v>
      </c>
      <c r="C377" s="109"/>
      <c r="D377" s="54">
        <f>+Agosto!M377</f>
        <v>0</v>
      </c>
      <c r="E377" s="55"/>
      <c r="F377" s="65"/>
      <c r="G377" s="65"/>
      <c r="H377" s="66"/>
      <c r="I377" s="66"/>
      <c r="J377" s="27">
        <f>SUM(F377,G377)</f>
        <v>0</v>
      </c>
      <c r="K377" s="57">
        <f>+AQ377</f>
        <v>0</v>
      </c>
      <c r="L377" s="58">
        <f>+J377+K377</f>
        <v>0</v>
      </c>
      <c r="M377" s="59">
        <f>+(D377+E377)-(L377)+H377-I377</f>
        <v>0</v>
      </c>
      <c r="N377" s="67">
        <f>+AS377</f>
        <v>0</v>
      </c>
      <c r="O377" s="19"/>
      <c r="P377" s="19"/>
      <c r="Q377" s="19"/>
      <c r="R377" s="19"/>
      <c r="S377" s="20"/>
      <c r="T377" s="20"/>
      <c r="U377" s="68"/>
      <c r="V377" s="68"/>
      <c r="W377" s="68"/>
      <c r="X377" s="68"/>
      <c r="Y377" s="67">
        <f>+AS377</f>
        <v>0</v>
      </c>
      <c r="Z377" s="21"/>
      <c r="AA377" s="4"/>
      <c r="AB377" s="69"/>
      <c r="AC377" s="69"/>
      <c r="AD377" s="69"/>
      <c r="AE377" s="69"/>
      <c r="AF377" s="69"/>
      <c r="AG377" s="69"/>
      <c r="AH377" s="69"/>
      <c r="AI377" s="69"/>
      <c r="AJ377" s="69"/>
      <c r="AK377" s="69"/>
      <c r="AL377" s="69"/>
      <c r="AM377" s="69"/>
      <c r="AN377" s="69"/>
      <c r="AO377" s="69"/>
      <c r="AP377" s="69"/>
      <c r="AQ377" s="70">
        <f>SUM(AB377:AP377)</f>
        <v>0</v>
      </c>
    </row>
    <row r="378" spans="1:43" ht="14.65" customHeight="1">
      <c r="A378" s="45">
        <f>A377+1</f>
        <v>2</v>
      </c>
      <c r="B378" s="108" t="s">
        <v>228</v>
      </c>
      <c r="C378" s="109"/>
      <c r="D378" s="54">
        <f>+Agosto!M378</f>
        <v>0</v>
      </c>
      <c r="E378" s="55"/>
      <c r="F378" s="65"/>
      <c r="G378" s="65"/>
      <c r="H378" s="66"/>
      <c r="I378" s="66"/>
      <c r="J378" s="27">
        <f>SUM(F378,G378)</f>
        <v>0</v>
      </c>
      <c r="K378" s="57">
        <f>+AQ378</f>
        <v>0</v>
      </c>
      <c r="L378" s="58">
        <f>+J378+K378</f>
        <v>0</v>
      </c>
      <c r="M378" s="59">
        <f>+(D378+E378)-(L378)+H378-I378</f>
        <v>0</v>
      </c>
      <c r="N378" s="67">
        <f>+AS378</f>
        <v>0</v>
      </c>
      <c r="O378" s="19"/>
      <c r="P378" s="19"/>
      <c r="Q378" s="19"/>
      <c r="R378" s="19"/>
      <c r="S378" s="20"/>
      <c r="T378" s="20"/>
      <c r="U378" s="68"/>
      <c r="V378" s="68"/>
      <c r="W378" s="68"/>
      <c r="X378" s="68"/>
      <c r="Y378" s="67">
        <f>+AS378</f>
        <v>0</v>
      </c>
      <c r="Z378" s="21"/>
      <c r="AA378" s="4"/>
      <c r="AB378" s="69"/>
      <c r="AC378" s="69"/>
      <c r="AD378" s="69"/>
      <c r="AE378" s="69"/>
      <c r="AF378" s="69"/>
      <c r="AG378" s="69"/>
      <c r="AH378" s="69"/>
      <c r="AI378" s="69"/>
      <c r="AJ378" s="69"/>
      <c r="AK378" s="69"/>
      <c r="AL378" s="69"/>
      <c r="AM378" s="69"/>
      <c r="AN378" s="69"/>
      <c r="AO378" s="69"/>
      <c r="AP378" s="69"/>
      <c r="AQ378" s="70">
        <f>SUM(AB378:AP378)</f>
        <v>0</v>
      </c>
    </row>
    <row r="379" spans="1:43" ht="16.5">
      <c r="A379" s="45">
        <f>A378+1</f>
        <v>3</v>
      </c>
      <c r="B379" s="108" t="s">
        <v>229</v>
      </c>
      <c r="C379" s="109"/>
      <c r="D379" s="54">
        <f>+Agosto!M379</f>
        <v>0</v>
      </c>
      <c r="E379" s="55"/>
      <c r="F379" s="65"/>
      <c r="G379" s="65"/>
      <c r="H379" s="66"/>
      <c r="I379" s="66"/>
      <c r="J379" s="27">
        <f>SUM(F379,G379)</f>
        <v>0</v>
      </c>
      <c r="K379" s="57">
        <f>+AQ379</f>
        <v>0</v>
      </c>
      <c r="L379" s="58">
        <f>+J379+K379</f>
        <v>0</v>
      </c>
      <c r="M379" s="59">
        <f>+(D379+E379)-(L379)+H379-I379</f>
        <v>0</v>
      </c>
      <c r="N379" s="67">
        <f>+AS379</f>
        <v>0</v>
      </c>
      <c r="O379" s="19"/>
      <c r="P379" s="19"/>
      <c r="Q379" s="19"/>
      <c r="R379" s="19"/>
      <c r="S379" s="20"/>
      <c r="T379" s="20"/>
      <c r="U379" s="68"/>
      <c r="V379" s="68"/>
      <c r="W379" s="68"/>
      <c r="X379" s="68"/>
      <c r="Y379" s="67">
        <f>+AS379</f>
        <v>0</v>
      </c>
      <c r="Z379" s="21"/>
      <c r="AA379" s="4"/>
      <c r="AB379" s="69"/>
      <c r="AC379" s="69"/>
      <c r="AD379" s="69"/>
      <c r="AE379" s="69"/>
      <c r="AF379" s="69"/>
      <c r="AG379" s="69"/>
      <c r="AH379" s="69"/>
      <c r="AI379" s="69"/>
      <c r="AJ379" s="69"/>
      <c r="AK379" s="69"/>
      <c r="AL379" s="69"/>
      <c r="AM379" s="69"/>
      <c r="AN379" s="69"/>
      <c r="AO379" s="69"/>
      <c r="AP379" s="69"/>
      <c r="AQ379" s="70">
        <f>SUM(AB379:AP379)</f>
        <v>0</v>
      </c>
    </row>
    <row r="380" spans="1:43" ht="16.5">
      <c r="A380" s="45">
        <v>4</v>
      </c>
      <c r="B380" s="108" t="s">
        <v>230</v>
      </c>
      <c r="C380" s="109"/>
      <c r="D380" s="54">
        <f>+Agosto!M380</f>
        <v>0</v>
      </c>
      <c r="E380" s="55">
        <v>30</v>
      </c>
      <c r="F380" s="65"/>
      <c r="G380" s="65"/>
      <c r="H380" s="66"/>
      <c r="I380" s="66"/>
      <c r="J380" s="27">
        <f t="shared" ref="J380:J381" si="12">SUM(F380,G380)</f>
        <v>0</v>
      </c>
      <c r="K380" s="57">
        <f t="shared" ref="K380:K381" si="13">+AQ380</f>
        <v>0</v>
      </c>
      <c r="L380" s="58">
        <f t="shared" ref="L380:L381" si="14">+J380+K380</f>
        <v>0</v>
      </c>
      <c r="M380" s="59">
        <f t="shared" ref="M380:M381" si="15">+(D380+E380)-(L380)+H380-I380</f>
        <v>30</v>
      </c>
      <c r="N380" s="67">
        <f t="shared" ref="N380:N381" si="16">+AS380</f>
        <v>0</v>
      </c>
      <c r="O380" s="19" t="s">
        <v>327</v>
      </c>
      <c r="P380" s="19" t="s">
        <v>244</v>
      </c>
      <c r="Q380" s="19" t="s">
        <v>328</v>
      </c>
      <c r="R380" s="19"/>
      <c r="S380" s="20"/>
      <c r="T380" s="20"/>
      <c r="U380" s="68"/>
      <c r="V380" s="68"/>
      <c r="W380" s="68"/>
      <c r="X380" s="68"/>
      <c r="Y380" s="67">
        <f t="shared" ref="Y380:Y381" si="17">+AS380</f>
        <v>0</v>
      </c>
      <c r="Z380" s="21"/>
      <c r="AA380" s="4"/>
      <c r="AB380" s="69"/>
      <c r="AC380" s="69"/>
      <c r="AD380" s="69"/>
      <c r="AE380" s="69"/>
      <c r="AF380" s="69"/>
      <c r="AG380" s="69"/>
      <c r="AH380" s="69"/>
      <c r="AI380" s="69"/>
      <c r="AJ380" s="69"/>
      <c r="AK380" s="69"/>
      <c r="AL380" s="69"/>
      <c r="AM380" s="69"/>
      <c r="AN380" s="69"/>
      <c r="AO380" s="69"/>
      <c r="AP380" s="69"/>
      <c r="AQ380" s="70">
        <f t="shared" ref="AQ380:AQ381" si="18">SUM(AB380:AP380)</f>
        <v>0</v>
      </c>
    </row>
    <row r="381" spans="1:43" ht="16.5">
      <c r="A381" s="45">
        <f>A380+1</f>
        <v>5</v>
      </c>
      <c r="B381" s="108" t="s">
        <v>231</v>
      </c>
      <c r="C381" s="109"/>
      <c r="D381" s="54">
        <f>+Agosto!M381</f>
        <v>0</v>
      </c>
      <c r="E381" s="55"/>
      <c r="F381" s="65"/>
      <c r="G381" s="65"/>
      <c r="H381" s="66"/>
      <c r="I381" s="66"/>
      <c r="J381" s="27">
        <f t="shared" si="12"/>
        <v>0</v>
      </c>
      <c r="K381" s="57">
        <f t="shared" si="13"/>
        <v>0</v>
      </c>
      <c r="L381" s="58">
        <f t="shared" si="14"/>
        <v>0</v>
      </c>
      <c r="M381" s="59">
        <f t="shared" si="15"/>
        <v>0</v>
      </c>
      <c r="N381" s="67">
        <f t="shared" si="16"/>
        <v>0</v>
      </c>
      <c r="O381" s="19"/>
      <c r="P381" s="19"/>
      <c r="Q381" s="19"/>
      <c r="R381" s="19"/>
      <c r="S381" s="20"/>
      <c r="T381" s="20"/>
      <c r="U381" s="68"/>
      <c r="V381" s="68"/>
      <c r="W381" s="68"/>
      <c r="X381" s="68"/>
      <c r="Y381" s="67">
        <f t="shared" si="17"/>
        <v>0</v>
      </c>
      <c r="Z381" s="21"/>
      <c r="AA381" s="4"/>
      <c r="AB381" s="69"/>
      <c r="AC381" s="69"/>
      <c r="AD381" s="69"/>
      <c r="AE381" s="69"/>
      <c r="AF381" s="69"/>
      <c r="AG381" s="69"/>
      <c r="AH381" s="69"/>
      <c r="AI381" s="69"/>
      <c r="AJ381" s="69"/>
      <c r="AK381" s="69"/>
      <c r="AL381" s="69"/>
      <c r="AM381" s="69"/>
      <c r="AN381" s="69"/>
      <c r="AO381" s="69"/>
      <c r="AP381" s="69"/>
      <c r="AQ381" s="70">
        <f t="shared" si="18"/>
        <v>0</v>
      </c>
    </row>
  </sheetData>
  <sheetProtection algorithmName="SHA-512" hashValue="v0eAShTFq02v+RMlsl+m4hRFruZCPNaf0yspeImMA9piV/ZcdZnoDOOx/1iwTqU0eWmJ8VhFqS51Ofc3vBsO6w==" saltValue="18Q+e/42/9yPPw2WH3a0IA==" spinCount="100000" sheet="1" objects="1" scenarios="1"/>
  <protectedRanges>
    <protectedRange algorithmName="SHA-512" hashValue="zHOOI8C6TdaV6s6N2/27xESvwU0t5zAaLoItHRVoGpTXM9j+vyxsopMktU83nI5i57EgckgHvMhLqaFhlwmlrQ==" saltValue="lXnRqhBa+m7p3r+f6ZoJ4w==" spinCount="100000" sqref="K5:K220 K222:K293 K295:K371 Q221:Y221 Q294:Y294 M5:M9 M11:M15 M17:M21 M23:M27 M29:M33 M35:M39 M41:M45 M47:M51 M53:M57 M59:M63 M65:M69 M71:M75 M77:M81 M83:M87 M89:M93 M95:M99 M101:M105 M107:M111 M113:M117 M119:M123 M125:M129 M131:M135 M137:M141 M143:M147 M149:M153 M155:M159 M161:M165 M167:M171 M173:M177 M179:M183 M185:M189 M191:M195 M197:M201 M203:M207 M209:M213 M215:M219 M222:M226 M228:M232 M234:M238 M240:M244 M246:M250 M252:M256 M258:M262 M264:M268 M270:M274 M276:M280 M282:M286 M288:M292 M365:M371" name="Municipios_1_2"/>
    <protectedRange algorithmName="SHA-512" hashValue="azGcVdqYkhR86HIKn2rYPPRr5+mVW4IEq7uRHMk25sS6su9btp67csEbkWb5GQvriIX/bROpuDFXXVgLMPzhMQ==" saltValue="So3PWvzqU6WQxaYTU7AVAg==" spinCount="100000" sqref="M10 M16 M22 M28 M34 M40 M46 M52 M58 M64 M70 M76 M82 M100 M112 M118 M124 M130 M136 M142 M148 M88 M94 M106 M166 M172 M178 M184 M190 M196 M202 M208 M214 M220 M227 M233 M239 M245 M251 M257 M263 M269 M275 M281 M287 M293 M364 M160 M154" name="Acopio_1_2_2"/>
    <protectedRange algorithmName="SHA-512" hashValue="8byoQttQWGP5qbcxqBkq+H+/zRRYljqgH/rENkvAtcx2vfR2IwlTET4l4/66wUB+2T3pLT28iauSquQPOk8bNw==" saltValue="lZksW1D6kU5eg3qR/gQlwA==" spinCount="100000" sqref="AO1:AO4" name="Enero Perdidas_2_2"/>
    <protectedRange algorithmName="SHA-512" hashValue="8byoQttQWGP5qbcxqBkq+H+/zRRYljqgH/rENkvAtcx2vfR2IwlTET4l4/66wUB+2T3pLT28iauSquQPOk8bNw==" saltValue="lZksW1D6kU5eg3qR/gQlwA==" spinCount="100000" sqref="AQ373:AQ376" name="Enero Perdidas_3_2"/>
    <protectedRange algorithmName="SHA-512" hashValue="zHOOI8C6TdaV6s6N2/27xESvwU0t5zAaLoItHRVoGpTXM9j+vyxsopMktU83nI5i57EgckgHvMhLqaFhlwmlrQ==" saltValue="lXnRqhBa+m7p3r+f6ZoJ4w==" spinCount="100000" sqref="M295:M300 M302:M307 M309:M314 M316:M321 M323:M328 M330:M335 M337:M342 M344:M349 M351:M356 M358:M363" name="Municipios_1_2_1"/>
    <protectedRange algorithmName="SHA-512" hashValue="azGcVdqYkhR86HIKn2rYPPRr5+mVW4IEq7uRHMk25sS6su9btp67csEbkWb5GQvriIX/bROpuDFXXVgLMPzhMQ==" saltValue="So3PWvzqU6WQxaYTU7AVAg==" spinCount="100000" sqref="M301 M308 M315 M322 M329 M336 M343 M350 M357" name="Acopio_1_2_2_1"/>
    <protectedRange algorithmName="SHA-512" hashValue="zHOOI8C6TdaV6s6N2/27xESvwU0t5zAaLoItHRVoGpTXM9j+vyxsopMktU83nI5i57EgckgHvMhLqaFhlwmlrQ==" saltValue="lXnRqhBa+m7p3r+f6ZoJ4w==" spinCount="100000" sqref="K377:K381 M377:M381" name="Municipios_1_2_3"/>
    <protectedRange algorithmName="SHA-512" hashValue="8byoQttQWGP5qbcxqBkq+H+/zRRYljqgH/rENkvAtcx2vfR2IwlTET4l4/66wUB+2T3pLT28iauSquQPOk8bNw==" saltValue="lZksW1D6kU5eg3qR/gQlwA==" spinCount="100000" sqref="AQ377:AQ381" name="Enero Perdidas_5_2_2"/>
  </protectedRanges>
  <mergeCells count="1668">
    <mergeCell ref="B209:C214"/>
    <mergeCell ref="B203:C208"/>
    <mergeCell ref="B373:C376"/>
    <mergeCell ref="B358:C364"/>
    <mergeCell ref="B351:C357"/>
    <mergeCell ref="B344:C350"/>
    <mergeCell ref="B337:C343"/>
    <mergeCell ref="B330:C336"/>
    <mergeCell ref="B323:C329"/>
    <mergeCell ref="B316:C322"/>
    <mergeCell ref="B309:C315"/>
    <mergeCell ref="B41:C46"/>
    <mergeCell ref="B35:C40"/>
    <mergeCell ref="B29:C34"/>
    <mergeCell ref="B23:C28"/>
    <mergeCell ref="B17:C22"/>
    <mergeCell ref="B11:C16"/>
    <mergeCell ref="B371:C371"/>
    <mergeCell ref="B5:C10"/>
    <mergeCell ref="B1:C4"/>
    <mergeCell ref="B197:C202"/>
    <mergeCell ref="B191:C196"/>
    <mergeCell ref="B185:C190"/>
    <mergeCell ref="B179:C184"/>
    <mergeCell ref="B173:C178"/>
    <mergeCell ref="B167:C172"/>
    <mergeCell ref="B161:C166"/>
    <mergeCell ref="B155:C157"/>
    <mergeCell ref="B149:C151"/>
    <mergeCell ref="B143:C148"/>
    <mergeCell ref="B137:C142"/>
    <mergeCell ref="B131:C136"/>
    <mergeCell ref="B125:C130"/>
    <mergeCell ref="B119:C124"/>
    <mergeCell ref="B113:C118"/>
    <mergeCell ref="B107:C112"/>
    <mergeCell ref="B101:C106"/>
    <mergeCell ref="AO330:AO335"/>
    <mergeCell ref="AO337:AO342"/>
    <mergeCell ref="AO344:AO349"/>
    <mergeCell ref="AO351:AO356"/>
    <mergeCell ref="AO358:AO363"/>
    <mergeCell ref="AO375:AO376"/>
    <mergeCell ref="AP375:AP376"/>
    <mergeCell ref="AQ373:AQ376"/>
    <mergeCell ref="B95:C100"/>
    <mergeCell ref="B89:C94"/>
    <mergeCell ref="B83:C88"/>
    <mergeCell ref="B77:C82"/>
    <mergeCell ref="B71:C76"/>
    <mergeCell ref="B65:C70"/>
    <mergeCell ref="B59:C64"/>
    <mergeCell ref="B53:C58"/>
    <mergeCell ref="B47:C52"/>
    <mergeCell ref="B302:C308"/>
    <mergeCell ref="B295:C301"/>
    <mergeCell ref="B288:C293"/>
    <mergeCell ref="B282:C287"/>
    <mergeCell ref="B276:C281"/>
    <mergeCell ref="B270:C275"/>
    <mergeCell ref="B264:C269"/>
    <mergeCell ref="B258:C263"/>
    <mergeCell ref="B252:C257"/>
    <mergeCell ref="B246:C251"/>
    <mergeCell ref="B240:C245"/>
    <mergeCell ref="B234:C239"/>
    <mergeCell ref="B228:C233"/>
    <mergeCell ref="B222:C227"/>
    <mergeCell ref="B215:C220"/>
    <mergeCell ref="AO222:AO226"/>
    <mergeCell ref="AO228:AO232"/>
    <mergeCell ref="AO234:AO238"/>
    <mergeCell ref="AO240:AO244"/>
    <mergeCell ref="AO246:AO250"/>
    <mergeCell ref="AO252:AO256"/>
    <mergeCell ref="AO258:AO262"/>
    <mergeCell ref="AO264:AO268"/>
    <mergeCell ref="AO270:AO274"/>
    <mergeCell ref="AO276:AO280"/>
    <mergeCell ref="AO282:AO286"/>
    <mergeCell ref="AO288:AO292"/>
    <mergeCell ref="AO295:AO300"/>
    <mergeCell ref="AO302:AO307"/>
    <mergeCell ref="AO309:AO314"/>
    <mergeCell ref="AO316:AO321"/>
    <mergeCell ref="AO323:AO328"/>
    <mergeCell ref="AO119:AO123"/>
    <mergeCell ref="AO125:AO129"/>
    <mergeCell ref="AO131:AO135"/>
    <mergeCell ref="AO137:AO141"/>
    <mergeCell ref="AO143:AO147"/>
    <mergeCell ref="AO149:AO153"/>
    <mergeCell ref="AO155:AO159"/>
    <mergeCell ref="AO161:AO165"/>
    <mergeCell ref="AO167:AO171"/>
    <mergeCell ref="AO173:AO177"/>
    <mergeCell ref="AO179:AO183"/>
    <mergeCell ref="AO185:AO189"/>
    <mergeCell ref="AO191:AO195"/>
    <mergeCell ref="AO197:AO201"/>
    <mergeCell ref="AO203:AO207"/>
    <mergeCell ref="AO209:AO213"/>
    <mergeCell ref="AO215:AO219"/>
    <mergeCell ref="AN288:AN292"/>
    <mergeCell ref="AN295:AN300"/>
    <mergeCell ref="AN302:AN307"/>
    <mergeCell ref="AN309:AN314"/>
    <mergeCell ref="AN316:AN321"/>
    <mergeCell ref="AN323:AN328"/>
    <mergeCell ref="AN330:AN335"/>
    <mergeCell ref="AN337:AN342"/>
    <mergeCell ref="AN344:AN349"/>
    <mergeCell ref="AN351:AN356"/>
    <mergeCell ref="AN358:AN363"/>
    <mergeCell ref="AN375:AN376"/>
    <mergeCell ref="AO1:AO4"/>
    <mergeCell ref="AO5:AO9"/>
    <mergeCell ref="AO11:AO15"/>
    <mergeCell ref="AO17:AO21"/>
    <mergeCell ref="AO23:AO27"/>
    <mergeCell ref="AO29:AO33"/>
    <mergeCell ref="AO35:AO39"/>
    <mergeCell ref="AO41:AO45"/>
    <mergeCell ref="AO47:AO51"/>
    <mergeCell ref="AO53:AO57"/>
    <mergeCell ref="AO59:AO63"/>
    <mergeCell ref="AO65:AO69"/>
    <mergeCell ref="AO71:AO75"/>
    <mergeCell ref="AO77:AO81"/>
    <mergeCell ref="AO83:AO87"/>
    <mergeCell ref="AO89:AO93"/>
    <mergeCell ref="AO95:AO99"/>
    <mergeCell ref="AO101:AO105"/>
    <mergeCell ref="AO107:AO111"/>
    <mergeCell ref="AO113:AO117"/>
    <mergeCell ref="AN185:AN189"/>
    <mergeCell ref="AN191:AN195"/>
    <mergeCell ref="AN197:AN201"/>
    <mergeCell ref="AN203:AN207"/>
    <mergeCell ref="AN209:AN213"/>
    <mergeCell ref="AN215:AN219"/>
    <mergeCell ref="AN222:AN226"/>
    <mergeCell ref="AN228:AN232"/>
    <mergeCell ref="AN234:AN238"/>
    <mergeCell ref="AN240:AN244"/>
    <mergeCell ref="AN246:AN250"/>
    <mergeCell ref="AN252:AN256"/>
    <mergeCell ref="AN258:AN262"/>
    <mergeCell ref="AN264:AN268"/>
    <mergeCell ref="AN270:AN274"/>
    <mergeCell ref="AN276:AN280"/>
    <mergeCell ref="AN282:AN286"/>
    <mergeCell ref="AM375:AM376"/>
    <mergeCell ref="AN3:AN4"/>
    <mergeCell ref="AN5:AN9"/>
    <mergeCell ref="AN11:AN15"/>
    <mergeCell ref="AN17:AN21"/>
    <mergeCell ref="AN23:AN27"/>
    <mergeCell ref="AN29:AN33"/>
    <mergeCell ref="AN35:AN39"/>
    <mergeCell ref="AN41:AN45"/>
    <mergeCell ref="AN47:AN51"/>
    <mergeCell ref="AN53:AN57"/>
    <mergeCell ref="AN59:AN63"/>
    <mergeCell ref="AN65:AN69"/>
    <mergeCell ref="AN71:AN75"/>
    <mergeCell ref="AN77:AN81"/>
    <mergeCell ref="AN83:AN87"/>
    <mergeCell ref="AN89:AN93"/>
    <mergeCell ref="AN95:AN99"/>
    <mergeCell ref="AN101:AN105"/>
    <mergeCell ref="AN107:AN111"/>
    <mergeCell ref="AN113:AN117"/>
    <mergeCell ref="AN119:AN123"/>
    <mergeCell ref="AN125:AN129"/>
    <mergeCell ref="AN131:AN135"/>
    <mergeCell ref="AN137:AN141"/>
    <mergeCell ref="AN143:AN147"/>
    <mergeCell ref="AN149:AN153"/>
    <mergeCell ref="AN155:AN159"/>
    <mergeCell ref="AN161:AN165"/>
    <mergeCell ref="AN167:AN171"/>
    <mergeCell ref="AN173:AN177"/>
    <mergeCell ref="AN179:AN183"/>
    <mergeCell ref="AM252:AM256"/>
    <mergeCell ref="AM258:AM262"/>
    <mergeCell ref="AM264:AM268"/>
    <mergeCell ref="AM270:AM274"/>
    <mergeCell ref="AM276:AM280"/>
    <mergeCell ref="AM282:AM286"/>
    <mergeCell ref="AM288:AM292"/>
    <mergeCell ref="AM295:AM300"/>
    <mergeCell ref="AM302:AM307"/>
    <mergeCell ref="AM309:AM314"/>
    <mergeCell ref="AM316:AM321"/>
    <mergeCell ref="AM323:AM328"/>
    <mergeCell ref="AM330:AM335"/>
    <mergeCell ref="AM337:AM342"/>
    <mergeCell ref="AM344:AM349"/>
    <mergeCell ref="AM351:AM356"/>
    <mergeCell ref="AM358:AM363"/>
    <mergeCell ref="AM149:AM153"/>
    <mergeCell ref="AM155:AM159"/>
    <mergeCell ref="AM161:AM165"/>
    <mergeCell ref="AM167:AM171"/>
    <mergeCell ref="AM173:AM177"/>
    <mergeCell ref="AM179:AM183"/>
    <mergeCell ref="AM185:AM189"/>
    <mergeCell ref="AM191:AM195"/>
    <mergeCell ref="AM197:AM201"/>
    <mergeCell ref="AM203:AM207"/>
    <mergeCell ref="AM209:AM213"/>
    <mergeCell ref="AM215:AM219"/>
    <mergeCell ref="AM222:AM226"/>
    <mergeCell ref="AM228:AM232"/>
    <mergeCell ref="AM234:AM238"/>
    <mergeCell ref="AM240:AM244"/>
    <mergeCell ref="AM246:AM250"/>
    <mergeCell ref="AL323:AL328"/>
    <mergeCell ref="AL330:AL335"/>
    <mergeCell ref="AL337:AL342"/>
    <mergeCell ref="AL344:AL349"/>
    <mergeCell ref="AL351:AL356"/>
    <mergeCell ref="AL358:AL363"/>
    <mergeCell ref="AL375:AL376"/>
    <mergeCell ref="AM3:AM4"/>
    <mergeCell ref="AM5:AM9"/>
    <mergeCell ref="AM11:AM15"/>
    <mergeCell ref="AM17:AM21"/>
    <mergeCell ref="AM23:AM27"/>
    <mergeCell ref="AM29:AM33"/>
    <mergeCell ref="AM35:AM39"/>
    <mergeCell ref="AM41:AM45"/>
    <mergeCell ref="AM47:AM51"/>
    <mergeCell ref="AM53:AM57"/>
    <mergeCell ref="AM59:AM63"/>
    <mergeCell ref="AM65:AM69"/>
    <mergeCell ref="AM71:AM75"/>
    <mergeCell ref="AM77:AM81"/>
    <mergeCell ref="AM83:AM87"/>
    <mergeCell ref="AM89:AM93"/>
    <mergeCell ref="AM95:AM99"/>
    <mergeCell ref="AM101:AM105"/>
    <mergeCell ref="AM107:AM111"/>
    <mergeCell ref="AM113:AM117"/>
    <mergeCell ref="AM119:AM123"/>
    <mergeCell ref="AM125:AM129"/>
    <mergeCell ref="AM131:AM135"/>
    <mergeCell ref="AM137:AM141"/>
    <mergeCell ref="AM143:AM147"/>
    <mergeCell ref="AL215:AL219"/>
    <mergeCell ref="AL222:AL226"/>
    <mergeCell ref="AL228:AL232"/>
    <mergeCell ref="AL234:AL238"/>
    <mergeCell ref="AL240:AL244"/>
    <mergeCell ref="AL246:AL250"/>
    <mergeCell ref="AL252:AL256"/>
    <mergeCell ref="AL258:AL262"/>
    <mergeCell ref="AL264:AL268"/>
    <mergeCell ref="AL270:AL274"/>
    <mergeCell ref="AL276:AL280"/>
    <mergeCell ref="AL282:AL286"/>
    <mergeCell ref="AL288:AL292"/>
    <mergeCell ref="AL295:AL300"/>
    <mergeCell ref="AL302:AL307"/>
    <mergeCell ref="AL309:AL314"/>
    <mergeCell ref="AL316:AL321"/>
    <mergeCell ref="AL113:AL117"/>
    <mergeCell ref="AL119:AL123"/>
    <mergeCell ref="AL125:AL129"/>
    <mergeCell ref="AL131:AL135"/>
    <mergeCell ref="AL137:AL141"/>
    <mergeCell ref="AL143:AL147"/>
    <mergeCell ref="AL149:AL153"/>
    <mergeCell ref="AL155:AL159"/>
    <mergeCell ref="AL161:AL165"/>
    <mergeCell ref="AL167:AL171"/>
    <mergeCell ref="AL173:AL177"/>
    <mergeCell ref="AL179:AL183"/>
    <mergeCell ref="AL185:AL189"/>
    <mergeCell ref="AL191:AL195"/>
    <mergeCell ref="AL197:AL201"/>
    <mergeCell ref="AL203:AL207"/>
    <mergeCell ref="AL209:AL213"/>
    <mergeCell ref="AK282:AK286"/>
    <mergeCell ref="AK288:AK292"/>
    <mergeCell ref="AK295:AK300"/>
    <mergeCell ref="AK302:AK307"/>
    <mergeCell ref="AK309:AK314"/>
    <mergeCell ref="AK316:AK321"/>
    <mergeCell ref="AK323:AK328"/>
    <mergeCell ref="AK330:AK335"/>
    <mergeCell ref="AK337:AK342"/>
    <mergeCell ref="AK344:AK349"/>
    <mergeCell ref="AK351:AK356"/>
    <mergeCell ref="AK358:AK363"/>
    <mergeCell ref="AK375:AK376"/>
    <mergeCell ref="AL3:AL4"/>
    <mergeCell ref="AL5:AL9"/>
    <mergeCell ref="AL11:AL15"/>
    <mergeCell ref="AL17:AL21"/>
    <mergeCell ref="AL23:AL27"/>
    <mergeCell ref="AL29:AL33"/>
    <mergeCell ref="AL35:AL39"/>
    <mergeCell ref="AL41:AL45"/>
    <mergeCell ref="AL47:AL51"/>
    <mergeCell ref="AL53:AL57"/>
    <mergeCell ref="AL59:AL63"/>
    <mergeCell ref="AL65:AL69"/>
    <mergeCell ref="AL71:AL75"/>
    <mergeCell ref="AL77:AL81"/>
    <mergeCell ref="AL83:AL87"/>
    <mergeCell ref="AL89:AL93"/>
    <mergeCell ref="AL95:AL99"/>
    <mergeCell ref="AL101:AL105"/>
    <mergeCell ref="AL107:AL111"/>
    <mergeCell ref="AK179:AK183"/>
    <mergeCell ref="AK185:AK189"/>
    <mergeCell ref="AK191:AK195"/>
    <mergeCell ref="AK197:AK201"/>
    <mergeCell ref="AK203:AK207"/>
    <mergeCell ref="AK209:AK213"/>
    <mergeCell ref="AK215:AK219"/>
    <mergeCell ref="AK222:AK226"/>
    <mergeCell ref="AK228:AK232"/>
    <mergeCell ref="AK234:AK238"/>
    <mergeCell ref="AK240:AK244"/>
    <mergeCell ref="AK246:AK250"/>
    <mergeCell ref="AK252:AK256"/>
    <mergeCell ref="AK258:AK262"/>
    <mergeCell ref="AK264:AK268"/>
    <mergeCell ref="AK270:AK274"/>
    <mergeCell ref="AK276:AK280"/>
    <mergeCell ref="AJ358:AJ363"/>
    <mergeCell ref="AJ375:AJ376"/>
    <mergeCell ref="AK3:AK4"/>
    <mergeCell ref="AK5:AK9"/>
    <mergeCell ref="AK11:AK15"/>
    <mergeCell ref="AK17:AK21"/>
    <mergeCell ref="AK23:AK27"/>
    <mergeCell ref="AK29:AK33"/>
    <mergeCell ref="AK35:AK39"/>
    <mergeCell ref="AK41:AK45"/>
    <mergeCell ref="AK47:AK51"/>
    <mergeCell ref="AK53:AK57"/>
    <mergeCell ref="AK59:AK63"/>
    <mergeCell ref="AK65:AK69"/>
    <mergeCell ref="AK71:AK75"/>
    <mergeCell ref="AK77:AK81"/>
    <mergeCell ref="AK83:AK87"/>
    <mergeCell ref="AK89:AK93"/>
    <mergeCell ref="AK95:AK99"/>
    <mergeCell ref="AK101:AK105"/>
    <mergeCell ref="AK107:AK111"/>
    <mergeCell ref="AK113:AK117"/>
    <mergeCell ref="AK119:AK123"/>
    <mergeCell ref="AK125:AK129"/>
    <mergeCell ref="AK131:AK135"/>
    <mergeCell ref="AK137:AK141"/>
    <mergeCell ref="AK143:AK147"/>
    <mergeCell ref="AK149:AK153"/>
    <mergeCell ref="AK155:AK159"/>
    <mergeCell ref="AK161:AK165"/>
    <mergeCell ref="AK167:AK171"/>
    <mergeCell ref="AK173:AK177"/>
    <mergeCell ref="AJ246:AJ250"/>
    <mergeCell ref="AJ252:AJ256"/>
    <mergeCell ref="AJ258:AJ262"/>
    <mergeCell ref="AJ264:AJ268"/>
    <mergeCell ref="AJ270:AJ274"/>
    <mergeCell ref="AJ276:AJ280"/>
    <mergeCell ref="AJ282:AJ286"/>
    <mergeCell ref="AJ288:AJ292"/>
    <mergeCell ref="AJ295:AJ300"/>
    <mergeCell ref="AJ302:AJ307"/>
    <mergeCell ref="AJ309:AJ314"/>
    <mergeCell ref="AJ316:AJ321"/>
    <mergeCell ref="AJ323:AJ328"/>
    <mergeCell ref="AJ330:AJ335"/>
    <mergeCell ref="AJ337:AJ342"/>
    <mergeCell ref="AJ344:AJ349"/>
    <mergeCell ref="AJ351:AJ356"/>
    <mergeCell ref="AJ143:AJ147"/>
    <mergeCell ref="AJ149:AJ153"/>
    <mergeCell ref="AJ155:AJ159"/>
    <mergeCell ref="AJ161:AJ165"/>
    <mergeCell ref="AJ167:AJ171"/>
    <mergeCell ref="AJ173:AJ177"/>
    <mergeCell ref="AJ179:AJ183"/>
    <mergeCell ref="AJ185:AJ189"/>
    <mergeCell ref="AJ191:AJ195"/>
    <mergeCell ref="AJ197:AJ201"/>
    <mergeCell ref="AJ203:AJ207"/>
    <mergeCell ref="AJ209:AJ213"/>
    <mergeCell ref="AJ215:AJ219"/>
    <mergeCell ref="AJ222:AJ226"/>
    <mergeCell ref="AJ228:AJ232"/>
    <mergeCell ref="AJ234:AJ238"/>
    <mergeCell ref="AJ240:AJ244"/>
    <mergeCell ref="AI316:AI321"/>
    <mergeCell ref="AI323:AI328"/>
    <mergeCell ref="AI330:AI335"/>
    <mergeCell ref="AI337:AI342"/>
    <mergeCell ref="AI344:AI349"/>
    <mergeCell ref="AI351:AI356"/>
    <mergeCell ref="AI358:AI363"/>
    <mergeCell ref="AI375:AI376"/>
    <mergeCell ref="AJ3:AJ4"/>
    <mergeCell ref="AJ5:AJ9"/>
    <mergeCell ref="AJ11:AJ15"/>
    <mergeCell ref="AJ17:AJ21"/>
    <mergeCell ref="AJ23:AJ27"/>
    <mergeCell ref="AJ29:AJ33"/>
    <mergeCell ref="AJ35:AJ39"/>
    <mergeCell ref="AJ41:AJ45"/>
    <mergeCell ref="AJ47:AJ51"/>
    <mergeCell ref="AJ53:AJ57"/>
    <mergeCell ref="AJ59:AJ63"/>
    <mergeCell ref="AJ65:AJ69"/>
    <mergeCell ref="AJ71:AJ75"/>
    <mergeCell ref="AJ77:AJ81"/>
    <mergeCell ref="AJ83:AJ87"/>
    <mergeCell ref="AJ89:AJ93"/>
    <mergeCell ref="AJ95:AJ99"/>
    <mergeCell ref="AJ101:AJ105"/>
    <mergeCell ref="AJ107:AJ111"/>
    <mergeCell ref="AJ113:AJ117"/>
    <mergeCell ref="AJ119:AJ123"/>
    <mergeCell ref="AJ125:AJ129"/>
    <mergeCell ref="AJ131:AJ135"/>
    <mergeCell ref="AJ137:AJ141"/>
    <mergeCell ref="AI209:AI213"/>
    <mergeCell ref="AI215:AI219"/>
    <mergeCell ref="AI222:AI226"/>
    <mergeCell ref="AI228:AI232"/>
    <mergeCell ref="AI234:AI238"/>
    <mergeCell ref="AI240:AI244"/>
    <mergeCell ref="AI246:AI250"/>
    <mergeCell ref="AI252:AI256"/>
    <mergeCell ref="AI258:AI262"/>
    <mergeCell ref="AI264:AI268"/>
    <mergeCell ref="AI270:AI274"/>
    <mergeCell ref="AI276:AI280"/>
    <mergeCell ref="AI282:AI286"/>
    <mergeCell ref="AI288:AI292"/>
    <mergeCell ref="AI295:AI300"/>
    <mergeCell ref="AI302:AI307"/>
    <mergeCell ref="AI309:AI314"/>
    <mergeCell ref="AI107:AI111"/>
    <mergeCell ref="AI113:AI117"/>
    <mergeCell ref="AI119:AI123"/>
    <mergeCell ref="AI125:AI129"/>
    <mergeCell ref="AI131:AI135"/>
    <mergeCell ref="AI137:AI141"/>
    <mergeCell ref="AI143:AI147"/>
    <mergeCell ref="AI149:AI153"/>
    <mergeCell ref="AI155:AI159"/>
    <mergeCell ref="AI161:AI165"/>
    <mergeCell ref="AI167:AI171"/>
    <mergeCell ref="AI173:AI177"/>
    <mergeCell ref="AI179:AI183"/>
    <mergeCell ref="AI185:AI189"/>
    <mergeCell ref="AI191:AI195"/>
    <mergeCell ref="AI197:AI201"/>
    <mergeCell ref="AI203:AI207"/>
    <mergeCell ref="AH276:AH280"/>
    <mergeCell ref="AH282:AH286"/>
    <mergeCell ref="AH288:AH292"/>
    <mergeCell ref="AH295:AH300"/>
    <mergeCell ref="AH302:AH307"/>
    <mergeCell ref="AH309:AH314"/>
    <mergeCell ref="AH316:AH321"/>
    <mergeCell ref="AH323:AH328"/>
    <mergeCell ref="AH330:AH335"/>
    <mergeCell ref="AH337:AH342"/>
    <mergeCell ref="AH344:AH349"/>
    <mergeCell ref="AH351:AH356"/>
    <mergeCell ref="AH358:AH363"/>
    <mergeCell ref="AH375:AH376"/>
    <mergeCell ref="AI3:AI4"/>
    <mergeCell ref="AI5:AI9"/>
    <mergeCell ref="AI11:AI15"/>
    <mergeCell ref="AI17:AI21"/>
    <mergeCell ref="AI23:AI27"/>
    <mergeCell ref="AI29:AI33"/>
    <mergeCell ref="AI35:AI39"/>
    <mergeCell ref="AI41:AI45"/>
    <mergeCell ref="AI47:AI51"/>
    <mergeCell ref="AI53:AI57"/>
    <mergeCell ref="AI59:AI63"/>
    <mergeCell ref="AI65:AI69"/>
    <mergeCell ref="AI71:AI75"/>
    <mergeCell ref="AI77:AI81"/>
    <mergeCell ref="AI83:AI87"/>
    <mergeCell ref="AI89:AI93"/>
    <mergeCell ref="AI95:AI99"/>
    <mergeCell ref="AI101:AI105"/>
    <mergeCell ref="AH173:AH177"/>
    <mergeCell ref="AH179:AH183"/>
    <mergeCell ref="AH185:AH189"/>
    <mergeCell ref="AH191:AH195"/>
    <mergeCell ref="AH197:AH201"/>
    <mergeCell ref="AH203:AH207"/>
    <mergeCell ref="AH209:AH213"/>
    <mergeCell ref="AH215:AH219"/>
    <mergeCell ref="AH222:AH226"/>
    <mergeCell ref="AH228:AH232"/>
    <mergeCell ref="AH234:AH238"/>
    <mergeCell ref="AH240:AH244"/>
    <mergeCell ref="AH246:AH250"/>
    <mergeCell ref="AH252:AH256"/>
    <mergeCell ref="AH258:AH262"/>
    <mergeCell ref="AH264:AH268"/>
    <mergeCell ref="AH270:AH274"/>
    <mergeCell ref="AG351:AG356"/>
    <mergeCell ref="AG358:AG363"/>
    <mergeCell ref="AG375:AG376"/>
    <mergeCell ref="AH3:AH4"/>
    <mergeCell ref="AH5:AH9"/>
    <mergeCell ref="AH11:AH15"/>
    <mergeCell ref="AH17:AH21"/>
    <mergeCell ref="AH23:AH27"/>
    <mergeCell ref="AH29:AH33"/>
    <mergeCell ref="AH35:AH39"/>
    <mergeCell ref="AH41:AH45"/>
    <mergeCell ref="AH47:AH51"/>
    <mergeCell ref="AH53:AH57"/>
    <mergeCell ref="AH59:AH63"/>
    <mergeCell ref="AH65:AH69"/>
    <mergeCell ref="AH71:AH75"/>
    <mergeCell ref="AH77:AH81"/>
    <mergeCell ref="AH83:AH87"/>
    <mergeCell ref="AH89:AH93"/>
    <mergeCell ref="AH95:AH99"/>
    <mergeCell ref="AH101:AH105"/>
    <mergeCell ref="AH107:AH111"/>
    <mergeCell ref="AH113:AH117"/>
    <mergeCell ref="AH119:AH123"/>
    <mergeCell ref="AH125:AH129"/>
    <mergeCell ref="AH131:AH135"/>
    <mergeCell ref="AH137:AH141"/>
    <mergeCell ref="AH143:AH147"/>
    <mergeCell ref="AH149:AH153"/>
    <mergeCell ref="AH155:AH159"/>
    <mergeCell ref="AH161:AH165"/>
    <mergeCell ref="AH167:AH171"/>
    <mergeCell ref="AG240:AG244"/>
    <mergeCell ref="AG246:AG250"/>
    <mergeCell ref="AG252:AG256"/>
    <mergeCell ref="AG258:AG262"/>
    <mergeCell ref="AG264:AG268"/>
    <mergeCell ref="AG270:AG274"/>
    <mergeCell ref="AG276:AG280"/>
    <mergeCell ref="AG282:AG286"/>
    <mergeCell ref="AG288:AG292"/>
    <mergeCell ref="AG295:AG300"/>
    <mergeCell ref="AG302:AG307"/>
    <mergeCell ref="AG309:AG314"/>
    <mergeCell ref="AG316:AG321"/>
    <mergeCell ref="AG323:AG328"/>
    <mergeCell ref="AG330:AG335"/>
    <mergeCell ref="AG337:AG342"/>
    <mergeCell ref="AG344:AG349"/>
    <mergeCell ref="AG137:AG141"/>
    <mergeCell ref="AG143:AG147"/>
    <mergeCell ref="AG149:AG153"/>
    <mergeCell ref="AG155:AG159"/>
    <mergeCell ref="AG161:AG165"/>
    <mergeCell ref="AG167:AG171"/>
    <mergeCell ref="AG173:AG177"/>
    <mergeCell ref="AG179:AG183"/>
    <mergeCell ref="AG185:AG189"/>
    <mergeCell ref="AG191:AG195"/>
    <mergeCell ref="AG197:AG201"/>
    <mergeCell ref="AG203:AG207"/>
    <mergeCell ref="AG209:AG213"/>
    <mergeCell ref="AG215:AG219"/>
    <mergeCell ref="AG222:AG226"/>
    <mergeCell ref="AG228:AG232"/>
    <mergeCell ref="AG234:AG238"/>
    <mergeCell ref="AF309:AF314"/>
    <mergeCell ref="AF316:AF321"/>
    <mergeCell ref="AF323:AF328"/>
    <mergeCell ref="AF330:AF335"/>
    <mergeCell ref="AF337:AF342"/>
    <mergeCell ref="AF344:AF349"/>
    <mergeCell ref="AF351:AF356"/>
    <mergeCell ref="AF358:AF363"/>
    <mergeCell ref="AF375:AF376"/>
    <mergeCell ref="AG3:AG4"/>
    <mergeCell ref="AG5:AG9"/>
    <mergeCell ref="AG11:AG15"/>
    <mergeCell ref="AG17:AG21"/>
    <mergeCell ref="AG23:AG27"/>
    <mergeCell ref="AG29:AG33"/>
    <mergeCell ref="AG35:AG39"/>
    <mergeCell ref="AG41:AG45"/>
    <mergeCell ref="AG47:AG51"/>
    <mergeCell ref="AG53:AG57"/>
    <mergeCell ref="AG59:AG63"/>
    <mergeCell ref="AG65:AG69"/>
    <mergeCell ref="AG71:AG75"/>
    <mergeCell ref="AG77:AG81"/>
    <mergeCell ref="AG83:AG87"/>
    <mergeCell ref="AG89:AG93"/>
    <mergeCell ref="AG95:AG99"/>
    <mergeCell ref="AG101:AG105"/>
    <mergeCell ref="AG107:AG111"/>
    <mergeCell ref="AG113:AG117"/>
    <mergeCell ref="AG119:AG123"/>
    <mergeCell ref="AG125:AG129"/>
    <mergeCell ref="AG131:AG135"/>
    <mergeCell ref="AF203:AF207"/>
    <mergeCell ref="AF209:AF213"/>
    <mergeCell ref="AF215:AF219"/>
    <mergeCell ref="AF222:AF226"/>
    <mergeCell ref="AF228:AF232"/>
    <mergeCell ref="AF234:AF238"/>
    <mergeCell ref="AF240:AF244"/>
    <mergeCell ref="AF246:AF250"/>
    <mergeCell ref="AF252:AF256"/>
    <mergeCell ref="AF258:AF262"/>
    <mergeCell ref="AF264:AF268"/>
    <mergeCell ref="AF270:AF274"/>
    <mergeCell ref="AF276:AF280"/>
    <mergeCell ref="AF282:AF286"/>
    <mergeCell ref="AF288:AF292"/>
    <mergeCell ref="AF295:AF300"/>
    <mergeCell ref="AF302:AF307"/>
    <mergeCell ref="AF101:AF105"/>
    <mergeCell ref="AF107:AF111"/>
    <mergeCell ref="AF113:AF117"/>
    <mergeCell ref="AF119:AF123"/>
    <mergeCell ref="AF125:AF129"/>
    <mergeCell ref="AF131:AF135"/>
    <mergeCell ref="AF137:AF141"/>
    <mergeCell ref="AF143:AF147"/>
    <mergeCell ref="AF149:AF153"/>
    <mergeCell ref="AF155:AF159"/>
    <mergeCell ref="AF161:AF165"/>
    <mergeCell ref="AF167:AF171"/>
    <mergeCell ref="AF173:AF177"/>
    <mergeCell ref="AF179:AF183"/>
    <mergeCell ref="AF185:AF189"/>
    <mergeCell ref="AF191:AF195"/>
    <mergeCell ref="AF197:AF201"/>
    <mergeCell ref="AF3:AF4"/>
    <mergeCell ref="AF5:AF9"/>
    <mergeCell ref="AF11:AF15"/>
    <mergeCell ref="AF17:AF21"/>
    <mergeCell ref="AF23:AF27"/>
    <mergeCell ref="AF29:AF33"/>
    <mergeCell ref="AF35:AF39"/>
    <mergeCell ref="AF41:AF45"/>
    <mergeCell ref="AF47:AF51"/>
    <mergeCell ref="AF53:AF57"/>
    <mergeCell ref="AF59:AF63"/>
    <mergeCell ref="AF65:AF69"/>
    <mergeCell ref="AF71:AF75"/>
    <mergeCell ref="AF77:AF81"/>
    <mergeCell ref="AF83:AF87"/>
    <mergeCell ref="AF89:AF93"/>
    <mergeCell ref="AF95:AF99"/>
    <mergeCell ref="AE258:AE262"/>
    <mergeCell ref="AE264:AE268"/>
    <mergeCell ref="AE270:AE274"/>
    <mergeCell ref="AE276:AE280"/>
    <mergeCell ref="AE282:AE286"/>
    <mergeCell ref="AE288:AE292"/>
    <mergeCell ref="AE295:AE300"/>
    <mergeCell ref="AE302:AE307"/>
    <mergeCell ref="AE309:AE314"/>
    <mergeCell ref="AE316:AE321"/>
    <mergeCell ref="AE323:AE328"/>
    <mergeCell ref="AE330:AE335"/>
    <mergeCell ref="AE337:AE342"/>
    <mergeCell ref="AE344:AE349"/>
    <mergeCell ref="AE351:AE356"/>
    <mergeCell ref="AE358:AE363"/>
    <mergeCell ref="AE375:AE376"/>
    <mergeCell ref="AE155:AE159"/>
    <mergeCell ref="AE161:AE165"/>
    <mergeCell ref="AE167:AE171"/>
    <mergeCell ref="AE173:AE177"/>
    <mergeCell ref="AE179:AE183"/>
    <mergeCell ref="AE185:AE189"/>
    <mergeCell ref="AE191:AE195"/>
    <mergeCell ref="AE197:AE201"/>
    <mergeCell ref="AE203:AE207"/>
    <mergeCell ref="AE209:AE213"/>
    <mergeCell ref="AE215:AE219"/>
    <mergeCell ref="AE222:AE226"/>
    <mergeCell ref="AE228:AE232"/>
    <mergeCell ref="AE234:AE238"/>
    <mergeCell ref="AE240:AE244"/>
    <mergeCell ref="AE246:AE250"/>
    <mergeCell ref="AE252:AE256"/>
    <mergeCell ref="AD330:AD335"/>
    <mergeCell ref="AD337:AD342"/>
    <mergeCell ref="AD344:AD349"/>
    <mergeCell ref="AD351:AD356"/>
    <mergeCell ref="AD358:AD363"/>
    <mergeCell ref="AD375:AD376"/>
    <mergeCell ref="AE3:AE4"/>
    <mergeCell ref="AE5:AE9"/>
    <mergeCell ref="AE11:AE15"/>
    <mergeCell ref="AE17:AE21"/>
    <mergeCell ref="AE23:AE27"/>
    <mergeCell ref="AE29:AE33"/>
    <mergeCell ref="AE35:AE39"/>
    <mergeCell ref="AE41:AE45"/>
    <mergeCell ref="AE47:AE51"/>
    <mergeCell ref="AE53:AE57"/>
    <mergeCell ref="AE59:AE63"/>
    <mergeCell ref="AE65:AE69"/>
    <mergeCell ref="AE71:AE75"/>
    <mergeCell ref="AE77:AE81"/>
    <mergeCell ref="AE83:AE87"/>
    <mergeCell ref="AE89:AE93"/>
    <mergeCell ref="AE95:AE99"/>
    <mergeCell ref="AE101:AE105"/>
    <mergeCell ref="AE107:AE111"/>
    <mergeCell ref="AE113:AE117"/>
    <mergeCell ref="AE119:AE123"/>
    <mergeCell ref="AE125:AE129"/>
    <mergeCell ref="AE131:AE135"/>
    <mergeCell ref="AE137:AE141"/>
    <mergeCell ref="AE143:AE147"/>
    <mergeCell ref="AE149:AE153"/>
    <mergeCell ref="AD222:AD226"/>
    <mergeCell ref="AD228:AD232"/>
    <mergeCell ref="AD234:AD238"/>
    <mergeCell ref="AD240:AD244"/>
    <mergeCell ref="AD246:AD250"/>
    <mergeCell ref="AD252:AD256"/>
    <mergeCell ref="AD258:AD262"/>
    <mergeCell ref="AD264:AD268"/>
    <mergeCell ref="AD270:AD274"/>
    <mergeCell ref="AD276:AD280"/>
    <mergeCell ref="AD282:AD286"/>
    <mergeCell ref="AD288:AD292"/>
    <mergeCell ref="AD295:AD300"/>
    <mergeCell ref="AD302:AD307"/>
    <mergeCell ref="AD309:AD314"/>
    <mergeCell ref="AD316:AD321"/>
    <mergeCell ref="AD323:AD328"/>
    <mergeCell ref="AD119:AD123"/>
    <mergeCell ref="AD125:AD129"/>
    <mergeCell ref="AD131:AD135"/>
    <mergeCell ref="AD137:AD141"/>
    <mergeCell ref="AD143:AD147"/>
    <mergeCell ref="AD149:AD153"/>
    <mergeCell ref="AD155:AD159"/>
    <mergeCell ref="AD161:AD165"/>
    <mergeCell ref="AD167:AD171"/>
    <mergeCell ref="AD173:AD177"/>
    <mergeCell ref="AD179:AD183"/>
    <mergeCell ref="AD185:AD189"/>
    <mergeCell ref="AD191:AD195"/>
    <mergeCell ref="AD197:AD201"/>
    <mergeCell ref="AD203:AD207"/>
    <mergeCell ref="AD209:AD213"/>
    <mergeCell ref="AD215:AD219"/>
    <mergeCell ref="AC276:AC280"/>
    <mergeCell ref="AC282:AC286"/>
    <mergeCell ref="AC288:AC292"/>
    <mergeCell ref="AC295:AC300"/>
    <mergeCell ref="AC302:AC307"/>
    <mergeCell ref="AC309:AC314"/>
    <mergeCell ref="AC316:AC321"/>
    <mergeCell ref="AC323:AC328"/>
    <mergeCell ref="AC330:AC335"/>
    <mergeCell ref="AC337:AC342"/>
    <mergeCell ref="AC344:AC349"/>
    <mergeCell ref="AC351:AC356"/>
    <mergeCell ref="AC358:AC363"/>
    <mergeCell ref="AD5:AD9"/>
    <mergeCell ref="AD11:AD15"/>
    <mergeCell ref="AD17:AD21"/>
    <mergeCell ref="AD23:AD27"/>
    <mergeCell ref="AD29:AD33"/>
    <mergeCell ref="AD35:AD39"/>
    <mergeCell ref="AD41:AD45"/>
    <mergeCell ref="AD47:AD51"/>
    <mergeCell ref="AD53:AD57"/>
    <mergeCell ref="AD59:AD63"/>
    <mergeCell ref="AD65:AD69"/>
    <mergeCell ref="AD71:AD75"/>
    <mergeCell ref="AD77:AD81"/>
    <mergeCell ref="AD83:AD87"/>
    <mergeCell ref="AD89:AD93"/>
    <mergeCell ref="AD95:AD99"/>
    <mergeCell ref="AD101:AD105"/>
    <mergeCell ref="AD107:AD111"/>
    <mergeCell ref="AD113:AD117"/>
    <mergeCell ref="AC173:AC177"/>
    <mergeCell ref="AC179:AC183"/>
    <mergeCell ref="AC185:AC189"/>
    <mergeCell ref="AC191:AC195"/>
    <mergeCell ref="AC197:AC201"/>
    <mergeCell ref="AC203:AC207"/>
    <mergeCell ref="AC209:AC213"/>
    <mergeCell ref="AC215:AC219"/>
    <mergeCell ref="AC222:AC226"/>
    <mergeCell ref="AC228:AC232"/>
    <mergeCell ref="AC234:AC238"/>
    <mergeCell ref="AC240:AC244"/>
    <mergeCell ref="AC246:AC250"/>
    <mergeCell ref="AC252:AC256"/>
    <mergeCell ref="AC258:AC262"/>
    <mergeCell ref="AC264:AC268"/>
    <mergeCell ref="AC270:AC274"/>
    <mergeCell ref="AB337:AB342"/>
    <mergeCell ref="AB344:AB349"/>
    <mergeCell ref="AB351:AB356"/>
    <mergeCell ref="AB358:AB363"/>
    <mergeCell ref="AC5:AC9"/>
    <mergeCell ref="AC11:AC15"/>
    <mergeCell ref="AC17:AC21"/>
    <mergeCell ref="AC23:AC27"/>
    <mergeCell ref="AC29:AC33"/>
    <mergeCell ref="AC35:AC39"/>
    <mergeCell ref="AC41:AC45"/>
    <mergeCell ref="AC47:AC51"/>
    <mergeCell ref="AC53:AC57"/>
    <mergeCell ref="AC59:AC63"/>
    <mergeCell ref="AC65:AC69"/>
    <mergeCell ref="AC71:AC75"/>
    <mergeCell ref="AC77:AC81"/>
    <mergeCell ref="AC83:AC87"/>
    <mergeCell ref="AC89:AC93"/>
    <mergeCell ref="AC95:AC99"/>
    <mergeCell ref="AC101:AC105"/>
    <mergeCell ref="AC107:AC111"/>
    <mergeCell ref="AC113:AC117"/>
    <mergeCell ref="AC119:AC123"/>
    <mergeCell ref="AC125:AC129"/>
    <mergeCell ref="AC131:AC135"/>
    <mergeCell ref="AC137:AC141"/>
    <mergeCell ref="AC143:AC147"/>
    <mergeCell ref="AC149:AC153"/>
    <mergeCell ref="AC155:AC159"/>
    <mergeCell ref="AC161:AC165"/>
    <mergeCell ref="AC167:AC171"/>
    <mergeCell ref="AB228:AB232"/>
    <mergeCell ref="AB234:AB238"/>
    <mergeCell ref="AB240:AB244"/>
    <mergeCell ref="AB246:AB250"/>
    <mergeCell ref="AB252:AB256"/>
    <mergeCell ref="AB258:AB262"/>
    <mergeCell ref="AB264:AB268"/>
    <mergeCell ref="AB270:AB274"/>
    <mergeCell ref="AB276:AB280"/>
    <mergeCell ref="AB282:AB286"/>
    <mergeCell ref="AB288:AB292"/>
    <mergeCell ref="AB295:AB300"/>
    <mergeCell ref="AB302:AB307"/>
    <mergeCell ref="AB309:AB314"/>
    <mergeCell ref="AB316:AB321"/>
    <mergeCell ref="AB323:AB328"/>
    <mergeCell ref="AB330:AB335"/>
    <mergeCell ref="AB125:AB129"/>
    <mergeCell ref="AB131:AB135"/>
    <mergeCell ref="AB137:AB141"/>
    <mergeCell ref="AB143:AB147"/>
    <mergeCell ref="AB149:AB153"/>
    <mergeCell ref="AB155:AB159"/>
    <mergeCell ref="AB161:AB165"/>
    <mergeCell ref="AB167:AB171"/>
    <mergeCell ref="AB173:AB177"/>
    <mergeCell ref="AB179:AB183"/>
    <mergeCell ref="AB185:AB189"/>
    <mergeCell ref="AB191:AB195"/>
    <mergeCell ref="AB197:AB201"/>
    <mergeCell ref="AB203:AB207"/>
    <mergeCell ref="AB209:AB213"/>
    <mergeCell ref="AB215:AB219"/>
    <mergeCell ref="AB222:AB226"/>
    <mergeCell ref="Y302:Y308"/>
    <mergeCell ref="Y309:Y315"/>
    <mergeCell ref="Y316:Y322"/>
    <mergeCell ref="Y323:Y329"/>
    <mergeCell ref="Y330:Y336"/>
    <mergeCell ref="Y337:Y343"/>
    <mergeCell ref="Y344:Y350"/>
    <mergeCell ref="Y351:Y357"/>
    <mergeCell ref="Y358:Y364"/>
    <mergeCell ref="Y373:Y376"/>
    <mergeCell ref="Z1:Z4"/>
    <mergeCell ref="Z373:Z376"/>
    <mergeCell ref="AB5:AB9"/>
    <mergeCell ref="AB11:AB15"/>
    <mergeCell ref="AB17:AB21"/>
    <mergeCell ref="AB23:AB27"/>
    <mergeCell ref="AB29:AB33"/>
    <mergeCell ref="AB35:AB39"/>
    <mergeCell ref="AB41:AB45"/>
    <mergeCell ref="AB47:AB51"/>
    <mergeCell ref="AB53:AB57"/>
    <mergeCell ref="AB59:AB63"/>
    <mergeCell ref="AB65:AB69"/>
    <mergeCell ref="AB71:AB75"/>
    <mergeCell ref="AB77:AB81"/>
    <mergeCell ref="AB83:AB87"/>
    <mergeCell ref="AB89:AB93"/>
    <mergeCell ref="AB95:AB99"/>
    <mergeCell ref="AB101:AB105"/>
    <mergeCell ref="AB107:AB111"/>
    <mergeCell ref="AB113:AB117"/>
    <mergeCell ref="AB119:AB123"/>
    <mergeCell ref="Y197:Y202"/>
    <mergeCell ref="Y203:Y208"/>
    <mergeCell ref="Y209:Y214"/>
    <mergeCell ref="Y215:Y220"/>
    <mergeCell ref="Y222:Y227"/>
    <mergeCell ref="Y228:Y233"/>
    <mergeCell ref="Y234:Y239"/>
    <mergeCell ref="Y240:Y245"/>
    <mergeCell ref="Y246:Y251"/>
    <mergeCell ref="Y252:Y257"/>
    <mergeCell ref="Y258:Y263"/>
    <mergeCell ref="Y264:Y269"/>
    <mergeCell ref="Y270:Y275"/>
    <mergeCell ref="Y276:Y281"/>
    <mergeCell ref="Y282:Y287"/>
    <mergeCell ref="Y288:Y293"/>
    <mergeCell ref="Y295:Y301"/>
    <mergeCell ref="Y95:Y100"/>
    <mergeCell ref="Y101:Y106"/>
    <mergeCell ref="Y107:Y112"/>
    <mergeCell ref="Y113:Y118"/>
    <mergeCell ref="Y119:Y124"/>
    <mergeCell ref="Y125:Y130"/>
    <mergeCell ref="Y131:Y136"/>
    <mergeCell ref="Y137:Y142"/>
    <mergeCell ref="Y143:Y148"/>
    <mergeCell ref="Y149:Y154"/>
    <mergeCell ref="Y155:Y160"/>
    <mergeCell ref="Y161:Y166"/>
    <mergeCell ref="Y167:Y172"/>
    <mergeCell ref="Y173:Y178"/>
    <mergeCell ref="Y179:Y184"/>
    <mergeCell ref="Y185:Y190"/>
    <mergeCell ref="Y191:Y196"/>
    <mergeCell ref="Q1:Q4"/>
    <mergeCell ref="Q373:Q376"/>
    <mergeCell ref="R1:R4"/>
    <mergeCell ref="R373:R376"/>
    <mergeCell ref="S1:S4"/>
    <mergeCell ref="S373:S376"/>
    <mergeCell ref="T1:T4"/>
    <mergeCell ref="T373:T376"/>
    <mergeCell ref="U1:U4"/>
    <mergeCell ref="U373:U376"/>
    <mergeCell ref="V1:V4"/>
    <mergeCell ref="V373:V376"/>
    <mergeCell ref="W1:W4"/>
    <mergeCell ref="W373:W376"/>
    <mergeCell ref="X1:X4"/>
    <mergeCell ref="X373:X376"/>
    <mergeCell ref="Y1:Y4"/>
    <mergeCell ref="Y5:Y10"/>
    <mergeCell ref="Y11:Y16"/>
    <mergeCell ref="Y17:Y22"/>
    <mergeCell ref="Y23:Y28"/>
    <mergeCell ref="Y29:Y34"/>
    <mergeCell ref="Y35:Y40"/>
    <mergeCell ref="Y41:Y46"/>
    <mergeCell ref="Y47:Y52"/>
    <mergeCell ref="Y53:Y58"/>
    <mergeCell ref="Y59:Y64"/>
    <mergeCell ref="Y65:Y70"/>
    <mergeCell ref="Y71:Y76"/>
    <mergeCell ref="Y77:Y82"/>
    <mergeCell ref="Y83:Y88"/>
    <mergeCell ref="Y89:Y94"/>
    <mergeCell ref="O1:O4"/>
    <mergeCell ref="O373:O376"/>
    <mergeCell ref="P1:P4"/>
    <mergeCell ref="P373:P376"/>
    <mergeCell ref="M185:M189"/>
    <mergeCell ref="M191:M195"/>
    <mergeCell ref="M197:M201"/>
    <mergeCell ref="M203:M207"/>
    <mergeCell ref="M209:M213"/>
    <mergeCell ref="M215:M219"/>
    <mergeCell ref="M222:M226"/>
    <mergeCell ref="M228:M232"/>
    <mergeCell ref="M234:M238"/>
    <mergeCell ref="M240:M244"/>
    <mergeCell ref="M246:M250"/>
    <mergeCell ref="M252:M256"/>
    <mergeCell ref="M258:M262"/>
    <mergeCell ref="M264:M268"/>
    <mergeCell ref="M167:M171"/>
    <mergeCell ref="M173:M177"/>
    <mergeCell ref="M179:M183"/>
    <mergeCell ref="M119:M123"/>
    <mergeCell ref="M125:M129"/>
    <mergeCell ref="M131:M135"/>
    <mergeCell ref="M137:M141"/>
    <mergeCell ref="M143:M147"/>
    <mergeCell ref="M149:M153"/>
    <mergeCell ref="M155:M159"/>
    <mergeCell ref="M161:M165"/>
    <mergeCell ref="M288:M292"/>
    <mergeCell ref="M295:M300"/>
    <mergeCell ref="M302:M307"/>
    <mergeCell ref="M344:M349"/>
    <mergeCell ref="M351:M356"/>
    <mergeCell ref="M358:M363"/>
    <mergeCell ref="M373:M376"/>
    <mergeCell ref="N1:N4"/>
    <mergeCell ref="N373:N376"/>
    <mergeCell ref="L323:L329"/>
    <mergeCell ref="L330:L336"/>
    <mergeCell ref="L337:L343"/>
    <mergeCell ref="M270:M274"/>
    <mergeCell ref="M276:M280"/>
    <mergeCell ref="M282:M286"/>
    <mergeCell ref="M309:M314"/>
    <mergeCell ref="M316:M321"/>
    <mergeCell ref="M323:M328"/>
    <mergeCell ref="M330:M335"/>
    <mergeCell ref="M337:M342"/>
    <mergeCell ref="L373:L376"/>
    <mergeCell ref="M1:M4"/>
    <mergeCell ref="M5:M9"/>
    <mergeCell ref="M11:M15"/>
    <mergeCell ref="M17:M21"/>
    <mergeCell ref="M23:M27"/>
    <mergeCell ref="M29:M33"/>
    <mergeCell ref="M35:M39"/>
    <mergeCell ref="M41:M45"/>
    <mergeCell ref="M47:M51"/>
    <mergeCell ref="M53:M57"/>
    <mergeCell ref="M59:M63"/>
    <mergeCell ref="M65:M69"/>
    <mergeCell ref="M71:M75"/>
    <mergeCell ref="M77:M81"/>
    <mergeCell ref="M83:M87"/>
    <mergeCell ref="M89:M93"/>
    <mergeCell ref="M95:M99"/>
    <mergeCell ref="M101:M105"/>
    <mergeCell ref="M107:M111"/>
    <mergeCell ref="M113:M117"/>
    <mergeCell ref="L143:L148"/>
    <mergeCell ref="L344:L350"/>
    <mergeCell ref="L351:L357"/>
    <mergeCell ref="L358:L364"/>
    <mergeCell ref="L149:L154"/>
    <mergeCell ref="L155:L160"/>
    <mergeCell ref="L161:L166"/>
    <mergeCell ref="L167:L172"/>
    <mergeCell ref="L173:L178"/>
    <mergeCell ref="L179:L184"/>
    <mergeCell ref="L185:L190"/>
    <mergeCell ref="L191:L196"/>
    <mergeCell ref="L197:L202"/>
    <mergeCell ref="L203:L208"/>
    <mergeCell ref="L209:L214"/>
    <mergeCell ref="L215:L220"/>
    <mergeCell ref="L222:L227"/>
    <mergeCell ref="L228:L233"/>
    <mergeCell ref="L234:L239"/>
    <mergeCell ref="L240:L245"/>
    <mergeCell ref="L246:L251"/>
    <mergeCell ref="L252:L257"/>
    <mergeCell ref="L258:L263"/>
    <mergeCell ref="L264:L269"/>
    <mergeCell ref="L270:L275"/>
    <mergeCell ref="L276:L281"/>
    <mergeCell ref="L282:L287"/>
    <mergeCell ref="L288:L293"/>
    <mergeCell ref="L295:L301"/>
    <mergeCell ref="L302:L308"/>
    <mergeCell ref="L309:L315"/>
    <mergeCell ref="L316:L322"/>
    <mergeCell ref="K316:K322"/>
    <mergeCell ref="K323:K329"/>
    <mergeCell ref="K330:K336"/>
    <mergeCell ref="K337:K343"/>
    <mergeCell ref="K344:K350"/>
    <mergeCell ref="K351:K357"/>
    <mergeCell ref="K358:K364"/>
    <mergeCell ref="K373:K376"/>
    <mergeCell ref="L1:L4"/>
    <mergeCell ref="L5:L10"/>
    <mergeCell ref="L11:L16"/>
    <mergeCell ref="L17:L22"/>
    <mergeCell ref="L23:L28"/>
    <mergeCell ref="L29:L34"/>
    <mergeCell ref="L35:L40"/>
    <mergeCell ref="L41:L46"/>
    <mergeCell ref="L47:L52"/>
    <mergeCell ref="L53:L58"/>
    <mergeCell ref="L59:L64"/>
    <mergeCell ref="L65:L70"/>
    <mergeCell ref="L71:L76"/>
    <mergeCell ref="L77:L82"/>
    <mergeCell ref="L83:L88"/>
    <mergeCell ref="L89:L94"/>
    <mergeCell ref="L95:L100"/>
    <mergeCell ref="L101:L106"/>
    <mergeCell ref="L107:L112"/>
    <mergeCell ref="L113:L118"/>
    <mergeCell ref="L119:L124"/>
    <mergeCell ref="L125:L130"/>
    <mergeCell ref="L131:L136"/>
    <mergeCell ref="L137:L142"/>
    <mergeCell ref="K209:K214"/>
    <mergeCell ref="K215:K220"/>
    <mergeCell ref="K222:K227"/>
    <mergeCell ref="K228:K233"/>
    <mergeCell ref="K234:K239"/>
    <mergeCell ref="K240:K245"/>
    <mergeCell ref="K246:K251"/>
    <mergeCell ref="K252:K257"/>
    <mergeCell ref="K258:K263"/>
    <mergeCell ref="K264:K269"/>
    <mergeCell ref="K270:K275"/>
    <mergeCell ref="K276:K281"/>
    <mergeCell ref="K282:K287"/>
    <mergeCell ref="K288:K293"/>
    <mergeCell ref="K295:K301"/>
    <mergeCell ref="K302:K308"/>
    <mergeCell ref="K309:K315"/>
    <mergeCell ref="K107:K112"/>
    <mergeCell ref="K113:K118"/>
    <mergeCell ref="K119:K124"/>
    <mergeCell ref="K125:K130"/>
    <mergeCell ref="K131:K136"/>
    <mergeCell ref="K137:K142"/>
    <mergeCell ref="K143:K148"/>
    <mergeCell ref="K149:K154"/>
    <mergeCell ref="K155:K160"/>
    <mergeCell ref="K161:K166"/>
    <mergeCell ref="K167:K172"/>
    <mergeCell ref="K173:K178"/>
    <mergeCell ref="K179:K184"/>
    <mergeCell ref="K185:K190"/>
    <mergeCell ref="K191:K196"/>
    <mergeCell ref="K197:K202"/>
    <mergeCell ref="K203:K208"/>
    <mergeCell ref="J276:J281"/>
    <mergeCell ref="J282:J287"/>
    <mergeCell ref="J288:J293"/>
    <mergeCell ref="J295:J301"/>
    <mergeCell ref="J302:J308"/>
    <mergeCell ref="J309:J315"/>
    <mergeCell ref="J316:J322"/>
    <mergeCell ref="J323:J329"/>
    <mergeCell ref="J330:J336"/>
    <mergeCell ref="J337:J343"/>
    <mergeCell ref="J344:J350"/>
    <mergeCell ref="J351:J357"/>
    <mergeCell ref="J358:J364"/>
    <mergeCell ref="J373:J376"/>
    <mergeCell ref="K1:K4"/>
    <mergeCell ref="K5:K10"/>
    <mergeCell ref="K11:K16"/>
    <mergeCell ref="K17:K22"/>
    <mergeCell ref="K23:K28"/>
    <mergeCell ref="K29:K34"/>
    <mergeCell ref="K35:K40"/>
    <mergeCell ref="K41:K46"/>
    <mergeCell ref="K47:K52"/>
    <mergeCell ref="K53:K58"/>
    <mergeCell ref="K59:K64"/>
    <mergeCell ref="K65:K70"/>
    <mergeCell ref="K71:K76"/>
    <mergeCell ref="K77:K82"/>
    <mergeCell ref="K83:K88"/>
    <mergeCell ref="K89:K94"/>
    <mergeCell ref="K95:K100"/>
    <mergeCell ref="K101:K106"/>
    <mergeCell ref="J173:J178"/>
    <mergeCell ref="J179:J184"/>
    <mergeCell ref="J185:J190"/>
    <mergeCell ref="J191:J196"/>
    <mergeCell ref="J197:J202"/>
    <mergeCell ref="J203:J208"/>
    <mergeCell ref="J209:J214"/>
    <mergeCell ref="J215:J220"/>
    <mergeCell ref="J222:J227"/>
    <mergeCell ref="J228:J233"/>
    <mergeCell ref="J234:J239"/>
    <mergeCell ref="J240:J245"/>
    <mergeCell ref="J246:J251"/>
    <mergeCell ref="J252:J257"/>
    <mergeCell ref="J258:J263"/>
    <mergeCell ref="J264:J269"/>
    <mergeCell ref="J270:J275"/>
    <mergeCell ref="I351:I357"/>
    <mergeCell ref="I358:I364"/>
    <mergeCell ref="I374:I376"/>
    <mergeCell ref="J1:J4"/>
    <mergeCell ref="J5:J10"/>
    <mergeCell ref="J11:J16"/>
    <mergeCell ref="J17:J22"/>
    <mergeCell ref="J23:J28"/>
    <mergeCell ref="J29:J34"/>
    <mergeCell ref="J35:J40"/>
    <mergeCell ref="J41:J46"/>
    <mergeCell ref="J47:J52"/>
    <mergeCell ref="J53:J58"/>
    <mergeCell ref="J59:J64"/>
    <mergeCell ref="J65:J70"/>
    <mergeCell ref="J71:J76"/>
    <mergeCell ref="J77:J82"/>
    <mergeCell ref="J83:J88"/>
    <mergeCell ref="J89:J94"/>
    <mergeCell ref="J95:J100"/>
    <mergeCell ref="J101:J106"/>
    <mergeCell ref="J107:J112"/>
    <mergeCell ref="J113:J118"/>
    <mergeCell ref="J119:J124"/>
    <mergeCell ref="J125:J130"/>
    <mergeCell ref="J131:J136"/>
    <mergeCell ref="J137:J142"/>
    <mergeCell ref="J143:J148"/>
    <mergeCell ref="J149:J154"/>
    <mergeCell ref="J155:J160"/>
    <mergeCell ref="J161:J166"/>
    <mergeCell ref="J167:J172"/>
    <mergeCell ref="I240:I245"/>
    <mergeCell ref="I246:I251"/>
    <mergeCell ref="I252:I257"/>
    <mergeCell ref="I258:I263"/>
    <mergeCell ref="I264:I269"/>
    <mergeCell ref="I270:I275"/>
    <mergeCell ref="I276:I281"/>
    <mergeCell ref="I282:I287"/>
    <mergeCell ref="I288:I293"/>
    <mergeCell ref="I295:I301"/>
    <mergeCell ref="I302:I308"/>
    <mergeCell ref="I309:I315"/>
    <mergeCell ref="I316:I322"/>
    <mergeCell ref="I323:I329"/>
    <mergeCell ref="I330:I336"/>
    <mergeCell ref="I337:I343"/>
    <mergeCell ref="I344:I350"/>
    <mergeCell ref="I137:I142"/>
    <mergeCell ref="I143:I148"/>
    <mergeCell ref="I149:I154"/>
    <mergeCell ref="I155:I160"/>
    <mergeCell ref="I161:I166"/>
    <mergeCell ref="I167:I172"/>
    <mergeCell ref="I173:I178"/>
    <mergeCell ref="I179:I184"/>
    <mergeCell ref="I185:I190"/>
    <mergeCell ref="I191:I196"/>
    <mergeCell ref="I197:I202"/>
    <mergeCell ref="I203:I208"/>
    <mergeCell ref="I209:I214"/>
    <mergeCell ref="I215:I220"/>
    <mergeCell ref="I222:I227"/>
    <mergeCell ref="I228:I233"/>
    <mergeCell ref="I234:I239"/>
    <mergeCell ref="H309:H315"/>
    <mergeCell ref="H316:H322"/>
    <mergeCell ref="H323:H329"/>
    <mergeCell ref="H330:H336"/>
    <mergeCell ref="H337:H343"/>
    <mergeCell ref="H344:H350"/>
    <mergeCell ref="H351:H357"/>
    <mergeCell ref="H358:H364"/>
    <mergeCell ref="H374:H376"/>
    <mergeCell ref="I2:I4"/>
    <mergeCell ref="I5:I10"/>
    <mergeCell ref="I11:I16"/>
    <mergeCell ref="I17:I22"/>
    <mergeCell ref="I23:I28"/>
    <mergeCell ref="I29:I34"/>
    <mergeCell ref="I35:I40"/>
    <mergeCell ref="I41:I46"/>
    <mergeCell ref="I47:I52"/>
    <mergeCell ref="I53:I58"/>
    <mergeCell ref="I59:I64"/>
    <mergeCell ref="I65:I70"/>
    <mergeCell ref="I71:I76"/>
    <mergeCell ref="I77:I82"/>
    <mergeCell ref="I83:I88"/>
    <mergeCell ref="I89:I94"/>
    <mergeCell ref="I95:I100"/>
    <mergeCell ref="I101:I106"/>
    <mergeCell ref="I107:I112"/>
    <mergeCell ref="I113:I118"/>
    <mergeCell ref="I119:I124"/>
    <mergeCell ref="I125:I130"/>
    <mergeCell ref="I131:I136"/>
    <mergeCell ref="H203:H208"/>
    <mergeCell ref="H209:H214"/>
    <mergeCell ref="H215:H220"/>
    <mergeCell ref="H222:H227"/>
    <mergeCell ref="H228:H233"/>
    <mergeCell ref="H234:H239"/>
    <mergeCell ref="H240:H245"/>
    <mergeCell ref="H246:H251"/>
    <mergeCell ref="H252:H257"/>
    <mergeCell ref="H258:H263"/>
    <mergeCell ref="H264:H269"/>
    <mergeCell ref="H270:H275"/>
    <mergeCell ref="H276:H281"/>
    <mergeCell ref="H282:H287"/>
    <mergeCell ref="H288:H293"/>
    <mergeCell ref="H295:H301"/>
    <mergeCell ref="H302:H308"/>
    <mergeCell ref="H101:H106"/>
    <mergeCell ref="H107:H112"/>
    <mergeCell ref="H113:H118"/>
    <mergeCell ref="H119:H124"/>
    <mergeCell ref="H125:H130"/>
    <mergeCell ref="H131:H136"/>
    <mergeCell ref="H137:H142"/>
    <mergeCell ref="H143:H148"/>
    <mergeCell ref="H149:H154"/>
    <mergeCell ref="H155:H160"/>
    <mergeCell ref="H161:H166"/>
    <mergeCell ref="H167:H172"/>
    <mergeCell ref="H173:H178"/>
    <mergeCell ref="H179:H184"/>
    <mergeCell ref="H185:H190"/>
    <mergeCell ref="H191:H196"/>
    <mergeCell ref="H197:H202"/>
    <mergeCell ref="G270:G275"/>
    <mergeCell ref="G276:G281"/>
    <mergeCell ref="G282:G287"/>
    <mergeCell ref="G288:G293"/>
    <mergeCell ref="G295:G301"/>
    <mergeCell ref="G302:G308"/>
    <mergeCell ref="G309:G315"/>
    <mergeCell ref="G316:G322"/>
    <mergeCell ref="G323:G329"/>
    <mergeCell ref="G330:G336"/>
    <mergeCell ref="G337:G343"/>
    <mergeCell ref="G344:G350"/>
    <mergeCell ref="G351:G357"/>
    <mergeCell ref="G358:G364"/>
    <mergeCell ref="G374:G376"/>
    <mergeCell ref="H2:H4"/>
    <mergeCell ref="H5:H10"/>
    <mergeCell ref="H11:H16"/>
    <mergeCell ref="H17:H22"/>
    <mergeCell ref="H23:H28"/>
    <mergeCell ref="H29:H34"/>
    <mergeCell ref="H35:H40"/>
    <mergeCell ref="H41:H46"/>
    <mergeCell ref="H47:H52"/>
    <mergeCell ref="H53:H58"/>
    <mergeCell ref="H59:H64"/>
    <mergeCell ref="H65:H70"/>
    <mergeCell ref="H71:H76"/>
    <mergeCell ref="H77:H82"/>
    <mergeCell ref="H83:H88"/>
    <mergeCell ref="H89:H94"/>
    <mergeCell ref="H95:H100"/>
    <mergeCell ref="G167:G172"/>
    <mergeCell ref="G173:G178"/>
    <mergeCell ref="G179:G184"/>
    <mergeCell ref="G185:G190"/>
    <mergeCell ref="G191:G196"/>
    <mergeCell ref="G197:G202"/>
    <mergeCell ref="G203:G208"/>
    <mergeCell ref="G209:G214"/>
    <mergeCell ref="G215:G220"/>
    <mergeCell ref="G222:G227"/>
    <mergeCell ref="G228:G233"/>
    <mergeCell ref="G234:G239"/>
    <mergeCell ref="G240:G245"/>
    <mergeCell ref="G246:G251"/>
    <mergeCell ref="G252:G257"/>
    <mergeCell ref="G258:G263"/>
    <mergeCell ref="G264:G269"/>
    <mergeCell ref="F344:F350"/>
    <mergeCell ref="F351:F357"/>
    <mergeCell ref="F358:F364"/>
    <mergeCell ref="F374:F376"/>
    <mergeCell ref="G2:G4"/>
    <mergeCell ref="G5:G10"/>
    <mergeCell ref="G11:G16"/>
    <mergeCell ref="G17:G22"/>
    <mergeCell ref="G23:G28"/>
    <mergeCell ref="G29:G34"/>
    <mergeCell ref="G35:G40"/>
    <mergeCell ref="G41:G46"/>
    <mergeCell ref="G47:G52"/>
    <mergeCell ref="G53:G58"/>
    <mergeCell ref="G59:G64"/>
    <mergeCell ref="G65:G70"/>
    <mergeCell ref="G71:G76"/>
    <mergeCell ref="G77:G82"/>
    <mergeCell ref="G83:G88"/>
    <mergeCell ref="G89:G94"/>
    <mergeCell ref="G95:G100"/>
    <mergeCell ref="G101:G106"/>
    <mergeCell ref="G107:G112"/>
    <mergeCell ref="G113:G118"/>
    <mergeCell ref="G119:G124"/>
    <mergeCell ref="G125:G130"/>
    <mergeCell ref="G131:G136"/>
    <mergeCell ref="G137:G142"/>
    <mergeCell ref="G143:G148"/>
    <mergeCell ref="G149:G154"/>
    <mergeCell ref="G155:G160"/>
    <mergeCell ref="G161:G166"/>
    <mergeCell ref="F234:F239"/>
    <mergeCell ref="F240:F245"/>
    <mergeCell ref="F246:F251"/>
    <mergeCell ref="F252:F257"/>
    <mergeCell ref="F258:F263"/>
    <mergeCell ref="F264:F269"/>
    <mergeCell ref="F270:F275"/>
    <mergeCell ref="F276:F281"/>
    <mergeCell ref="F282:F287"/>
    <mergeCell ref="F288:F293"/>
    <mergeCell ref="F295:F301"/>
    <mergeCell ref="F302:F308"/>
    <mergeCell ref="F309:F315"/>
    <mergeCell ref="F316:F322"/>
    <mergeCell ref="F323:F329"/>
    <mergeCell ref="F330:F336"/>
    <mergeCell ref="F337:F343"/>
    <mergeCell ref="F131:F136"/>
    <mergeCell ref="F137:F142"/>
    <mergeCell ref="F143:F148"/>
    <mergeCell ref="F149:F154"/>
    <mergeCell ref="F155:F160"/>
    <mergeCell ref="F161:F166"/>
    <mergeCell ref="F167:F172"/>
    <mergeCell ref="F173:F178"/>
    <mergeCell ref="F179:F184"/>
    <mergeCell ref="F185:F190"/>
    <mergeCell ref="F191:F196"/>
    <mergeCell ref="F197:F202"/>
    <mergeCell ref="F203:F208"/>
    <mergeCell ref="F209:F214"/>
    <mergeCell ref="F215:F220"/>
    <mergeCell ref="F222:F227"/>
    <mergeCell ref="F228:F233"/>
    <mergeCell ref="E302:E308"/>
    <mergeCell ref="E309:E315"/>
    <mergeCell ref="E316:E322"/>
    <mergeCell ref="E323:E329"/>
    <mergeCell ref="E330:E336"/>
    <mergeCell ref="E337:E343"/>
    <mergeCell ref="E344:E350"/>
    <mergeCell ref="E351:E357"/>
    <mergeCell ref="E358:E364"/>
    <mergeCell ref="E373:E376"/>
    <mergeCell ref="F2:F4"/>
    <mergeCell ref="F5:F10"/>
    <mergeCell ref="F11:F16"/>
    <mergeCell ref="F17:F22"/>
    <mergeCell ref="F23:F28"/>
    <mergeCell ref="F29:F34"/>
    <mergeCell ref="F35:F40"/>
    <mergeCell ref="F41:F46"/>
    <mergeCell ref="F47:F52"/>
    <mergeCell ref="F53:F58"/>
    <mergeCell ref="F59:F64"/>
    <mergeCell ref="F65:F70"/>
    <mergeCell ref="F71:F76"/>
    <mergeCell ref="F77:F82"/>
    <mergeCell ref="F83:F88"/>
    <mergeCell ref="F89:F94"/>
    <mergeCell ref="F95:F100"/>
    <mergeCell ref="F101:F106"/>
    <mergeCell ref="F107:F112"/>
    <mergeCell ref="F113:F118"/>
    <mergeCell ref="F119:F124"/>
    <mergeCell ref="F125:F130"/>
    <mergeCell ref="E197:E202"/>
    <mergeCell ref="E203:E208"/>
    <mergeCell ref="E209:E214"/>
    <mergeCell ref="E215:E220"/>
    <mergeCell ref="E222:E227"/>
    <mergeCell ref="E228:E233"/>
    <mergeCell ref="E234:E239"/>
    <mergeCell ref="E240:E245"/>
    <mergeCell ref="E246:E251"/>
    <mergeCell ref="E252:E257"/>
    <mergeCell ref="E258:E263"/>
    <mergeCell ref="E264:E269"/>
    <mergeCell ref="E270:E275"/>
    <mergeCell ref="E276:E281"/>
    <mergeCell ref="E282:E287"/>
    <mergeCell ref="E288:E293"/>
    <mergeCell ref="E295:E301"/>
    <mergeCell ref="E95:E100"/>
    <mergeCell ref="E101:E106"/>
    <mergeCell ref="E107:E112"/>
    <mergeCell ref="E113:E118"/>
    <mergeCell ref="E119:E124"/>
    <mergeCell ref="E125:E130"/>
    <mergeCell ref="E131:E136"/>
    <mergeCell ref="E137:E142"/>
    <mergeCell ref="E143:E148"/>
    <mergeCell ref="E149:E154"/>
    <mergeCell ref="E155:E160"/>
    <mergeCell ref="E161:E166"/>
    <mergeCell ref="E167:E172"/>
    <mergeCell ref="E173:E178"/>
    <mergeCell ref="E179:E184"/>
    <mergeCell ref="E185:E190"/>
    <mergeCell ref="E191:E196"/>
    <mergeCell ref="D264:D269"/>
    <mergeCell ref="D270:D275"/>
    <mergeCell ref="D276:D281"/>
    <mergeCell ref="D282:D287"/>
    <mergeCell ref="D288:D293"/>
    <mergeCell ref="D295:D301"/>
    <mergeCell ref="D302:D308"/>
    <mergeCell ref="D309:D315"/>
    <mergeCell ref="D316:D322"/>
    <mergeCell ref="D323:D329"/>
    <mergeCell ref="D330:D336"/>
    <mergeCell ref="D337:D343"/>
    <mergeCell ref="D344:D350"/>
    <mergeCell ref="D351:D357"/>
    <mergeCell ref="D358:D364"/>
    <mergeCell ref="D373:D376"/>
    <mergeCell ref="E1:E4"/>
    <mergeCell ref="E5:E10"/>
    <mergeCell ref="E11:E16"/>
    <mergeCell ref="E17:E22"/>
    <mergeCell ref="E23:E28"/>
    <mergeCell ref="E29:E34"/>
    <mergeCell ref="E35:E40"/>
    <mergeCell ref="E41:E46"/>
    <mergeCell ref="E47:E52"/>
    <mergeCell ref="E53:E58"/>
    <mergeCell ref="E59:E64"/>
    <mergeCell ref="E65:E70"/>
    <mergeCell ref="E71:E76"/>
    <mergeCell ref="E77:E82"/>
    <mergeCell ref="E83:E88"/>
    <mergeCell ref="E89:E94"/>
    <mergeCell ref="D161:D166"/>
    <mergeCell ref="D167:D172"/>
    <mergeCell ref="D173:D178"/>
    <mergeCell ref="D179:D184"/>
    <mergeCell ref="D185:D190"/>
    <mergeCell ref="D191:D196"/>
    <mergeCell ref="D197:D202"/>
    <mergeCell ref="D203:D208"/>
    <mergeCell ref="D209:D214"/>
    <mergeCell ref="D215:D220"/>
    <mergeCell ref="D222:D227"/>
    <mergeCell ref="D228:D233"/>
    <mergeCell ref="D234:D239"/>
    <mergeCell ref="D240:D245"/>
    <mergeCell ref="D246:D251"/>
    <mergeCell ref="D252:D257"/>
    <mergeCell ref="D258:D263"/>
    <mergeCell ref="A337:A343"/>
    <mergeCell ref="A344:A350"/>
    <mergeCell ref="A351:A357"/>
    <mergeCell ref="A358:A364"/>
    <mergeCell ref="A373:A376"/>
    <mergeCell ref="D1:D4"/>
    <mergeCell ref="D5:D10"/>
    <mergeCell ref="D11:D16"/>
    <mergeCell ref="D17:D22"/>
    <mergeCell ref="D23:D28"/>
    <mergeCell ref="D29:D34"/>
    <mergeCell ref="D35:D40"/>
    <mergeCell ref="D41:D46"/>
    <mergeCell ref="D47:D52"/>
    <mergeCell ref="D53:D58"/>
    <mergeCell ref="D59:D64"/>
    <mergeCell ref="D65:D70"/>
    <mergeCell ref="D71:D76"/>
    <mergeCell ref="D77:D82"/>
    <mergeCell ref="D83:D88"/>
    <mergeCell ref="D89:D94"/>
    <mergeCell ref="D95:D100"/>
    <mergeCell ref="D101:D106"/>
    <mergeCell ref="D107:D112"/>
    <mergeCell ref="D113:D118"/>
    <mergeCell ref="D119:D124"/>
    <mergeCell ref="D125:D130"/>
    <mergeCell ref="D131:D136"/>
    <mergeCell ref="D137:D142"/>
    <mergeCell ref="D143:D148"/>
    <mergeCell ref="D149:D151"/>
    <mergeCell ref="D155:D157"/>
    <mergeCell ref="A228:A233"/>
    <mergeCell ref="A234:A239"/>
    <mergeCell ref="A240:A245"/>
    <mergeCell ref="A246:A251"/>
    <mergeCell ref="A252:A257"/>
    <mergeCell ref="A258:A263"/>
    <mergeCell ref="A264:A269"/>
    <mergeCell ref="A270:A275"/>
    <mergeCell ref="A276:A281"/>
    <mergeCell ref="A282:A287"/>
    <mergeCell ref="A288:A293"/>
    <mergeCell ref="A295:A301"/>
    <mergeCell ref="A302:A308"/>
    <mergeCell ref="A309:A315"/>
    <mergeCell ref="A316:A322"/>
    <mergeCell ref="A323:A329"/>
    <mergeCell ref="A330:A336"/>
    <mergeCell ref="F373:G373"/>
    <mergeCell ref="AB373:AP373"/>
    <mergeCell ref="AB374:AC374"/>
    <mergeCell ref="AB375:AC375"/>
    <mergeCell ref="B377:C377"/>
    <mergeCell ref="B378:C378"/>
    <mergeCell ref="B379:C379"/>
    <mergeCell ref="B380:C380"/>
    <mergeCell ref="B381:C381"/>
    <mergeCell ref="A1:A4"/>
    <mergeCell ref="A5:A10"/>
    <mergeCell ref="A11:A16"/>
    <mergeCell ref="A17:A22"/>
    <mergeCell ref="A23:A28"/>
    <mergeCell ref="A29:A34"/>
    <mergeCell ref="A35:A40"/>
    <mergeCell ref="A41:A46"/>
    <mergeCell ref="A47:A52"/>
    <mergeCell ref="A53:A58"/>
    <mergeCell ref="A59:A64"/>
    <mergeCell ref="A65:A70"/>
    <mergeCell ref="A71:A76"/>
    <mergeCell ref="A77:A82"/>
    <mergeCell ref="A83:A88"/>
    <mergeCell ref="A89:A94"/>
    <mergeCell ref="A95:A100"/>
    <mergeCell ref="A101:A106"/>
    <mergeCell ref="A107:A112"/>
    <mergeCell ref="A113:A118"/>
    <mergeCell ref="A119:A124"/>
    <mergeCell ref="A125:A130"/>
    <mergeCell ref="F1:G1"/>
    <mergeCell ref="AB2:AD2"/>
    <mergeCell ref="AB3:AD3"/>
    <mergeCell ref="B152:C152"/>
    <mergeCell ref="B153:C153"/>
    <mergeCell ref="B154:C154"/>
    <mergeCell ref="B158:C158"/>
    <mergeCell ref="B159:C159"/>
    <mergeCell ref="B160:C160"/>
    <mergeCell ref="A221:C221"/>
    <mergeCell ref="A294:C294"/>
    <mergeCell ref="B365:C365"/>
    <mergeCell ref="B366:C366"/>
    <mergeCell ref="B367:C367"/>
    <mergeCell ref="B368:C368"/>
    <mergeCell ref="B369:C369"/>
    <mergeCell ref="B370:C370"/>
    <mergeCell ref="A131:A136"/>
    <mergeCell ref="A137:A142"/>
    <mergeCell ref="A143:A148"/>
    <mergeCell ref="A149:A154"/>
    <mergeCell ref="A155:A160"/>
    <mergeCell ref="A161:A166"/>
    <mergeCell ref="A167:A172"/>
    <mergeCell ref="A173:A178"/>
    <mergeCell ref="A179:A184"/>
    <mergeCell ref="A185:A190"/>
    <mergeCell ref="A191:A196"/>
    <mergeCell ref="A197:A202"/>
    <mergeCell ref="A203:A208"/>
    <mergeCell ref="A209:A214"/>
    <mergeCell ref="A215:A220"/>
    <mergeCell ref="A222:A227"/>
  </mergeCells>
  <conditionalFormatting sqref="D154">
    <cfRule type="cellIs" dxfId="863" priority="17" stopIfTrue="1" operator="lessThan">
      <formula>0</formula>
    </cfRule>
  </conditionalFormatting>
  <conditionalFormatting sqref="D160">
    <cfRule type="cellIs" dxfId="862" priority="18" stopIfTrue="1" operator="lessThan">
      <formula>0</formula>
    </cfRule>
  </conditionalFormatting>
  <conditionalFormatting sqref="M5:M9">
    <cfRule type="cellIs" dxfId="861" priority="70" stopIfTrue="1" operator="lessThan">
      <formula>0</formula>
    </cfRule>
  </conditionalFormatting>
  <conditionalFormatting sqref="M10">
    <cfRule type="containsText" dxfId="860" priority="226" operator="containsText" text="Falso">
      <formula>NOT(ISERROR(SEARCH("Falso",M10)))</formula>
    </cfRule>
  </conditionalFormatting>
  <conditionalFormatting sqref="M11:M15">
    <cfRule type="cellIs" dxfId="859" priority="68" stopIfTrue="1" operator="lessThan">
      <formula>0</formula>
    </cfRule>
  </conditionalFormatting>
  <conditionalFormatting sqref="M16">
    <cfRule type="containsText" dxfId="858" priority="225" operator="containsText" text="Falso">
      <formula>NOT(ISERROR(SEARCH("Falso",M16)))</formula>
    </cfRule>
  </conditionalFormatting>
  <conditionalFormatting sqref="M17:M21">
    <cfRule type="cellIs" dxfId="857" priority="67" stopIfTrue="1" operator="lessThan">
      <formula>0</formula>
    </cfRule>
  </conditionalFormatting>
  <conditionalFormatting sqref="M22">
    <cfRule type="containsText" dxfId="856" priority="216" operator="containsText" text="Falso">
      <formula>NOT(ISERROR(SEARCH("Falso",M22)))</formula>
    </cfRule>
  </conditionalFormatting>
  <conditionalFormatting sqref="M23:M27">
    <cfRule type="cellIs" dxfId="855" priority="66" stopIfTrue="1" operator="lessThan">
      <formula>0</formula>
    </cfRule>
  </conditionalFormatting>
  <conditionalFormatting sqref="M28">
    <cfRule type="containsText" dxfId="854" priority="215" operator="containsText" text="Falso">
      <formula>NOT(ISERROR(SEARCH("Falso",M28)))</formula>
    </cfRule>
  </conditionalFormatting>
  <conditionalFormatting sqref="M29:M33">
    <cfRule type="cellIs" dxfId="853" priority="65" stopIfTrue="1" operator="lessThan">
      <formula>0</formula>
    </cfRule>
  </conditionalFormatting>
  <conditionalFormatting sqref="M34">
    <cfRule type="containsText" dxfId="852" priority="206" operator="containsText" text="Falso">
      <formula>NOT(ISERROR(SEARCH("Falso",M34)))</formula>
    </cfRule>
  </conditionalFormatting>
  <conditionalFormatting sqref="M35:M39">
    <cfRule type="cellIs" dxfId="851" priority="64" stopIfTrue="1" operator="lessThan">
      <formula>0</formula>
    </cfRule>
  </conditionalFormatting>
  <conditionalFormatting sqref="M40">
    <cfRule type="containsText" dxfId="850" priority="205" operator="containsText" text="Falso">
      <formula>NOT(ISERROR(SEARCH("Falso",M40)))</formula>
    </cfRule>
  </conditionalFormatting>
  <conditionalFormatting sqref="M41:M45">
    <cfRule type="cellIs" dxfId="849" priority="63" stopIfTrue="1" operator="lessThan">
      <formula>0</formula>
    </cfRule>
  </conditionalFormatting>
  <conditionalFormatting sqref="M46">
    <cfRule type="containsText" dxfId="848" priority="196" operator="containsText" text="Falso">
      <formula>NOT(ISERROR(SEARCH("Falso",M46)))</formula>
    </cfRule>
  </conditionalFormatting>
  <conditionalFormatting sqref="M47:M51">
    <cfRule type="cellIs" dxfId="847" priority="62" stopIfTrue="1" operator="lessThan">
      <formula>0</formula>
    </cfRule>
  </conditionalFormatting>
  <conditionalFormatting sqref="M52 M58 M64 M70 M76 M82 M100 M112 M118 M124 M130 M136 M142 M148">
    <cfRule type="containsText" dxfId="846" priority="191" operator="containsText" text="Falso">
      <formula>NOT(ISERROR(SEARCH("Falso",M52)))</formula>
    </cfRule>
  </conditionalFormatting>
  <conditionalFormatting sqref="M53:M57">
    <cfRule type="cellIs" dxfId="845" priority="61" stopIfTrue="1" operator="lessThan">
      <formula>0</formula>
    </cfRule>
  </conditionalFormatting>
  <conditionalFormatting sqref="M59:M63">
    <cfRule type="cellIs" dxfId="844" priority="60" stopIfTrue="1" operator="lessThan">
      <formula>0</formula>
    </cfRule>
  </conditionalFormatting>
  <conditionalFormatting sqref="M65:M69">
    <cfRule type="cellIs" dxfId="843" priority="59" stopIfTrue="1" operator="lessThan">
      <formula>0</formula>
    </cfRule>
  </conditionalFormatting>
  <conditionalFormatting sqref="M71:M75">
    <cfRule type="cellIs" dxfId="842" priority="58" stopIfTrue="1" operator="lessThan">
      <formula>0</formula>
    </cfRule>
  </conditionalFormatting>
  <conditionalFormatting sqref="M77:M81">
    <cfRule type="cellIs" dxfId="841" priority="57" stopIfTrue="1" operator="lessThan">
      <formula>0</formula>
    </cfRule>
  </conditionalFormatting>
  <conditionalFormatting sqref="M83:M87">
    <cfRule type="cellIs" dxfId="840" priority="56" stopIfTrue="1" operator="lessThan">
      <formula>0</formula>
    </cfRule>
  </conditionalFormatting>
  <conditionalFormatting sqref="M88 M94">
    <cfRule type="containsText" dxfId="839" priority="186" operator="containsText" text="Falso">
      <formula>NOT(ISERROR(SEARCH("Falso",M88)))</formula>
    </cfRule>
  </conditionalFormatting>
  <conditionalFormatting sqref="M89:M93">
    <cfRule type="cellIs" dxfId="838" priority="55" stopIfTrue="1" operator="lessThan">
      <formula>0</formula>
    </cfRule>
  </conditionalFormatting>
  <conditionalFormatting sqref="M95:M99">
    <cfRule type="cellIs" dxfId="837" priority="54" stopIfTrue="1" operator="lessThan">
      <formula>0</formula>
    </cfRule>
  </conditionalFormatting>
  <conditionalFormatting sqref="M101:M105">
    <cfRule type="cellIs" dxfId="836" priority="53" stopIfTrue="1" operator="lessThan">
      <formula>0</formula>
    </cfRule>
  </conditionalFormatting>
  <conditionalFormatting sqref="M106">
    <cfRule type="containsText" dxfId="835" priority="181" operator="containsText" text="Falso">
      <formula>NOT(ISERROR(SEARCH("Falso",M106)))</formula>
    </cfRule>
  </conditionalFormatting>
  <conditionalFormatting sqref="M107:M111">
    <cfRule type="cellIs" dxfId="834" priority="52" stopIfTrue="1" operator="lessThan">
      <formula>0</formula>
    </cfRule>
  </conditionalFormatting>
  <conditionalFormatting sqref="M113:M117">
    <cfRule type="cellIs" dxfId="833" priority="51" stopIfTrue="1" operator="lessThan">
      <formula>0</formula>
    </cfRule>
  </conditionalFormatting>
  <conditionalFormatting sqref="M119:M123">
    <cfRule type="cellIs" dxfId="832" priority="50" stopIfTrue="1" operator="lessThan">
      <formula>0</formula>
    </cfRule>
  </conditionalFormatting>
  <conditionalFormatting sqref="M125:M129">
    <cfRule type="cellIs" dxfId="831" priority="49" stopIfTrue="1" operator="lessThan">
      <formula>0</formula>
    </cfRule>
  </conditionalFormatting>
  <conditionalFormatting sqref="M131:M135">
    <cfRule type="cellIs" dxfId="830" priority="48" stopIfTrue="1" operator="lessThan">
      <formula>0</formula>
    </cfRule>
  </conditionalFormatting>
  <conditionalFormatting sqref="M137:M141">
    <cfRule type="cellIs" dxfId="829" priority="47" stopIfTrue="1" operator="lessThan">
      <formula>0</formula>
    </cfRule>
  </conditionalFormatting>
  <conditionalFormatting sqref="M143:M147">
    <cfRule type="cellIs" dxfId="828" priority="46" stopIfTrue="1" operator="lessThan">
      <formula>0</formula>
    </cfRule>
  </conditionalFormatting>
  <conditionalFormatting sqref="M149:M153">
    <cfRule type="cellIs" dxfId="827" priority="45" stopIfTrue="1" operator="lessThan">
      <formula>0</formula>
    </cfRule>
  </conditionalFormatting>
  <conditionalFormatting sqref="M154">
    <cfRule type="containsText" dxfId="826" priority="71" operator="containsText" text="Falso">
      <formula>NOT(ISERROR(SEARCH("Falso",M154)))</formula>
    </cfRule>
  </conditionalFormatting>
  <conditionalFormatting sqref="M155:M159">
    <cfRule type="cellIs" dxfId="825" priority="44" stopIfTrue="1" operator="lessThan">
      <formula>0</formula>
    </cfRule>
  </conditionalFormatting>
  <conditionalFormatting sqref="M160">
    <cfRule type="containsText" dxfId="824" priority="72" operator="containsText" text="Falso">
      <formula>NOT(ISERROR(SEARCH("Falso",M160)))</formula>
    </cfRule>
  </conditionalFormatting>
  <conditionalFormatting sqref="M161:M165">
    <cfRule type="cellIs" dxfId="823" priority="43" stopIfTrue="1" operator="lessThan">
      <formula>0</formula>
    </cfRule>
  </conditionalFormatting>
  <conditionalFormatting sqref="M166">
    <cfRule type="containsText" dxfId="822" priority="168" operator="containsText" text="Falso">
      <formula>NOT(ISERROR(SEARCH("Falso",M166)))</formula>
    </cfRule>
  </conditionalFormatting>
  <conditionalFormatting sqref="M167:M171">
    <cfRule type="cellIs" dxfId="821" priority="42" stopIfTrue="1" operator="lessThan">
      <formula>0</formula>
    </cfRule>
  </conditionalFormatting>
  <conditionalFormatting sqref="M172">
    <cfRule type="containsText" dxfId="820" priority="163" operator="containsText" text="Falso">
      <formula>NOT(ISERROR(SEARCH("Falso",M172)))</formula>
    </cfRule>
  </conditionalFormatting>
  <conditionalFormatting sqref="M173:M177">
    <cfRule type="cellIs" dxfId="819" priority="41" stopIfTrue="1" operator="lessThan">
      <formula>0</formula>
    </cfRule>
  </conditionalFormatting>
  <conditionalFormatting sqref="M178">
    <cfRule type="containsText" dxfId="818" priority="158" operator="containsText" text="Falso">
      <formula>NOT(ISERROR(SEARCH("Falso",M178)))</formula>
    </cfRule>
  </conditionalFormatting>
  <conditionalFormatting sqref="M179:M183">
    <cfRule type="cellIs" dxfId="817" priority="40" stopIfTrue="1" operator="lessThan">
      <formula>0</formula>
    </cfRule>
  </conditionalFormatting>
  <conditionalFormatting sqref="M184">
    <cfRule type="containsText" dxfId="816" priority="153" operator="containsText" text="Falso">
      <formula>NOT(ISERROR(SEARCH("Falso",M184)))</formula>
    </cfRule>
  </conditionalFormatting>
  <conditionalFormatting sqref="M185:M189">
    <cfRule type="cellIs" dxfId="815" priority="39" stopIfTrue="1" operator="lessThan">
      <formula>0</formula>
    </cfRule>
  </conditionalFormatting>
  <conditionalFormatting sqref="M190 M196">
    <cfRule type="containsText" dxfId="814" priority="148" operator="containsText" text="Falso">
      <formula>NOT(ISERROR(SEARCH("Falso",M190)))</formula>
    </cfRule>
  </conditionalFormatting>
  <conditionalFormatting sqref="M191:M195">
    <cfRule type="cellIs" dxfId="813" priority="38" stopIfTrue="1" operator="lessThan">
      <formula>0</formula>
    </cfRule>
  </conditionalFormatting>
  <conditionalFormatting sqref="M197:M201">
    <cfRule type="cellIs" dxfId="812" priority="37" stopIfTrue="1" operator="lessThan">
      <formula>0</formula>
    </cfRule>
  </conditionalFormatting>
  <conditionalFormatting sqref="M202 M208 M214 M220">
    <cfRule type="containsText" dxfId="811" priority="143" operator="containsText" text="Falso">
      <formula>NOT(ISERROR(SEARCH("Falso",M202)))</formula>
    </cfRule>
  </conditionalFormatting>
  <conditionalFormatting sqref="M203:M207">
    <cfRule type="cellIs" dxfId="810" priority="36" stopIfTrue="1" operator="lessThan">
      <formula>0</formula>
    </cfRule>
  </conditionalFormatting>
  <conditionalFormatting sqref="M209:M213">
    <cfRule type="cellIs" dxfId="809" priority="35" stopIfTrue="1" operator="lessThan">
      <formula>0</formula>
    </cfRule>
  </conditionalFormatting>
  <conditionalFormatting sqref="M215:M219">
    <cfRule type="cellIs" dxfId="808" priority="34" stopIfTrue="1" operator="lessThan">
      <formula>0</formula>
    </cfRule>
  </conditionalFormatting>
  <conditionalFormatting sqref="M222:M226">
    <cfRule type="cellIs" dxfId="807" priority="33" stopIfTrue="1" operator="lessThan">
      <formula>0</formula>
    </cfRule>
  </conditionalFormatting>
  <conditionalFormatting sqref="M227">
    <cfRule type="containsText" dxfId="806" priority="142" operator="containsText" text="Falso">
      <formula>NOT(ISERROR(SEARCH("Falso",M227)))</formula>
    </cfRule>
  </conditionalFormatting>
  <conditionalFormatting sqref="M228:M232">
    <cfRule type="cellIs" dxfId="805" priority="32" stopIfTrue="1" operator="lessThan">
      <formula>0</formula>
    </cfRule>
  </conditionalFormatting>
  <conditionalFormatting sqref="M233 M239 M245">
    <cfRule type="containsText" dxfId="804" priority="137" operator="containsText" text="Falso">
      <formula>NOT(ISERROR(SEARCH("Falso",M233)))</formula>
    </cfRule>
  </conditionalFormatting>
  <conditionalFormatting sqref="M234:M238">
    <cfRule type="cellIs" dxfId="803" priority="31" stopIfTrue="1" operator="lessThan">
      <formula>0</formula>
    </cfRule>
  </conditionalFormatting>
  <conditionalFormatting sqref="M240:M244">
    <cfRule type="cellIs" dxfId="802" priority="30" stopIfTrue="1" operator="lessThan">
      <formula>0</formula>
    </cfRule>
  </conditionalFormatting>
  <conditionalFormatting sqref="M246:M250">
    <cfRule type="cellIs" dxfId="801" priority="29" stopIfTrue="1" operator="lessThan">
      <formula>0</formula>
    </cfRule>
  </conditionalFormatting>
  <conditionalFormatting sqref="M251">
    <cfRule type="containsText" dxfId="800" priority="132" operator="containsText" text="Falso">
      <formula>NOT(ISERROR(SEARCH("Falso",M251)))</formula>
    </cfRule>
  </conditionalFormatting>
  <conditionalFormatting sqref="M252:M256">
    <cfRule type="cellIs" dxfId="799" priority="28" stopIfTrue="1" operator="lessThan">
      <formula>0</formula>
    </cfRule>
  </conditionalFormatting>
  <conditionalFormatting sqref="M257">
    <cfRule type="containsText" dxfId="798" priority="127" operator="containsText" text="Falso">
      <formula>NOT(ISERROR(SEARCH("Falso",M257)))</formula>
    </cfRule>
  </conditionalFormatting>
  <conditionalFormatting sqref="M258:M262">
    <cfRule type="cellIs" dxfId="797" priority="27" stopIfTrue="1" operator="lessThan">
      <formula>0</formula>
    </cfRule>
  </conditionalFormatting>
  <conditionalFormatting sqref="M263 M269">
    <cfRule type="containsText" dxfId="796" priority="122" operator="containsText" text="Falso">
      <formula>NOT(ISERROR(SEARCH("Falso",M263)))</formula>
    </cfRule>
  </conditionalFormatting>
  <conditionalFormatting sqref="M264:M268">
    <cfRule type="cellIs" dxfId="795" priority="26" stopIfTrue="1" operator="lessThan">
      <formula>0</formula>
    </cfRule>
  </conditionalFormatting>
  <conditionalFormatting sqref="M270:M274">
    <cfRule type="cellIs" dxfId="794" priority="25" stopIfTrue="1" operator="lessThan">
      <formula>0</formula>
    </cfRule>
  </conditionalFormatting>
  <conditionalFormatting sqref="M275 M281 M287 M293">
    <cfRule type="containsText" dxfId="793" priority="117" operator="containsText" text="Falso">
      <formula>NOT(ISERROR(SEARCH("Falso",M275)))</formula>
    </cfRule>
  </conditionalFormatting>
  <conditionalFormatting sqref="M276:M280">
    <cfRule type="cellIs" dxfId="792" priority="24" stopIfTrue="1" operator="lessThan">
      <formula>0</formula>
    </cfRule>
  </conditionalFormatting>
  <conditionalFormatting sqref="M282:M286">
    <cfRule type="cellIs" dxfId="791" priority="23" stopIfTrue="1" operator="lessThan">
      <formula>0</formula>
    </cfRule>
  </conditionalFormatting>
  <conditionalFormatting sqref="M288:M292">
    <cfRule type="cellIs" dxfId="790" priority="22" stopIfTrue="1" operator="lessThan">
      <formula>0</formula>
    </cfRule>
  </conditionalFormatting>
  <conditionalFormatting sqref="M295:M300">
    <cfRule type="cellIs" dxfId="789" priority="16" stopIfTrue="1" operator="lessThan">
      <formula>0</formula>
    </cfRule>
  </conditionalFormatting>
  <conditionalFormatting sqref="M301">
    <cfRule type="containsText" dxfId="788" priority="15" operator="containsText" text="Falso">
      <formula>NOT(ISERROR(SEARCH("Falso",M301)))</formula>
    </cfRule>
  </conditionalFormatting>
  <conditionalFormatting sqref="M302:M307">
    <cfRule type="cellIs" dxfId="787" priority="10" stopIfTrue="1" operator="lessThan">
      <formula>0</formula>
    </cfRule>
  </conditionalFormatting>
  <conditionalFormatting sqref="M308 M315">
    <cfRule type="containsText" dxfId="786" priority="14" operator="containsText" text="Falso">
      <formula>NOT(ISERROR(SEARCH("Falso",M308)))</formula>
    </cfRule>
  </conditionalFormatting>
  <conditionalFormatting sqref="M309:M314">
    <cfRule type="cellIs" dxfId="785" priority="9" stopIfTrue="1" operator="lessThan">
      <formula>0</formula>
    </cfRule>
  </conditionalFormatting>
  <conditionalFormatting sqref="M316:M321">
    <cfRule type="cellIs" dxfId="784" priority="8" stopIfTrue="1" operator="lessThan">
      <formula>0</formula>
    </cfRule>
  </conditionalFormatting>
  <conditionalFormatting sqref="M322 M329 M336">
    <cfRule type="containsText" dxfId="783" priority="13" operator="containsText" text="Falso">
      <formula>NOT(ISERROR(SEARCH("Falso",M322)))</formula>
    </cfRule>
  </conditionalFormatting>
  <conditionalFormatting sqref="M323:M328">
    <cfRule type="cellIs" dxfId="782" priority="7" stopIfTrue="1" operator="lessThan">
      <formula>0</formula>
    </cfRule>
  </conditionalFormatting>
  <conditionalFormatting sqref="M330:M335">
    <cfRule type="cellIs" dxfId="781" priority="6" stopIfTrue="1" operator="lessThan">
      <formula>0</formula>
    </cfRule>
  </conditionalFormatting>
  <conditionalFormatting sqref="M337:M342">
    <cfRule type="cellIs" dxfId="780" priority="5" stopIfTrue="1" operator="lessThan">
      <formula>0</formula>
    </cfRule>
  </conditionalFormatting>
  <conditionalFormatting sqref="M343 M350">
    <cfRule type="containsText" dxfId="779" priority="12" operator="containsText" text="Falso">
      <formula>NOT(ISERROR(SEARCH("Falso",M343)))</formula>
    </cfRule>
  </conditionalFormatting>
  <conditionalFormatting sqref="M344:M349">
    <cfRule type="cellIs" dxfId="778" priority="4" stopIfTrue="1" operator="lessThan">
      <formula>0</formula>
    </cfRule>
  </conditionalFormatting>
  <conditionalFormatting sqref="M351:M356">
    <cfRule type="cellIs" dxfId="777" priority="3" stopIfTrue="1" operator="lessThan">
      <formula>0</formula>
    </cfRule>
  </conditionalFormatting>
  <conditionalFormatting sqref="M357">
    <cfRule type="containsText" dxfId="776" priority="11" operator="containsText" text="Falso">
      <formula>NOT(ISERROR(SEARCH("Falso",M357)))</formula>
    </cfRule>
  </conditionalFormatting>
  <conditionalFormatting sqref="M358:M363">
    <cfRule type="cellIs" dxfId="775" priority="2" stopIfTrue="1" operator="lessThan">
      <formula>0</formula>
    </cfRule>
  </conditionalFormatting>
  <conditionalFormatting sqref="M364">
    <cfRule type="containsText" dxfId="774" priority="81" operator="containsText" text="Falso">
      <formula>NOT(ISERROR(SEARCH("Falso",M364)))</formula>
    </cfRule>
  </conditionalFormatting>
  <conditionalFormatting sqref="M365:M371">
    <cfRule type="cellIs" dxfId="773" priority="231" stopIfTrue="1" operator="lessThan">
      <formula>0</formula>
    </cfRule>
  </conditionalFormatting>
  <conditionalFormatting sqref="M377:M381">
    <cfRule type="cellIs" dxfId="772" priority="1" stopIfTrue="1" operator="lessThan">
      <formula>0</formula>
    </cfRule>
  </conditionalFormatting>
  <conditionalFormatting sqref="R5:R9">
    <cfRule type="containsText" dxfId="771" priority="230" operator="containsText" text="ROJO">
      <formula>NOT(ISERROR(SEARCH("ROJO",R5)))</formula>
    </cfRule>
    <cfRule type="containsText" dxfId="770" priority="227" operator="containsText" text="VENCIDO">
      <formula>NOT(ISERROR(SEARCH("VENCIDO",R5)))</formula>
    </cfRule>
    <cfRule type="containsText" dxfId="769" priority="228" operator="containsText" text="VERDE">
      <formula>NOT(ISERROR(SEARCH("VERDE",R5)))</formula>
    </cfRule>
    <cfRule type="containsText" dxfId="768" priority="229" stopIfTrue="1" operator="containsText" text="AMARILLO">
      <formula>NOT(ISERROR(SEARCH("AMARILLO",R5)))</formula>
    </cfRule>
  </conditionalFormatting>
  <conditionalFormatting sqref="R11:R15">
    <cfRule type="containsText" dxfId="767" priority="223" stopIfTrue="1" operator="containsText" text="AMARILLO">
      <formula>NOT(ISERROR(SEARCH("AMARILLO",R11)))</formula>
    </cfRule>
    <cfRule type="containsText" dxfId="766" priority="222" operator="containsText" text="VERDE">
      <formula>NOT(ISERROR(SEARCH("VERDE",R11)))</formula>
    </cfRule>
    <cfRule type="containsText" dxfId="765" priority="221" operator="containsText" text="VENCIDO">
      <formula>NOT(ISERROR(SEARCH("VENCIDO",R11)))</formula>
    </cfRule>
    <cfRule type="containsText" dxfId="764" priority="224" operator="containsText" text="ROJO">
      <formula>NOT(ISERROR(SEARCH("ROJO",R11)))</formula>
    </cfRule>
  </conditionalFormatting>
  <conditionalFormatting sqref="R17:R21">
    <cfRule type="containsText" dxfId="763" priority="219" stopIfTrue="1" operator="containsText" text="AMARILLO">
      <formula>NOT(ISERROR(SEARCH("AMARILLO",R17)))</formula>
    </cfRule>
    <cfRule type="containsText" dxfId="762" priority="220" operator="containsText" text="ROJO">
      <formula>NOT(ISERROR(SEARCH("ROJO",R17)))</formula>
    </cfRule>
    <cfRule type="containsText" dxfId="761" priority="217" operator="containsText" text="VENCIDO">
      <formula>NOT(ISERROR(SEARCH("VENCIDO",R17)))</formula>
    </cfRule>
    <cfRule type="containsText" dxfId="760" priority="218" operator="containsText" text="VERDE">
      <formula>NOT(ISERROR(SEARCH("VERDE",R17)))</formula>
    </cfRule>
  </conditionalFormatting>
  <conditionalFormatting sqref="R23:R27">
    <cfRule type="containsText" dxfId="759" priority="213" stopIfTrue="1" operator="containsText" text="AMARILLO">
      <formula>NOT(ISERROR(SEARCH("AMARILLO",R23)))</formula>
    </cfRule>
    <cfRule type="containsText" dxfId="758" priority="214" operator="containsText" text="ROJO">
      <formula>NOT(ISERROR(SEARCH("ROJO",R23)))</formula>
    </cfRule>
    <cfRule type="containsText" dxfId="757" priority="211" operator="containsText" text="VENCIDO">
      <formula>NOT(ISERROR(SEARCH("VENCIDO",R23)))</formula>
    </cfRule>
    <cfRule type="containsText" dxfId="756" priority="212" operator="containsText" text="VERDE">
      <formula>NOT(ISERROR(SEARCH("VERDE",R23)))</formula>
    </cfRule>
  </conditionalFormatting>
  <conditionalFormatting sqref="R29:R33">
    <cfRule type="containsText" dxfId="755" priority="209" stopIfTrue="1" operator="containsText" text="AMARILLO">
      <formula>NOT(ISERROR(SEARCH("AMARILLO",R29)))</formula>
    </cfRule>
    <cfRule type="containsText" dxfId="754" priority="210" operator="containsText" text="ROJO">
      <formula>NOT(ISERROR(SEARCH("ROJO",R29)))</formula>
    </cfRule>
    <cfRule type="containsText" dxfId="753" priority="207" operator="containsText" text="VENCIDO">
      <formula>NOT(ISERROR(SEARCH("VENCIDO",R29)))</formula>
    </cfRule>
    <cfRule type="containsText" dxfId="752" priority="208" operator="containsText" text="VERDE">
      <formula>NOT(ISERROR(SEARCH("VERDE",R29)))</formula>
    </cfRule>
  </conditionalFormatting>
  <conditionalFormatting sqref="R35:R39">
    <cfRule type="containsText" dxfId="751" priority="204" operator="containsText" text="ROJO">
      <formula>NOT(ISERROR(SEARCH("ROJO",R35)))</formula>
    </cfRule>
    <cfRule type="containsText" dxfId="750" priority="201" operator="containsText" text="VENCIDO">
      <formula>NOT(ISERROR(SEARCH("VENCIDO",R35)))</formula>
    </cfRule>
    <cfRule type="containsText" dxfId="749" priority="202" operator="containsText" text="VERDE">
      <formula>NOT(ISERROR(SEARCH("VERDE",R35)))</formula>
    </cfRule>
    <cfRule type="containsText" dxfId="748" priority="203" stopIfTrue="1" operator="containsText" text="AMARILLO">
      <formula>NOT(ISERROR(SEARCH("AMARILLO",R35)))</formula>
    </cfRule>
  </conditionalFormatting>
  <conditionalFormatting sqref="R41:R45">
    <cfRule type="containsText" dxfId="747" priority="200" operator="containsText" text="ROJO">
      <formula>NOT(ISERROR(SEARCH("ROJO",R41)))</formula>
    </cfRule>
    <cfRule type="containsText" dxfId="746" priority="199" stopIfTrue="1" operator="containsText" text="AMARILLO">
      <formula>NOT(ISERROR(SEARCH("AMARILLO",R41)))</formula>
    </cfRule>
    <cfRule type="containsText" dxfId="745" priority="198" operator="containsText" text="VERDE">
      <formula>NOT(ISERROR(SEARCH("VERDE",R41)))</formula>
    </cfRule>
    <cfRule type="containsText" dxfId="744" priority="197" operator="containsText" text="VENCIDO">
      <formula>NOT(ISERROR(SEARCH("VENCIDO",R41)))</formula>
    </cfRule>
  </conditionalFormatting>
  <conditionalFormatting sqref="R47:R51 R53:R57 R59:R63 R65:R69 R71:R75 R77:R81 R95:R99 R107:R111 R113:R117 R119:R123 R125:R129 R131:R135 R137:R141 R143:R147">
    <cfRule type="containsText" dxfId="743" priority="195" operator="containsText" text="ROJO">
      <formula>NOT(ISERROR(SEARCH("ROJO",R47)))</formula>
    </cfRule>
    <cfRule type="containsText" dxfId="742" priority="194" stopIfTrue="1" operator="containsText" text="AMARILLO">
      <formula>NOT(ISERROR(SEARCH("AMARILLO",R47)))</formula>
    </cfRule>
    <cfRule type="containsText" dxfId="741" priority="193" operator="containsText" text="VERDE">
      <formula>NOT(ISERROR(SEARCH("VERDE",R47)))</formula>
    </cfRule>
    <cfRule type="containsText" dxfId="740" priority="192" operator="containsText" text="VENCIDO">
      <formula>NOT(ISERROR(SEARCH("VENCIDO",R47)))</formula>
    </cfRule>
  </conditionalFormatting>
  <conditionalFormatting sqref="R83:R87 R89:R93">
    <cfRule type="containsText" dxfId="739" priority="189" stopIfTrue="1" operator="containsText" text="AMARILLO">
      <formula>NOT(ISERROR(SEARCH("AMARILLO",R83)))</formula>
    </cfRule>
    <cfRule type="containsText" dxfId="738" priority="190" operator="containsText" text="ROJO">
      <formula>NOT(ISERROR(SEARCH("ROJO",R83)))</formula>
    </cfRule>
    <cfRule type="containsText" dxfId="737" priority="187" operator="containsText" text="VENCIDO">
      <formula>NOT(ISERROR(SEARCH("VENCIDO",R83)))</formula>
    </cfRule>
    <cfRule type="containsText" dxfId="736" priority="188" operator="containsText" text="VERDE">
      <formula>NOT(ISERROR(SEARCH("VERDE",R83)))</formula>
    </cfRule>
  </conditionalFormatting>
  <conditionalFormatting sqref="R101:R105">
    <cfRule type="containsText" dxfId="735" priority="184" stopIfTrue="1" operator="containsText" text="AMARILLO">
      <formula>NOT(ISERROR(SEARCH("AMARILLO",R101)))</formula>
    </cfRule>
    <cfRule type="containsText" dxfId="734" priority="185" operator="containsText" text="ROJO">
      <formula>NOT(ISERROR(SEARCH("ROJO",R101)))</formula>
    </cfRule>
    <cfRule type="containsText" dxfId="733" priority="182" operator="containsText" text="VENCIDO">
      <formula>NOT(ISERROR(SEARCH("VENCIDO",R101)))</formula>
    </cfRule>
    <cfRule type="containsText" dxfId="732" priority="183" operator="containsText" text="VERDE">
      <formula>NOT(ISERROR(SEARCH("VERDE",R101)))</formula>
    </cfRule>
  </conditionalFormatting>
  <conditionalFormatting sqref="R149:R153">
    <cfRule type="containsText" dxfId="731" priority="178" operator="containsText" text="VERDE">
      <formula>NOT(ISERROR(SEARCH("VERDE",R149)))</formula>
    </cfRule>
    <cfRule type="containsText" dxfId="730" priority="177" operator="containsText" text="VENCIDO">
      <formula>NOT(ISERROR(SEARCH("VENCIDO",R149)))</formula>
    </cfRule>
    <cfRule type="containsText" dxfId="729" priority="179" stopIfTrue="1" operator="containsText" text="AMARILLO">
      <formula>NOT(ISERROR(SEARCH("AMARILLO",R149)))</formula>
    </cfRule>
    <cfRule type="containsText" dxfId="728" priority="180" operator="containsText" text="ROJO">
      <formula>NOT(ISERROR(SEARCH("ROJO",R149)))</formula>
    </cfRule>
  </conditionalFormatting>
  <conditionalFormatting sqref="R155:R159">
    <cfRule type="containsText" dxfId="727" priority="176" operator="containsText" text="ROJO">
      <formula>NOT(ISERROR(SEARCH("ROJO",R155)))</formula>
    </cfRule>
    <cfRule type="containsText" dxfId="726" priority="174" operator="containsText" text="VERDE">
      <formula>NOT(ISERROR(SEARCH("VERDE",R155)))</formula>
    </cfRule>
    <cfRule type="containsText" dxfId="725" priority="175" stopIfTrue="1" operator="containsText" text="AMARILLO">
      <formula>NOT(ISERROR(SEARCH("AMARILLO",R155)))</formula>
    </cfRule>
    <cfRule type="containsText" dxfId="724" priority="173" operator="containsText" text="VENCIDO">
      <formula>NOT(ISERROR(SEARCH("VENCIDO",R155)))</formula>
    </cfRule>
  </conditionalFormatting>
  <conditionalFormatting sqref="R161:R165">
    <cfRule type="containsText" dxfId="723" priority="170" operator="containsText" text="VERDE">
      <formula>NOT(ISERROR(SEARCH("VERDE",R161)))</formula>
    </cfRule>
    <cfRule type="containsText" dxfId="722" priority="169" operator="containsText" text="VENCIDO">
      <formula>NOT(ISERROR(SEARCH("VENCIDO",R161)))</formula>
    </cfRule>
    <cfRule type="containsText" dxfId="721" priority="171" stopIfTrue="1" operator="containsText" text="AMARILLO">
      <formula>NOT(ISERROR(SEARCH("AMARILLO",R161)))</formula>
    </cfRule>
    <cfRule type="containsText" dxfId="720" priority="172" operator="containsText" text="ROJO">
      <formula>NOT(ISERROR(SEARCH("ROJO",R161)))</formula>
    </cfRule>
  </conditionalFormatting>
  <conditionalFormatting sqref="R167:R171">
    <cfRule type="containsText" dxfId="719" priority="164" operator="containsText" text="VENCIDO">
      <formula>NOT(ISERROR(SEARCH("VENCIDO",R167)))</formula>
    </cfRule>
    <cfRule type="containsText" dxfId="718" priority="166" stopIfTrue="1" operator="containsText" text="AMARILLO">
      <formula>NOT(ISERROR(SEARCH("AMARILLO",R167)))</formula>
    </cfRule>
    <cfRule type="containsText" dxfId="717" priority="167" operator="containsText" text="ROJO">
      <formula>NOT(ISERROR(SEARCH("ROJO",R167)))</formula>
    </cfRule>
    <cfRule type="containsText" dxfId="716" priority="165" operator="containsText" text="VERDE">
      <formula>NOT(ISERROR(SEARCH("VERDE",R167)))</formula>
    </cfRule>
  </conditionalFormatting>
  <conditionalFormatting sqref="R173:R177">
    <cfRule type="containsText" dxfId="715" priority="160" operator="containsText" text="VERDE">
      <formula>NOT(ISERROR(SEARCH("VERDE",R173)))</formula>
    </cfRule>
    <cfRule type="containsText" dxfId="714" priority="161" stopIfTrue="1" operator="containsText" text="AMARILLO">
      <formula>NOT(ISERROR(SEARCH("AMARILLO",R173)))</formula>
    </cfRule>
    <cfRule type="containsText" dxfId="713" priority="162" operator="containsText" text="ROJO">
      <formula>NOT(ISERROR(SEARCH("ROJO",R173)))</formula>
    </cfRule>
    <cfRule type="containsText" dxfId="712" priority="159" operator="containsText" text="VENCIDO">
      <formula>NOT(ISERROR(SEARCH("VENCIDO",R173)))</formula>
    </cfRule>
  </conditionalFormatting>
  <conditionalFormatting sqref="R179:R183">
    <cfRule type="containsText" dxfId="711" priority="157" operator="containsText" text="ROJO">
      <formula>NOT(ISERROR(SEARCH("ROJO",R179)))</formula>
    </cfRule>
    <cfRule type="containsText" dxfId="710" priority="156" stopIfTrue="1" operator="containsText" text="AMARILLO">
      <formula>NOT(ISERROR(SEARCH("AMARILLO",R179)))</formula>
    </cfRule>
    <cfRule type="containsText" dxfId="709" priority="154" operator="containsText" text="VENCIDO">
      <formula>NOT(ISERROR(SEARCH("VENCIDO",R179)))</formula>
    </cfRule>
    <cfRule type="containsText" dxfId="708" priority="155" operator="containsText" text="VERDE">
      <formula>NOT(ISERROR(SEARCH("VERDE",R179)))</formula>
    </cfRule>
  </conditionalFormatting>
  <conditionalFormatting sqref="R185:R189 R191:R195">
    <cfRule type="containsText" dxfId="707" priority="151" stopIfTrue="1" operator="containsText" text="AMARILLO">
      <formula>NOT(ISERROR(SEARCH("AMARILLO",R185)))</formula>
    </cfRule>
    <cfRule type="containsText" dxfId="706" priority="150" operator="containsText" text="VERDE">
      <formula>NOT(ISERROR(SEARCH("VERDE",R185)))</formula>
    </cfRule>
    <cfRule type="containsText" dxfId="705" priority="149" operator="containsText" text="VENCIDO">
      <formula>NOT(ISERROR(SEARCH("VENCIDO",R185)))</formula>
    </cfRule>
    <cfRule type="containsText" dxfId="704" priority="152" operator="containsText" text="ROJO">
      <formula>NOT(ISERROR(SEARCH("ROJO",R185)))</formula>
    </cfRule>
  </conditionalFormatting>
  <conditionalFormatting sqref="R197:R201 R203:R207 R209:R213 R215:R219">
    <cfRule type="containsText" dxfId="703" priority="146" stopIfTrue="1" operator="containsText" text="AMARILLO">
      <formula>NOT(ISERROR(SEARCH("AMARILLO",R197)))</formula>
    </cfRule>
    <cfRule type="containsText" dxfId="702" priority="147" operator="containsText" text="ROJO">
      <formula>NOT(ISERROR(SEARCH("ROJO",R197)))</formula>
    </cfRule>
    <cfRule type="containsText" dxfId="701" priority="144" operator="containsText" text="VENCIDO">
      <formula>NOT(ISERROR(SEARCH("VENCIDO",R197)))</formula>
    </cfRule>
    <cfRule type="containsText" dxfId="700" priority="145" operator="containsText" text="VERDE">
      <formula>NOT(ISERROR(SEARCH("VERDE",R197)))</formula>
    </cfRule>
  </conditionalFormatting>
  <conditionalFormatting sqref="R222:R226">
    <cfRule type="containsText" dxfId="699" priority="141" operator="containsText" text="ROJO">
      <formula>NOT(ISERROR(SEARCH("ROJO",R222)))</formula>
    </cfRule>
    <cfRule type="containsText" dxfId="698" priority="140" stopIfTrue="1" operator="containsText" text="AMARILLO">
      <formula>NOT(ISERROR(SEARCH("AMARILLO",R222)))</formula>
    </cfRule>
    <cfRule type="containsText" dxfId="697" priority="139" operator="containsText" text="VERDE">
      <formula>NOT(ISERROR(SEARCH("VERDE",R222)))</formula>
    </cfRule>
    <cfRule type="containsText" dxfId="696" priority="138" operator="containsText" text="VENCIDO">
      <formula>NOT(ISERROR(SEARCH("VENCIDO",R222)))</formula>
    </cfRule>
  </conditionalFormatting>
  <conditionalFormatting sqref="R228:R232 R234:R238 R240:R244">
    <cfRule type="containsText" dxfId="695" priority="133" operator="containsText" text="VENCIDO">
      <formula>NOT(ISERROR(SEARCH("VENCIDO",R228)))</formula>
    </cfRule>
    <cfRule type="containsText" dxfId="694" priority="134" operator="containsText" text="VERDE">
      <formula>NOT(ISERROR(SEARCH("VERDE",R228)))</formula>
    </cfRule>
    <cfRule type="containsText" dxfId="693" priority="135" stopIfTrue="1" operator="containsText" text="AMARILLO">
      <formula>NOT(ISERROR(SEARCH("AMARILLO",R228)))</formula>
    </cfRule>
    <cfRule type="containsText" dxfId="692" priority="136" operator="containsText" text="ROJO">
      <formula>NOT(ISERROR(SEARCH("ROJO",R228)))</formula>
    </cfRule>
  </conditionalFormatting>
  <conditionalFormatting sqref="R246:R250">
    <cfRule type="containsText" dxfId="691" priority="128" operator="containsText" text="VENCIDO">
      <formula>NOT(ISERROR(SEARCH("VENCIDO",R246)))</formula>
    </cfRule>
    <cfRule type="containsText" dxfId="690" priority="129" operator="containsText" text="VERDE">
      <formula>NOT(ISERROR(SEARCH("VERDE",R246)))</formula>
    </cfRule>
    <cfRule type="containsText" dxfId="689" priority="130" stopIfTrue="1" operator="containsText" text="AMARILLO">
      <formula>NOT(ISERROR(SEARCH("AMARILLO",R246)))</formula>
    </cfRule>
    <cfRule type="containsText" dxfId="688" priority="131" operator="containsText" text="ROJO">
      <formula>NOT(ISERROR(SEARCH("ROJO",R246)))</formula>
    </cfRule>
  </conditionalFormatting>
  <conditionalFormatting sqref="R252:R256">
    <cfRule type="containsText" dxfId="687" priority="123" operator="containsText" text="VENCIDO">
      <formula>NOT(ISERROR(SEARCH("VENCIDO",R252)))</formula>
    </cfRule>
    <cfRule type="containsText" dxfId="686" priority="124" operator="containsText" text="VERDE">
      <formula>NOT(ISERROR(SEARCH("VERDE",R252)))</formula>
    </cfRule>
    <cfRule type="containsText" dxfId="685" priority="125" stopIfTrue="1" operator="containsText" text="AMARILLO">
      <formula>NOT(ISERROR(SEARCH("AMARILLO",R252)))</formula>
    </cfRule>
    <cfRule type="containsText" dxfId="684" priority="126" operator="containsText" text="ROJO">
      <formula>NOT(ISERROR(SEARCH("ROJO",R252)))</formula>
    </cfRule>
  </conditionalFormatting>
  <conditionalFormatting sqref="R258:R262 R264:R268">
    <cfRule type="containsText" dxfId="683" priority="121" operator="containsText" text="ROJO">
      <formula>NOT(ISERROR(SEARCH("ROJO",R258)))</formula>
    </cfRule>
    <cfRule type="containsText" dxfId="682" priority="120" stopIfTrue="1" operator="containsText" text="AMARILLO">
      <formula>NOT(ISERROR(SEARCH("AMARILLO",R258)))</formula>
    </cfRule>
    <cfRule type="containsText" dxfId="681" priority="118" operator="containsText" text="VENCIDO">
      <formula>NOT(ISERROR(SEARCH("VENCIDO",R258)))</formula>
    </cfRule>
    <cfRule type="containsText" dxfId="680" priority="119" operator="containsText" text="VERDE">
      <formula>NOT(ISERROR(SEARCH("VERDE",R258)))</formula>
    </cfRule>
  </conditionalFormatting>
  <conditionalFormatting sqref="R270:R274 R276:R280 R282:R286 R288:R292">
    <cfRule type="containsText" dxfId="679" priority="113" operator="containsText" text="VENCIDO">
      <formula>NOT(ISERROR(SEARCH("VENCIDO",R270)))</formula>
    </cfRule>
    <cfRule type="containsText" dxfId="678" priority="114" operator="containsText" text="VERDE">
      <formula>NOT(ISERROR(SEARCH("VERDE",R270)))</formula>
    </cfRule>
    <cfRule type="containsText" dxfId="677" priority="115" stopIfTrue="1" operator="containsText" text="AMARILLO">
      <formula>NOT(ISERROR(SEARCH("AMARILLO",R270)))</formula>
    </cfRule>
    <cfRule type="containsText" dxfId="676" priority="116" operator="containsText" text="ROJO">
      <formula>NOT(ISERROR(SEARCH("ROJO",R270)))</formula>
    </cfRule>
  </conditionalFormatting>
  <conditionalFormatting sqref="R295:R300">
    <cfRule type="containsText" dxfId="675" priority="108" operator="containsText" text="VERDE">
      <formula>NOT(ISERROR(SEARCH("VERDE",R295)))</formula>
    </cfRule>
    <cfRule type="containsText" dxfId="674" priority="109" stopIfTrue="1" operator="containsText" text="AMARILLO">
      <formula>NOT(ISERROR(SEARCH("AMARILLO",R295)))</formula>
    </cfRule>
    <cfRule type="containsText" dxfId="673" priority="110" operator="containsText" text="ROJO">
      <formula>NOT(ISERROR(SEARCH("ROJO",R295)))</formula>
    </cfRule>
    <cfRule type="containsText" dxfId="672" priority="107" operator="containsText" text="VENCIDO">
      <formula>NOT(ISERROR(SEARCH("VENCIDO",R295)))</formula>
    </cfRule>
  </conditionalFormatting>
  <conditionalFormatting sqref="R302:R307 R309:R314">
    <cfRule type="containsText" dxfId="671" priority="103" stopIfTrue="1" operator="containsText" text="AMARILLO">
      <formula>NOT(ISERROR(SEARCH("AMARILLO",R302)))</formula>
    </cfRule>
    <cfRule type="containsText" dxfId="670" priority="102" operator="containsText" text="VERDE">
      <formula>NOT(ISERROR(SEARCH("VERDE",R302)))</formula>
    </cfRule>
    <cfRule type="containsText" dxfId="669" priority="101" operator="containsText" text="VENCIDO">
      <formula>NOT(ISERROR(SEARCH("VENCIDO",R302)))</formula>
    </cfRule>
    <cfRule type="containsText" dxfId="668" priority="104" operator="containsText" text="ROJO">
      <formula>NOT(ISERROR(SEARCH("ROJO",R302)))</formula>
    </cfRule>
  </conditionalFormatting>
  <conditionalFormatting sqref="R316:R321 R323:R328 R330:R335">
    <cfRule type="containsText" dxfId="667" priority="98" operator="containsText" text="ROJO">
      <formula>NOT(ISERROR(SEARCH("ROJO",R316)))</formula>
    </cfRule>
    <cfRule type="containsText" dxfId="666" priority="97" stopIfTrue="1" operator="containsText" text="AMARILLO">
      <formula>NOT(ISERROR(SEARCH("AMARILLO",R316)))</formula>
    </cfRule>
    <cfRule type="containsText" dxfId="665" priority="96" operator="containsText" text="VERDE">
      <formula>NOT(ISERROR(SEARCH("VERDE",R316)))</formula>
    </cfRule>
    <cfRule type="containsText" dxfId="664" priority="95" operator="containsText" text="VENCIDO">
      <formula>NOT(ISERROR(SEARCH("VENCIDO",R316)))</formula>
    </cfRule>
  </conditionalFormatting>
  <conditionalFormatting sqref="R337:R342 R344:R349">
    <cfRule type="containsText" dxfId="663" priority="91" stopIfTrue="1" operator="containsText" text="AMARILLO">
      <formula>NOT(ISERROR(SEARCH("AMARILLO",R337)))</formula>
    </cfRule>
    <cfRule type="containsText" dxfId="662" priority="90" operator="containsText" text="VERDE">
      <formula>NOT(ISERROR(SEARCH("VERDE",R337)))</formula>
    </cfRule>
    <cfRule type="containsText" dxfId="661" priority="89" operator="containsText" text="VENCIDO">
      <formula>NOT(ISERROR(SEARCH("VENCIDO",R337)))</formula>
    </cfRule>
    <cfRule type="containsText" dxfId="660" priority="92" operator="containsText" text="ROJO">
      <formula>NOT(ISERROR(SEARCH("ROJO",R337)))</formula>
    </cfRule>
  </conditionalFormatting>
  <conditionalFormatting sqref="R351:R356">
    <cfRule type="containsText" dxfId="659" priority="86" operator="containsText" text="ROJO">
      <formula>NOT(ISERROR(SEARCH("ROJO",R351)))</formula>
    </cfRule>
    <cfRule type="containsText" dxfId="658" priority="85" stopIfTrue="1" operator="containsText" text="AMARILLO">
      <formula>NOT(ISERROR(SEARCH("AMARILLO",R351)))</formula>
    </cfRule>
    <cfRule type="containsText" dxfId="657" priority="84" operator="containsText" text="VERDE">
      <formula>NOT(ISERROR(SEARCH("VERDE",R351)))</formula>
    </cfRule>
    <cfRule type="containsText" dxfId="656" priority="83" operator="containsText" text="VENCIDO">
      <formula>NOT(ISERROR(SEARCH("VENCIDO",R351)))</formula>
    </cfRule>
  </conditionalFormatting>
  <conditionalFormatting sqref="R358:R363">
    <cfRule type="containsText" dxfId="655" priority="79" stopIfTrue="1" operator="containsText" text="AMARILLO">
      <formula>NOT(ISERROR(SEARCH("AMARILLO",R358)))</formula>
    </cfRule>
    <cfRule type="containsText" dxfId="654" priority="78" operator="containsText" text="VERDE">
      <formula>NOT(ISERROR(SEARCH("VERDE",R358)))</formula>
    </cfRule>
    <cfRule type="containsText" dxfId="653" priority="77" operator="containsText" text="VENCIDO">
      <formula>NOT(ISERROR(SEARCH("VENCIDO",R358)))</formula>
    </cfRule>
    <cfRule type="containsText" dxfId="652" priority="80" operator="containsText" text="ROJO">
      <formula>NOT(ISERROR(SEARCH("ROJO",R358)))</formula>
    </cfRule>
  </conditionalFormatting>
  <conditionalFormatting sqref="R365:R371">
    <cfRule type="containsText" dxfId="651" priority="76" operator="containsText" text="ROJO">
      <formula>NOT(ISERROR(SEARCH("ROJO",R365)))</formula>
    </cfRule>
    <cfRule type="containsText" dxfId="650" priority="75" stopIfTrue="1" operator="containsText" text="AMARILLO">
      <formula>NOT(ISERROR(SEARCH("AMARILLO",R365)))</formula>
    </cfRule>
    <cfRule type="containsText" dxfId="649" priority="73" operator="containsText" text="VENCIDO">
      <formula>NOT(ISERROR(SEARCH("VENCIDO",R365)))</formula>
    </cfRule>
    <cfRule type="containsText" dxfId="648" priority="74" operator="containsText" text="VERDE">
      <formula>NOT(ISERROR(SEARCH("VERDE",R365)))</formula>
    </cfRule>
  </conditionalFormatting>
  <dataValidations count="1">
    <dataValidation type="list" allowBlank="1" showInputMessage="1" showErrorMessage="1" sqref="T222:T226 T228:T232 T234:T238 T240:T244 T246:T250 T252:T256 T258:T262 T264:T268 T270:T274 T276:T280 T282:T286 T288:T292 T295:T300 T302:T307 T309:T314 T316:T321 T323:T328 T330:T335 T337:T342 T344:T349 T351:T356 T358:T363 T365:T371 T377:T381" xr:uid="{00000000-0002-0000-0900-000000000000}">
      <formula1>"VENCIDO,NO VENCIDO"</formula1>
    </dataValidation>
  </dataValidations>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Q381"/>
  <sheetViews>
    <sheetView topLeftCell="A106" zoomScale="60" zoomScaleNormal="60" workbookViewId="0">
      <selection activeCell="D107" sqref="D107:D112"/>
    </sheetView>
  </sheetViews>
  <sheetFormatPr baseColWidth="10" defaultColWidth="10.875" defaultRowHeight="13.5"/>
  <cols>
    <col min="1" max="12" width="10.875" style="1"/>
    <col min="13" max="13" width="16.25" style="1" customWidth="1"/>
    <col min="14" max="16384" width="10.875" style="1"/>
  </cols>
  <sheetData>
    <row r="1" spans="1:43" ht="14.65" customHeight="1">
      <c r="A1" s="110" t="s">
        <v>48</v>
      </c>
      <c r="B1" s="195" t="s">
        <v>77</v>
      </c>
      <c r="C1" s="196"/>
      <c r="D1" s="114" t="s">
        <v>78</v>
      </c>
      <c r="E1" s="110" t="s">
        <v>79</v>
      </c>
      <c r="F1" s="104" t="s">
        <v>80</v>
      </c>
      <c r="G1" s="105"/>
      <c r="H1" s="2" t="s">
        <v>81</v>
      </c>
      <c r="I1" s="3" t="s">
        <v>82</v>
      </c>
      <c r="J1" s="141" t="s">
        <v>83</v>
      </c>
      <c r="K1" s="110" t="s">
        <v>84</v>
      </c>
      <c r="L1" s="114" t="s">
        <v>85</v>
      </c>
      <c r="M1" s="113" t="s">
        <v>86</v>
      </c>
      <c r="N1" s="113" t="s">
        <v>87</v>
      </c>
      <c r="O1" s="113" t="s">
        <v>88</v>
      </c>
      <c r="P1" s="156" t="s">
        <v>89</v>
      </c>
      <c r="Q1" s="113" t="s">
        <v>90</v>
      </c>
      <c r="R1" s="159" t="s">
        <v>91</v>
      </c>
      <c r="S1" s="159" t="s">
        <v>92</v>
      </c>
      <c r="T1" s="162" t="s">
        <v>93</v>
      </c>
      <c r="U1" s="162" t="s">
        <v>89</v>
      </c>
      <c r="V1" s="162" t="s">
        <v>94</v>
      </c>
      <c r="W1" s="162" t="s">
        <v>95</v>
      </c>
      <c r="X1" s="162" t="s">
        <v>96</v>
      </c>
      <c r="Y1" s="110" t="s">
        <v>97</v>
      </c>
      <c r="Z1" s="110" t="s">
        <v>98</v>
      </c>
      <c r="AA1" s="4"/>
      <c r="AB1" s="5" t="s">
        <v>99</v>
      </c>
      <c r="AC1" s="6"/>
      <c r="AD1" s="6"/>
      <c r="AE1" s="6"/>
      <c r="AF1" s="6"/>
      <c r="AG1" s="6"/>
      <c r="AH1" s="6"/>
      <c r="AI1" s="6"/>
      <c r="AJ1" s="6"/>
      <c r="AK1" s="6"/>
      <c r="AL1" s="6"/>
      <c r="AM1" s="6"/>
      <c r="AN1" s="6"/>
      <c r="AO1" s="180" t="s">
        <v>100</v>
      </c>
      <c r="AP1" s="7"/>
      <c r="AQ1" s="8"/>
    </row>
    <row r="2" spans="1:43" ht="16.5">
      <c r="A2" s="111"/>
      <c r="B2" s="197"/>
      <c r="C2" s="198"/>
      <c r="D2" s="115"/>
      <c r="E2" s="111"/>
      <c r="F2" s="114" t="s">
        <v>101</v>
      </c>
      <c r="G2" s="114" t="s">
        <v>102</v>
      </c>
      <c r="H2" s="135" t="s">
        <v>103</v>
      </c>
      <c r="I2" s="138" t="s">
        <v>104</v>
      </c>
      <c r="J2" s="142"/>
      <c r="K2" s="111"/>
      <c r="L2" s="115"/>
      <c r="M2" s="113"/>
      <c r="N2" s="113"/>
      <c r="O2" s="113"/>
      <c r="P2" s="157"/>
      <c r="Q2" s="113"/>
      <c r="R2" s="160"/>
      <c r="S2" s="160"/>
      <c r="T2" s="162"/>
      <c r="U2" s="162"/>
      <c r="V2" s="162"/>
      <c r="W2" s="162"/>
      <c r="X2" s="162"/>
      <c r="Y2" s="111"/>
      <c r="Z2" s="111"/>
      <c r="AA2" s="4"/>
      <c r="AB2" s="91">
        <v>1</v>
      </c>
      <c r="AC2" s="91"/>
      <c r="AD2" s="91"/>
      <c r="AE2" s="10">
        <v>2</v>
      </c>
      <c r="AF2" s="11">
        <v>3</v>
      </c>
      <c r="AG2" s="9">
        <v>4</v>
      </c>
      <c r="AH2" s="11">
        <v>5</v>
      </c>
      <c r="AI2" s="9">
        <v>6</v>
      </c>
      <c r="AJ2" s="11">
        <v>7</v>
      </c>
      <c r="AK2" s="9">
        <v>8</v>
      </c>
      <c r="AL2" s="9">
        <v>9</v>
      </c>
      <c r="AM2" s="9">
        <v>10</v>
      </c>
      <c r="AN2" s="11">
        <v>11</v>
      </c>
      <c r="AO2" s="181"/>
      <c r="AP2" s="12"/>
      <c r="AQ2" s="8"/>
    </row>
    <row r="3" spans="1:43" ht="16.5">
      <c r="A3" s="111"/>
      <c r="B3" s="197"/>
      <c r="C3" s="198"/>
      <c r="D3" s="115"/>
      <c r="E3" s="111"/>
      <c r="F3" s="115"/>
      <c r="G3" s="115"/>
      <c r="H3" s="136"/>
      <c r="I3" s="139"/>
      <c r="J3" s="142"/>
      <c r="K3" s="111"/>
      <c r="L3" s="115"/>
      <c r="M3" s="113"/>
      <c r="N3" s="113"/>
      <c r="O3" s="113"/>
      <c r="P3" s="157"/>
      <c r="Q3" s="113"/>
      <c r="R3" s="160"/>
      <c r="S3" s="160"/>
      <c r="T3" s="162"/>
      <c r="U3" s="162"/>
      <c r="V3" s="162"/>
      <c r="W3" s="162"/>
      <c r="X3" s="162"/>
      <c r="Y3" s="111"/>
      <c r="Z3" s="111"/>
      <c r="AA3" s="4"/>
      <c r="AB3" s="91" t="s">
        <v>49</v>
      </c>
      <c r="AC3" s="91"/>
      <c r="AD3" s="91"/>
      <c r="AE3" s="175" t="s">
        <v>8</v>
      </c>
      <c r="AF3" s="179" t="s">
        <v>12</v>
      </c>
      <c r="AG3" s="91" t="s">
        <v>14</v>
      </c>
      <c r="AH3" s="179" t="s">
        <v>17</v>
      </c>
      <c r="AI3" s="91" t="s">
        <v>25</v>
      </c>
      <c r="AJ3" s="179" t="s">
        <v>105</v>
      </c>
      <c r="AK3" s="91" t="s">
        <v>35</v>
      </c>
      <c r="AL3" s="91" t="s">
        <v>37</v>
      </c>
      <c r="AM3" s="91" t="s">
        <v>40</v>
      </c>
      <c r="AN3" s="179" t="s">
        <v>43</v>
      </c>
      <c r="AO3" s="181"/>
      <c r="AP3" s="13"/>
      <c r="AQ3" s="8"/>
    </row>
    <row r="4" spans="1:43" ht="25.5">
      <c r="A4" s="112"/>
      <c r="B4" s="199"/>
      <c r="C4" s="200"/>
      <c r="D4" s="116"/>
      <c r="E4" s="112"/>
      <c r="F4" s="116"/>
      <c r="G4" s="116"/>
      <c r="H4" s="137"/>
      <c r="I4" s="140"/>
      <c r="J4" s="143"/>
      <c r="K4" s="112"/>
      <c r="L4" s="116"/>
      <c r="M4" s="113"/>
      <c r="N4" s="113"/>
      <c r="O4" s="113"/>
      <c r="P4" s="158"/>
      <c r="Q4" s="113"/>
      <c r="R4" s="161"/>
      <c r="S4" s="161"/>
      <c r="T4" s="162"/>
      <c r="U4" s="162"/>
      <c r="V4" s="162"/>
      <c r="W4" s="162"/>
      <c r="X4" s="162"/>
      <c r="Y4" s="112"/>
      <c r="Z4" s="112"/>
      <c r="AA4" s="4"/>
      <c r="AB4" s="9" t="s">
        <v>106</v>
      </c>
      <c r="AC4" s="9" t="s">
        <v>107</v>
      </c>
      <c r="AD4" s="9" t="s">
        <v>108</v>
      </c>
      <c r="AE4" s="176"/>
      <c r="AF4" s="179"/>
      <c r="AG4" s="91"/>
      <c r="AH4" s="179"/>
      <c r="AI4" s="91"/>
      <c r="AJ4" s="179"/>
      <c r="AK4" s="91"/>
      <c r="AL4" s="91"/>
      <c r="AM4" s="91"/>
      <c r="AN4" s="179"/>
      <c r="AO4" s="182"/>
      <c r="AP4" s="13"/>
      <c r="AQ4" s="8"/>
    </row>
    <row r="5" spans="1:43" ht="16.5">
      <c r="A5" s="100">
        <v>1</v>
      </c>
      <c r="B5" s="187" t="s">
        <v>109</v>
      </c>
      <c r="C5" s="188"/>
      <c r="D5" s="117">
        <f>+Septiembre!M5</f>
        <v>20</v>
      </c>
      <c r="E5" s="126"/>
      <c r="F5" s="132"/>
      <c r="G5" s="132"/>
      <c r="H5" s="132"/>
      <c r="I5" s="132"/>
      <c r="J5" s="144">
        <f>+F5+G5</f>
        <v>0</v>
      </c>
      <c r="K5" s="147">
        <f>+AO5</f>
        <v>0</v>
      </c>
      <c r="L5" s="150">
        <f>+J5+K5</f>
        <v>0</v>
      </c>
      <c r="M5" s="153">
        <f>+(D5+E5)-(L5)+H5-I5</f>
        <v>20</v>
      </c>
      <c r="N5" s="14"/>
      <c r="O5" s="15"/>
      <c r="P5" s="15"/>
      <c r="Q5" s="16"/>
      <c r="R5" s="17" t="str">
        <f ca="1">IF(Q5=0," ",IFERROR(IF(DATEDIF(TODAY(),Q5,"M")&lt;=5,"ROJO",IF(DATEDIF(TODAY(),Q5,"M")&gt;=12,"VERDE",IF(AND(DATEDIF(TODAY(),Q5,"M")&gt;=6,DATEDIF(TODAY(),Q5,"M")&lt;=11),"AMARILLO"))),S5))</f>
        <v xml:space="preserve"> </v>
      </c>
      <c r="S5" s="17" t="str">
        <f>IF(Q5=0," ",IF(Q5&lt;=$N$4,"VENCIDO","NO VENCIDO"))</f>
        <v xml:space="preserve"> </v>
      </c>
      <c r="T5" s="18"/>
      <c r="U5" s="19"/>
      <c r="V5" s="19"/>
      <c r="W5" s="20"/>
      <c r="X5" s="20"/>
      <c r="Y5" s="163">
        <f>+AT5</f>
        <v>0</v>
      </c>
      <c r="Z5" s="21"/>
      <c r="AA5" s="4"/>
      <c r="AB5" s="166"/>
      <c r="AC5" s="166"/>
      <c r="AD5" s="170">
        <f>+AB5+AC5</f>
        <v>0</v>
      </c>
      <c r="AE5" s="167"/>
      <c r="AF5" s="167"/>
      <c r="AG5" s="167"/>
      <c r="AH5" s="167"/>
      <c r="AI5" s="167"/>
      <c r="AJ5" s="167"/>
      <c r="AK5" s="167"/>
      <c r="AL5" s="167"/>
      <c r="AM5" s="167"/>
      <c r="AN5" s="167"/>
      <c r="AO5" s="183">
        <f>SUM(AD5:AN9)</f>
        <v>0</v>
      </c>
      <c r="AP5" s="24"/>
      <c r="AQ5" s="8"/>
    </row>
    <row r="6" spans="1:43" ht="16.5">
      <c r="A6" s="101"/>
      <c r="B6" s="189"/>
      <c r="C6" s="190"/>
      <c r="D6" s="118"/>
      <c r="E6" s="127"/>
      <c r="F6" s="133"/>
      <c r="G6" s="133"/>
      <c r="H6" s="133"/>
      <c r="I6" s="133"/>
      <c r="J6" s="145"/>
      <c r="K6" s="148"/>
      <c r="L6" s="151"/>
      <c r="M6" s="154"/>
      <c r="N6" s="14"/>
      <c r="O6" s="15"/>
      <c r="P6" s="15"/>
      <c r="Q6" s="16"/>
      <c r="R6" s="17" t="str">
        <f ca="1">IF(Q6=0," ",IFERROR(IF(DATEDIF(TODAY(),Q6,"M")&lt;=5,"ROJO",IF(DATEDIF(TODAY(),Q6,"M")&gt;=12,"VERDE",IF(AND(DATEDIF(TODAY(),Q6,"M")&gt;=6,DATEDIF(TODAY(),Q6,"M")&lt;=11),"AMARILLO"))),S6))</f>
        <v xml:space="preserve"> </v>
      </c>
      <c r="S6" s="25" t="str">
        <f>IF(Q6=0," ",IF(Q6&lt;=$N$4,"VENCIDO","NO VENCIDO"))</f>
        <v xml:space="preserve"> </v>
      </c>
      <c r="T6" s="18"/>
      <c r="U6" s="19"/>
      <c r="V6" s="19"/>
      <c r="W6" s="20"/>
      <c r="X6" s="20"/>
      <c r="Y6" s="164"/>
      <c r="Z6" s="21"/>
      <c r="AA6" s="4"/>
      <c r="AB6" s="166"/>
      <c r="AC6" s="166"/>
      <c r="AD6" s="170"/>
      <c r="AE6" s="168"/>
      <c r="AF6" s="168"/>
      <c r="AG6" s="168"/>
      <c r="AH6" s="168"/>
      <c r="AI6" s="168"/>
      <c r="AJ6" s="168"/>
      <c r="AK6" s="168"/>
      <c r="AL6" s="168"/>
      <c r="AM6" s="168"/>
      <c r="AN6" s="168"/>
      <c r="AO6" s="184"/>
      <c r="AP6" s="24"/>
      <c r="AQ6" s="8"/>
    </row>
    <row r="7" spans="1:43" ht="16.5">
      <c r="A7" s="101"/>
      <c r="B7" s="189"/>
      <c r="C7" s="190"/>
      <c r="D7" s="118"/>
      <c r="E7" s="127"/>
      <c r="F7" s="133"/>
      <c r="G7" s="133"/>
      <c r="H7" s="133"/>
      <c r="I7" s="133"/>
      <c r="J7" s="145"/>
      <c r="K7" s="148"/>
      <c r="L7" s="151"/>
      <c r="M7" s="154"/>
      <c r="N7" s="14"/>
      <c r="O7" s="15"/>
      <c r="P7" s="15"/>
      <c r="Q7" s="16"/>
      <c r="R7" s="17" t="str">
        <f ca="1">IF(Q7=0," ",IFERROR(IF(DATEDIF(TODAY(),Q7,"M")&lt;=5,"ROJO",IF(DATEDIF(TODAY(),Q7,"M")&gt;=12,"VERDE",IF(AND(DATEDIF(TODAY(),Q7,"M")&gt;=6,DATEDIF(TODAY(),Q7,"M")&lt;=11),"AMARILLO"))),S7))</f>
        <v xml:space="preserve"> </v>
      </c>
      <c r="S7" s="25" t="str">
        <f>IF(Q7=0," ",IF(Q7&lt;=$N$4,"VENCIDO","NO VENCIDO"))</f>
        <v xml:space="preserve"> </v>
      </c>
      <c r="T7" s="18"/>
      <c r="U7" s="19"/>
      <c r="V7" s="19"/>
      <c r="W7" s="20"/>
      <c r="X7" s="20"/>
      <c r="Y7" s="164"/>
      <c r="Z7" s="21"/>
      <c r="AA7" s="4"/>
      <c r="AB7" s="166"/>
      <c r="AC7" s="166"/>
      <c r="AD7" s="170"/>
      <c r="AE7" s="168"/>
      <c r="AF7" s="168"/>
      <c r="AG7" s="168"/>
      <c r="AH7" s="168"/>
      <c r="AI7" s="168"/>
      <c r="AJ7" s="168"/>
      <c r="AK7" s="168"/>
      <c r="AL7" s="168"/>
      <c r="AM7" s="168"/>
      <c r="AN7" s="168"/>
      <c r="AO7" s="184"/>
      <c r="AP7" s="24"/>
      <c r="AQ7" s="8"/>
    </row>
    <row r="8" spans="1:43" ht="16.5">
      <c r="A8" s="101"/>
      <c r="B8" s="189"/>
      <c r="C8" s="190"/>
      <c r="D8" s="118"/>
      <c r="E8" s="127"/>
      <c r="F8" s="133"/>
      <c r="G8" s="133"/>
      <c r="H8" s="133"/>
      <c r="I8" s="133"/>
      <c r="J8" s="145"/>
      <c r="K8" s="148"/>
      <c r="L8" s="151"/>
      <c r="M8" s="154"/>
      <c r="N8" s="14"/>
      <c r="O8" s="15"/>
      <c r="P8" s="15"/>
      <c r="Q8" s="16"/>
      <c r="R8" s="17" t="str">
        <f ca="1">IF(Q8=0," ",IFERROR(IF(DATEDIF(TODAY(),Q8,"M")&lt;=5,"ROJO",IF(DATEDIF(TODAY(),Q8,"M")&gt;=12,"VERDE",IF(AND(DATEDIF(TODAY(),Q8,"M")&gt;=6,DATEDIF(TODAY(),Q8,"M")&lt;=11),"AMARILLO"))),S8))</f>
        <v xml:space="preserve"> </v>
      </c>
      <c r="S8" s="25" t="str">
        <f>IF(Q8=0," ",IF(Q8&lt;=$N$4,"VENCIDO","NO VENCIDO"))</f>
        <v xml:space="preserve"> </v>
      </c>
      <c r="T8" s="18"/>
      <c r="U8" s="19"/>
      <c r="V8" s="19"/>
      <c r="W8" s="20"/>
      <c r="X8" s="20"/>
      <c r="Y8" s="164"/>
      <c r="Z8" s="21"/>
      <c r="AA8" s="4"/>
      <c r="AB8" s="166"/>
      <c r="AC8" s="166"/>
      <c r="AD8" s="170"/>
      <c r="AE8" s="168"/>
      <c r="AF8" s="168"/>
      <c r="AG8" s="168"/>
      <c r="AH8" s="168"/>
      <c r="AI8" s="168"/>
      <c r="AJ8" s="168"/>
      <c r="AK8" s="168"/>
      <c r="AL8" s="168"/>
      <c r="AM8" s="168"/>
      <c r="AN8" s="168"/>
      <c r="AO8" s="184"/>
      <c r="AP8" s="24"/>
      <c r="AQ8" s="8"/>
    </row>
    <row r="9" spans="1:43" ht="16.5">
      <c r="A9" s="101"/>
      <c r="B9" s="189"/>
      <c r="C9" s="190"/>
      <c r="D9" s="118"/>
      <c r="E9" s="127"/>
      <c r="F9" s="133"/>
      <c r="G9" s="133"/>
      <c r="H9" s="133"/>
      <c r="I9" s="133"/>
      <c r="J9" s="145"/>
      <c r="K9" s="148"/>
      <c r="L9" s="151"/>
      <c r="M9" s="155"/>
      <c r="N9" s="14"/>
      <c r="O9" s="15"/>
      <c r="P9" s="15"/>
      <c r="Q9" s="16"/>
      <c r="R9" s="17" t="str">
        <f ca="1">IF(Q9=0," ",IFERROR(IF(DATEDIF(TODAY(),Q9,"M")&lt;=5,"ROJO",IF(DATEDIF(TODAY(),Q9,"M")&gt;=12,"VERDE",IF(AND(DATEDIF(TODAY(),Q9,"M")&gt;=6,DATEDIF(TODAY(),Q9,"M")&lt;=11),"AMARILLO"))),S9))</f>
        <v xml:space="preserve"> </v>
      </c>
      <c r="S9" s="25" t="str">
        <f>IF(Q9=0," ",IF(Q9&lt;=$N$4,"VENCIDO","NO VENCIDO"))</f>
        <v xml:space="preserve"> </v>
      </c>
      <c r="T9" s="18"/>
      <c r="U9" s="19"/>
      <c r="V9" s="19"/>
      <c r="W9" s="20"/>
      <c r="X9" s="20"/>
      <c r="Y9" s="164"/>
      <c r="Z9" s="21"/>
      <c r="AA9" s="4"/>
      <c r="AB9" s="166"/>
      <c r="AC9" s="166"/>
      <c r="AD9" s="170"/>
      <c r="AE9" s="169"/>
      <c r="AF9" s="169"/>
      <c r="AG9" s="169"/>
      <c r="AH9" s="169"/>
      <c r="AI9" s="169"/>
      <c r="AJ9" s="169"/>
      <c r="AK9" s="169"/>
      <c r="AL9" s="169"/>
      <c r="AM9" s="169"/>
      <c r="AN9" s="169"/>
      <c r="AO9" s="185"/>
      <c r="AP9" s="24"/>
      <c r="AQ9" s="8"/>
    </row>
    <row r="10" spans="1:43" ht="16.5">
      <c r="A10" s="102"/>
      <c r="B10" s="191"/>
      <c r="C10" s="192"/>
      <c r="D10" s="119"/>
      <c r="E10" s="128"/>
      <c r="F10" s="134"/>
      <c r="G10" s="134"/>
      <c r="H10" s="134"/>
      <c r="I10" s="134"/>
      <c r="J10" s="146"/>
      <c r="K10" s="149"/>
      <c r="L10" s="152"/>
      <c r="M10" s="28" t="b">
        <f>M5=N10</f>
        <v>0</v>
      </c>
      <c r="N10" s="29">
        <f>SUM(N5:N9)</f>
        <v>0</v>
      </c>
      <c r="O10" s="30" t="s">
        <v>112</v>
      </c>
      <c r="P10" s="31"/>
      <c r="Q10" s="32"/>
      <c r="R10" s="32"/>
      <c r="S10" s="32"/>
      <c r="T10" s="33">
        <f>SUM(T5:T9)</f>
        <v>0</v>
      </c>
      <c r="U10" s="34"/>
      <c r="V10" s="34"/>
      <c r="W10" s="34"/>
      <c r="X10" s="35"/>
      <c r="Y10" s="165"/>
      <c r="Z10" s="36"/>
      <c r="AA10" s="4"/>
      <c r="AB10" s="37"/>
      <c r="AC10" s="38"/>
      <c r="AD10" s="38"/>
      <c r="AE10" s="38"/>
      <c r="AF10" s="38"/>
      <c r="AG10" s="38"/>
      <c r="AH10" s="38"/>
      <c r="AI10" s="38"/>
      <c r="AJ10" s="38"/>
      <c r="AK10" s="38"/>
      <c r="AL10" s="38"/>
      <c r="AM10" s="38"/>
      <c r="AN10" s="38"/>
      <c r="AO10" s="39"/>
      <c r="AP10" s="24"/>
      <c r="AQ10" s="8"/>
    </row>
    <row r="11" spans="1:43" ht="14.65" customHeight="1">
      <c r="A11" s="100">
        <f>A5+1</f>
        <v>2</v>
      </c>
      <c r="B11" s="187" t="s">
        <v>113</v>
      </c>
      <c r="C11" s="188"/>
      <c r="D11" s="117">
        <f>+Septiembre!M11</f>
        <v>20</v>
      </c>
      <c r="E11" s="126"/>
      <c r="F11" s="132"/>
      <c r="G11" s="132"/>
      <c r="H11" s="132"/>
      <c r="I11" s="132"/>
      <c r="J11" s="144">
        <f>+F11+G11</f>
        <v>0</v>
      </c>
      <c r="K11" s="147">
        <f>+AO11</f>
        <v>0</v>
      </c>
      <c r="L11" s="150">
        <f>+J11+K11</f>
        <v>0</v>
      </c>
      <c r="M11" s="153">
        <f>+(D11+E11)-(L11)+H11-I11</f>
        <v>20</v>
      </c>
      <c r="N11" s="14"/>
      <c r="O11" s="15"/>
      <c r="P11" s="15"/>
      <c r="Q11" s="16"/>
      <c r="R11" s="17" t="str">
        <f ca="1">IF(Q11=0," ",IFERROR(IF(DATEDIF(TODAY(),Q11,"M")&lt;=5,"ROJO",IF(DATEDIF(TODAY(),Q11,"M")&gt;=12,"VERDE",IF(AND(DATEDIF(TODAY(),Q11,"M")&gt;=6,DATEDIF(TODAY(),Q11,"M")&lt;=11),"AMARILLO"))),S11))</f>
        <v xml:space="preserve"> </v>
      </c>
      <c r="S11" s="17" t="str">
        <f>IF(Q11=0," ",IF(Q11&lt;=$N$4,"VENCIDO","NO VENCIDO"))</f>
        <v xml:space="preserve"> </v>
      </c>
      <c r="T11" s="18"/>
      <c r="U11" s="19"/>
      <c r="V11" s="19"/>
      <c r="W11" s="20"/>
      <c r="X11" s="20"/>
      <c r="Y11" s="163">
        <f>+AT11</f>
        <v>0</v>
      </c>
      <c r="Z11" s="21"/>
      <c r="AA11" s="4"/>
      <c r="AB11" s="166"/>
      <c r="AC11" s="166"/>
      <c r="AD11" s="170">
        <f>+AB11+AC11</f>
        <v>0</v>
      </c>
      <c r="AE11" s="167"/>
      <c r="AF11" s="166"/>
      <c r="AG11" s="166"/>
      <c r="AH11" s="166"/>
      <c r="AI11" s="166"/>
      <c r="AJ11" s="166"/>
      <c r="AK11" s="166"/>
      <c r="AL11" s="166"/>
      <c r="AM11" s="166"/>
      <c r="AN11" s="166"/>
      <c r="AO11" s="183">
        <f>SUM(AD11:AN15)</f>
        <v>0</v>
      </c>
      <c r="AP11" s="24"/>
      <c r="AQ11" s="8"/>
    </row>
    <row r="12" spans="1:43" ht="14.65" customHeight="1">
      <c r="A12" s="101"/>
      <c r="B12" s="189"/>
      <c r="C12" s="190"/>
      <c r="D12" s="118"/>
      <c r="E12" s="127"/>
      <c r="F12" s="133"/>
      <c r="G12" s="133"/>
      <c r="H12" s="133"/>
      <c r="I12" s="133"/>
      <c r="J12" s="145"/>
      <c r="K12" s="148"/>
      <c r="L12" s="151"/>
      <c r="M12" s="154"/>
      <c r="N12" s="14"/>
      <c r="O12" s="15"/>
      <c r="P12" s="15"/>
      <c r="Q12" s="16"/>
      <c r="R12" s="17" t="str">
        <f ca="1">IF(Q12=0," ",IFERROR(IF(DATEDIF(TODAY(),Q12,"M")&lt;=5,"ROJO",IF(DATEDIF(TODAY(),Q12,"M")&gt;=12,"VERDE",IF(AND(DATEDIF(TODAY(),Q12,"M")&gt;=6,DATEDIF(TODAY(),Q12,"M")&lt;=11),"AMARILLO"))),S12))</f>
        <v xml:space="preserve"> </v>
      </c>
      <c r="S12" s="25" t="str">
        <f>IF(Q12=0," ",IF(Q12&lt;=$N$4,"VENCIDO","NO VENCIDO"))</f>
        <v xml:space="preserve"> </v>
      </c>
      <c r="T12" s="18"/>
      <c r="U12" s="19"/>
      <c r="V12" s="19"/>
      <c r="W12" s="20"/>
      <c r="X12" s="20"/>
      <c r="Y12" s="164"/>
      <c r="Z12" s="21"/>
      <c r="AA12" s="4"/>
      <c r="AB12" s="166"/>
      <c r="AC12" s="166"/>
      <c r="AD12" s="170"/>
      <c r="AE12" s="168"/>
      <c r="AF12" s="166"/>
      <c r="AG12" s="166"/>
      <c r="AH12" s="166"/>
      <c r="AI12" s="166"/>
      <c r="AJ12" s="166"/>
      <c r="AK12" s="166"/>
      <c r="AL12" s="166"/>
      <c r="AM12" s="166"/>
      <c r="AN12" s="166"/>
      <c r="AO12" s="184"/>
      <c r="AP12" s="24"/>
      <c r="AQ12" s="8"/>
    </row>
    <row r="13" spans="1:43" ht="14.65" customHeight="1">
      <c r="A13" s="101"/>
      <c r="B13" s="189"/>
      <c r="C13" s="190"/>
      <c r="D13" s="118"/>
      <c r="E13" s="127"/>
      <c r="F13" s="133"/>
      <c r="G13" s="133"/>
      <c r="H13" s="133"/>
      <c r="I13" s="133"/>
      <c r="J13" s="145"/>
      <c r="K13" s="148"/>
      <c r="L13" s="151"/>
      <c r="M13" s="154"/>
      <c r="N13" s="14"/>
      <c r="O13" s="15"/>
      <c r="P13" s="15"/>
      <c r="Q13" s="16"/>
      <c r="R13" s="17" t="str">
        <f ca="1">IF(Q13=0," ",IFERROR(IF(DATEDIF(TODAY(),Q13,"M")&lt;=5,"ROJO",IF(DATEDIF(TODAY(),Q13,"M")&gt;=12,"VERDE",IF(AND(DATEDIF(TODAY(),Q13,"M")&gt;=6,DATEDIF(TODAY(),Q13,"M")&lt;=11),"AMARILLO"))),S13))</f>
        <v xml:space="preserve"> </v>
      </c>
      <c r="S13" s="25" t="str">
        <f>IF(Q13=0," ",IF(Q13&lt;=$N$4,"VENCIDO","NO VENCIDO"))</f>
        <v xml:space="preserve"> </v>
      </c>
      <c r="T13" s="18"/>
      <c r="U13" s="19"/>
      <c r="V13" s="19"/>
      <c r="W13" s="20"/>
      <c r="X13" s="20"/>
      <c r="Y13" s="164"/>
      <c r="Z13" s="21"/>
      <c r="AA13" s="4"/>
      <c r="AB13" s="166"/>
      <c r="AC13" s="166"/>
      <c r="AD13" s="170"/>
      <c r="AE13" s="168"/>
      <c r="AF13" s="166"/>
      <c r="AG13" s="166"/>
      <c r="AH13" s="166"/>
      <c r="AI13" s="166"/>
      <c r="AJ13" s="166"/>
      <c r="AK13" s="166"/>
      <c r="AL13" s="166"/>
      <c r="AM13" s="166"/>
      <c r="AN13" s="166"/>
      <c r="AO13" s="184"/>
      <c r="AP13" s="24"/>
      <c r="AQ13" s="8"/>
    </row>
    <row r="14" spans="1:43" ht="14.65" customHeight="1">
      <c r="A14" s="101"/>
      <c r="B14" s="189"/>
      <c r="C14" s="190"/>
      <c r="D14" s="118"/>
      <c r="E14" s="127"/>
      <c r="F14" s="133"/>
      <c r="G14" s="133"/>
      <c r="H14" s="133"/>
      <c r="I14" s="133"/>
      <c r="J14" s="145"/>
      <c r="K14" s="148"/>
      <c r="L14" s="151"/>
      <c r="M14" s="154"/>
      <c r="N14" s="14"/>
      <c r="O14" s="15"/>
      <c r="P14" s="15"/>
      <c r="Q14" s="16"/>
      <c r="R14" s="17" t="str">
        <f ca="1">IF(Q14=0," ",IFERROR(IF(DATEDIF(TODAY(),Q14,"M")&lt;=5,"ROJO",IF(DATEDIF(TODAY(),Q14,"M")&gt;=12,"VERDE",IF(AND(DATEDIF(TODAY(),Q14,"M")&gt;=6,DATEDIF(TODAY(),Q14,"M")&lt;=11),"AMARILLO"))),S14))</f>
        <v xml:space="preserve"> </v>
      </c>
      <c r="S14" s="25" t="str">
        <f>IF(Q14=0," ",IF(Q14&lt;=$N$4,"VENCIDO","NO VENCIDO"))</f>
        <v xml:space="preserve"> </v>
      </c>
      <c r="T14" s="18"/>
      <c r="U14" s="19"/>
      <c r="V14" s="19"/>
      <c r="W14" s="20"/>
      <c r="X14" s="20"/>
      <c r="Y14" s="164"/>
      <c r="Z14" s="21"/>
      <c r="AA14" s="4"/>
      <c r="AB14" s="166"/>
      <c r="AC14" s="166"/>
      <c r="AD14" s="170"/>
      <c r="AE14" s="168"/>
      <c r="AF14" s="166"/>
      <c r="AG14" s="166"/>
      <c r="AH14" s="166"/>
      <c r="AI14" s="166"/>
      <c r="AJ14" s="166"/>
      <c r="AK14" s="166"/>
      <c r="AL14" s="166"/>
      <c r="AM14" s="166"/>
      <c r="AN14" s="166"/>
      <c r="AO14" s="184"/>
      <c r="AP14" s="24"/>
      <c r="AQ14" s="8"/>
    </row>
    <row r="15" spans="1:43" ht="14.65" customHeight="1">
      <c r="A15" s="101"/>
      <c r="B15" s="189"/>
      <c r="C15" s="190"/>
      <c r="D15" s="118"/>
      <c r="E15" s="127"/>
      <c r="F15" s="133"/>
      <c r="G15" s="133"/>
      <c r="H15" s="133"/>
      <c r="I15" s="133"/>
      <c r="J15" s="145"/>
      <c r="K15" s="148"/>
      <c r="L15" s="151"/>
      <c r="M15" s="155"/>
      <c r="N15" s="14"/>
      <c r="O15" s="15"/>
      <c r="P15" s="15"/>
      <c r="Q15" s="16"/>
      <c r="R15" s="17" t="str">
        <f ca="1">IF(Q15=0," ",IFERROR(IF(DATEDIF(TODAY(),Q15,"M")&lt;=5,"ROJO",IF(DATEDIF(TODAY(),Q15,"M")&gt;=12,"VERDE",IF(AND(DATEDIF(TODAY(),Q15,"M")&gt;=6,DATEDIF(TODAY(),Q15,"M")&lt;=11),"AMARILLO"))),S15))</f>
        <v xml:space="preserve"> </v>
      </c>
      <c r="S15" s="25" t="str">
        <f>IF(Q15=0," ",IF(Q15&lt;=$N$4,"VENCIDO","NO VENCIDO"))</f>
        <v xml:space="preserve"> </v>
      </c>
      <c r="T15" s="18"/>
      <c r="U15" s="19"/>
      <c r="V15" s="19"/>
      <c r="W15" s="20"/>
      <c r="X15" s="20"/>
      <c r="Y15" s="164"/>
      <c r="Z15" s="21"/>
      <c r="AA15" s="4"/>
      <c r="AB15" s="166"/>
      <c r="AC15" s="166"/>
      <c r="AD15" s="170"/>
      <c r="AE15" s="169"/>
      <c r="AF15" s="166"/>
      <c r="AG15" s="166"/>
      <c r="AH15" s="166"/>
      <c r="AI15" s="166"/>
      <c r="AJ15" s="166"/>
      <c r="AK15" s="166"/>
      <c r="AL15" s="166"/>
      <c r="AM15" s="166"/>
      <c r="AN15" s="166"/>
      <c r="AO15" s="185"/>
      <c r="AP15" s="24"/>
      <c r="AQ15" s="8"/>
    </row>
    <row r="16" spans="1:43" ht="16.5">
      <c r="A16" s="102"/>
      <c r="B16" s="191"/>
      <c r="C16" s="192"/>
      <c r="D16" s="119"/>
      <c r="E16" s="128"/>
      <c r="F16" s="134"/>
      <c r="G16" s="134"/>
      <c r="H16" s="134"/>
      <c r="I16" s="134"/>
      <c r="J16" s="146"/>
      <c r="K16" s="149"/>
      <c r="L16" s="152"/>
      <c r="M16" s="28" t="b">
        <f>M11=N16</f>
        <v>0</v>
      </c>
      <c r="N16" s="29">
        <f>SUM(N11:N15)</f>
        <v>0</v>
      </c>
      <c r="O16" s="30" t="s">
        <v>112</v>
      </c>
      <c r="P16" s="31"/>
      <c r="Q16" s="32"/>
      <c r="R16" s="32"/>
      <c r="S16" s="32"/>
      <c r="T16" s="33">
        <f>SUM(T11:T15)</f>
        <v>0</v>
      </c>
      <c r="U16" s="34"/>
      <c r="V16" s="34"/>
      <c r="W16" s="34"/>
      <c r="X16" s="35"/>
      <c r="Y16" s="165"/>
      <c r="Z16" s="36"/>
      <c r="AA16" s="4"/>
      <c r="AB16" s="37"/>
      <c r="AC16" s="38"/>
      <c r="AD16" s="38"/>
      <c r="AE16" s="38"/>
      <c r="AF16" s="38"/>
      <c r="AG16" s="38"/>
      <c r="AH16" s="38"/>
      <c r="AI16" s="38"/>
      <c r="AJ16" s="38"/>
      <c r="AK16" s="38"/>
      <c r="AL16" s="38"/>
      <c r="AM16" s="38"/>
      <c r="AN16" s="38"/>
      <c r="AO16" s="39"/>
      <c r="AP16" s="24"/>
      <c r="AQ16" s="8"/>
    </row>
    <row r="17" spans="1:43" ht="14.65" customHeight="1">
      <c r="A17" s="100">
        <f>A11+1</f>
        <v>3</v>
      </c>
      <c r="B17" s="187" t="s">
        <v>116</v>
      </c>
      <c r="C17" s="188"/>
      <c r="D17" s="117">
        <f>+Septiembre!M17</f>
        <v>7</v>
      </c>
      <c r="E17" s="126"/>
      <c r="F17" s="132"/>
      <c r="G17" s="132"/>
      <c r="H17" s="132"/>
      <c r="I17" s="132"/>
      <c r="J17" s="144">
        <f>+F17+G17</f>
        <v>0</v>
      </c>
      <c r="K17" s="147">
        <f>+AO17</f>
        <v>0</v>
      </c>
      <c r="L17" s="150">
        <f>+J17+K17</f>
        <v>0</v>
      </c>
      <c r="M17" s="153">
        <f>+(D17+E17)-(L17)+H17-I17</f>
        <v>7</v>
      </c>
      <c r="N17" s="14"/>
      <c r="O17" s="15"/>
      <c r="P17" s="15"/>
      <c r="Q17" s="16"/>
      <c r="R17" s="17" t="str">
        <f ca="1">IF(Q17=0," ",IFERROR(IF(DATEDIF(TODAY(),Q17,"M")&lt;=5,"ROJO",IF(DATEDIF(TODAY(),Q17,"M")&gt;=12,"VERDE",IF(AND(DATEDIF(TODAY(),Q17,"M")&gt;=6,DATEDIF(TODAY(),Q17,"M")&lt;=11),"AMARILLO"))),S17))</f>
        <v xml:space="preserve"> </v>
      </c>
      <c r="S17" s="17" t="str">
        <f>IF(Q17=0," ",IF(Q17&lt;=$N$4,"VENCIDO","NO VENCIDO"))</f>
        <v xml:space="preserve"> </v>
      </c>
      <c r="T17" s="18"/>
      <c r="U17" s="19"/>
      <c r="V17" s="19"/>
      <c r="W17" s="20"/>
      <c r="X17" s="20"/>
      <c r="Y17" s="163">
        <f>+AT17</f>
        <v>0</v>
      </c>
      <c r="Z17" s="21"/>
      <c r="AA17" s="4"/>
      <c r="AB17" s="166"/>
      <c r="AC17" s="166"/>
      <c r="AD17" s="170">
        <f>+AB17+AC17</f>
        <v>0</v>
      </c>
      <c r="AE17" s="166"/>
      <c r="AF17" s="166"/>
      <c r="AG17" s="166"/>
      <c r="AH17" s="166"/>
      <c r="AI17" s="166"/>
      <c r="AJ17" s="166"/>
      <c r="AK17" s="166"/>
      <c r="AL17" s="166"/>
      <c r="AM17" s="166"/>
      <c r="AN17" s="166"/>
      <c r="AO17" s="183">
        <f>SUM(AD17:AN21)</f>
        <v>0</v>
      </c>
      <c r="AP17" s="24"/>
      <c r="AQ17" s="8"/>
    </row>
    <row r="18" spans="1:43" ht="14.65" customHeight="1">
      <c r="A18" s="101"/>
      <c r="B18" s="189"/>
      <c r="C18" s="190"/>
      <c r="D18" s="118"/>
      <c r="E18" s="127"/>
      <c r="F18" s="133"/>
      <c r="G18" s="133"/>
      <c r="H18" s="133"/>
      <c r="I18" s="133"/>
      <c r="J18" s="145"/>
      <c r="K18" s="148"/>
      <c r="L18" s="151"/>
      <c r="M18" s="154"/>
      <c r="N18" s="14"/>
      <c r="O18" s="15"/>
      <c r="P18" s="15"/>
      <c r="Q18" s="16"/>
      <c r="R18" s="17" t="str">
        <f ca="1">IF(Q18=0," ",IFERROR(IF(DATEDIF(TODAY(),Q18,"M")&lt;=5,"ROJO",IF(DATEDIF(TODAY(),Q18,"M")&gt;=12,"VERDE",IF(AND(DATEDIF(TODAY(),Q18,"M")&gt;=6,DATEDIF(TODAY(),Q18,"M")&lt;=11),"AMARILLO"))),S18))</f>
        <v xml:space="preserve"> </v>
      </c>
      <c r="S18" s="25" t="str">
        <f>IF(Q18=0," ",IF(Q18&lt;=$N$4,"VENCIDO","NO VENCIDO"))</f>
        <v xml:space="preserve"> </v>
      </c>
      <c r="T18" s="18"/>
      <c r="U18" s="19"/>
      <c r="V18" s="19"/>
      <c r="W18" s="20"/>
      <c r="X18" s="20"/>
      <c r="Y18" s="164"/>
      <c r="Z18" s="21"/>
      <c r="AA18" s="4"/>
      <c r="AB18" s="166"/>
      <c r="AC18" s="166"/>
      <c r="AD18" s="170"/>
      <c r="AE18" s="166"/>
      <c r="AF18" s="166"/>
      <c r="AG18" s="166"/>
      <c r="AH18" s="166"/>
      <c r="AI18" s="166"/>
      <c r="AJ18" s="166"/>
      <c r="AK18" s="166"/>
      <c r="AL18" s="166"/>
      <c r="AM18" s="166"/>
      <c r="AN18" s="166"/>
      <c r="AO18" s="184"/>
      <c r="AP18" s="24"/>
      <c r="AQ18" s="8"/>
    </row>
    <row r="19" spans="1:43" ht="14.65" customHeight="1">
      <c r="A19" s="101"/>
      <c r="B19" s="189"/>
      <c r="C19" s="190"/>
      <c r="D19" s="118"/>
      <c r="E19" s="127"/>
      <c r="F19" s="133"/>
      <c r="G19" s="133"/>
      <c r="H19" s="133"/>
      <c r="I19" s="133"/>
      <c r="J19" s="145"/>
      <c r="K19" s="148"/>
      <c r="L19" s="151"/>
      <c r="M19" s="154"/>
      <c r="N19" s="14"/>
      <c r="O19" s="15"/>
      <c r="P19" s="15"/>
      <c r="Q19" s="16"/>
      <c r="R19" s="17" t="str">
        <f ca="1">IF(Q19=0," ",IFERROR(IF(DATEDIF(TODAY(),Q19,"M")&lt;=5,"ROJO",IF(DATEDIF(TODAY(),Q19,"M")&gt;=12,"VERDE",IF(AND(DATEDIF(TODAY(),Q19,"M")&gt;=6,DATEDIF(TODAY(),Q19,"M")&lt;=11),"AMARILLO"))),S19))</f>
        <v xml:space="preserve"> </v>
      </c>
      <c r="S19" s="25" t="str">
        <f>IF(Q19=0," ",IF(Q19&lt;=$N$4,"VENCIDO","NO VENCIDO"))</f>
        <v xml:space="preserve"> </v>
      </c>
      <c r="T19" s="18"/>
      <c r="U19" s="19"/>
      <c r="V19" s="19"/>
      <c r="W19" s="20"/>
      <c r="X19" s="20"/>
      <c r="Y19" s="164"/>
      <c r="Z19" s="21"/>
      <c r="AA19" s="4"/>
      <c r="AB19" s="166"/>
      <c r="AC19" s="166"/>
      <c r="AD19" s="170"/>
      <c r="AE19" s="166"/>
      <c r="AF19" s="166"/>
      <c r="AG19" s="166"/>
      <c r="AH19" s="166"/>
      <c r="AI19" s="166"/>
      <c r="AJ19" s="166"/>
      <c r="AK19" s="166"/>
      <c r="AL19" s="166"/>
      <c r="AM19" s="166"/>
      <c r="AN19" s="166"/>
      <c r="AO19" s="184"/>
      <c r="AP19" s="24"/>
      <c r="AQ19" s="8"/>
    </row>
    <row r="20" spans="1:43" ht="14.65" customHeight="1">
      <c r="A20" s="101"/>
      <c r="B20" s="189"/>
      <c r="C20" s="190"/>
      <c r="D20" s="118"/>
      <c r="E20" s="127"/>
      <c r="F20" s="133"/>
      <c r="G20" s="133"/>
      <c r="H20" s="133"/>
      <c r="I20" s="133"/>
      <c r="J20" s="145"/>
      <c r="K20" s="148"/>
      <c r="L20" s="151"/>
      <c r="M20" s="154"/>
      <c r="N20" s="14"/>
      <c r="O20" s="15"/>
      <c r="P20" s="15"/>
      <c r="Q20" s="16"/>
      <c r="R20" s="17" t="str">
        <f ca="1">IF(Q20=0," ",IFERROR(IF(DATEDIF(TODAY(),Q20,"M")&lt;=5,"ROJO",IF(DATEDIF(TODAY(),Q20,"M")&gt;=12,"VERDE",IF(AND(DATEDIF(TODAY(),Q20,"M")&gt;=6,DATEDIF(TODAY(),Q20,"M")&lt;=11),"AMARILLO"))),S20))</f>
        <v xml:space="preserve"> </v>
      </c>
      <c r="S20" s="25" t="str">
        <f>IF(Q20=0," ",IF(Q20&lt;=$N$4,"VENCIDO","NO VENCIDO"))</f>
        <v xml:space="preserve"> </v>
      </c>
      <c r="T20" s="18"/>
      <c r="U20" s="19"/>
      <c r="V20" s="19"/>
      <c r="W20" s="20"/>
      <c r="X20" s="20"/>
      <c r="Y20" s="164"/>
      <c r="Z20" s="21"/>
      <c r="AA20" s="4"/>
      <c r="AB20" s="166"/>
      <c r="AC20" s="166"/>
      <c r="AD20" s="170"/>
      <c r="AE20" s="166"/>
      <c r="AF20" s="166"/>
      <c r="AG20" s="166"/>
      <c r="AH20" s="166"/>
      <c r="AI20" s="166"/>
      <c r="AJ20" s="166"/>
      <c r="AK20" s="166"/>
      <c r="AL20" s="166"/>
      <c r="AM20" s="166"/>
      <c r="AN20" s="166"/>
      <c r="AO20" s="184"/>
      <c r="AP20" s="24"/>
      <c r="AQ20" s="8"/>
    </row>
    <row r="21" spans="1:43" ht="14.65" customHeight="1">
      <c r="A21" s="101"/>
      <c r="B21" s="189"/>
      <c r="C21" s="190"/>
      <c r="D21" s="118"/>
      <c r="E21" s="127"/>
      <c r="F21" s="133"/>
      <c r="G21" s="133"/>
      <c r="H21" s="133"/>
      <c r="I21" s="133"/>
      <c r="J21" s="145"/>
      <c r="K21" s="148"/>
      <c r="L21" s="151"/>
      <c r="M21" s="155"/>
      <c r="N21" s="14"/>
      <c r="O21" s="15"/>
      <c r="P21" s="15"/>
      <c r="Q21" s="16"/>
      <c r="R21" s="17" t="str">
        <f ca="1">IF(Q21=0," ",IFERROR(IF(DATEDIF(TODAY(),Q21,"M")&lt;=5,"ROJO",IF(DATEDIF(TODAY(),Q21,"M")&gt;=12,"VERDE",IF(AND(DATEDIF(TODAY(),Q21,"M")&gt;=6,DATEDIF(TODAY(),Q21,"M")&lt;=11),"AMARILLO"))),S21))</f>
        <v xml:space="preserve"> </v>
      </c>
      <c r="S21" s="25" t="str">
        <f>IF(Q21=0," ",IF(Q21&lt;=$N$4,"VENCIDO","NO VENCIDO"))</f>
        <v xml:space="preserve"> </v>
      </c>
      <c r="T21" s="18"/>
      <c r="U21" s="19"/>
      <c r="V21" s="19"/>
      <c r="W21" s="20"/>
      <c r="X21" s="20"/>
      <c r="Y21" s="164"/>
      <c r="Z21" s="21"/>
      <c r="AA21" s="4"/>
      <c r="AB21" s="166"/>
      <c r="AC21" s="166"/>
      <c r="AD21" s="170"/>
      <c r="AE21" s="166"/>
      <c r="AF21" s="166"/>
      <c r="AG21" s="166"/>
      <c r="AH21" s="166"/>
      <c r="AI21" s="166"/>
      <c r="AJ21" s="166"/>
      <c r="AK21" s="166"/>
      <c r="AL21" s="166"/>
      <c r="AM21" s="166"/>
      <c r="AN21" s="166"/>
      <c r="AO21" s="185"/>
      <c r="AP21" s="24"/>
      <c r="AQ21" s="8"/>
    </row>
    <row r="22" spans="1:43" ht="16.5">
      <c r="A22" s="102"/>
      <c r="B22" s="191"/>
      <c r="C22" s="192"/>
      <c r="D22" s="119"/>
      <c r="E22" s="128"/>
      <c r="F22" s="134"/>
      <c r="G22" s="134"/>
      <c r="H22" s="134"/>
      <c r="I22" s="134"/>
      <c r="J22" s="146"/>
      <c r="K22" s="149"/>
      <c r="L22" s="152"/>
      <c r="M22" s="28" t="b">
        <f>M17=N22</f>
        <v>0</v>
      </c>
      <c r="N22" s="29">
        <f>SUM(N17:N21)</f>
        <v>0</v>
      </c>
      <c r="O22" s="30" t="s">
        <v>112</v>
      </c>
      <c r="P22" s="31"/>
      <c r="Q22" s="32"/>
      <c r="R22" s="32"/>
      <c r="S22" s="32"/>
      <c r="T22" s="33">
        <f>SUM(T17:T21)</f>
        <v>0</v>
      </c>
      <c r="U22" s="34"/>
      <c r="V22" s="34"/>
      <c r="W22" s="34"/>
      <c r="X22" s="35"/>
      <c r="Y22" s="165"/>
      <c r="Z22" s="36"/>
      <c r="AA22" s="4"/>
      <c r="AB22" s="37"/>
      <c r="AC22" s="38"/>
      <c r="AD22" s="38"/>
      <c r="AE22" s="38"/>
      <c r="AF22" s="38"/>
      <c r="AG22" s="38"/>
      <c r="AH22" s="38"/>
      <c r="AI22" s="38"/>
      <c r="AJ22" s="38"/>
      <c r="AK22" s="38"/>
      <c r="AL22" s="38"/>
      <c r="AM22" s="38"/>
      <c r="AN22" s="38"/>
      <c r="AO22" s="39"/>
      <c r="AP22" s="24"/>
      <c r="AQ22" s="8"/>
    </row>
    <row r="23" spans="1:43" ht="14.65" customHeight="1">
      <c r="A23" s="100">
        <f>A17+1</f>
        <v>4</v>
      </c>
      <c r="B23" s="187" t="s">
        <v>118</v>
      </c>
      <c r="C23" s="188"/>
      <c r="D23" s="117">
        <f>+Septiembre!M23</f>
        <v>31</v>
      </c>
      <c r="E23" s="126"/>
      <c r="F23" s="132"/>
      <c r="G23" s="132"/>
      <c r="H23" s="132"/>
      <c r="I23" s="132"/>
      <c r="J23" s="144">
        <f>+F23+G23</f>
        <v>0</v>
      </c>
      <c r="K23" s="147">
        <f>+AO23</f>
        <v>0</v>
      </c>
      <c r="L23" s="150">
        <f>+J23+K23</f>
        <v>0</v>
      </c>
      <c r="M23" s="153">
        <f>+(D23+E23)-(L23)+H23-I23</f>
        <v>31</v>
      </c>
      <c r="N23" s="14"/>
      <c r="O23" s="15"/>
      <c r="P23" s="15"/>
      <c r="Q23" s="16"/>
      <c r="R23" s="17" t="str">
        <f ca="1">IF(Q23=0," ",IFERROR(IF(DATEDIF(TODAY(),Q23,"M")&lt;=5,"ROJO",IF(DATEDIF(TODAY(),Q23,"M")&gt;=12,"VERDE",IF(AND(DATEDIF(TODAY(),Q23,"M")&gt;=6,DATEDIF(TODAY(),Q23,"M")&lt;=11),"AMARILLO"))),S23))</f>
        <v xml:space="preserve"> </v>
      </c>
      <c r="S23" s="17" t="str">
        <f>IF(Q23=0," ",IF(Q23&lt;=$N$4,"VENCIDO","NO VENCIDO"))</f>
        <v xml:space="preserve"> </v>
      </c>
      <c r="T23" s="18"/>
      <c r="U23" s="19"/>
      <c r="V23" s="19"/>
      <c r="W23" s="20"/>
      <c r="X23" s="20"/>
      <c r="Y23" s="163">
        <f>+AT23</f>
        <v>0</v>
      </c>
      <c r="Z23" s="21"/>
      <c r="AA23" s="4"/>
      <c r="AB23" s="166"/>
      <c r="AC23" s="166"/>
      <c r="AD23" s="170">
        <f>+AB23+AC23</f>
        <v>0</v>
      </c>
      <c r="AE23" s="166"/>
      <c r="AF23" s="166"/>
      <c r="AG23" s="166"/>
      <c r="AH23" s="166"/>
      <c r="AI23" s="166"/>
      <c r="AJ23" s="166"/>
      <c r="AK23" s="166"/>
      <c r="AL23" s="166"/>
      <c r="AM23" s="166"/>
      <c r="AN23" s="166"/>
      <c r="AO23" s="183">
        <f>SUM(AD23:AN27)</f>
        <v>0</v>
      </c>
      <c r="AP23" s="24"/>
      <c r="AQ23" s="8"/>
    </row>
    <row r="24" spans="1:43" ht="14.65" customHeight="1">
      <c r="A24" s="101"/>
      <c r="B24" s="189"/>
      <c r="C24" s="190"/>
      <c r="D24" s="118"/>
      <c r="E24" s="127"/>
      <c r="F24" s="133"/>
      <c r="G24" s="133"/>
      <c r="H24" s="133"/>
      <c r="I24" s="133"/>
      <c r="J24" s="145"/>
      <c r="K24" s="148"/>
      <c r="L24" s="151"/>
      <c r="M24" s="154"/>
      <c r="N24" s="14"/>
      <c r="O24" s="15"/>
      <c r="P24" s="15"/>
      <c r="Q24" s="16"/>
      <c r="R24" s="17" t="str">
        <f ca="1">IF(Q24=0," ",IFERROR(IF(DATEDIF(TODAY(),Q24,"M")&lt;=5,"ROJO",IF(DATEDIF(TODAY(),Q24,"M")&gt;=12,"VERDE",IF(AND(DATEDIF(TODAY(),Q24,"M")&gt;=6,DATEDIF(TODAY(),Q24,"M")&lt;=11),"AMARILLO"))),S24))</f>
        <v xml:space="preserve"> </v>
      </c>
      <c r="S24" s="25" t="str">
        <f>IF(Q24=0," ",IF(Q24&lt;=$N$4,"VENCIDO","NO VENCIDO"))</f>
        <v xml:space="preserve"> </v>
      </c>
      <c r="T24" s="18"/>
      <c r="U24" s="19"/>
      <c r="V24" s="19"/>
      <c r="W24" s="20"/>
      <c r="X24" s="20"/>
      <c r="Y24" s="164"/>
      <c r="Z24" s="21"/>
      <c r="AA24" s="4"/>
      <c r="AB24" s="166"/>
      <c r="AC24" s="166"/>
      <c r="AD24" s="170"/>
      <c r="AE24" s="166"/>
      <c r="AF24" s="166"/>
      <c r="AG24" s="166"/>
      <c r="AH24" s="166"/>
      <c r="AI24" s="166"/>
      <c r="AJ24" s="166"/>
      <c r="AK24" s="166"/>
      <c r="AL24" s="166"/>
      <c r="AM24" s="166"/>
      <c r="AN24" s="166"/>
      <c r="AO24" s="184"/>
      <c r="AP24" s="24"/>
      <c r="AQ24" s="8"/>
    </row>
    <row r="25" spans="1:43" ht="14.65" customHeight="1">
      <c r="A25" s="101"/>
      <c r="B25" s="189"/>
      <c r="C25" s="190"/>
      <c r="D25" s="118"/>
      <c r="E25" s="127"/>
      <c r="F25" s="133"/>
      <c r="G25" s="133"/>
      <c r="H25" s="133"/>
      <c r="I25" s="133"/>
      <c r="J25" s="145"/>
      <c r="K25" s="148"/>
      <c r="L25" s="151"/>
      <c r="M25" s="154"/>
      <c r="N25" s="14"/>
      <c r="O25" s="15"/>
      <c r="P25" s="15"/>
      <c r="Q25" s="16"/>
      <c r="R25" s="17" t="str">
        <f ca="1">IF(Q25=0," ",IFERROR(IF(DATEDIF(TODAY(),Q25,"M")&lt;=5,"ROJO",IF(DATEDIF(TODAY(),Q25,"M")&gt;=12,"VERDE",IF(AND(DATEDIF(TODAY(),Q25,"M")&gt;=6,DATEDIF(TODAY(),Q25,"M")&lt;=11),"AMARILLO"))),S25))</f>
        <v xml:space="preserve"> </v>
      </c>
      <c r="S25" s="25" t="str">
        <f>IF(Q25=0," ",IF(Q25&lt;=$N$4,"VENCIDO","NO VENCIDO"))</f>
        <v xml:space="preserve"> </v>
      </c>
      <c r="T25" s="18"/>
      <c r="U25" s="19"/>
      <c r="V25" s="19"/>
      <c r="W25" s="20"/>
      <c r="X25" s="20"/>
      <c r="Y25" s="164"/>
      <c r="Z25" s="21"/>
      <c r="AA25" s="4"/>
      <c r="AB25" s="166"/>
      <c r="AC25" s="166"/>
      <c r="AD25" s="170"/>
      <c r="AE25" s="166"/>
      <c r="AF25" s="166"/>
      <c r="AG25" s="166"/>
      <c r="AH25" s="166"/>
      <c r="AI25" s="166"/>
      <c r="AJ25" s="166"/>
      <c r="AK25" s="166"/>
      <c r="AL25" s="166"/>
      <c r="AM25" s="166"/>
      <c r="AN25" s="166"/>
      <c r="AO25" s="184"/>
      <c r="AP25" s="24"/>
      <c r="AQ25" s="8"/>
    </row>
    <row r="26" spans="1:43" ht="14.65" customHeight="1">
      <c r="A26" s="101"/>
      <c r="B26" s="189"/>
      <c r="C26" s="190"/>
      <c r="D26" s="118"/>
      <c r="E26" s="127"/>
      <c r="F26" s="133"/>
      <c r="G26" s="133"/>
      <c r="H26" s="133"/>
      <c r="I26" s="133"/>
      <c r="J26" s="145"/>
      <c r="K26" s="148"/>
      <c r="L26" s="151"/>
      <c r="M26" s="154"/>
      <c r="N26" s="14"/>
      <c r="O26" s="15"/>
      <c r="P26" s="15"/>
      <c r="Q26" s="16"/>
      <c r="R26" s="17" t="str">
        <f ca="1">IF(Q26=0," ",IFERROR(IF(DATEDIF(TODAY(),Q26,"M")&lt;=5,"ROJO",IF(DATEDIF(TODAY(),Q26,"M")&gt;=12,"VERDE",IF(AND(DATEDIF(TODAY(),Q26,"M")&gt;=6,DATEDIF(TODAY(),Q26,"M")&lt;=11),"AMARILLO"))),S26))</f>
        <v xml:space="preserve"> </v>
      </c>
      <c r="S26" s="25" t="str">
        <f>IF(Q26=0," ",IF(Q26&lt;=$N$4,"VENCIDO","NO VENCIDO"))</f>
        <v xml:space="preserve"> </v>
      </c>
      <c r="T26" s="18"/>
      <c r="U26" s="19"/>
      <c r="V26" s="19"/>
      <c r="W26" s="20"/>
      <c r="X26" s="20"/>
      <c r="Y26" s="164"/>
      <c r="Z26" s="21"/>
      <c r="AA26" s="4"/>
      <c r="AB26" s="166"/>
      <c r="AC26" s="166"/>
      <c r="AD26" s="170"/>
      <c r="AE26" s="166"/>
      <c r="AF26" s="166"/>
      <c r="AG26" s="166"/>
      <c r="AH26" s="166"/>
      <c r="AI26" s="166"/>
      <c r="AJ26" s="166"/>
      <c r="AK26" s="166"/>
      <c r="AL26" s="166"/>
      <c r="AM26" s="166"/>
      <c r="AN26" s="166"/>
      <c r="AO26" s="184"/>
      <c r="AP26" s="24"/>
      <c r="AQ26" s="8"/>
    </row>
    <row r="27" spans="1:43" ht="14.65" customHeight="1">
      <c r="A27" s="101"/>
      <c r="B27" s="189"/>
      <c r="C27" s="190"/>
      <c r="D27" s="118"/>
      <c r="E27" s="127"/>
      <c r="F27" s="133"/>
      <c r="G27" s="133"/>
      <c r="H27" s="133"/>
      <c r="I27" s="133"/>
      <c r="J27" s="145"/>
      <c r="K27" s="148"/>
      <c r="L27" s="151"/>
      <c r="M27" s="155"/>
      <c r="N27" s="14"/>
      <c r="O27" s="15"/>
      <c r="P27" s="15"/>
      <c r="Q27" s="16"/>
      <c r="R27" s="17" t="str">
        <f ca="1">IF(Q27=0," ",IFERROR(IF(DATEDIF(TODAY(),Q27,"M")&lt;=5,"ROJO",IF(DATEDIF(TODAY(),Q27,"M")&gt;=12,"VERDE",IF(AND(DATEDIF(TODAY(),Q27,"M")&gt;=6,DATEDIF(TODAY(),Q27,"M")&lt;=11),"AMARILLO"))),S27))</f>
        <v xml:space="preserve"> </v>
      </c>
      <c r="S27" s="25" t="str">
        <f>IF(Q27=0," ",IF(Q27&lt;=$N$4,"VENCIDO","NO VENCIDO"))</f>
        <v xml:space="preserve"> </v>
      </c>
      <c r="T27" s="18"/>
      <c r="U27" s="19"/>
      <c r="V27" s="19"/>
      <c r="W27" s="20"/>
      <c r="X27" s="20"/>
      <c r="Y27" s="164"/>
      <c r="Z27" s="21"/>
      <c r="AA27" s="4"/>
      <c r="AB27" s="166"/>
      <c r="AC27" s="166"/>
      <c r="AD27" s="170"/>
      <c r="AE27" s="166"/>
      <c r="AF27" s="166"/>
      <c r="AG27" s="166"/>
      <c r="AH27" s="166"/>
      <c r="AI27" s="166"/>
      <c r="AJ27" s="166"/>
      <c r="AK27" s="166"/>
      <c r="AL27" s="166"/>
      <c r="AM27" s="166"/>
      <c r="AN27" s="166"/>
      <c r="AO27" s="185"/>
      <c r="AP27" s="24"/>
      <c r="AQ27" s="8"/>
    </row>
    <row r="28" spans="1:43" ht="16.5">
      <c r="A28" s="102"/>
      <c r="B28" s="191"/>
      <c r="C28" s="192"/>
      <c r="D28" s="119"/>
      <c r="E28" s="128"/>
      <c r="F28" s="134"/>
      <c r="G28" s="134"/>
      <c r="H28" s="134"/>
      <c r="I28" s="134"/>
      <c r="J28" s="146"/>
      <c r="K28" s="149"/>
      <c r="L28" s="152"/>
      <c r="M28" s="28" t="b">
        <f>M23=N28</f>
        <v>0</v>
      </c>
      <c r="N28" s="29">
        <f>SUM(N23:N27)</f>
        <v>0</v>
      </c>
      <c r="O28" s="30" t="s">
        <v>112</v>
      </c>
      <c r="P28" s="31"/>
      <c r="Q28" s="32"/>
      <c r="R28" s="32"/>
      <c r="S28" s="32"/>
      <c r="T28" s="33">
        <f>SUM(T23:T27)</f>
        <v>0</v>
      </c>
      <c r="U28" s="34"/>
      <c r="V28" s="34"/>
      <c r="W28" s="34"/>
      <c r="X28" s="35"/>
      <c r="Y28" s="165"/>
      <c r="Z28" s="36"/>
      <c r="AA28" s="4"/>
      <c r="AB28" s="37"/>
      <c r="AC28" s="38"/>
      <c r="AD28" s="38"/>
      <c r="AE28" s="38"/>
      <c r="AF28" s="38"/>
      <c r="AG28" s="38"/>
      <c r="AH28" s="38"/>
      <c r="AI28" s="38"/>
      <c r="AJ28" s="38"/>
      <c r="AK28" s="38"/>
      <c r="AL28" s="38"/>
      <c r="AM28" s="38"/>
      <c r="AN28" s="38"/>
      <c r="AO28" s="39"/>
      <c r="AP28" s="24"/>
      <c r="AQ28" s="8"/>
    </row>
    <row r="29" spans="1:43" ht="14.65" customHeight="1">
      <c r="A29" s="100">
        <f>A23+1</f>
        <v>5</v>
      </c>
      <c r="B29" s="193" t="s">
        <v>121</v>
      </c>
      <c r="C29" s="193"/>
      <c r="D29" s="117">
        <f>+Septiembre!M29</f>
        <v>23</v>
      </c>
      <c r="E29" s="126"/>
      <c r="F29" s="132"/>
      <c r="G29" s="132"/>
      <c r="H29" s="132"/>
      <c r="I29" s="132"/>
      <c r="J29" s="144">
        <f>+F29+G29</f>
        <v>0</v>
      </c>
      <c r="K29" s="147">
        <f>+AO29</f>
        <v>0</v>
      </c>
      <c r="L29" s="150">
        <f>+J29+K29</f>
        <v>0</v>
      </c>
      <c r="M29" s="153">
        <f>+(D29+E29)-(L29)+H29-I29</f>
        <v>23</v>
      </c>
      <c r="N29" s="14"/>
      <c r="O29" s="15"/>
      <c r="P29" s="15"/>
      <c r="Q29" s="16"/>
      <c r="R29" s="17" t="str">
        <f ca="1">IF(Q29=0," ",IFERROR(IF(DATEDIF(TODAY(),Q29,"M")&lt;=5,"ROJO",IF(DATEDIF(TODAY(),Q29,"M")&gt;=12,"VERDE",IF(AND(DATEDIF(TODAY(),Q29,"M")&gt;=6,DATEDIF(TODAY(),Q29,"M")&lt;=11),"AMARILLO"))),S29))</f>
        <v xml:space="preserve"> </v>
      </c>
      <c r="S29" s="17" t="str">
        <f>IF(Q29=0," ",IF(Q29&lt;=$N$4,"VENCIDO","NO VENCIDO"))</f>
        <v xml:space="preserve"> </v>
      </c>
      <c r="T29" s="18"/>
      <c r="U29" s="19"/>
      <c r="V29" s="19"/>
      <c r="W29" s="20"/>
      <c r="X29" s="20"/>
      <c r="Y29" s="163">
        <f>+AT29</f>
        <v>0</v>
      </c>
      <c r="Z29" s="21"/>
      <c r="AA29" s="4"/>
      <c r="AB29" s="166"/>
      <c r="AC29" s="166"/>
      <c r="AD29" s="170">
        <f>+AB29+AC29</f>
        <v>0</v>
      </c>
      <c r="AE29" s="166"/>
      <c r="AF29" s="166"/>
      <c r="AG29" s="166"/>
      <c r="AH29" s="166"/>
      <c r="AI29" s="166"/>
      <c r="AJ29" s="166"/>
      <c r="AK29" s="166"/>
      <c r="AL29" s="166"/>
      <c r="AM29" s="166"/>
      <c r="AN29" s="166"/>
      <c r="AO29" s="183">
        <f>SUM(AD29:AN33)</f>
        <v>0</v>
      </c>
      <c r="AP29" s="24"/>
      <c r="AQ29" s="8"/>
    </row>
    <row r="30" spans="1:43" ht="14.65" customHeight="1">
      <c r="A30" s="101"/>
      <c r="B30" s="193"/>
      <c r="C30" s="193"/>
      <c r="D30" s="118"/>
      <c r="E30" s="127"/>
      <c r="F30" s="133"/>
      <c r="G30" s="133"/>
      <c r="H30" s="133"/>
      <c r="I30" s="133"/>
      <c r="J30" s="145"/>
      <c r="K30" s="148"/>
      <c r="L30" s="151"/>
      <c r="M30" s="154"/>
      <c r="N30" s="14"/>
      <c r="O30" s="15"/>
      <c r="P30" s="15"/>
      <c r="Q30" s="16"/>
      <c r="R30" s="17" t="str">
        <f ca="1">IF(Q30=0," ",IFERROR(IF(DATEDIF(TODAY(),Q30,"M")&lt;=5,"ROJO",IF(DATEDIF(TODAY(),Q30,"M")&gt;=12,"VERDE",IF(AND(DATEDIF(TODAY(),Q30,"M")&gt;=6,DATEDIF(TODAY(),Q30,"M")&lt;=11),"AMARILLO"))),S30))</f>
        <v xml:space="preserve"> </v>
      </c>
      <c r="S30" s="25" t="str">
        <f>IF(Q30=0," ",IF(Q30&lt;=$N$4,"VENCIDO","NO VENCIDO"))</f>
        <v xml:space="preserve"> </v>
      </c>
      <c r="T30" s="18"/>
      <c r="U30" s="19"/>
      <c r="V30" s="19"/>
      <c r="W30" s="20"/>
      <c r="X30" s="20"/>
      <c r="Y30" s="164"/>
      <c r="Z30" s="21"/>
      <c r="AA30" s="4"/>
      <c r="AB30" s="166"/>
      <c r="AC30" s="166"/>
      <c r="AD30" s="170"/>
      <c r="AE30" s="166"/>
      <c r="AF30" s="166"/>
      <c r="AG30" s="166"/>
      <c r="AH30" s="166"/>
      <c r="AI30" s="166"/>
      <c r="AJ30" s="166"/>
      <c r="AK30" s="166"/>
      <c r="AL30" s="166"/>
      <c r="AM30" s="166"/>
      <c r="AN30" s="166"/>
      <c r="AO30" s="184"/>
      <c r="AP30" s="24"/>
      <c r="AQ30" s="8"/>
    </row>
    <row r="31" spans="1:43" ht="14.65" customHeight="1">
      <c r="A31" s="101"/>
      <c r="B31" s="193"/>
      <c r="C31" s="193"/>
      <c r="D31" s="118"/>
      <c r="E31" s="127"/>
      <c r="F31" s="133"/>
      <c r="G31" s="133"/>
      <c r="H31" s="133"/>
      <c r="I31" s="133"/>
      <c r="J31" s="145"/>
      <c r="K31" s="148"/>
      <c r="L31" s="151"/>
      <c r="M31" s="154"/>
      <c r="N31" s="14"/>
      <c r="O31" s="15"/>
      <c r="P31" s="15"/>
      <c r="Q31" s="16"/>
      <c r="R31" s="17" t="str">
        <f ca="1">IF(Q31=0," ",IFERROR(IF(DATEDIF(TODAY(),Q31,"M")&lt;=5,"ROJO",IF(DATEDIF(TODAY(),Q31,"M")&gt;=12,"VERDE",IF(AND(DATEDIF(TODAY(),Q31,"M")&gt;=6,DATEDIF(TODAY(),Q31,"M")&lt;=11),"AMARILLO"))),S31))</f>
        <v xml:space="preserve"> </v>
      </c>
      <c r="S31" s="25" t="str">
        <f>IF(Q31=0," ",IF(Q31&lt;=$N$4,"VENCIDO","NO VENCIDO"))</f>
        <v xml:space="preserve"> </v>
      </c>
      <c r="T31" s="18"/>
      <c r="U31" s="19"/>
      <c r="V31" s="19"/>
      <c r="W31" s="20"/>
      <c r="X31" s="20"/>
      <c r="Y31" s="164"/>
      <c r="Z31" s="21"/>
      <c r="AA31" s="4"/>
      <c r="AB31" s="166"/>
      <c r="AC31" s="166"/>
      <c r="AD31" s="170"/>
      <c r="AE31" s="166"/>
      <c r="AF31" s="166"/>
      <c r="AG31" s="166"/>
      <c r="AH31" s="166"/>
      <c r="AI31" s="166"/>
      <c r="AJ31" s="166"/>
      <c r="AK31" s="166"/>
      <c r="AL31" s="166"/>
      <c r="AM31" s="166"/>
      <c r="AN31" s="166"/>
      <c r="AO31" s="184"/>
      <c r="AP31" s="24"/>
      <c r="AQ31" s="8"/>
    </row>
    <row r="32" spans="1:43" ht="14.65" customHeight="1">
      <c r="A32" s="101"/>
      <c r="B32" s="193"/>
      <c r="C32" s="193"/>
      <c r="D32" s="118"/>
      <c r="E32" s="127"/>
      <c r="F32" s="133"/>
      <c r="G32" s="133"/>
      <c r="H32" s="133"/>
      <c r="I32" s="133"/>
      <c r="J32" s="145"/>
      <c r="K32" s="148"/>
      <c r="L32" s="151"/>
      <c r="M32" s="154"/>
      <c r="N32" s="14"/>
      <c r="O32" s="15"/>
      <c r="P32" s="15"/>
      <c r="Q32" s="16"/>
      <c r="R32" s="17" t="str">
        <f ca="1">IF(Q32=0," ",IFERROR(IF(DATEDIF(TODAY(),Q32,"M")&lt;=5,"ROJO",IF(DATEDIF(TODAY(),Q32,"M")&gt;=12,"VERDE",IF(AND(DATEDIF(TODAY(),Q32,"M")&gt;=6,DATEDIF(TODAY(),Q32,"M")&lt;=11),"AMARILLO"))),S32))</f>
        <v xml:space="preserve"> </v>
      </c>
      <c r="S32" s="25" t="str">
        <f>IF(Q32=0," ",IF(Q32&lt;=$N$4,"VENCIDO","NO VENCIDO"))</f>
        <v xml:space="preserve"> </v>
      </c>
      <c r="T32" s="18"/>
      <c r="U32" s="19"/>
      <c r="V32" s="19"/>
      <c r="W32" s="20"/>
      <c r="X32" s="20"/>
      <c r="Y32" s="164"/>
      <c r="Z32" s="21"/>
      <c r="AA32" s="4"/>
      <c r="AB32" s="166"/>
      <c r="AC32" s="166"/>
      <c r="AD32" s="170"/>
      <c r="AE32" s="166"/>
      <c r="AF32" s="166"/>
      <c r="AG32" s="166"/>
      <c r="AH32" s="166"/>
      <c r="AI32" s="166"/>
      <c r="AJ32" s="166"/>
      <c r="AK32" s="166"/>
      <c r="AL32" s="166"/>
      <c r="AM32" s="166"/>
      <c r="AN32" s="166"/>
      <c r="AO32" s="184"/>
      <c r="AP32" s="24"/>
      <c r="AQ32" s="8"/>
    </row>
    <row r="33" spans="1:43" ht="14.65" customHeight="1">
      <c r="A33" s="101"/>
      <c r="B33" s="193"/>
      <c r="C33" s="193"/>
      <c r="D33" s="118"/>
      <c r="E33" s="127"/>
      <c r="F33" s="133"/>
      <c r="G33" s="133"/>
      <c r="H33" s="133"/>
      <c r="I33" s="133"/>
      <c r="J33" s="145"/>
      <c r="K33" s="148"/>
      <c r="L33" s="151"/>
      <c r="M33" s="155"/>
      <c r="N33" s="14"/>
      <c r="O33" s="15"/>
      <c r="P33" s="15"/>
      <c r="Q33" s="16"/>
      <c r="R33" s="17" t="str">
        <f ca="1">IF(Q33=0," ",IFERROR(IF(DATEDIF(TODAY(),Q33,"M")&lt;=5,"ROJO",IF(DATEDIF(TODAY(),Q33,"M")&gt;=12,"VERDE",IF(AND(DATEDIF(TODAY(),Q33,"M")&gt;=6,DATEDIF(TODAY(),Q33,"M")&lt;=11),"AMARILLO"))),S33))</f>
        <v xml:space="preserve"> </v>
      </c>
      <c r="S33" s="25" t="str">
        <f>IF(Q33=0," ",IF(Q33&lt;=$N$4,"VENCIDO","NO VENCIDO"))</f>
        <v xml:space="preserve"> </v>
      </c>
      <c r="T33" s="18"/>
      <c r="U33" s="19"/>
      <c r="V33" s="19"/>
      <c r="W33" s="20"/>
      <c r="X33" s="20"/>
      <c r="Y33" s="164"/>
      <c r="Z33" s="21"/>
      <c r="AA33" s="4"/>
      <c r="AB33" s="166"/>
      <c r="AC33" s="166"/>
      <c r="AD33" s="170"/>
      <c r="AE33" s="166"/>
      <c r="AF33" s="166"/>
      <c r="AG33" s="166"/>
      <c r="AH33" s="166"/>
      <c r="AI33" s="166"/>
      <c r="AJ33" s="166"/>
      <c r="AK33" s="166"/>
      <c r="AL33" s="166"/>
      <c r="AM33" s="166"/>
      <c r="AN33" s="166"/>
      <c r="AO33" s="185"/>
      <c r="AP33" s="24"/>
      <c r="AQ33" s="8"/>
    </row>
    <row r="34" spans="1:43" ht="16.5">
      <c r="A34" s="102"/>
      <c r="B34" s="193"/>
      <c r="C34" s="193"/>
      <c r="D34" s="119"/>
      <c r="E34" s="128"/>
      <c r="F34" s="134"/>
      <c r="G34" s="134"/>
      <c r="H34" s="134"/>
      <c r="I34" s="134"/>
      <c r="J34" s="146"/>
      <c r="K34" s="149"/>
      <c r="L34" s="152"/>
      <c r="M34" s="28" t="b">
        <f>M29=N34</f>
        <v>0</v>
      </c>
      <c r="N34" s="29">
        <f>SUM(N29:N33)</f>
        <v>0</v>
      </c>
      <c r="O34" s="30" t="s">
        <v>112</v>
      </c>
      <c r="P34" s="31"/>
      <c r="Q34" s="32"/>
      <c r="R34" s="32"/>
      <c r="S34" s="32"/>
      <c r="T34" s="33">
        <f>SUM(T29:T33)</f>
        <v>0</v>
      </c>
      <c r="U34" s="34"/>
      <c r="V34" s="34"/>
      <c r="W34" s="34"/>
      <c r="X34" s="35"/>
      <c r="Y34" s="165"/>
      <c r="Z34" s="36"/>
      <c r="AA34" s="4"/>
      <c r="AB34" s="37"/>
      <c r="AC34" s="38"/>
      <c r="AD34" s="38"/>
      <c r="AE34" s="38"/>
      <c r="AF34" s="38"/>
      <c r="AG34" s="38"/>
      <c r="AH34" s="38"/>
      <c r="AI34" s="38"/>
      <c r="AJ34" s="38"/>
      <c r="AK34" s="38"/>
      <c r="AL34" s="38"/>
      <c r="AM34" s="38"/>
      <c r="AN34" s="38"/>
      <c r="AO34" s="39"/>
      <c r="AP34" s="24"/>
      <c r="AQ34" s="8"/>
    </row>
    <row r="35" spans="1:43" ht="14.65" customHeight="1">
      <c r="A35" s="100">
        <f>A29+1</f>
        <v>6</v>
      </c>
      <c r="B35" s="193" t="s">
        <v>123</v>
      </c>
      <c r="C35" s="193"/>
      <c r="D35" s="117">
        <f>+Septiembre!M35</f>
        <v>3</v>
      </c>
      <c r="E35" s="126"/>
      <c r="F35" s="132"/>
      <c r="G35" s="132"/>
      <c r="H35" s="132"/>
      <c r="I35" s="132"/>
      <c r="J35" s="144">
        <f>+F35+G35</f>
        <v>0</v>
      </c>
      <c r="K35" s="147">
        <f>+AO35</f>
        <v>0</v>
      </c>
      <c r="L35" s="150">
        <f>+J35+K35</f>
        <v>0</v>
      </c>
      <c r="M35" s="153">
        <f>+(D35+E35)-(L35)+H35-I35</f>
        <v>3</v>
      </c>
      <c r="N35" s="14"/>
      <c r="O35" s="15"/>
      <c r="P35" s="15"/>
      <c r="Q35" s="16"/>
      <c r="R35" s="17" t="str">
        <f ca="1">IF(Q35=0," ",IFERROR(IF(DATEDIF(TODAY(),Q35,"M")&lt;=5,"ROJO",IF(DATEDIF(TODAY(),Q35,"M")&gt;=12,"VERDE",IF(AND(DATEDIF(TODAY(),Q35,"M")&gt;=6,DATEDIF(TODAY(),Q35,"M")&lt;=11),"AMARILLO"))),S35))</f>
        <v xml:space="preserve"> </v>
      </c>
      <c r="S35" s="17" t="str">
        <f>IF(Q35=0," ",IF(Q35&lt;=$N$4,"VENCIDO","NO VENCIDO"))</f>
        <v xml:space="preserve"> </v>
      </c>
      <c r="T35" s="18"/>
      <c r="U35" s="19"/>
      <c r="V35" s="19"/>
      <c r="W35" s="20"/>
      <c r="X35" s="20"/>
      <c r="Y35" s="163">
        <f>+AT35</f>
        <v>0</v>
      </c>
      <c r="Z35" s="21"/>
      <c r="AA35" s="4"/>
      <c r="AB35" s="166"/>
      <c r="AC35" s="166"/>
      <c r="AD35" s="170">
        <f>+AB35+AC35</f>
        <v>0</v>
      </c>
      <c r="AE35" s="166"/>
      <c r="AF35" s="166"/>
      <c r="AG35" s="166"/>
      <c r="AH35" s="166"/>
      <c r="AI35" s="166"/>
      <c r="AJ35" s="166"/>
      <c r="AK35" s="166"/>
      <c r="AL35" s="166"/>
      <c r="AM35" s="166"/>
      <c r="AN35" s="166"/>
      <c r="AO35" s="183">
        <f>SUM(AD35:AN39)</f>
        <v>0</v>
      </c>
      <c r="AP35" s="24"/>
      <c r="AQ35" s="8"/>
    </row>
    <row r="36" spans="1:43" ht="14.65" customHeight="1">
      <c r="A36" s="101"/>
      <c r="B36" s="193"/>
      <c r="C36" s="193"/>
      <c r="D36" s="118"/>
      <c r="E36" s="127"/>
      <c r="F36" s="133"/>
      <c r="G36" s="133"/>
      <c r="H36" s="133"/>
      <c r="I36" s="133"/>
      <c r="J36" s="145"/>
      <c r="K36" s="148"/>
      <c r="L36" s="151"/>
      <c r="M36" s="154"/>
      <c r="N36" s="14"/>
      <c r="O36" s="15"/>
      <c r="P36" s="15"/>
      <c r="Q36" s="16"/>
      <c r="R36" s="17" t="str">
        <f ca="1">IF(Q36=0," ",IFERROR(IF(DATEDIF(TODAY(),Q36,"M")&lt;=5,"ROJO",IF(DATEDIF(TODAY(),Q36,"M")&gt;=12,"VERDE",IF(AND(DATEDIF(TODAY(),Q36,"M")&gt;=6,DATEDIF(TODAY(),Q36,"M")&lt;=11),"AMARILLO"))),S36))</f>
        <v xml:space="preserve"> </v>
      </c>
      <c r="S36" s="25" t="str">
        <f>IF(Q36=0," ",IF(Q36&lt;=$N$4,"VENCIDO","NO VENCIDO"))</f>
        <v xml:space="preserve"> </v>
      </c>
      <c r="T36" s="18"/>
      <c r="U36" s="19"/>
      <c r="V36" s="19"/>
      <c r="W36" s="20"/>
      <c r="X36" s="20"/>
      <c r="Y36" s="164"/>
      <c r="Z36" s="21"/>
      <c r="AA36" s="4"/>
      <c r="AB36" s="166"/>
      <c r="AC36" s="166"/>
      <c r="AD36" s="170"/>
      <c r="AE36" s="166"/>
      <c r="AF36" s="166"/>
      <c r="AG36" s="166"/>
      <c r="AH36" s="166"/>
      <c r="AI36" s="166"/>
      <c r="AJ36" s="166"/>
      <c r="AK36" s="166"/>
      <c r="AL36" s="166"/>
      <c r="AM36" s="166"/>
      <c r="AN36" s="166"/>
      <c r="AO36" s="184"/>
      <c r="AP36" s="24"/>
      <c r="AQ36" s="8"/>
    </row>
    <row r="37" spans="1:43" ht="14.65" customHeight="1">
      <c r="A37" s="101"/>
      <c r="B37" s="193"/>
      <c r="C37" s="193"/>
      <c r="D37" s="118"/>
      <c r="E37" s="127"/>
      <c r="F37" s="133"/>
      <c r="G37" s="133"/>
      <c r="H37" s="133"/>
      <c r="I37" s="133"/>
      <c r="J37" s="145"/>
      <c r="K37" s="148"/>
      <c r="L37" s="151"/>
      <c r="M37" s="154"/>
      <c r="N37" s="14"/>
      <c r="O37" s="15"/>
      <c r="P37" s="15"/>
      <c r="Q37" s="16"/>
      <c r="R37" s="17" t="str">
        <f ca="1">IF(Q37=0," ",IFERROR(IF(DATEDIF(TODAY(),Q37,"M")&lt;=5,"ROJO",IF(DATEDIF(TODAY(),Q37,"M")&gt;=12,"VERDE",IF(AND(DATEDIF(TODAY(),Q37,"M")&gt;=6,DATEDIF(TODAY(),Q37,"M")&lt;=11),"AMARILLO"))),S37))</f>
        <v xml:space="preserve"> </v>
      </c>
      <c r="S37" s="25" t="str">
        <f>IF(Q37=0," ",IF(Q37&lt;=$N$4,"VENCIDO","NO VENCIDO"))</f>
        <v xml:space="preserve"> </v>
      </c>
      <c r="T37" s="18"/>
      <c r="U37" s="19"/>
      <c r="V37" s="19"/>
      <c r="W37" s="20"/>
      <c r="X37" s="20"/>
      <c r="Y37" s="164"/>
      <c r="Z37" s="21"/>
      <c r="AA37" s="4"/>
      <c r="AB37" s="166"/>
      <c r="AC37" s="166"/>
      <c r="AD37" s="170"/>
      <c r="AE37" s="166"/>
      <c r="AF37" s="166"/>
      <c r="AG37" s="166"/>
      <c r="AH37" s="166"/>
      <c r="AI37" s="166"/>
      <c r="AJ37" s="166"/>
      <c r="AK37" s="166"/>
      <c r="AL37" s="166"/>
      <c r="AM37" s="166"/>
      <c r="AN37" s="166"/>
      <c r="AO37" s="184"/>
      <c r="AP37" s="24"/>
      <c r="AQ37" s="8"/>
    </row>
    <row r="38" spans="1:43" ht="14.65" customHeight="1">
      <c r="A38" s="101"/>
      <c r="B38" s="193"/>
      <c r="C38" s="193"/>
      <c r="D38" s="118"/>
      <c r="E38" s="127"/>
      <c r="F38" s="133"/>
      <c r="G38" s="133"/>
      <c r="H38" s="133"/>
      <c r="I38" s="133"/>
      <c r="J38" s="145"/>
      <c r="K38" s="148"/>
      <c r="L38" s="151"/>
      <c r="M38" s="154"/>
      <c r="N38" s="14"/>
      <c r="O38" s="15"/>
      <c r="P38" s="15"/>
      <c r="Q38" s="16"/>
      <c r="R38" s="17" t="str">
        <f ca="1">IF(Q38=0," ",IFERROR(IF(DATEDIF(TODAY(),Q38,"M")&lt;=5,"ROJO",IF(DATEDIF(TODAY(),Q38,"M")&gt;=12,"VERDE",IF(AND(DATEDIF(TODAY(),Q38,"M")&gt;=6,DATEDIF(TODAY(),Q38,"M")&lt;=11),"AMARILLO"))),S38))</f>
        <v xml:space="preserve"> </v>
      </c>
      <c r="S38" s="25" t="str">
        <f>IF(Q38=0," ",IF(Q38&lt;=$N$4,"VENCIDO","NO VENCIDO"))</f>
        <v xml:space="preserve"> </v>
      </c>
      <c r="T38" s="18"/>
      <c r="U38" s="19"/>
      <c r="V38" s="19"/>
      <c r="W38" s="20"/>
      <c r="X38" s="20"/>
      <c r="Y38" s="164"/>
      <c r="Z38" s="21"/>
      <c r="AA38" s="4"/>
      <c r="AB38" s="166"/>
      <c r="AC38" s="166"/>
      <c r="AD38" s="170"/>
      <c r="AE38" s="166"/>
      <c r="AF38" s="166"/>
      <c r="AG38" s="166"/>
      <c r="AH38" s="166"/>
      <c r="AI38" s="166"/>
      <c r="AJ38" s="166"/>
      <c r="AK38" s="166"/>
      <c r="AL38" s="166"/>
      <c r="AM38" s="166"/>
      <c r="AN38" s="166"/>
      <c r="AO38" s="184"/>
      <c r="AP38" s="24"/>
      <c r="AQ38" s="8"/>
    </row>
    <row r="39" spans="1:43" ht="14.65" customHeight="1">
      <c r="A39" s="101"/>
      <c r="B39" s="193"/>
      <c r="C39" s="193"/>
      <c r="D39" s="118"/>
      <c r="E39" s="127"/>
      <c r="F39" s="133"/>
      <c r="G39" s="133"/>
      <c r="H39" s="133"/>
      <c r="I39" s="133"/>
      <c r="J39" s="145"/>
      <c r="K39" s="148"/>
      <c r="L39" s="151"/>
      <c r="M39" s="155"/>
      <c r="N39" s="14"/>
      <c r="O39" s="15"/>
      <c r="P39" s="15"/>
      <c r="Q39" s="16"/>
      <c r="R39" s="17" t="str">
        <f ca="1">IF(Q39=0," ",IFERROR(IF(DATEDIF(TODAY(),Q39,"M")&lt;=5,"ROJO",IF(DATEDIF(TODAY(),Q39,"M")&gt;=12,"VERDE",IF(AND(DATEDIF(TODAY(),Q39,"M")&gt;=6,DATEDIF(TODAY(),Q39,"M")&lt;=11),"AMARILLO"))),S39))</f>
        <v xml:space="preserve"> </v>
      </c>
      <c r="S39" s="25" t="str">
        <f>IF(Q39=0," ",IF(Q39&lt;=$N$4,"VENCIDO","NO VENCIDO"))</f>
        <v xml:space="preserve"> </v>
      </c>
      <c r="T39" s="18"/>
      <c r="U39" s="19"/>
      <c r="V39" s="19"/>
      <c r="W39" s="20"/>
      <c r="X39" s="20"/>
      <c r="Y39" s="164"/>
      <c r="Z39" s="21"/>
      <c r="AA39" s="4"/>
      <c r="AB39" s="166"/>
      <c r="AC39" s="166"/>
      <c r="AD39" s="170"/>
      <c r="AE39" s="166"/>
      <c r="AF39" s="166"/>
      <c r="AG39" s="166"/>
      <c r="AH39" s="166"/>
      <c r="AI39" s="166"/>
      <c r="AJ39" s="166"/>
      <c r="AK39" s="166"/>
      <c r="AL39" s="166"/>
      <c r="AM39" s="166"/>
      <c r="AN39" s="166"/>
      <c r="AO39" s="185"/>
      <c r="AP39" s="24"/>
      <c r="AQ39" s="8"/>
    </row>
    <row r="40" spans="1:43" ht="16.5">
      <c r="A40" s="102"/>
      <c r="B40" s="193"/>
      <c r="C40" s="193"/>
      <c r="D40" s="119"/>
      <c r="E40" s="128"/>
      <c r="F40" s="134"/>
      <c r="G40" s="134"/>
      <c r="H40" s="134"/>
      <c r="I40" s="134"/>
      <c r="J40" s="146"/>
      <c r="K40" s="149"/>
      <c r="L40" s="152"/>
      <c r="M40" s="28" t="b">
        <f>M35=N40</f>
        <v>0</v>
      </c>
      <c r="N40" s="29">
        <f>SUM(N35:N39)</f>
        <v>0</v>
      </c>
      <c r="O40" s="30" t="s">
        <v>112</v>
      </c>
      <c r="P40" s="31"/>
      <c r="Q40" s="32"/>
      <c r="R40" s="32"/>
      <c r="S40" s="32"/>
      <c r="T40" s="33">
        <f>SUM(T35:T39)</f>
        <v>0</v>
      </c>
      <c r="U40" s="34"/>
      <c r="V40" s="34"/>
      <c r="W40" s="34"/>
      <c r="X40" s="35"/>
      <c r="Y40" s="165"/>
      <c r="Z40" s="36"/>
      <c r="AA40" s="4"/>
      <c r="AB40" s="37"/>
      <c r="AC40" s="38"/>
      <c r="AD40" s="38"/>
      <c r="AE40" s="38"/>
      <c r="AF40" s="38"/>
      <c r="AG40" s="38"/>
      <c r="AH40" s="38"/>
      <c r="AI40" s="38"/>
      <c r="AJ40" s="38"/>
      <c r="AK40" s="38"/>
      <c r="AL40" s="38"/>
      <c r="AM40" s="38"/>
      <c r="AN40" s="38"/>
      <c r="AO40" s="39"/>
      <c r="AP40" s="24"/>
      <c r="AQ40" s="8"/>
    </row>
    <row r="41" spans="1:43" ht="14.65" customHeight="1">
      <c r="A41" s="100">
        <f>A35+1</f>
        <v>7</v>
      </c>
      <c r="B41" s="193" t="s">
        <v>126</v>
      </c>
      <c r="C41" s="193"/>
      <c r="D41" s="117">
        <f>+Septiembre!M41</f>
        <v>0</v>
      </c>
      <c r="E41" s="126"/>
      <c r="F41" s="132"/>
      <c r="G41" s="132"/>
      <c r="H41" s="132"/>
      <c r="I41" s="132"/>
      <c r="J41" s="144">
        <f>+F41+G41</f>
        <v>0</v>
      </c>
      <c r="K41" s="147">
        <f>+AO41</f>
        <v>0</v>
      </c>
      <c r="L41" s="150">
        <f>+J41+K41</f>
        <v>0</v>
      </c>
      <c r="M41" s="153">
        <f>+(D41+E41)-(L41)+H41-I41</f>
        <v>0</v>
      </c>
      <c r="N41" s="14"/>
      <c r="O41" s="15"/>
      <c r="P41" s="15"/>
      <c r="Q41" s="16"/>
      <c r="R41" s="40"/>
      <c r="S41" s="40"/>
      <c r="T41" s="18"/>
      <c r="U41" s="19"/>
      <c r="V41" s="19"/>
      <c r="W41" s="20"/>
      <c r="X41" s="20"/>
      <c r="Y41" s="163">
        <f>+AT41</f>
        <v>0</v>
      </c>
      <c r="Z41" s="21"/>
      <c r="AA41" s="4"/>
      <c r="AB41" s="166"/>
      <c r="AC41" s="166"/>
      <c r="AD41" s="170">
        <f>+AB41+AC41</f>
        <v>0</v>
      </c>
      <c r="AE41" s="166"/>
      <c r="AF41" s="166"/>
      <c r="AG41" s="166"/>
      <c r="AH41" s="166"/>
      <c r="AI41" s="166"/>
      <c r="AJ41" s="166"/>
      <c r="AK41" s="166"/>
      <c r="AL41" s="166"/>
      <c r="AM41" s="166"/>
      <c r="AN41" s="166"/>
      <c r="AO41" s="183">
        <f>SUM(AD41:AN45)</f>
        <v>0</v>
      </c>
      <c r="AP41" s="24"/>
      <c r="AQ41" s="8"/>
    </row>
    <row r="42" spans="1:43" ht="14.65" customHeight="1">
      <c r="A42" s="101"/>
      <c r="B42" s="193"/>
      <c r="C42" s="193"/>
      <c r="D42" s="118"/>
      <c r="E42" s="127"/>
      <c r="F42" s="133"/>
      <c r="G42" s="133"/>
      <c r="H42" s="133"/>
      <c r="I42" s="133"/>
      <c r="J42" s="145"/>
      <c r="K42" s="148"/>
      <c r="L42" s="151"/>
      <c r="M42" s="154"/>
      <c r="N42" s="14"/>
      <c r="O42" s="15"/>
      <c r="P42" s="15"/>
      <c r="Q42" s="16"/>
      <c r="R42" s="40"/>
      <c r="S42" s="41"/>
      <c r="T42" s="18"/>
      <c r="U42" s="19"/>
      <c r="V42" s="19"/>
      <c r="W42" s="20"/>
      <c r="X42" s="20"/>
      <c r="Y42" s="164"/>
      <c r="Z42" s="21"/>
      <c r="AA42" s="4"/>
      <c r="AB42" s="166"/>
      <c r="AC42" s="166"/>
      <c r="AD42" s="170"/>
      <c r="AE42" s="166"/>
      <c r="AF42" s="166"/>
      <c r="AG42" s="166"/>
      <c r="AH42" s="166"/>
      <c r="AI42" s="166"/>
      <c r="AJ42" s="166"/>
      <c r="AK42" s="166"/>
      <c r="AL42" s="166"/>
      <c r="AM42" s="166"/>
      <c r="AN42" s="166"/>
      <c r="AO42" s="184"/>
      <c r="AP42" s="24"/>
      <c r="AQ42" s="8"/>
    </row>
    <row r="43" spans="1:43" ht="14.65" customHeight="1">
      <c r="A43" s="101"/>
      <c r="B43" s="193"/>
      <c r="C43" s="193"/>
      <c r="D43" s="118"/>
      <c r="E43" s="127"/>
      <c r="F43" s="133"/>
      <c r="G43" s="133"/>
      <c r="H43" s="133"/>
      <c r="I43" s="133"/>
      <c r="J43" s="145"/>
      <c r="K43" s="148"/>
      <c r="L43" s="151"/>
      <c r="M43" s="154"/>
      <c r="N43" s="14"/>
      <c r="O43" s="15"/>
      <c r="P43" s="15"/>
      <c r="Q43" s="16"/>
      <c r="R43" s="40"/>
      <c r="S43" s="41"/>
      <c r="T43" s="18"/>
      <c r="U43" s="19"/>
      <c r="V43" s="19"/>
      <c r="W43" s="20"/>
      <c r="X43" s="20"/>
      <c r="Y43" s="164"/>
      <c r="Z43" s="21"/>
      <c r="AA43" s="4"/>
      <c r="AB43" s="166"/>
      <c r="AC43" s="166"/>
      <c r="AD43" s="170"/>
      <c r="AE43" s="166"/>
      <c r="AF43" s="166"/>
      <c r="AG43" s="166"/>
      <c r="AH43" s="166"/>
      <c r="AI43" s="166"/>
      <c r="AJ43" s="166"/>
      <c r="AK43" s="166"/>
      <c r="AL43" s="166"/>
      <c r="AM43" s="166"/>
      <c r="AN43" s="166"/>
      <c r="AO43" s="184"/>
      <c r="AP43" s="24"/>
      <c r="AQ43" s="8"/>
    </row>
    <row r="44" spans="1:43" ht="14.65" customHeight="1">
      <c r="A44" s="101"/>
      <c r="B44" s="193"/>
      <c r="C44" s="193"/>
      <c r="D44" s="118"/>
      <c r="E44" s="127"/>
      <c r="F44" s="133"/>
      <c r="G44" s="133"/>
      <c r="H44" s="133"/>
      <c r="I44" s="133"/>
      <c r="J44" s="145"/>
      <c r="K44" s="148"/>
      <c r="L44" s="151"/>
      <c r="M44" s="154"/>
      <c r="N44" s="14"/>
      <c r="O44" s="15"/>
      <c r="P44" s="15"/>
      <c r="Q44" s="16"/>
      <c r="R44" s="40"/>
      <c r="S44" s="41"/>
      <c r="T44" s="18"/>
      <c r="U44" s="19"/>
      <c r="V44" s="19"/>
      <c r="W44" s="20"/>
      <c r="X44" s="20"/>
      <c r="Y44" s="164"/>
      <c r="Z44" s="21"/>
      <c r="AA44" s="4"/>
      <c r="AB44" s="166"/>
      <c r="AC44" s="166"/>
      <c r="AD44" s="170"/>
      <c r="AE44" s="166"/>
      <c r="AF44" s="166"/>
      <c r="AG44" s="166"/>
      <c r="AH44" s="166"/>
      <c r="AI44" s="166"/>
      <c r="AJ44" s="166"/>
      <c r="AK44" s="166"/>
      <c r="AL44" s="166"/>
      <c r="AM44" s="166"/>
      <c r="AN44" s="166"/>
      <c r="AO44" s="184"/>
      <c r="AP44" s="24"/>
      <c r="AQ44" s="8"/>
    </row>
    <row r="45" spans="1:43" ht="14.65" customHeight="1">
      <c r="A45" s="101"/>
      <c r="B45" s="193"/>
      <c r="C45" s="193"/>
      <c r="D45" s="118"/>
      <c r="E45" s="127"/>
      <c r="F45" s="133"/>
      <c r="G45" s="133"/>
      <c r="H45" s="133"/>
      <c r="I45" s="133"/>
      <c r="J45" s="145"/>
      <c r="K45" s="148"/>
      <c r="L45" s="151"/>
      <c r="M45" s="155"/>
      <c r="N45" s="14"/>
      <c r="O45" s="15"/>
      <c r="P45" s="15"/>
      <c r="Q45" s="16"/>
      <c r="R45" s="40"/>
      <c r="S45" s="41"/>
      <c r="T45" s="18"/>
      <c r="U45" s="19"/>
      <c r="V45" s="19"/>
      <c r="W45" s="20"/>
      <c r="X45" s="20"/>
      <c r="Y45" s="164"/>
      <c r="Z45" s="21"/>
      <c r="AA45" s="4"/>
      <c r="AB45" s="166"/>
      <c r="AC45" s="166"/>
      <c r="AD45" s="170"/>
      <c r="AE45" s="166"/>
      <c r="AF45" s="166"/>
      <c r="AG45" s="166"/>
      <c r="AH45" s="166"/>
      <c r="AI45" s="166"/>
      <c r="AJ45" s="166"/>
      <c r="AK45" s="166"/>
      <c r="AL45" s="166"/>
      <c r="AM45" s="166"/>
      <c r="AN45" s="166"/>
      <c r="AO45" s="185"/>
      <c r="AP45" s="24"/>
      <c r="AQ45" s="8"/>
    </row>
    <row r="46" spans="1:43" ht="16.5">
      <c r="A46" s="102"/>
      <c r="B46" s="193"/>
      <c r="C46" s="193"/>
      <c r="D46" s="119"/>
      <c r="E46" s="128"/>
      <c r="F46" s="134"/>
      <c r="G46" s="134"/>
      <c r="H46" s="134"/>
      <c r="I46" s="134"/>
      <c r="J46" s="146"/>
      <c r="K46" s="149"/>
      <c r="L46" s="152"/>
      <c r="M46" s="28" t="b">
        <f>M41=N46</f>
        <v>1</v>
      </c>
      <c r="N46" s="29">
        <f>SUM(N41:N45)</f>
        <v>0</v>
      </c>
      <c r="O46" s="30" t="s">
        <v>112</v>
      </c>
      <c r="P46" s="31"/>
      <c r="Q46" s="32"/>
      <c r="R46" s="32"/>
      <c r="S46" s="32"/>
      <c r="T46" s="33">
        <f>SUM(T41:T45)</f>
        <v>0</v>
      </c>
      <c r="U46" s="34"/>
      <c r="V46" s="34"/>
      <c r="W46" s="34"/>
      <c r="X46" s="35"/>
      <c r="Y46" s="165"/>
      <c r="Z46" s="36"/>
      <c r="AA46" s="4"/>
      <c r="AB46" s="37"/>
      <c r="AC46" s="38"/>
      <c r="AD46" s="38"/>
      <c r="AE46" s="38"/>
      <c r="AF46" s="38"/>
      <c r="AG46" s="38"/>
      <c r="AH46" s="38"/>
      <c r="AI46" s="38"/>
      <c r="AJ46" s="38"/>
      <c r="AK46" s="38"/>
      <c r="AL46" s="38"/>
      <c r="AM46" s="38"/>
      <c r="AN46" s="38"/>
      <c r="AO46" s="39"/>
      <c r="AP46" s="24"/>
      <c r="AQ46" s="8"/>
    </row>
    <row r="47" spans="1:43" ht="14.65" customHeight="1">
      <c r="A47" s="100">
        <f>A41+1</f>
        <v>8</v>
      </c>
      <c r="B47" s="187" t="s">
        <v>127</v>
      </c>
      <c r="C47" s="188"/>
      <c r="D47" s="117">
        <f>+Septiembre!M47</f>
        <v>20</v>
      </c>
      <c r="E47" s="126"/>
      <c r="F47" s="132"/>
      <c r="G47" s="132"/>
      <c r="H47" s="132"/>
      <c r="I47" s="132"/>
      <c r="J47" s="144">
        <f>+F47+G47</f>
        <v>0</v>
      </c>
      <c r="K47" s="147">
        <f>+AO47</f>
        <v>0</v>
      </c>
      <c r="L47" s="150">
        <f>+J47+K47</f>
        <v>0</v>
      </c>
      <c r="M47" s="153">
        <f>+(D47+E47)-(L47)+H47-I47</f>
        <v>20</v>
      </c>
      <c r="N47" s="14"/>
      <c r="O47" s="15"/>
      <c r="P47" s="15"/>
      <c r="Q47" s="16"/>
      <c r="R47" s="17" t="str">
        <f ca="1">IF(Q47=0," ",IFERROR(IF(DATEDIF(TODAY(),Q47,"M")&lt;=5,"ROJO",IF(DATEDIF(TODAY(),Q47,"M")&gt;=12,"VERDE",IF(AND(DATEDIF(TODAY(),Q47,"M")&gt;=6,DATEDIF(TODAY(),Q47,"M")&lt;=11),"AMARILLO"))),S47))</f>
        <v xml:space="preserve"> </v>
      </c>
      <c r="S47" s="17" t="str">
        <f>IF(Q47=0," ",IF(Q47&lt;=$N$4,"VENCIDO","NO VENCIDO"))</f>
        <v xml:space="preserve"> </v>
      </c>
      <c r="T47" s="18"/>
      <c r="U47" s="19"/>
      <c r="V47" s="19"/>
      <c r="W47" s="20"/>
      <c r="X47" s="20"/>
      <c r="Y47" s="163">
        <f>+AT47</f>
        <v>0</v>
      </c>
      <c r="Z47" s="21"/>
      <c r="AA47" s="4"/>
      <c r="AB47" s="166"/>
      <c r="AC47" s="166"/>
      <c r="AD47" s="170">
        <f>+AB47+AC47</f>
        <v>0</v>
      </c>
      <c r="AE47" s="166"/>
      <c r="AF47" s="166"/>
      <c r="AG47" s="166"/>
      <c r="AH47" s="166"/>
      <c r="AI47" s="166"/>
      <c r="AJ47" s="166"/>
      <c r="AK47" s="166"/>
      <c r="AL47" s="166"/>
      <c r="AM47" s="166"/>
      <c r="AN47" s="166"/>
      <c r="AO47" s="183">
        <f>SUM(AD47:AN51)</f>
        <v>0</v>
      </c>
      <c r="AP47" s="24"/>
      <c r="AQ47" s="8"/>
    </row>
    <row r="48" spans="1:43" ht="14.65" customHeight="1">
      <c r="A48" s="101"/>
      <c r="B48" s="189"/>
      <c r="C48" s="190"/>
      <c r="D48" s="118"/>
      <c r="E48" s="127"/>
      <c r="F48" s="133"/>
      <c r="G48" s="133"/>
      <c r="H48" s="133"/>
      <c r="I48" s="133"/>
      <c r="J48" s="145"/>
      <c r="K48" s="148"/>
      <c r="L48" s="151"/>
      <c r="M48" s="154"/>
      <c r="N48" s="14"/>
      <c r="O48" s="15"/>
      <c r="P48" s="15"/>
      <c r="Q48" s="16"/>
      <c r="R48" s="17" t="str">
        <f ca="1">IF(Q48=0," ",IFERROR(IF(DATEDIF(TODAY(),Q48,"M")&lt;=5,"ROJO",IF(DATEDIF(TODAY(),Q48,"M")&gt;=12,"VERDE",IF(AND(DATEDIF(TODAY(),Q48,"M")&gt;=6,DATEDIF(TODAY(),Q48,"M")&lt;=11),"AMARILLO"))),S48))</f>
        <v xml:space="preserve"> </v>
      </c>
      <c r="S48" s="25" t="str">
        <f>IF(Q48=0," ",IF(Q48&lt;=$N$4,"VENCIDO","NO VENCIDO"))</f>
        <v xml:space="preserve"> </v>
      </c>
      <c r="T48" s="18"/>
      <c r="U48" s="19"/>
      <c r="V48" s="19"/>
      <c r="W48" s="20"/>
      <c r="X48" s="20"/>
      <c r="Y48" s="164"/>
      <c r="Z48" s="21"/>
      <c r="AA48" s="4"/>
      <c r="AB48" s="166"/>
      <c r="AC48" s="166"/>
      <c r="AD48" s="170"/>
      <c r="AE48" s="166"/>
      <c r="AF48" s="166"/>
      <c r="AG48" s="166"/>
      <c r="AH48" s="166"/>
      <c r="AI48" s="166"/>
      <c r="AJ48" s="166"/>
      <c r="AK48" s="166"/>
      <c r="AL48" s="166"/>
      <c r="AM48" s="166"/>
      <c r="AN48" s="166"/>
      <c r="AO48" s="184"/>
      <c r="AP48" s="24"/>
      <c r="AQ48" s="8"/>
    </row>
    <row r="49" spans="1:43" ht="14.65" customHeight="1">
      <c r="A49" s="101"/>
      <c r="B49" s="189"/>
      <c r="C49" s="190"/>
      <c r="D49" s="118"/>
      <c r="E49" s="127"/>
      <c r="F49" s="133"/>
      <c r="G49" s="133"/>
      <c r="H49" s="133"/>
      <c r="I49" s="133"/>
      <c r="J49" s="145"/>
      <c r="K49" s="148"/>
      <c r="L49" s="151"/>
      <c r="M49" s="154"/>
      <c r="N49" s="14"/>
      <c r="O49" s="15"/>
      <c r="P49" s="15"/>
      <c r="Q49" s="16"/>
      <c r="R49" s="17" t="str">
        <f ca="1">IF(Q49=0," ",IFERROR(IF(DATEDIF(TODAY(),Q49,"M")&lt;=5,"ROJO",IF(DATEDIF(TODAY(),Q49,"M")&gt;=12,"VERDE",IF(AND(DATEDIF(TODAY(),Q49,"M")&gt;=6,DATEDIF(TODAY(),Q49,"M")&lt;=11),"AMARILLO"))),S49))</f>
        <v xml:space="preserve"> </v>
      </c>
      <c r="S49" s="25" t="str">
        <f>IF(Q49=0," ",IF(Q49&lt;=$N$4,"VENCIDO","NO VENCIDO"))</f>
        <v xml:space="preserve"> </v>
      </c>
      <c r="T49" s="18"/>
      <c r="U49" s="19"/>
      <c r="V49" s="19"/>
      <c r="W49" s="20"/>
      <c r="X49" s="20"/>
      <c r="Y49" s="164"/>
      <c r="Z49" s="21"/>
      <c r="AA49" s="4"/>
      <c r="AB49" s="166"/>
      <c r="AC49" s="166"/>
      <c r="AD49" s="170"/>
      <c r="AE49" s="166"/>
      <c r="AF49" s="166"/>
      <c r="AG49" s="166"/>
      <c r="AH49" s="166"/>
      <c r="AI49" s="166"/>
      <c r="AJ49" s="166"/>
      <c r="AK49" s="166"/>
      <c r="AL49" s="166"/>
      <c r="AM49" s="166"/>
      <c r="AN49" s="166"/>
      <c r="AO49" s="184"/>
      <c r="AP49" s="24"/>
      <c r="AQ49" s="8"/>
    </row>
    <row r="50" spans="1:43" ht="14.65" customHeight="1">
      <c r="A50" s="101"/>
      <c r="B50" s="189"/>
      <c r="C50" s="190"/>
      <c r="D50" s="118"/>
      <c r="E50" s="127"/>
      <c r="F50" s="133"/>
      <c r="G50" s="133"/>
      <c r="H50" s="133"/>
      <c r="I50" s="133"/>
      <c r="J50" s="145"/>
      <c r="K50" s="148"/>
      <c r="L50" s="151"/>
      <c r="M50" s="154"/>
      <c r="N50" s="14"/>
      <c r="O50" s="15"/>
      <c r="P50" s="15"/>
      <c r="Q50" s="16"/>
      <c r="R50" s="17" t="str">
        <f ca="1">IF(Q50=0," ",IFERROR(IF(DATEDIF(TODAY(),Q50,"M")&lt;=5,"ROJO",IF(DATEDIF(TODAY(),Q50,"M")&gt;=12,"VERDE",IF(AND(DATEDIF(TODAY(),Q50,"M")&gt;=6,DATEDIF(TODAY(),Q50,"M")&lt;=11),"AMARILLO"))),S50))</f>
        <v xml:space="preserve"> </v>
      </c>
      <c r="S50" s="25" t="str">
        <f>IF(Q50=0," ",IF(Q50&lt;=$N$4,"VENCIDO","NO VENCIDO"))</f>
        <v xml:space="preserve"> </v>
      </c>
      <c r="T50" s="18"/>
      <c r="U50" s="19"/>
      <c r="V50" s="19"/>
      <c r="W50" s="20"/>
      <c r="X50" s="20"/>
      <c r="Y50" s="164"/>
      <c r="Z50" s="21"/>
      <c r="AA50" s="4"/>
      <c r="AB50" s="166"/>
      <c r="AC50" s="166"/>
      <c r="AD50" s="170"/>
      <c r="AE50" s="166"/>
      <c r="AF50" s="166"/>
      <c r="AG50" s="166"/>
      <c r="AH50" s="166"/>
      <c r="AI50" s="166"/>
      <c r="AJ50" s="166"/>
      <c r="AK50" s="166"/>
      <c r="AL50" s="166"/>
      <c r="AM50" s="166"/>
      <c r="AN50" s="166"/>
      <c r="AO50" s="184"/>
      <c r="AP50" s="24"/>
      <c r="AQ50" s="8"/>
    </row>
    <row r="51" spans="1:43" ht="14.65" customHeight="1">
      <c r="A51" s="101"/>
      <c r="B51" s="189"/>
      <c r="C51" s="190"/>
      <c r="D51" s="118"/>
      <c r="E51" s="127"/>
      <c r="F51" s="133"/>
      <c r="G51" s="133"/>
      <c r="H51" s="133"/>
      <c r="I51" s="133"/>
      <c r="J51" s="145"/>
      <c r="K51" s="148"/>
      <c r="L51" s="151"/>
      <c r="M51" s="155"/>
      <c r="N51" s="14"/>
      <c r="O51" s="15"/>
      <c r="P51" s="15"/>
      <c r="Q51" s="16"/>
      <c r="R51" s="17" t="str">
        <f ca="1">IF(Q51=0," ",IFERROR(IF(DATEDIF(TODAY(),Q51,"M")&lt;=5,"ROJO",IF(DATEDIF(TODAY(),Q51,"M")&gt;=12,"VERDE",IF(AND(DATEDIF(TODAY(),Q51,"M")&gt;=6,DATEDIF(TODAY(),Q51,"M")&lt;=11),"AMARILLO"))),S51))</f>
        <v xml:space="preserve"> </v>
      </c>
      <c r="S51" s="25" t="str">
        <f>IF(Q51=0," ",IF(Q51&lt;=$N$4,"VENCIDO","NO VENCIDO"))</f>
        <v xml:space="preserve"> </v>
      </c>
      <c r="T51" s="18"/>
      <c r="U51" s="19"/>
      <c r="V51" s="19"/>
      <c r="W51" s="20"/>
      <c r="X51" s="20"/>
      <c r="Y51" s="164"/>
      <c r="Z51" s="21"/>
      <c r="AA51" s="4"/>
      <c r="AB51" s="166"/>
      <c r="AC51" s="166"/>
      <c r="AD51" s="170"/>
      <c r="AE51" s="166"/>
      <c r="AF51" s="166"/>
      <c r="AG51" s="166"/>
      <c r="AH51" s="166"/>
      <c r="AI51" s="166"/>
      <c r="AJ51" s="166"/>
      <c r="AK51" s="166"/>
      <c r="AL51" s="166"/>
      <c r="AM51" s="166"/>
      <c r="AN51" s="166"/>
      <c r="AO51" s="185"/>
      <c r="AP51" s="24"/>
      <c r="AQ51" s="8"/>
    </row>
    <row r="52" spans="1:43" ht="16.5">
      <c r="A52" s="102"/>
      <c r="B52" s="191"/>
      <c r="C52" s="192"/>
      <c r="D52" s="119"/>
      <c r="E52" s="128"/>
      <c r="F52" s="134"/>
      <c r="G52" s="134"/>
      <c r="H52" s="134"/>
      <c r="I52" s="134"/>
      <c r="J52" s="146"/>
      <c r="K52" s="149"/>
      <c r="L52" s="152"/>
      <c r="M52" s="28" t="b">
        <f>M47=N52</f>
        <v>0</v>
      </c>
      <c r="N52" s="29">
        <f>SUM(N47:N51)</f>
        <v>0</v>
      </c>
      <c r="O52" s="30" t="s">
        <v>112</v>
      </c>
      <c r="P52" s="31"/>
      <c r="Q52" s="32"/>
      <c r="R52" s="32"/>
      <c r="S52" s="32"/>
      <c r="T52" s="33">
        <f>SUM(T47:T51)</f>
        <v>0</v>
      </c>
      <c r="U52" s="34"/>
      <c r="V52" s="34"/>
      <c r="W52" s="34"/>
      <c r="X52" s="35"/>
      <c r="Y52" s="165"/>
      <c r="Z52" s="36"/>
      <c r="AA52" s="4"/>
      <c r="AB52" s="37"/>
      <c r="AC52" s="37"/>
      <c r="AD52" s="38"/>
      <c r="AE52" s="37"/>
      <c r="AF52" s="37"/>
      <c r="AG52" s="37"/>
      <c r="AH52" s="37"/>
      <c r="AI52" s="37"/>
      <c r="AJ52" s="37"/>
      <c r="AK52" s="37"/>
      <c r="AL52" s="37"/>
      <c r="AM52" s="37"/>
      <c r="AN52" s="37"/>
      <c r="AO52" s="39"/>
      <c r="AP52" s="24"/>
      <c r="AQ52" s="8"/>
    </row>
    <row r="53" spans="1:43" ht="14.65" customHeight="1">
      <c r="A53" s="100">
        <f>A47+1</f>
        <v>9</v>
      </c>
      <c r="B53" s="187" t="s">
        <v>128</v>
      </c>
      <c r="C53" s="188"/>
      <c r="D53" s="117">
        <f>+Septiembre!M53</f>
        <v>10</v>
      </c>
      <c r="E53" s="126"/>
      <c r="F53" s="132"/>
      <c r="G53" s="132"/>
      <c r="H53" s="132"/>
      <c r="I53" s="132"/>
      <c r="J53" s="144">
        <f>+F53+G53</f>
        <v>0</v>
      </c>
      <c r="K53" s="147">
        <f>+AO53</f>
        <v>0</v>
      </c>
      <c r="L53" s="150">
        <f>+J53+K53</f>
        <v>0</v>
      </c>
      <c r="M53" s="153">
        <f>+(D53+E53)-(L53)+H53-I53</f>
        <v>10</v>
      </c>
      <c r="N53" s="14"/>
      <c r="O53" s="15"/>
      <c r="P53" s="15"/>
      <c r="Q53" s="16"/>
      <c r="R53" s="17" t="str">
        <f ca="1">IF(Q53=0," ",IFERROR(IF(DATEDIF(TODAY(),Q53,"M")&lt;=5,"ROJO",IF(DATEDIF(TODAY(),Q53,"M")&gt;=12,"VERDE",IF(AND(DATEDIF(TODAY(),Q53,"M")&gt;=6,DATEDIF(TODAY(),Q53,"M")&lt;=11),"AMARILLO"))),S53))</f>
        <v xml:space="preserve"> </v>
      </c>
      <c r="S53" s="17" t="str">
        <f>IF(Q53=0," ",IF(Q53&lt;=$N$4,"VENCIDO","NO VENCIDO"))</f>
        <v xml:space="preserve"> </v>
      </c>
      <c r="T53" s="18"/>
      <c r="U53" s="19"/>
      <c r="V53" s="19"/>
      <c r="W53" s="20"/>
      <c r="X53" s="20"/>
      <c r="Y53" s="163">
        <f>+AT53</f>
        <v>0</v>
      </c>
      <c r="Z53" s="21"/>
      <c r="AA53" s="4"/>
      <c r="AB53" s="166"/>
      <c r="AC53" s="166"/>
      <c r="AD53" s="170">
        <f>+AB53+AC53</f>
        <v>0</v>
      </c>
      <c r="AE53" s="166"/>
      <c r="AF53" s="166"/>
      <c r="AG53" s="166"/>
      <c r="AH53" s="166"/>
      <c r="AI53" s="166"/>
      <c r="AJ53" s="166"/>
      <c r="AK53" s="166"/>
      <c r="AL53" s="166"/>
      <c r="AM53" s="166"/>
      <c r="AN53" s="166"/>
      <c r="AO53" s="183">
        <f>SUM(AD53:AN57)</f>
        <v>0</v>
      </c>
      <c r="AP53" s="24"/>
      <c r="AQ53" s="8"/>
    </row>
    <row r="54" spans="1:43" ht="14.65" customHeight="1">
      <c r="A54" s="101"/>
      <c r="B54" s="189"/>
      <c r="C54" s="190"/>
      <c r="D54" s="118"/>
      <c r="E54" s="127"/>
      <c r="F54" s="133"/>
      <c r="G54" s="133"/>
      <c r="H54" s="133"/>
      <c r="I54" s="133"/>
      <c r="J54" s="145"/>
      <c r="K54" s="148"/>
      <c r="L54" s="151"/>
      <c r="M54" s="154"/>
      <c r="N54" s="14"/>
      <c r="O54" s="15"/>
      <c r="P54" s="15"/>
      <c r="Q54" s="16"/>
      <c r="R54" s="17" t="str">
        <f ca="1">IF(Q54=0," ",IFERROR(IF(DATEDIF(TODAY(),Q54,"M")&lt;=5,"ROJO",IF(DATEDIF(TODAY(),Q54,"M")&gt;=12,"VERDE",IF(AND(DATEDIF(TODAY(),Q54,"M")&gt;=6,DATEDIF(TODAY(),Q54,"M")&lt;=11),"AMARILLO"))),S54))</f>
        <v xml:space="preserve"> </v>
      </c>
      <c r="S54" s="25" t="str">
        <f>IF(Q54=0," ",IF(Q54&lt;=$N$4,"VENCIDO","NO VENCIDO"))</f>
        <v xml:space="preserve"> </v>
      </c>
      <c r="T54" s="18"/>
      <c r="U54" s="19"/>
      <c r="V54" s="19"/>
      <c r="W54" s="20"/>
      <c r="X54" s="20"/>
      <c r="Y54" s="164"/>
      <c r="Z54" s="21"/>
      <c r="AA54" s="4"/>
      <c r="AB54" s="166"/>
      <c r="AC54" s="166"/>
      <c r="AD54" s="170"/>
      <c r="AE54" s="166"/>
      <c r="AF54" s="166"/>
      <c r="AG54" s="166"/>
      <c r="AH54" s="166"/>
      <c r="AI54" s="166"/>
      <c r="AJ54" s="166"/>
      <c r="AK54" s="166"/>
      <c r="AL54" s="166"/>
      <c r="AM54" s="166"/>
      <c r="AN54" s="166"/>
      <c r="AO54" s="184"/>
      <c r="AP54" s="24"/>
      <c r="AQ54" s="8"/>
    </row>
    <row r="55" spans="1:43" ht="14.65" customHeight="1">
      <c r="A55" s="101"/>
      <c r="B55" s="189"/>
      <c r="C55" s="190"/>
      <c r="D55" s="118"/>
      <c r="E55" s="127"/>
      <c r="F55" s="133"/>
      <c r="G55" s="133"/>
      <c r="H55" s="133"/>
      <c r="I55" s="133"/>
      <c r="J55" s="145"/>
      <c r="K55" s="148"/>
      <c r="L55" s="151"/>
      <c r="M55" s="154"/>
      <c r="N55" s="14"/>
      <c r="O55" s="15"/>
      <c r="P55" s="15"/>
      <c r="Q55" s="16"/>
      <c r="R55" s="17" t="str">
        <f ca="1">IF(Q55=0," ",IFERROR(IF(DATEDIF(TODAY(),Q55,"M")&lt;=5,"ROJO",IF(DATEDIF(TODAY(),Q55,"M")&gt;=12,"VERDE",IF(AND(DATEDIF(TODAY(),Q55,"M")&gt;=6,DATEDIF(TODAY(),Q55,"M")&lt;=11),"AMARILLO"))),S55))</f>
        <v xml:space="preserve"> </v>
      </c>
      <c r="S55" s="25" t="str">
        <f>IF(Q55=0," ",IF(Q55&lt;=$N$4,"VENCIDO","NO VENCIDO"))</f>
        <v xml:space="preserve"> </v>
      </c>
      <c r="T55" s="18"/>
      <c r="U55" s="19"/>
      <c r="V55" s="19"/>
      <c r="W55" s="20"/>
      <c r="X55" s="20"/>
      <c r="Y55" s="164"/>
      <c r="Z55" s="21"/>
      <c r="AA55" s="4"/>
      <c r="AB55" s="166"/>
      <c r="AC55" s="166"/>
      <c r="AD55" s="170"/>
      <c r="AE55" s="166"/>
      <c r="AF55" s="166"/>
      <c r="AG55" s="166"/>
      <c r="AH55" s="166"/>
      <c r="AI55" s="166"/>
      <c r="AJ55" s="166"/>
      <c r="AK55" s="166"/>
      <c r="AL55" s="166"/>
      <c r="AM55" s="166"/>
      <c r="AN55" s="166"/>
      <c r="AO55" s="184"/>
      <c r="AP55" s="24"/>
      <c r="AQ55" s="8"/>
    </row>
    <row r="56" spans="1:43" ht="14.65" customHeight="1">
      <c r="A56" s="101"/>
      <c r="B56" s="189"/>
      <c r="C56" s="190"/>
      <c r="D56" s="118"/>
      <c r="E56" s="127"/>
      <c r="F56" s="133"/>
      <c r="G56" s="133"/>
      <c r="H56" s="133"/>
      <c r="I56" s="133"/>
      <c r="J56" s="145"/>
      <c r="K56" s="148"/>
      <c r="L56" s="151"/>
      <c r="M56" s="154"/>
      <c r="N56" s="14"/>
      <c r="O56" s="15"/>
      <c r="P56" s="15"/>
      <c r="Q56" s="16"/>
      <c r="R56" s="17" t="str">
        <f ca="1">IF(Q56=0," ",IFERROR(IF(DATEDIF(TODAY(),Q56,"M")&lt;=5,"ROJO",IF(DATEDIF(TODAY(),Q56,"M")&gt;=12,"VERDE",IF(AND(DATEDIF(TODAY(),Q56,"M")&gt;=6,DATEDIF(TODAY(),Q56,"M")&lt;=11),"AMARILLO"))),S56))</f>
        <v xml:space="preserve"> </v>
      </c>
      <c r="S56" s="25" t="str">
        <f>IF(Q56=0," ",IF(Q56&lt;=$N$4,"VENCIDO","NO VENCIDO"))</f>
        <v xml:space="preserve"> </v>
      </c>
      <c r="T56" s="18"/>
      <c r="U56" s="19"/>
      <c r="V56" s="19"/>
      <c r="W56" s="20"/>
      <c r="X56" s="20"/>
      <c r="Y56" s="164"/>
      <c r="Z56" s="21"/>
      <c r="AA56" s="4"/>
      <c r="AB56" s="166"/>
      <c r="AC56" s="166"/>
      <c r="AD56" s="170"/>
      <c r="AE56" s="166"/>
      <c r="AF56" s="166"/>
      <c r="AG56" s="166"/>
      <c r="AH56" s="166"/>
      <c r="AI56" s="166"/>
      <c r="AJ56" s="166"/>
      <c r="AK56" s="166"/>
      <c r="AL56" s="166"/>
      <c r="AM56" s="166"/>
      <c r="AN56" s="166"/>
      <c r="AO56" s="184"/>
      <c r="AP56" s="24"/>
      <c r="AQ56" s="8"/>
    </row>
    <row r="57" spans="1:43" ht="14.65" customHeight="1">
      <c r="A57" s="101"/>
      <c r="B57" s="189"/>
      <c r="C57" s="190"/>
      <c r="D57" s="118"/>
      <c r="E57" s="127"/>
      <c r="F57" s="133"/>
      <c r="G57" s="133"/>
      <c r="H57" s="133"/>
      <c r="I57" s="133"/>
      <c r="J57" s="145"/>
      <c r="K57" s="148"/>
      <c r="L57" s="151"/>
      <c r="M57" s="155"/>
      <c r="N57" s="14"/>
      <c r="O57" s="15"/>
      <c r="P57" s="15"/>
      <c r="Q57" s="16"/>
      <c r="R57" s="17" t="str">
        <f ca="1">IF(Q57=0," ",IFERROR(IF(DATEDIF(TODAY(),Q57,"M")&lt;=5,"ROJO",IF(DATEDIF(TODAY(),Q57,"M")&gt;=12,"VERDE",IF(AND(DATEDIF(TODAY(),Q57,"M")&gt;=6,DATEDIF(TODAY(),Q57,"M")&lt;=11),"AMARILLO"))),S57))</f>
        <v xml:space="preserve"> </v>
      </c>
      <c r="S57" s="25" t="str">
        <f>IF(Q57=0," ",IF(Q57&lt;=$N$4,"VENCIDO","NO VENCIDO"))</f>
        <v xml:space="preserve"> </v>
      </c>
      <c r="T57" s="18"/>
      <c r="U57" s="19"/>
      <c r="V57" s="19"/>
      <c r="W57" s="20"/>
      <c r="X57" s="20"/>
      <c r="Y57" s="164"/>
      <c r="Z57" s="21"/>
      <c r="AA57" s="4"/>
      <c r="AB57" s="166"/>
      <c r="AC57" s="166"/>
      <c r="AD57" s="170"/>
      <c r="AE57" s="166"/>
      <c r="AF57" s="166"/>
      <c r="AG57" s="166"/>
      <c r="AH57" s="166"/>
      <c r="AI57" s="166"/>
      <c r="AJ57" s="166"/>
      <c r="AK57" s="166"/>
      <c r="AL57" s="166"/>
      <c r="AM57" s="166"/>
      <c r="AN57" s="166"/>
      <c r="AO57" s="185"/>
      <c r="AP57" s="24"/>
      <c r="AQ57" s="8"/>
    </row>
    <row r="58" spans="1:43" ht="16.5">
      <c r="A58" s="102"/>
      <c r="B58" s="191"/>
      <c r="C58" s="192"/>
      <c r="D58" s="119"/>
      <c r="E58" s="128"/>
      <c r="F58" s="134"/>
      <c r="G58" s="134"/>
      <c r="H58" s="134"/>
      <c r="I58" s="134"/>
      <c r="J58" s="146"/>
      <c r="K58" s="149"/>
      <c r="L58" s="152"/>
      <c r="M58" s="28" t="b">
        <f>M53=N58</f>
        <v>0</v>
      </c>
      <c r="N58" s="29">
        <f>SUM(N53:N57)</f>
        <v>0</v>
      </c>
      <c r="O58" s="30" t="s">
        <v>112</v>
      </c>
      <c r="P58" s="31"/>
      <c r="Q58" s="32"/>
      <c r="R58" s="32"/>
      <c r="S58" s="32"/>
      <c r="T58" s="33">
        <f>SUM(T53:T57)</f>
        <v>0</v>
      </c>
      <c r="U58" s="34"/>
      <c r="V58" s="34"/>
      <c r="W58" s="34"/>
      <c r="X58" s="35"/>
      <c r="Y58" s="165"/>
      <c r="Z58" s="36"/>
      <c r="AA58" s="4"/>
      <c r="AB58" s="37"/>
      <c r="AC58" s="37"/>
      <c r="AD58" s="38"/>
      <c r="AE58" s="37"/>
      <c r="AF58" s="37"/>
      <c r="AG58" s="37"/>
      <c r="AH58" s="37"/>
      <c r="AI58" s="37"/>
      <c r="AJ58" s="37"/>
      <c r="AK58" s="37"/>
      <c r="AL58" s="37"/>
      <c r="AM58" s="37"/>
      <c r="AN58" s="37"/>
      <c r="AO58" s="39"/>
      <c r="AP58" s="24"/>
      <c r="AQ58" s="8"/>
    </row>
    <row r="59" spans="1:43" ht="14.65" customHeight="1">
      <c r="A59" s="100">
        <f>A53+1</f>
        <v>10</v>
      </c>
      <c r="B59" s="187" t="s">
        <v>131</v>
      </c>
      <c r="C59" s="188"/>
      <c r="D59" s="117">
        <f>+Septiembre!M59</f>
        <v>16</v>
      </c>
      <c r="E59" s="126"/>
      <c r="F59" s="132"/>
      <c r="G59" s="132"/>
      <c r="H59" s="132"/>
      <c r="I59" s="132"/>
      <c r="J59" s="144">
        <f>+F59+G59</f>
        <v>0</v>
      </c>
      <c r="K59" s="147">
        <f>+AO59</f>
        <v>0</v>
      </c>
      <c r="L59" s="150">
        <f>+J59+K59</f>
        <v>0</v>
      </c>
      <c r="M59" s="153">
        <f>+(D59+E59)-(L59)+H59-I59</f>
        <v>16</v>
      </c>
      <c r="N59" s="14"/>
      <c r="O59" s="15"/>
      <c r="P59" s="15"/>
      <c r="Q59" s="16"/>
      <c r="R59" s="17" t="str">
        <f ca="1">IF(Q59=0," ",IFERROR(IF(DATEDIF(TODAY(),Q59,"M")&lt;=5,"ROJO",IF(DATEDIF(TODAY(),Q59,"M")&gt;=12,"VERDE",IF(AND(DATEDIF(TODAY(),Q59,"M")&gt;=6,DATEDIF(TODAY(),Q59,"M")&lt;=11),"AMARILLO"))),S59))</f>
        <v xml:space="preserve"> </v>
      </c>
      <c r="S59" s="17" t="str">
        <f>IF(Q59=0," ",IF(Q59&lt;=$N$4,"VENCIDO","NO VENCIDO"))</f>
        <v xml:space="preserve"> </v>
      </c>
      <c r="T59" s="18"/>
      <c r="U59" s="19"/>
      <c r="V59" s="19"/>
      <c r="W59" s="20"/>
      <c r="X59" s="20"/>
      <c r="Y59" s="163">
        <f>+AT59</f>
        <v>0</v>
      </c>
      <c r="Z59" s="21"/>
      <c r="AA59" s="4"/>
      <c r="AB59" s="166"/>
      <c r="AC59" s="166"/>
      <c r="AD59" s="170">
        <f>+AB59+AC59</f>
        <v>0</v>
      </c>
      <c r="AE59" s="166"/>
      <c r="AF59" s="166"/>
      <c r="AG59" s="166"/>
      <c r="AH59" s="166"/>
      <c r="AI59" s="166"/>
      <c r="AJ59" s="166"/>
      <c r="AK59" s="166"/>
      <c r="AL59" s="166"/>
      <c r="AM59" s="166"/>
      <c r="AN59" s="166"/>
      <c r="AO59" s="183">
        <f>SUM(AD59:AN63)</f>
        <v>0</v>
      </c>
      <c r="AP59" s="24"/>
      <c r="AQ59" s="8"/>
    </row>
    <row r="60" spans="1:43" ht="14.65" customHeight="1">
      <c r="A60" s="101"/>
      <c r="B60" s="189"/>
      <c r="C60" s="190"/>
      <c r="D60" s="118"/>
      <c r="E60" s="127"/>
      <c r="F60" s="133"/>
      <c r="G60" s="133"/>
      <c r="H60" s="133"/>
      <c r="I60" s="133"/>
      <c r="J60" s="145"/>
      <c r="K60" s="148"/>
      <c r="L60" s="151"/>
      <c r="M60" s="154"/>
      <c r="N60" s="14"/>
      <c r="O60" s="15"/>
      <c r="P60" s="15"/>
      <c r="Q60" s="16"/>
      <c r="R60" s="17" t="str">
        <f ca="1">IF(Q60=0," ",IFERROR(IF(DATEDIF(TODAY(),Q60,"M")&lt;=5,"ROJO",IF(DATEDIF(TODAY(),Q60,"M")&gt;=12,"VERDE",IF(AND(DATEDIF(TODAY(),Q60,"M")&gt;=6,DATEDIF(TODAY(),Q60,"M")&lt;=11),"AMARILLO"))),S60))</f>
        <v xml:space="preserve"> </v>
      </c>
      <c r="S60" s="25" t="str">
        <f>IF(Q60=0," ",IF(Q60&lt;=$N$4,"VENCIDO","NO VENCIDO"))</f>
        <v xml:space="preserve"> </v>
      </c>
      <c r="T60" s="18"/>
      <c r="U60" s="19"/>
      <c r="V60" s="19"/>
      <c r="W60" s="20"/>
      <c r="X60" s="20"/>
      <c r="Y60" s="164"/>
      <c r="Z60" s="21"/>
      <c r="AA60" s="4"/>
      <c r="AB60" s="166"/>
      <c r="AC60" s="166"/>
      <c r="AD60" s="170"/>
      <c r="AE60" s="166"/>
      <c r="AF60" s="166"/>
      <c r="AG60" s="166"/>
      <c r="AH60" s="166"/>
      <c r="AI60" s="166"/>
      <c r="AJ60" s="166"/>
      <c r="AK60" s="166"/>
      <c r="AL60" s="166"/>
      <c r="AM60" s="166"/>
      <c r="AN60" s="166"/>
      <c r="AO60" s="184"/>
      <c r="AP60" s="24"/>
      <c r="AQ60" s="8"/>
    </row>
    <row r="61" spans="1:43" ht="14.65" customHeight="1">
      <c r="A61" s="101"/>
      <c r="B61" s="189"/>
      <c r="C61" s="190"/>
      <c r="D61" s="118"/>
      <c r="E61" s="127"/>
      <c r="F61" s="133"/>
      <c r="G61" s="133"/>
      <c r="H61" s="133"/>
      <c r="I61" s="133"/>
      <c r="J61" s="145"/>
      <c r="K61" s="148"/>
      <c r="L61" s="151"/>
      <c r="M61" s="154"/>
      <c r="N61" s="14"/>
      <c r="O61" s="15"/>
      <c r="P61" s="15"/>
      <c r="Q61" s="16"/>
      <c r="R61" s="17" t="str">
        <f ca="1">IF(Q61=0," ",IFERROR(IF(DATEDIF(TODAY(),Q61,"M")&lt;=5,"ROJO",IF(DATEDIF(TODAY(),Q61,"M")&gt;=12,"VERDE",IF(AND(DATEDIF(TODAY(),Q61,"M")&gt;=6,DATEDIF(TODAY(),Q61,"M")&lt;=11),"AMARILLO"))),S61))</f>
        <v xml:space="preserve"> </v>
      </c>
      <c r="S61" s="25" t="str">
        <f>IF(Q61=0," ",IF(Q61&lt;=$N$4,"VENCIDO","NO VENCIDO"))</f>
        <v xml:space="preserve"> </v>
      </c>
      <c r="T61" s="18"/>
      <c r="U61" s="19"/>
      <c r="V61" s="19"/>
      <c r="W61" s="20"/>
      <c r="X61" s="20"/>
      <c r="Y61" s="164"/>
      <c r="Z61" s="21"/>
      <c r="AA61" s="4"/>
      <c r="AB61" s="166"/>
      <c r="AC61" s="166"/>
      <c r="AD61" s="170"/>
      <c r="AE61" s="166"/>
      <c r="AF61" s="166"/>
      <c r="AG61" s="166"/>
      <c r="AH61" s="166"/>
      <c r="AI61" s="166"/>
      <c r="AJ61" s="166"/>
      <c r="AK61" s="166"/>
      <c r="AL61" s="166"/>
      <c r="AM61" s="166"/>
      <c r="AN61" s="166"/>
      <c r="AO61" s="184"/>
      <c r="AP61" s="24"/>
      <c r="AQ61" s="8"/>
    </row>
    <row r="62" spans="1:43" ht="14.65" customHeight="1">
      <c r="A62" s="101"/>
      <c r="B62" s="189"/>
      <c r="C62" s="190"/>
      <c r="D62" s="118"/>
      <c r="E62" s="127"/>
      <c r="F62" s="133"/>
      <c r="G62" s="133"/>
      <c r="H62" s="133"/>
      <c r="I62" s="133"/>
      <c r="J62" s="145"/>
      <c r="K62" s="148"/>
      <c r="L62" s="151"/>
      <c r="M62" s="154"/>
      <c r="N62" s="14"/>
      <c r="O62" s="15"/>
      <c r="P62" s="15"/>
      <c r="Q62" s="16"/>
      <c r="R62" s="17" t="str">
        <f ca="1">IF(Q62=0," ",IFERROR(IF(DATEDIF(TODAY(),Q62,"M")&lt;=5,"ROJO",IF(DATEDIF(TODAY(),Q62,"M")&gt;=12,"VERDE",IF(AND(DATEDIF(TODAY(),Q62,"M")&gt;=6,DATEDIF(TODAY(),Q62,"M")&lt;=11),"AMARILLO"))),S62))</f>
        <v xml:space="preserve"> </v>
      </c>
      <c r="S62" s="25" t="str">
        <f>IF(Q62=0," ",IF(Q62&lt;=$N$4,"VENCIDO","NO VENCIDO"))</f>
        <v xml:space="preserve"> </v>
      </c>
      <c r="T62" s="18"/>
      <c r="U62" s="19"/>
      <c r="V62" s="19"/>
      <c r="W62" s="20"/>
      <c r="X62" s="20"/>
      <c r="Y62" s="164"/>
      <c r="Z62" s="21"/>
      <c r="AA62" s="4"/>
      <c r="AB62" s="166"/>
      <c r="AC62" s="166"/>
      <c r="AD62" s="170"/>
      <c r="AE62" s="166"/>
      <c r="AF62" s="166"/>
      <c r="AG62" s="166"/>
      <c r="AH62" s="166"/>
      <c r="AI62" s="166"/>
      <c r="AJ62" s="166"/>
      <c r="AK62" s="166"/>
      <c r="AL62" s="166"/>
      <c r="AM62" s="166"/>
      <c r="AN62" s="166"/>
      <c r="AO62" s="184"/>
      <c r="AP62" s="24"/>
      <c r="AQ62" s="8"/>
    </row>
    <row r="63" spans="1:43" ht="14.65" customHeight="1">
      <c r="A63" s="101"/>
      <c r="B63" s="189"/>
      <c r="C63" s="190"/>
      <c r="D63" s="118"/>
      <c r="E63" s="127"/>
      <c r="F63" s="133"/>
      <c r="G63" s="133"/>
      <c r="H63" s="133"/>
      <c r="I63" s="133"/>
      <c r="J63" s="145"/>
      <c r="K63" s="148"/>
      <c r="L63" s="151"/>
      <c r="M63" s="155"/>
      <c r="N63" s="14"/>
      <c r="O63" s="15"/>
      <c r="P63" s="15"/>
      <c r="Q63" s="16"/>
      <c r="R63" s="17" t="str">
        <f ca="1">IF(Q63=0," ",IFERROR(IF(DATEDIF(TODAY(),Q63,"M")&lt;=5,"ROJO",IF(DATEDIF(TODAY(),Q63,"M")&gt;=12,"VERDE",IF(AND(DATEDIF(TODAY(),Q63,"M")&gt;=6,DATEDIF(TODAY(),Q63,"M")&lt;=11),"AMARILLO"))),S63))</f>
        <v xml:space="preserve"> </v>
      </c>
      <c r="S63" s="25" t="str">
        <f>IF(Q63=0," ",IF(Q63&lt;=$N$4,"VENCIDO","NO VENCIDO"))</f>
        <v xml:space="preserve"> </v>
      </c>
      <c r="T63" s="18"/>
      <c r="U63" s="19"/>
      <c r="V63" s="19"/>
      <c r="W63" s="20"/>
      <c r="X63" s="20"/>
      <c r="Y63" s="164"/>
      <c r="Z63" s="21"/>
      <c r="AA63" s="4"/>
      <c r="AB63" s="166"/>
      <c r="AC63" s="166"/>
      <c r="AD63" s="170"/>
      <c r="AE63" s="166"/>
      <c r="AF63" s="166"/>
      <c r="AG63" s="166"/>
      <c r="AH63" s="166"/>
      <c r="AI63" s="166"/>
      <c r="AJ63" s="166"/>
      <c r="AK63" s="166"/>
      <c r="AL63" s="166"/>
      <c r="AM63" s="166"/>
      <c r="AN63" s="166"/>
      <c r="AO63" s="185"/>
      <c r="AP63" s="24"/>
      <c r="AQ63" s="8"/>
    </row>
    <row r="64" spans="1:43" ht="16.5">
      <c r="A64" s="102"/>
      <c r="B64" s="191"/>
      <c r="C64" s="192"/>
      <c r="D64" s="119"/>
      <c r="E64" s="128"/>
      <c r="F64" s="134"/>
      <c r="G64" s="134"/>
      <c r="H64" s="134"/>
      <c r="I64" s="134"/>
      <c r="J64" s="146"/>
      <c r="K64" s="149"/>
      <c r="L64" s="152"/>
      <c r="M64" s="28" t="b">
        <f>M59=N64</f>
        <v>0</v>
      </c>
      <c r="N64" s="29">
        <f>SUM(N59:N63)</f>
        <v>0</v>
      </c>
      <c r="O64" s="30" t="s">
        <v>112</v>
      </c>
      <c r="P64" s="31"/>
      <c r="Q64" s="32"/>
      <c r="R64" s="32"/>
      <c r="S64" s="32"/>
      <c r="T64" s="33">
        <f>SUM(T59:T63)</f>
        <v>0</v>
      </c>
      <c r="U64" s="34"/>
      <c r="V64" s="34"/>
      <c r="W64" s="34"/>
      <c r="X64" s="35"/>
      <c r="Y64" s="165"/>
      <c r="Z64" s="36"/>
      <c r="AA64" s="4"/>
      <c r="AB64" s="37"/>
      <c r="AC64" s="37"/>
      <c r="AD64" s="38"/>
      <c r="AE64" s="37"/>
      <c r="AF64" s="37"/>
      <c r="AG64" s="37"/>
      <c r="AH64" s="37"/>
      <c r="AI64" s="37"/>
      <c r="AJ64" s="37"/>
      <c r="AK64" s="37"/>
      <c r="AL64" s="37"/>
      <c r="AM64" s="37"/>
      <c r="AN64" s="37"/>
      <c r="AO64" s="39"/>
      <c r="AP64" s="24"/>
      <c r="AQ64" s="8"/>
    </row>
    <row r="65" spans="1:43" ht="14.65" customHeight="1">
      <c r="A65" s="100">
        <f>A59+1</f>
        <v>11</v>
      </c>
      <c r="B65" s="187" t="s">
        <v>134</v>
      </c>
      <c r="C65" s="188"/>
      <c r="D65" s="117">
        <f>+Septiembre!M65</f>
        <v>22</v>
      </c>
      <c r="E65" s="126"/>
      <c r="F65" s="132"/>
      <c r="G65" s="132"/>
      <c r="H65" s="132"/>
      <c r="I65" s="132"/>
      <c r="J65" s="144">
        <f>+F65+G65</f>
        <v>0</v>
      </c>
      <c r="K65" s="147">
        <f>+AO65</f>
        <v>0</v>
      </c>
      <c r="L65" s="150">
        <f>+J65+K65</f>
        <v>0</v>
      </c>
      <c r="M65" s="153">
        <f>+(D65+E65)-(L65)+H65-I65</f>
        <v>22</v>
      </c>
      <c r="N65" s="14"/>
      <c r="O65" s="15"/>
      <c r="P65" s="15"/>
      <c r="Q65" s="16"/>
      <c r="R65" s="17" t="str">
        <f ca="1">IF(Q65=0," ",IFERROR(IF(DATEDIF(TODAY(),Q65,"M")&lt;=5,"ROJO",IF(DATEDIF(TODAY(),Q65,"M")&gt;=12,"VERDE",IF(AND(DATEDIF(TODAY(),Q65,"M")&gt;=6,DATEDIF(TODAY(),Q65,"M")&lt;=11),"AMARILLO"))),S65))</f>
        <v xml:space="preserve"> </v>
      </c>
      <c r="S65" s="17" t="str">
        <f>IF(Q65=0," ",IF(Q65&lt;=$N$4,"VENCIDO","NO VENCIDO"))</f>
        <v xml:space="preserve"> </v>
      </c>
      <c r="T65" s="18"/>
      <c r="U65" s="19"/>
      <c r="V65" s="19"/>
      <c r="W65" s="20"/>
      <c r="X65" s="20"/>
      <c r="Y65" s="163">
        <f>+AT65</f>
        <v>0</v>
      </c>
      <c r="Z65" s="21"/>
      <c r="AA65" s="4"/>
      <c r="AB65" s="166"/>
      <c r="AC65" s="166"/>
      <c r="AD65" s="170">
        <f>+AB65+AC65</f>
        <v>0</v>
      </c>
      <c r="AE65" s="166"/>
      <c r="AF65" s="166"/>
      <c r="AG65" s="166"/>
      <c r="AH65" s="166"/>
      <c r="AI65" s="166"/>
      <c r="AJ65" s="166"/>
      <c r="AK65" s="166"/>
      <c r="AL65" s="166"/>
      <c r="AM65" s="166"/>
      <c r="AN65" s="166"/>
      <c r="AO65" s="183">
        <f>SUM(AD65:AN69)</f>
        <v>0</v>
      </c>
      <c r="AP65" s="24"/>
      <c r="AQ65" s="8"/>
    </row>
    <row r="66" spans="1:43" ht="14.65" customHeight="1">
      <c r="A66" s="101"/>
      <c r="B66" s="189"/>
      <c r="C66" s="190"/>
      <c r="D66" s="118"/>
      <c r="E66" s="127"/>
      <c r="F66" s="133"/>
      <c r="G66" s="133"/>
      <c r="H66" s="133"/>
      <c r="I66" s="133"/>
      <c r="J66" s="145"/>
      <c r="K66" s="148"/>
      <c r="L66" s="151"/>
      <c r="M66" s="154"/>
      <c r="N66" s="14"/>
      <c r="O66" s="15"/>
      <c r="P66" s="15"/>
      <c r="Q66" s="16"/>
      <c r="R66" s="17" t="str">
        <f ca="1">IF(Q66=0," ",IFERROR(IF(DATEDIF(TODAY(),Q66,"M")&lt;=5,"ROJO",IF(DATEDIF(TODAY(),Q66,"M")&gt;=12,"VERDE",IF(AND(DATEDIF(TODAY(),Q66,"M")&gt;=6,DATEDIF(TODAY(),Q66,"M")&lt;=11),"AMARILLO"))),S66))</f>
        <v xml:space="preserve"> </v>
      </c>
      <c r="S66" s="25" t="str">
        <f>IF(Q66=0," ",IF(Q66&lt;=$N$4,"VENCIDO","NO VENCIDO"))</f>
        <v xml:space="preserve"> </v>
      </c>
      <c r="T66" s="18"/>
      <c r="U66" s="19"/>
      <c r="V66" s="19"/>
      <c r="W66" s="20"/>
      <c r="X66" s="20"/>
      <c r="Y66" s="164"/>
      <c r="Z66" s="21"/>
      <c r="AA66" s="4"/>
      <c r="AB66" s="166"/>
      <c r="AC66" s="166"/>
      <c r="AD66" s="170"/>
      <c r="AE66" s="166"/>
      <c r="AF66" s="166"/>
      <c r="AG66" s="166"/>
      <c r="AH66" s="166"/>
      <c r="AI66" s="166"/>
      <c r="AJ66" s="166"/>
      <c r="AK66" s="166"/>
      <c r="AL66" s="166"/>
      <c r="AM66" s="166"/>
      <c r="AN66" s="166"/>
      <c r="AO66" s="184"/>
      <c r="AP66" s="24"/>
      <c r="AQ66" s="8"/>
    </row>
    <row r="67" spans="1:43" ht="14.65" customHeight="1">
      <c r="A67" s="101"/>
      <c r="B67" s="189"/>
      <c r="C67" s="190"/>
      <c r="D67" s="118"/>
      <c r="E67" s="127"/>
      <c r="F67" s="133"/>
      <c r="G67" s="133"/>
      <c r="H67" s="133"/>
      <c r="I67" s="133"/>
      <c r="J67" s="145"/>
      <c r="K67" s="148"/>
      <c r="L67" s="151"/>
      <c r="M67" s="154"/>
      <c r="N67" s="14"/>
      <c r="O67" s="15"/>
      <c r="P67" s="15"/>
      <c r="Q67" s="16"/>
      <c r="R67" s="17" t="str">
        <f ca="1">IF(Q67=0," ",IFERROR(IF(DATEDIF(TODAY(),Q67,"M")&lt;=5,"ROJO",IF(DATEDIF(TODAY(),Q67,"M")&gt;=12,"VERDE",IF(AND(DATEDIF(TODAY(),Q67,"M")&gt;=6,DATEDIF(TODAY(),Q67,"M")&lt;=11),"AMARILLO"))),S67))</f>
        <v xml:space="preserve"> </v>
      </c>
      <c r="S67" s="25" t="str">
        <f>IF(Q67=0," ",IF(Q67&lt;=$N$4,"VENCIDO","NO VENCIDO"))</f>
        <v xml:space="preserve"> </v>
      </c>
      <c r="T67" s="18"/>
      <c r="U67" s="19"/>
      <c r="V67" s="19"/>
      <c r="W67" s="20"/>
      <c r="X67" s="20"/>
      <c r="Y67" s="164"/>
      <c r="Z67" s="21"/>
      <c r="AA67" s="4"/>
      <c r="AB67" s="166"/>
      <c r="AC67" s="166"/>
      <c r="AD67" s="170"/>
      <c r="AE67" s="166"/>
      <c r="AF67" s="166"/>
      <c r="AG67" s="166"/>
      <c r="AH67" s="166"/>
      <c r="AI67" s="166"/>
      <c r="AJ67" s="166"/>
      <c r="AK67" s="166"/>
      <c r="AL67" s="166"/>
      <c r="AM67" s="166"/>
      <c r="AN67" s="166"/>
      <c r="AO67" s="184"/>
      <c r="AP67" s="24"/>
      <c r="AQ67" s="8"/>
    </row>
    <row r="68" spans="1:43" ht="14.65" customHeight="1">
      <c r="A68" s="101"/>
      <c r="B68" s="189"/>
      <c r="C68" s="190"/>
      <c r="D68" s="118"/>
      <c r="E68" s="127"/>
      <c r="F68" s="133"/>
      <c r="G68" s="133"/>
      <c r="H68" s="133"/>
      <c r="I68" s="133"/>
      <c r="J68" s="145"/>
      <c r="K68" s="148"/>
      <c r="L68" s="151"/>
      <c r="M68" s="154"/>
      <c r="N68" s="14"/>
      <c r="O68" s="15"/>
      <c r="P68" s="15"/>
      <c r="Q68" s="16"/>
      <c r="R68" s="17" t="str">
        <f ca="1">IF(Q68=0," ",IFERROR(IF(DATEDIF(TODAY(),Q68,"M")&lt;=5,"ROJO",IF(DATEDIF(TODAY(),Q68,"M")&gt;=12,"VERDE",IF(AND(DATEDIF(TODAY(),Q68,"M")&gt;=6,DATEDIF(TODAY(),Q68,"M")&lt;=11),"AMARILLO"))),S68))</f>
        <v xml:space="preserve"> </v>
      </c>
      <c r="S68" s="25" t="str">
        <f>IF(Q68=0," ",IF(Q68&lt;=$N$4,"VENCIDO","NO VENCIDO"))</f>
        <v xml:space="preserve"> </v>
      </c>
      <c r="T68" s="18"/>
      <c r="U68" s="19"/>
      <c r="V68" s="19"/>
      <c r="W68" s="20"/>
      <c r="X68" s="20"/>
      <c r="Y68" s="164"/>
      <c r="Z68" s="21"/>
      <c r="AA68" s="4"/>
      <c r="AB68" s="166"/>
      <c r="AC68" s="166"/>
      <c r="AD68" s="170"/>
      <c r="AE68" s="166"/>
      <c r="AF68" s="166"/>
      <c r="AG68" s="166"/>
      <c r="AH68" s="166"/>
      <c r="AI68" s="166"/>
      <c r="AJ68" s="166"/>
      <c r="AK68" s="166"/>
      <c r="AL68" s="166"/>
      <c r="AM68" s="166"/>
      <c r="AN68" s="166"/>
      <c r="AO68" s="184"/>
      <c r="AP68" s="24"/>
      <c r="AQ68" s="8"/>
    </row>
    <row r="69" spans="1:43" ht="14.65" customHeight="1">
      <c r="A69" s="101"/>
      <c r="B69" s="189"/>
      <c r="C69" s="190"/>
      <c r="D69" s="118"/>
      <c r="E69" s="127"/>
      <c r="F69" s="133"/>
      <c r="G69" s="133"/>
      <c r="H69" s="133"/>
      <c r="I69" s="133"/>
      <c r="J69" s="145"/>
      <c r="K69" s="148"/>
      <c r="L69" s="151"/>
      <c r="M69" s="155"/>
      <c r="N69" s="14"/>
      <c r="O69" s="15"/>
      <c r="P69" s="15"/>
      <c r="Q69" s="16"/>
      <c r="R69" s="17" t="str">
        <f ca="1">IF(Q69=0," ",IFERROR(IF(DATEDIF(TODAY(),Q69,"M")&lt;=5,"ROJO",IF(DATEDIF(TODAY(),Q69,"M")&gt;=12,"VERDE",IF(AND(DATEDIF(TODAY(),Q69,"M")&gt;=6,DATEDIF(TODAY(),Q69,"M")&lt;=11),"AMARILLO"))),S69))</f>
        <v xml:space="preserve"> </v>
      </c>
      <c r="S69" s="25" t="str">
        <f>IF(Q69=0," ",IF(Q69&lt;=$N$4,"VENCIDO","NO VENCIDO"))</f>
        <v xml:space="preserve"> </v>
      </c>
      <c r="T69" s="18"/>
      <c r="U69" s="19"/>
      <c r="V69" s="19"/>
      <c r="W69" s="20"/>
      <c r="X69" s="20"/>
      <c r="Y69" s="164"/>
      <c r="Z69" s="21"/>
      <c r="AA69" s="4"/>
      <c r="AB69" s="166"/>
      <c r="AC69" s="166"/>
      <c r="AD69" s="170"/>
      <c r="AE69" s="166"/>
      <c r="AF69" s="166"/>
      <c r="AG69" s="166"/>
      <c r="AH69" s="166"/>
      <c r="AI69" s="166"/>
      <c r="AJ69" s="166"/>
      <c r="AK69" s="166"/>
      <c r="AL69" s="166"/>
      <c r="AM69" s="166"/>
      <c r="AN69" s="166"/>
      <c r="AO69" s="185"/>
      <c r="AP69" s="24"/>
      <c r="AQ69" s="8"/>
    </row>
    <row r="70" spans="1:43" ht="16.5">
      <c r="A70" s="102"/>
      <c r="B70" s="191"/>
      <c r="C70" s="192"/>
      <c r="D70" s="119"/>
      <c r="E70" s="128"/>
      <c r="F70" s="134"/>
      <c r="G70" s="134"/>
      <c r="H70" s="134"/>
      <c r="I70" s="134"/>
      <c r="J70" s="146"/>
      <c r="K70" s="149"/>
      <c r="L70" s="152"/>
      <c r="M70" s="28" t="b">
        <f>M65=N70</f>
        <v>0</v>
      </c>
      <c r="N70" s="29">
        <f>SUM(N65:N69)</f>
        <v>0</v>
      </c>
      <c r="O70" s="30" t="s">
        <v>112</v>
      </c>
      <c r="P70" s="31"/>
      <c r="Q70" s="32"/>
      <c r="R70" s="32"/>
      <c r="S70" s="32"/>
      <c r="T70" s="33">
        <f>SUM(T65:T69)</f>
        <v>0</v>
      </c>
      <c r="U70" s="34"/>
      <c r="V70" s="34"/>
      <c r="W70" s="34"/>
      <c r="X70" s="35"/>
      <c r="Y70" s="165"/>
      <c r="Z70" s="36"/>
      <c r="AA70" s="4"/>
      <c r="AB70" s="37"/>
      <c r="AC70" s="37"/>
      <c r="AD70" s="38"/>
      <c r="AE70" s="37"/>
      <c r="AF70" s="37"/>
      <c r="AG70" s="37"/>
      <c r="AH70" s="37"/>
      <c r="AI70" s="37"/>
      <c r="AJ70" s="37"/>
      <c r="AK70" s="37"/>
      <c r="AL70" s="37"/>
      <c r="AM70" s="37"/>
      <c r="AN70" s="37"/>
      <c r="AO70" s="39"/>
      <c r="AP70" s="24"/>
      <c r="AQ70" s="8"/>
    </row>
    <row r="71" spans="1:43" ht="14.65" customHeight="1">
      <c r="A71" s="100">
        <f>A65+1</f>
        <v>12</v>
      </c>
      <c r="B71" s="193" t="s">
        <v>137</v>
      </c>
      <c r="C71" s="193"/>
      <c r="D71" s="117">
        <f>+Septiembre!M71</f>
        <v>0</v>
      </c>
      <c r="E71" s="126"/>
      <c r="F71" s="132"/>
      <c r="G71" s="132"/>
      <c r="H71" s="132"/>
      <c r="I71" s="132"/>
      <c r="J71" s="144">
        <f>+F71+G71</f>
        <v>0</v>
      </c>
      <c r="K71" s="147">
        <f>+AO71</f>
        <v>0</v>
      </c>
      <c r="L71" s="150">
        <f>+J71+K71</f>
        <v>0</v>
      </c>
      <c r="M71" s="153">
        <f>+(D71+E71)-(L71)+H71-I71</f>
        <v>0</v>
      </c>
      <c r="N71" s="14"/>
      <c r="O71" s="15"/>
      <c r="P71" s="15"/>
      <c r="Q71" s="16"/>
      <c r="R71" s="17" t="str">
        <f ca="1">IF(Q71=0," ",IFERROR(IF(DATEDIF(TODAY(),Q71,"M")&lt;=5,"ROJO",IF(DATEDIF(TODAY(),Q71,"M")&gt;=12,"VERDE",IF(AND(DATEDIF(TODAY(),Q71,"M")&gt;=6,DATEDIF(TODAY(),Q71,"M")&lt;=11),"AMARILLO"))),S71))</f>
        <v xml:space="preserve"> </v>
      </c>
      <c r="S71" s="17" t="str">
        <f>IF(Q71=0," ",IF(Q71&lt;=$N$4,"VENCIDO","NO VENCIDO"))</f>
        <v xml:space="preserve"> </v>
      </c>
      <c r="T71" s="18"/>
      <c r="U71" s="19"/>
      <c r="V71" s="19"/>
      <c r="W71" s="20"/>
      <c r="X71" s="20"/>
      <c r="Y71" s="163">
        <f>+AT71</f>
        <v>0</v>
      </c>
      <c r="Z71" s="21"/>
      <c r="AA71" s="4"/>
      <c r="AB71" s="166"/>
      <c r="AC71" s="166"/>
      <c r="AD71" s="170">
        <f>+AB71+AC71</f>
        <v>0</v>
      </c>
      <c r="AE71" s="166"/>
      <c r="AF71" s="166"/>
      <c r="AG71" s="166"/>
      <c r="AH71" s="166"/>
      <c r="AI71" s="166"/>
      <c r="AJ71" s="166"/>
      <c r="AK71" s="166"/>
      <c r="AL71" s="166"/>
      <c r="AM71" s="166"/>
      <c r="AN71" s="166"/>
      <c r="AO71" s="183">
        <f>SUM(AD71:AN75)</f>
        <v>0</v>
      </c>
      <c r="AP71" s="24"/>
      <c r="AQ71" s="8"/>
    </row>
    <row r="72" spans="1:43" ht="14.65" customHeight="1">
      <c r="A72" s="101"/>
      <c r="B72" s="193"/>
      <c r="C72" s="193"/>
      <c r="D72" s="118"/>
      <c r="E72" s="127"/>
      <c r="F72" s="133"/>
      <c r="G72" s="133"/>
      <c r="H72" s="133"/>
      <c r="I72" s="133"/>
      <c r="J72" s="145"/>
      <c r="K72" s="148"/>
      <c r="L72" s="151"/>
      <c r="M72" s="154"/>
      <c r="N72" s="14"/>
      <c r="O72" s="15"/>
      <c r="P72" s="15"/>
      <c r="Q72" s="16"/>
      <c r="R72" s="17" t="str">
        <f ca="1">IF(Q72=0," ",IFERROR(IF(DATEDIF(TODAY(),Q72,"M")&lt;=5,"ROJO",IF(DATEDIF(TODAY(),Q72,"M")&gt;=12,"VERDE",IF(AND(DATEDIF(TODAY(),Q72,"M")&gt;=6,DATEDIF(TODAY(),Q72,"M")&lt;=11),"AMARILLO"))),S72))</f>
        <v xml:space="preserve"> </v>
      </c>
      <c r="S72" s="25" t="str">
        <f>IF(Q72=0," ",IF(Q72&lt;=$N$4,"VENCIDO","NO VENCIDO"))</f>
        <v xml:space="preserve"> </v>
      </c>
      <c r="T72" s="18"/>
      <c r="U72" s="19"/>
      <c r="V72" s="19"/>
      <c r="W72" s="20"/>
      <c r="X72" s="20"/>
      <c r="Y72" s="164"/>
      <c r="Z72" s="21"/>
      <c r="AA72" s="4"/>
      <c r="AB72" s="166"/>
      <c r="AC72" s="166"/>
      <c r="AD72" s="170"/>
      <c r="AE72" s="166"/>
      <c r="AF72" s="166"/>
      <c r="AG72" s="166"/>
      <c r="AH72" s="166"/>
      <c r="AI72" s="166"/>
      <c r="AJ72" s="166"/>
      <c r="AK72" s="166"/>
      <c r="AL72" s="166"/>
      <c r="AM72" s="166"/>
      <c r="AN72" s="166"/>
      <c r="AO72" s="184"/>
      <c r="AP72" s="24"/>
      <c r="AQ72" s="8"/>
    </row>
    <row r="73" spans="1:43" ht="14.65" customHeight="1">
      <c r="A73" s="101"/>
      <c r="B73" s="193"/>
      <c r="C73" s="193"/>
      <c r="D73" s="118"/>
      <c r="E73" s="127"/>
      <c r="F73" s="133"/>
      <c r="G73" s="133"/>
      <c r="H73" s="133"/>
      <c r="I73" s="133"/>
      <c r="J73" s="145"/>
      <c r="K73" s="148"/>
      <c r="L73" s="151"/>
      <c r="M73" s="154"/>
      <c r="N73" s="14"/>
      <c r="O73" s="15"/>
      <c r="P73" s="15"/>
      <c r="Q73" s="16"/>
      <c r="R73" s="17" t="str">
        <f ca="1">IF(Q73=0," ",IFERROR(IF(DATEDIF(TODAY(),Q73,"M")&lt;=5,"ROJO",IF(DATEDIF(TODAY(),Q73,"M")&gt;=12,"VERDE",IF(AND(DATEDIF(TODAY(),Q73,"M")&gt;=6,DATEDIF(TODAY(),Q73,"M")&lt;=11),"AMARILLO"))),S73))</f>
        <v xml:space="preserve"> </v>
      </c>
      <c r="S73" s="25" t="str">
        <f>IF(Q73=0," ",IF(Q73&lt;=$N$4,"VENCIDO","NO VENCIDO"))</f>
        <v xml:space="preserve"> </v>
      </c>
      <c r="T73" s="18"/>
      <c r="U73" s="19"/>
      <c r="V73" s="19"/>
      <c r="W73" s="20"/>
      <c r="X73" s="20"/>
      <c r="Y73" s="164"/>
      <c r="Z73" s="21"/>
      <c r="AA73" s="4"/>
      <c r="AB73" s="166"/>
      <c r="AC73" s="166"/>
      <c r="AD73" s="170"/>
      <c r="AE73" s="166"/>
      <c r="AF73" s="166"/>
      <c r="AG73" s="166"/>
      <c r="AH73" s="166"/>
      <c r="AI73" s="166"/>
      <c r="AJ73" s="166"/>
      <c r="AK73" s="166"/>
      <c r="AL73" s="166"/>
      <c r="AM73" s="166"/>
      <c r="AN73" s="166"/>
      <c r="AO73" s="184"/>
      <c r="AP73" s="24"/>
      <c r="AQ73" s="8"/>
    </row>
    <row r="74" spans="1:43" ht="14.65" customHeight="1">
      <c r="A74" s="101"/>
      <c r="B74" s="193"/>
      <c r="C74" s="193"/>
      <c r="D74" s="118"/>
      <c r="E74" s="127"/>
      <c r="F74" s="133"/>
      <c r="G74" s="133"/>
      <c r="H74" s="133"/>
      <c r="I74" s="133"/>
      <c r="J74" s="145"/>
      <c r="K74" s="148"/>
      <c r="L74" s="151"/>
      <c r="M74" s="154"/>
      <c r="N74" s="14"/>
      <c r="O74" s="15"/>
      <c r="P74" s="15"/>
      <c r="Q74" s="16"/>
      <c r="R74" s="17" t="str">
        <f ca="1">IF(Q74=0," ",IFERROR(IF(DATEDIF(TODAY(),Q74,"M")&lt;=5,"ROJO",IF(DATEDIF(TODAY(),Q74,"M")&gt;=12,"VERDE",IF(AND(DATEDIF(TODAY(),Q74,"M")&gt;=6,DATEDIF(TODAY(),Q74,"M")&lt;=11),"AMARILLO"))),S74))</f>
        <v xml:space="preserve"> </v>
      </c>
      <c r="S74" s="25" t="str">
        <f>IF(Q74=0," ",IF(Q74&lt;=$N$4,"VENCIDO","NO VENCIDO"))</f>
        <v xml:space="preserve"> </v>
      </c>
      <c r="T74" s="18"/>
      <c r="U74" s="19"/>
      <c r="V74" s="19"/>
      <c r="W74" s="20"/>
      <c r="X74" s="20"/>
      <c r="Y74" s="164"/>
      <c r="Z74" s="21"/>
      <c r="AA74" s="4"/>
      <c r="AB74" s="166"/>
      <c r="AC74" s="166"/>
      <c r="AD74" s="170"/>
      <c r="AE74" s="166"/>
      <c r="AF74" s="166"/>
      <c r="AG74" s="166"/>
      <c r="AH74" s="166"/>
      <c r="AI74" s="166"/>
      <c r="AJ74" s="166"/>
      <c r="AK74" s="166"/>
      <c r="AL74" s="166"/>
      <c r="AM74" s="166"/>
      <c r="AN74" s="166"/>
      <c r="AO74" s="184"/>
      <c r="AP74" s="24"/>
      <c r="AQ74" s="8"/>
    </row>
    <row r="75" spans="1:43" ht="14.65" customHeight="1">
      <c r="A75" s="101"/>
      <c r="B75" s="193"/>
      <c r="C75" s="193"/>
      <c r="D75" s="118"/>
      <c r="E75" s="127"/>
      <c r="F75" s="133"/>
      <c r="G75" s="133"/>
      <c r="H75" s="133"/>
      <c r="I75" s="133"/>
      <c r="J75" s="145"/>
      <c r="K75" s="148"/>
      <c r="L75" s="151"/>
      <c r="M75" s="155"/>
      <c r="N75" s="14"/>
      <c r="O75" s="15"/>
      <c r="P75" s="15"/>
      <c r="Q75" s="16"/>
      <c r="R75" s="17" t="str">
        <f ca="1">IF(Q75=0," ",IFERROR(IF(DATEDIF(TODAY(),Q75,"M")&lt;=5,"ROJO",IF(DATEDIF(TODAY(),Q75,"M")&gt;=12,"VERDE",IF(AND(DATEDIF(TODAY(),Q75,"M")&gt;=6,DATEDIF(TODAY(),Q75,"M")&lt;=11),"AMARILLO"))),S75))</f>
        <v xml:space="preserve"> </v>
      </c>
      <c r="S75" s="25" t="str">
        <f>IF(Q75=0," ",IF(Q75&lt;=$N$4,"VENCIDO","NO VENCIDO"))</f>
        <v xml:space="preserve"> </v>
      </c>
      <c r="T75" s="18"/>
      <c r="U75" s="19"/>
      <c r="V75" s="19"/>
      <c r="W75" s="20"/>
      <c r="X75" s="20"/>
      <c r="Y75" s="164"/>
      <c r="Z75" s="21"/>
      <c r="AA75" s="4"/>
      <c r="AB75" s="166"/>
      <c r="AC75" s="166"/>
      <c r="AD75" s="170"/>
      <c r="AE75" s="166"/>
      <c r="AF75" s="166"/>
      <c r="AG75" s="166"/>
      <c r="AH75" s="166"/>
      <c r="AI75" s="166"/>
      <c r="AJ75" s="166"/>
      <c r="AK75" s="166"/>
      <c r="AL75" s="166"/>
      <c r="AM75" s="166"/>
      <c r="AN75" s="166"/>
      <c r="AO75" s="185"/>
      <c r="AP75" s="24"/>
      <c r="AQ75" s="8"/>
    </row>
    <row r="76" spans="1:43" ht="16.5">
      <c r="A76" s="102"/>
      <c r="B76" s="193"/>
      <c r="C76" s="193"/>
      <c r="D76" s="119"/>
      <c r="E76" s="128"/>
      <c r="F76" s="134"/>
      <c r="G76" s="134"/>
      <c r="H76" s="134"/>
      <c r="I76" s="134"/>
      <c r="J76" s="146"/>
      <c r="K76" s="149"/>
      <c r="L76" s="152"/>
      <c r="M76" s="28" t="b">
        <f>M71=N76</f>
        <v>1</v>
      </c>
      <c r="N76" s="29">
        <f>SUM(N71:N75)</f>
        <v>0</v>
      </c>
      <c r="O76" s="30" t="s">
        <v>112</v>
      </c>
      <c r="P76" s="31"/>
      <c r="Q76" s="32"/>
      <c r="R76" s="32"/>
      <c r="S76" s="32"/>
      <c r="T76" s="33">
        <f>SUM(T71:T75)</f>
        <v>0</v>
      </c>
      <c r="U76" s="34"/>
      <c r="V76" s="34"/>
      <c r="W76" s="34"/>
      <c r="X76" s="35"/>
      <c r="Y76" s="165"/>
      <c r="Z76" s="36"/>
      <c r="AA76" s="4"/>
      <c r="AB76" s="37"/>
      <c r="AC76" s="38"/>
      <c r="AD76" s="38"/>
      <c r="AE76" s="38"/>
      <c r="AF76" s="38"/>
      <c r="AG76" s="38"/>
      <c r="AH76" s="38"/>
      <c r="AI76" s="38"/>
      <c r="AJ76" s="38"/>
      <c r="AK76" s="38"/>
      <c r="AL76" s="38"/>
      <c r="AM76" s="38"/>
      <c r="AN76" s="38"/>
      <c r="AO76" s="39"/>
      <c r="AP76" s="24"/>
      <c r="AQ76" s="8"/>
    </row>
    <row r="77" spans="1:43" ht="14.65" customHeight="1">
      <c r="A77" s="100">
        <f>A71+1</f>
        <v>13</v>
      </c>
      <c r="B77" s="193" t="s">
        <v>138</v>
      </c>
      <c r="C77" s="193"/>
      <c r="D77" s="117">
        <f>+Septiembre!M77</f>
        <v>19</v>
      </c>
      <c r="E77" s="126"/>
      <c r="F77" s="132"/>
      <c r="G77" s="132"/>
      <c r="H77" s="132"/>
      <c r="I77" s="132"/>
      <c r="J77" s="144">
        <f>+F77+G77</f>
        <v>0</v>
      </c>
      <c r="K77" s="147">
        <f>+AO77</f>
        <v>0</v>
      </c>
      <c r="L77" s="150">
        <f>+J77+K77</f>
        <v>0</v>
      </c>
      <c r="M77" s="153">
        <f>+(D77+E77)-(L77)+H77-I77</f>
        <v>19</v>
      </c>
      <c r="N77" s="14"/>
      <c r="O77" s="15"/>
      <c r="P77" s="15"/>
      <c r="Q77" s="16"/>
      <c r="R77" s="17" t="str">
        <f ca="1">IF(Q77=0," ",IFERROR(IF(DATEDIF(TODAY(),Q77,"M")&lt;=5,"ROJO",IF(DATEDIF(TODAY(),Q77,"M")&gt;=12,"VERDE",IF(AND(DATEDIF(TODAY(),Q77,"M")&gt;=6,DATEDIF(TODAY(),Q77,"M")&lt;=11),"AMARILLO"))),S77))</f>
        <v xml:space="preserve"> </v>
      </c>
      <c r="S77" s="17" t="str">
        <f>IF(Q77=0," ",IF(Q77&lt;=$N$4,"VENCIDO","NO VENCIDO"))</f>
        <v xml:space="preserve"> </v>
      </c>
      <c r="T77" s="18"/>
      <c r="U77" s="19"/>
      <c r="V77" s="19"/>
      <c r="W77" s="20"/>
      <c r="X77" s="20"/>
      <c r="Y77" s="163">
        <f>+AT77</f>
        <v>0</v>
      </c>
      <c r="Z77" s="21"/>
      <c r="AA77" s="4"/>
      <c r="AB77" s="166"/>
      <c r="AC77" s="166"/>
      <c r="AD77" s="170">
        <f>+AB77+AC77</f>
        <v>0</v>
      </c>
      <c r="AE77" s="166"/>
      <c r="AF77" s="166"/>
      <c r="AG77" s="166"/>
      <c r="AH77" s="166"/>
      <c r="AI77" s="166"/>
      <c r="AJ77" s="166"/>
      <c r="AK77" s="166"/>
      <c r="AL77" s="166"/>
      <c r="AM77" s="166"/>
      <c r="AN77" s="166"/>
      <c r="AO77" s="183">
        <f>SUM(AD77:AN81)</f>
        <v>0</v>
      </c>
      <c r="AP77" s="24"/>
      <c r="AQ77" s="8"/>
    </row>
    <row r="78" spans="1:43" ht="14.65" customHeight="1">
      <c r="A78" s="101"/>
      <c r="B78" s="193"/>
      <c r="C78" s="193"/>
      <c r="D78" s="118"/>
      <c r="E78" s="127"/>
      <c r="F78" s="133"/>
      <c r="G78" s="133"/>
      <c r="H78" s="133"/>
      <c r="I78" s="133"/>
      <c r="J78" s="145"/>
      <c r="K78" s="148"/>
      <c r="L78" s="151"/>
      <c r="M78" s="154"/>
      <c r="N78" s="14"/>
      <c r="O78" s="15"/>
      <c r="P78" s="15"/>
      <c r="Q78" s="16"/>
      <c r="R78" s="17" t="str">
        <f ca="1">IF(Q78=0," ",IFERROR(IF(DATEDIF(TODAY(),Q78,"M")&lt;=5,"ROJO",IF(DATEDIF(TODAY(),Q78,"M")&gt;=12,"VERDE",IF(AND(DATEDIF(TODAY(),Q78,"M")&gt;=6,DATEDIF(TODAY(),Q78,"M")&lt;=11),"AMARILLO"))),S78))</f>
        <v xml:space="preserve"> </v>
      </c>
      <c r="S78" s="25" t="str">
        <f>IF(Q78=0," ",IF(Q78&lt;=$N$4,"VENCIDO","NO VENCIDO"))</f>
        <v xml:space="preserve"> </v>
      </c>
      <c r="T78" s="18"/>
      <c r="U78" s="19"/>
      <c r="V78" s="19"/>
      <c r="W78" s="20"/>
      <c r="X78" s="20"/>
      <c r="Y78" s="164"/>
      <c r="Z78" s="21"/>
      <c r="AA78" s="4"/>
      <c r="AB78" s="166"/>
      <c r="AC78" s="166"/>
      <c r="AD78" s="170"/>
      <c r="AE78" s="166"/>
      <c r="AF78" s="166"/>
      <c r="AG78" s="166"/>
      <c r="AH78" s="166"/>
      <c r="AI78" s="166"/>
      <c r="AJ78" s="166"/>
      <c r="AK78" s="166"/>
      <c r="AL78" s="166"/>
      <c r="AM78" s="166"/>
      <c r="AN78" s="166"/>
      <c r="AO78" s="184"/>
      <c r="AP78" s="24"/>
      <c r="AQ78" s="8"/>
    </row>
    <row r="79" spans="1:43" ht="14.65" customHeight="1">
      <c r="A79" s="101"/>
      <c r="B79" s="193"/>
      <c r="C79" s="193"/>
      <c r="D79" s="118"/>
      <c r="E79" s="127"/>
      <c r="F79" s="133"/>
      <c r="G79" s="133"/>
      <c r="H79" s="133"/>
      <c r="I79" s="133"/>
      <c r="J79" s="145"/>
      <c r="K79" s="148"/>
      <c r="L79" s="151"/>
      <c r="M79" s="154"/>
      <c r="N79" s="14"/>
      <c r="O79" s="15"/>
      <c r="P79" s="15"/>
      <c r="Q79" s="16"/>
      <c r="R79" s="17" t="str">
        <f ca="1">IF(Q79=0," ",IFERROR(IF(DATEDIF(TODAY(),Q79,"M")&lt;=5,"ROJO",IF(DATEDIF(TODAY(),Q79,"M")&gt;=12,"VERDE",IF(AND(DATEDIF(TODAY(),Q79,"M")&gt;=6,DATEDIF(TODAY(),Q79,"M")&lt;=11),"AMARILLO"))),S79))</f>
        <v xml:space="preserve"> </v>
      </c>
      <c r="S79" s="25" t="str">
        <f>IF(Q79=0," ",IF(Q79&lt;=$N$4,"VENCIDO","NO VENCIDO"))</f>
        <v xml:space="preserve"> </v>
      </c>
      <c r="T79" s="18"/>
      <c r="U79" s="19"/>
      <c r="V79" s="19"/>
      <c r="W79" s="20"/>
      <c r="X79" s="20"/>
      <c r="Y79" s="164"/>
      <c r="Z79" s="21"/>
      <c r="AA79" s="4"/>
      <c r="AB79" s="166"/>
      <c r="AC79" s="166"/>
      <c r="AD79" s="170"/>
      <c r="AE79" s="166"/>
      <c r="AF79" s="166"/>
      <c r="AG79" s="166"/>
      <c r="AH79" s="166"/>
      <c r="AI79" s="166"/>
      <c r="AJ79" s="166"/>
      <c r="AK79" s="166"/>
      <c r="AL79" s="166"/>
      <c r="AM79" s="166"/>
      <c r="AN79" s="166"/>
      <c r="AO79" s="184"/>
      <c r="AP79" s="24"/>
      <c r="AQ79" s="8"/>
    </row>
    <row r="80" spans="1:43" ht="14.65" customHeight="1">
      <c r="A80" s="101"/>
      <c r="B80" s="193"/>
      <c r="C80" s="193"/>
      <c r="D80" s="118"/>
      <c r="E80" s="127"/>
      <c r="F80" s="133"/>
      <c r="G80" s="133"/>
      <c r="H80" s="133"/>
      <c r="I80" s="133"/>
      <c r="J80" s="145"/>
      <c r="K80" s="148"/>
      <c r="L80" s="151"/>
      <c r="M80" s="154"/>
      <c r="N80" s="14"/>
      <c r="O80" s="15"/>
      <c r="P80" s="15"/>
      <c r="Q80" s="16"/>
      <c r="R80" s="17" t="str">
        <f ca="1">IF(Q80=0," ",IFERROR(IF(DATEDIF(TODAY(),Q80,"M")&lt;=5,"ROJO",IF(DATEDIF(TODAY(),Q80,"M")&gt;=12,"VERDE",IF(AND(DATEDIF(TODAY(),Q80,"M")&gt;=6,DATEDIF(TODAY(),Q80,"M")&lt;=11),"AMARILLO"))),S80))</f>
        <v xml:space="preserve"> </v>
      </c>
      <c r="S80" s="25" t="str">
        <f>IF(Q80=0," ",IF(Q80&lt;=$N$4,"VENCIDO","NO VENCIDO"))</f>
        <v xml:space="preserve"> </v>
      </c>
      <c r="T80" s="18"/>
      <c r="U80" s="19"/>
      <c r="V80" s="19"/>
      <c r="W80" s="20"/>
      <c r="X80" s="20"/>
      <c r="Y80" s="164"/>
      <c r="Z80" s="21"/>
      <c r="AA80" s="4"/>
      <c r="AB80" s="166"/>
      <c r="AC80" s="166"/>
      <c r="AD80" s="170"/>
      <c r="AE80" s="166"/>
      <c r="AF80" s="166"/>
      <c r="AG80" s="166"/>
      <c r="AH80" s="166"/>
      <c r="AI80" s="166"/>
      <c r="AJ80" s="166"/>
      <c r="AK80" s="166"/>
      <c r="AL80" s="166"/>
      <c r="AM80" s="166"/>
      <c r="AN80" s="166"/>
      <c r="AO80" s="184"/>
      <c r="AP80" s="24"/>
      <c r="AQ80" s="8"/>
    </row>
    <row r="81" spans="1:43" ht="14.65" customHeight="1">
      <c r="A81" s="101"/>
      <c r="B81" s="193"/>
      <c r="C81" s="193"/>
      <c r="D81" s="118"/>
      <c r="E81" s="127"/>
      <c r="F81" s="133"/>
      <c r="G81" s="133"/>
      <c r="H81" s="133"/>
      <c r="I81" s="133"/>
      <c r="J81" s="145"/>
      <c r="K81" s="148"/>
      <c r="L81" s="151"/>
      <c r="M81" s="155"/>
      <c r="N81" s="14"/>
      <c r="O81" s="15"/>
      <c r="P81" s="15"/>
      <c r="Q81" s="16"/>
      <c r="R81" s="17" t="str">
        <f ca="1">IF(Q81=0," ",IFERROR(IF(DATEDIF(TODAY(),Q81,"M")&lt;=5,"ROJO",IF(DATEDIF(TODAY(),Q81,"M")&gt;=12,"VERDE",IF(AND(DATEDIF(TODAY(),Q81,"M")&gt;=6,DATEDIF(TODAY(),Q81,"M")&lt;=11),"AMARILLO"))),S81))</f>
        <v xml:space="preserve"> </v>
      </c>
      <c r="S81" s="25" t="str">
        <f>IF(Q81=0," ",IF(Q81&lt;=$N$4,"VENCIDO","NO VENCIDO"))</f>
        <v xml:space="preserve"> </v>
      </c>
      <c r="T81" s="18"/>
      <c r="U81" s="19"/>
      <c r="V81" s="19"/>
      <c r="W81" s="20"/>
      <c r="X81" s="20"/>
      <c r="Y81" s="164"/>
      <c r="Z81" s="21"/>
      <c r="AA81" s="4"/>
      <c r="AB81" s="166"/>
      <c r="AC81" s="166"/>
      <c r="AD81" s="170"/>
      <c r="AE81" s="166"/>
      <c r="AF81" s="166"/>
      <c r="AG81" s="166"/>
      <c r="AH81" s="166"/>
      <c r="AI81" s="166"/>
      <c r="AJ81" s="166"/>
      <c r="AK81" s="166"/>
      <c r="AL81" s="166"/>
      <c r="AM81" s="166"/>
      <c r="AN81" s="166"/>
      <c r="AO81" s="185"/>
      <c r="AP81" s="24"/>
      <c r="AQ81" s="8"/>
    </row>
    <row r="82" spans="1:43" ht="16.5">
      <c r="A82" s="102"/>
      <c r="B82" s="193"/>
      <c r="C82" s="193"/>
      <c r="D82" s="119"/>
      <c r="E82" s="128"/>
      <c r="F82" s="134"/>
      <c r="G82" s="134"/>
      <c r="H82" s="134"/>
      <c r="I82" s="134"/>
      <c r="J82" s="146"/>
      <c r="K82" s="149"/>
      <c r="L82" s="152"/>
      <c r="M82" s="28" t="b">
        <f>M77=N82</f>
        <v>0</v>
      </c>
      <c r="N82" s="29">
        <f>SUM(N77:N81)</f>
        <v>0</v>
      </c>
      <c r="O82" s="30" t="s">
        <v>112</v>
      </c>
      <c r="P82" s="31"/>
      <c r="Q82" s="32"/>
      <c r="R82" s="32"/>
      <c r="S82" s="32"/>
      <c r="T82" s="33">
        <f>SUM(T77:T81)</f>
        <v>0</v>
      </c>
      <c r="U82" s="34"/>
      <c r="V82" s="34"/>
      <c r="W82" s="34"/>
      <c r="X82" s="35"/>
      <c r="Y82" s="165"/>
      <c r="Z82" s="36"/>
      <c r="AA82" s="4"/>
      <c r="AB82" s="37"/>
      <c r="AC82" s="37"/>
      <c r="AD82" s="38"/>
      <c r="AE82" s="37"/>
      <c r="AF82" s="37"/>
      <c r="AG82" s="37"/>
      <c r="AH82" s="37"/>
      <c r="AI82" s="37"/>
      <c r="AJ82" s="37"/>
      <c r="AK82" s="37"/>
      <c r="AL82" s="37"/>
      <c r="AM82" s="37"/>
      <c r="AN82" s="37"/>
      <c r="AO82" s="39"/>
      <c r="AP82" s="24"/>
      <c r="AQ82" s="8"/>
    </row>
    <row r="83" spans="1:43" ht="14.65" customHeight="1">
      <c r="A83" s="100">
        <f>A77+1</f>
        <v>14</v>
      </c>
      <c r="B83" s="193" t="s">
        <v>140</v>
      </c>
      <c r="C83" s="193"/>
      <c r="D83" s="117">
        <f>+Septiembre!M83</f>
        <v>0</v>
      </c>
      <c r="E83" s="126"/>
      <c r="F83" s="132"/>
      <c r="G83" s="132"/>
      <c r="H83" s="132"/>
      <c r="I83" s="132"/>
      <c r="J83" s="144">
        <f>+F83+G83</f>
        <v>0</v>
      </c>
      <c r="K83" s="147">
        <f>+AO83</f>
        <v>0</v>
      </c>
      <c r="L83" s="150">
        <f>+J83+K83</f>
        <v>0</v>
      </c>
      <c r="M83" s="153">
        <f>+(D83+E83)-(L83)+H83-I83</f>
        <v>0</v>
      </c>
      <c r="N83" s="14"/>
      <c r="O83" s="15"/>
      <c r="P83" s="15"/>
      <c r="Q83" s="16"/>
      <c r="R83" s="17" t="str">
        <f ca="1">IF(Q83=0," ",IFERROR(IF(DATEDIF(TODAY(),Q83,"M")&lt;=5,"ROJO",IF(DATEDIF(TODAY(),Q83,"M")&gt;=12,"VERDE",IF(AND(DATEDIF(TODAY(),Q83,"M")&gt;=6,DATEDIF(TODAY(),Q83,"M")&lt;=11),"AMARILLO"))),S83))</f>
        <v xml:space="preserve"> </v>
      </c>
      <c r="S83" s="17" t="str">
        <f>IF(Q83=0," ",IF(Q83&lt;=$N$4,"VENCIDO","NO VENCIDO"))</f>
        <v xml:space="preserve"> </v>
      </c>
      <c r="T83" s="18"/>
      <c r="U83" s="19"/>
      <c r="V83" s="19"/>
      <c r="W83" s="20"/>
      <c r="X83" s="20"/>
      <c r="Y83" s="163">
        <f>+AT83</f>
        <v>0</v>
      </c>
      <c r="Z83" s="21"/>
      <c r="AA83" s="4"/>
      <c r="AB83" s="166"/>
      <c r="AC83" s="166"/>
      <c r="AD83" s="170">
        <f>+AB83+AC83</f>
        <v>0</v>
      </c>
      <c r="AE83" s="166"/>
      <c r="AF83" s="166"/>
      <c r="AG83" s="166"/>
      <c r="AH83" s="166"/>
      <c r="AI83" s="166"/>
      <c r="AJ83" s="166"/>
      <c r="AK83" s="166"/>
      <c r="AL83" s="166"/>
      <c r="AM83" s="166"/>
      <c r="AN83" s="166"/>
      <c r="AO83" s="183">
        <f>SUM(AD83:AN87)</f>
        <v>0</v>
      </c>
      <c r="AP83" s="24"/>
      <c r="AQ83" s="8"/>
    </row>
    <row r="84" spans="1:43" ht="14.65" customHeight="1">
      <c r="A84" s="101"/>
      <c r="B84" s="193"/>
      <c r="C84" s="193"/>
      <c r="D84" s="118"/>
      <c r="E84" s="127"/>
      <c r="F84" s="133"/>
      <c r="G84" s="133"/>
      <c r="H84" s="133"/>
      <c r="I84" s="133"/>
      <c r="J84" s="145"/>
      <c r="K84" s="148"/>
      <c r="L84" s="151"/>
      <c r="M84" s="154"/>
      <c r="N84" s="14"/>
      <c r="O84" s="15"/>
      <c r="P84" s="15"/>
      <c r="Q84" s="16"/>
      <c r="R84" s="17" t="str">
        <f ca="1">IF(Q84=0," ",IFERROR(IF(DATEDIF(TODAY(),Q84,"M")&lt;=5,"ROJO",IF(DATEDIF(TODAY(),Q84,"M")&gt;=12,"VERDE",IF(AND(DATEDIF(TODAY(),Q84,"M")&gt;=6,DATEDIF(TODAY(),Q84,"M")&lt;=11),"AMARILLO"))),S84))</f>
        <v xml:space="preserve"> </v>
      </c>
      <c r="S84" s="25" t="str">
        <f>IF(Q84=0," ",IF(Q84&lt;=$N$4,"VENCIDO","NO VENCIDO"))</f>
        <v xml:space="preserve"> </v>
      </c>
      <c r="T84" s="18"/>
      <c r="U84" s="19"/>
      <c r="V84" s="19"/>
      <c r="W84" s="20"/>
      <c r="X84" s="20"/>
      <c r="Y84" s="164"/>
      <c r="Z84" s="21"/>
      <c r="AA84" s="4"/>
      <c r="AB84" s="166"/>
      <c r="AC84" s="166"/>
      <c r="AD84" s="170"/>
      <c r="AE84" s="166"/>
      <c r="AF84" s="166"/>
      <c r="AG84" s="166"/>
      <c r="AH84" s="166"/>
      <c r="AI84" s="166"/>
      <c r="AJ84" s="166"/>
      <c r="AK84" s="166"/>
      <c r="AL84" s="166"/>
      <c r="AM84" s="166"/>
      <c r="AN84" s="166"/>
      <c r="AO84" s="184"/>
      <c r="AP84" s="24"/>
      <c r="AQ84" s="8"/>
    </row>
    <row r="85" spans="1:43" ht="14.65" customHeight="1">
      <c r="A85" s="101"/>
      <c r="B85" s="193"/>
      <c r="C85" s="193"/>
      <c r="D85" s="118"/>
      <c r="E85" s="127"/>
      <c r="F85" s="133"/>
      <c r="G85" s="133"/>
      <c r="H85" s="133"/>
      <c r="I85" s="133"/>
      <c r="J85" s="145"/>
      <c r="K85" s="148"/>
      <c r="L85" s="151"/>
      <c r="M85" s="154"/>
      <c r="N85" s="14"/>
      <c r="O85" s="15"/>
      <c r="P85" s="15"/>
      <c r="Q85" s="16"/>
      <c r="R85" s="17" t="str">
        <f ca="1">IF(Q85=0," ",IFERROR(IF(DATEDIF(TODAY(),Q85,"M")&lt;=5,"ROJO",IF(DATEDIF(TODAY(),Q85,"M")&gt;=12,"VERDE",IF(AND(DATEDIF(TODAY(),Q85,"M")&gt;=6,DATEDIF(TODAY(),Q85,"M")&lt;=11),"AMARILLO"))),S85))</f>
        <v xml:space="preserve"> </v>
      </c>
      <c r="S85" s="25" t="str">
        <f>IF(Q85=0," ",IF(Q85&lt;=$N$4,"VENCIDO","NO VENCIDO"))</f>
        <v xml:space="preserve"> </v>
      </c>
      <c r="T85" s="18"/>
      <c r="U85" s="19"/>
      <c r="V85" s="19"/>
      <c r="W85" s="20"/>
      <c r="X85" s="20"/>
      <c r="Y85" s="164"/>
      <c r="Z85" s="21"/>
      <c r="AA85" s="4"/>
      <c r="AB85" s="166"/>
      <c r="AC85" s="166"/>
      <c r="AD85" s="170"/>
      <c r="AE85" s="166"/>
      <c r="AF85" s="166"/>
      <c r="AG85" s="166"/>
      <c r="AH85" s="166"/>
      <c r="AI85" s="166"/>
      <c r="AJ85" s="166"/>
      <c r="AK85" s="166"/>
      <c r="AL85" s="166"/>
      <c r="AM85" s="166"/>
      <c r="AN85" s="166"/>
      <c r="AO85" s="184"/>
      <c r="AP85" s="24"/>
      <c r="AQ85" s="8"/>
    </row>
    <row r="86" spans="1:43" ht="14.65" customHeight="1">
      <c r="A86" s="101"/>
      <c r="B86" s="193"/>
      <c r="C86" s="193"/>
      <c r="D86" s="118"/>
      <c r="E86" s="127"/>
      <c r="F86" s="133"/>
      <c r="G86" s="133"/>
      <c r="H86" s="133"/>
      <c r="I86" s="133"/>
      <c r="J86" s="145"/>
      <c r="K86" s="148"/>
      <c r="L86" s="151"/>
      <c r="M86" s="154"/>
      <c r="N86" s="14"/>
      <c r="O86" s="15"/>
      <c r="P86" s="15"/>
      <c r="Q86" s="16"/>
      <c r="R86" s="17" t="str">
        <f ca="1">IF(Q86=0," ",IFERROR(IF(DATEDIF(TODAY(),Q86,"M")&lt;=5,"ROJO",IF(DATEDIF(TODAY(),Q86,"M")&gt;=12,"VERDE",IF(AND(DATEDIF(TODAY(),Q86,"M")&gt;=6,DATEDIF(TODAY(),Q86,"M")&lt;=11),"AMARILLO"))),S86))</f>
        <v xml:space="preserve"> </v>
      </c>
      <c r="S86" s="25" t="str">
        <f>IF(Q86=0," ",IF(Q86&lt;=$N$4,"VENCIDO","NO VENCIDO"))</f>
        <v xml:space="preserve"> </v>
      </c>
      <c r="T86" s="18"/>
      <c r="U86" s="19"/>
      <c r="V86" s="19"/>
      <c r="W86" s="20"/>
      <c r="X86" s="20"/>
      <c r="Y86" s="164"/>
      <c r="Z86" s="21"/>
      <c r="AA86" s="4"/>
      <c r="AB86" s="166"/>
      <c r="AC86" s="166"/>
      <c r="AD86" s="170"/>
      <c r="AE86" s="166"/>
      <c r="AF86" s="166"/>
      <c r="AG86" s="166"/>
      <c r="AH86" s="166"/>
      <c r="AI86" s="166"/>
      <c r="AJ86" s="166"/>
      <c r="AK86" s="166"/>
      <c r="AL86" s="166"/>
      <c r="AM86" s="166"/>
      <c r="AN86" s="166"/>
      <c r="AO86" s="184"/>
      <c r="AP86" s="24"/>
      <c r="AQ86" s="8"/>
    </row>
    <row r="87" spans="1:43" ht="14.65" customHeight="1">
      <c r="A87" s="101"/>
      <c r="B87" s="193"/>
      <c r="C87" s="193"/>
      <c r="D87" s="118"/>
      <c r="E87" s="127"/>
      <c r="F87" s="133"/>
      <c r="G87" s="133"/>
      <c r="H87" s="133"/>
      <c r="I87" s="133"/>
      <c r="J87" s="145"/>
      <c r="K87" s="148"/>
      <c r="L87" s="151"/>
      <c r="M87" s="155"/>
      <c r="N87" s="14"/>
      <c r="O87" s="15"/>
      <c r="P87" s="15"/>
      <c r="Q87" s="16"/>
      <c r="R87" s="17" t="str">
        <f ca="1">IF(Q87=0," ",IFERROR(IF(DATEDIF(TODAY(),Q87,"M")&lt;=5,"ROJO",IF(DATEDIF(TODAY(),Q87,"M")&gt;=12,"VERDE",IF(AND(DATEDIF(TODAY(),Q87,"M")&gt;=6,DATEDIF(TODAY(),Q87,"M")&lt;=11),"AMARILLO"))),S87))</f>
        <v xml:space="preserve"> </v>
      </c>
      <c r="S87" s="25" t="str">
        <f>IF(Q87=0," ",IF(Q87&lt;=$N$4,"VENCIDO","NO VENCIDO"))</f>
        <v xml:space="preserve"> </v>
      </c>
      <c r="T87" s="18"/>
      <c r="U87" s="19"/>
      <c r="V87" s="19"/>
      <c r="W87" s="20"/>
      <c r="X87" s="20"/>
      <c r="Y87" s="164"/>
      <c r="Z87" s="21"/>
      <c r="AA87" s="4"/>
      <c r="AB87" s="166"/>
      <c r="AC87" s="166"/>
      <c r="AD87" s="170"/>
      <c r="AE87" s="166"/>
      <c r="AF87" s="166"/>
      <c r="AG87" s="166"/>
      <c r="AH87" s="166"/>
      <c r="AI87" s="166"/>
      <c r="AJ87" s="166"/>
      <c r="AK87" s="166"/>
      <c r="AL87" s="166"/>
      <c r="AM87" s="166"/>
      <c r="AN87" s="166"/>
      <c r="AO87" s="185"/>
      <c r="AP87" s="24"/>
      <c r="AQ87" s="8"/>
    </row>
    <row r="88" spans="1:43" ht="16.5">
      <c r="A88" s="102"/>
      <c r="B88" s="193"/>
      <c r="C88" s="193"/>
      <c r="D88" s="119"/>
      <c r="E88" s="128"/>
      <c r="F88" s="134"/>
      <c r="G88" s="134"/>
      <c r="H88" s="134"/>
      <c r="I88" s="134"/>
      <c r="J88" s="146"/>
      <c r="K88" s="149"/>
      <c r="L88" s="152"/>
      <c r="M88" s="28" t="b">
        <f>M83=N88</f>
        <v>1</v>
      </c>
      <c r="N88" s="29">
        <f>SUM(N83:N87)</f>
        <v>0</v>
      </c>
      <c r="O88" s="30" t="s">
        <v>112</v>
      </c>
      <c r="P88" s="31"/>
      <c r="Q88" s="32"/>
      <c r="R88" s="32"/>
      <c r="S88" s="32"/>
      <c r="T88" s="33">
        <f>SUM(T83:T87)</f>
        <v>0</v>
      </c>
      <c r="U88" s="34"/>
      <c r="V88" s="34"/>
      <c r="W88" s="34"/>
      <c r="X88" s="35"/>
      <c r="Y88" s="165"/>
      <c r="Z88" s="36"/>
      <c r="AA88" s="4"/>
      <c r="AB88" s="37"/>
      <c r="AC88" s="37"/>
      <c r="AD88" s="38"/>
      <c r="AE88" s="37"/>
      <c r="AF88" s="37"/>
      <c r="AG88" s="37"/>
      <c r="AH88" s="37"/>
      <c r="AI88" s="37"/>
      <c r="AJ88" s="37"/>
      <c r="AK88" s="37"/>
      <c r="AL88" s="37"/>
      <c r="AM88" s="37"/>
      <c r="AN88" s="37"/>
      <c r="AO88" s="39"/>
      <c r="AP88" s="24"/>
      <c r="AQ88" s="8"/>
    </row>
    <row r="89" spans="1:43" ht="14.65" customHeight="1">
      <c r="A89" s="100">
        <f>A83+1</f>
        <v>15</v>
      </c>
      <c r="B89" s="193" t="s">
        <v>141</v>
      </c>
      <c r="C89" s="193"/>
      <c r="D89" s="117">
        <f>+Septiembre!M89</f>
        <v>0</v>
      </c>
      <c r="E89" s="126"/>
      <c r="F89" s="132"/>
      <c r="G89" s="132"/>
      <c r="H89" s="132"/>
      <c r="I89" s="132"/>
      <c r="J89" s="144">
        <f>+F89+G89</f>
        <v>0</v>
      </c>
      <c r="K89" s="147">
        <f>+AO89</f>
        <v>0</v>
      </c>
      <c r="L89" s="150">
        <f>+J89+K89</f>
        <v>0</v>
      </c>
      <c r="M89" s="153">
        <f>+(D89+E89)-(L89)+H89-I89</f>
        <v>0</v>
      </c>
      <c r="N89" s="14"/>
      <c r="O89" s="15"/>
      <c r="P89" s="15"/>
      <c r="Q89" s="16"/>
      <c r="R89" s="17" t="str">
        <f ca="1">IF(Q89=0," ",IFERROR(IF(DATEDIF(TODAY(),Q89,"M")&lt;=5,"ROJO",IF(DATEDIF(TODAY(),Q89,"M")&gt;=12,"VERDE",IF(AND(DATEDIF(TODAY(),Q89,"M")&gt;=6,DATEDIF(TODAY(),Q89,"M")&lt;=11),"AMARILLO"))),S89))</f>
        <v xml:space="preserve"> </v>
      </c>
      <c r="S89" s="17" t="str">
        <f>IF(Q89=0," ",IF(Q89&lt;=$N$4,"VENCIDO","NO VENCIDO"))</f>
        <v xml:space="preserve"> </v>
      </c>
      <c r="T89" s="18"/>
      <c r="U89" s="19"/>
      <c r="V89" s="19"/>
      <c r="W89" s="20"/>
      <c r="X89" s="20"/>
      <c r="Y89" s="163">
        <f>+AT89</f>
        <v>0</v>
      </c>
      <c r="Z89" s="21"/>
      <c r="AA89" s="4"/>
      <c r="AB89" s="166"/>
      <c r="AC89" s="166"/>
      <c r="AD89" s="170">
        <f>+AB89+AC89</f>
        <v>0</v>
      </c>
      <c r="AE89" s="166"/>
      <c r="AF89" s="166"/>
      <c r="AG89" s="166"/>
      <c r="AH89" s="166"/>
      <c r="AI89" s="166"/>
      <c r="AJ89" s="166"/>
      <c r="AK89" s="166"/>
      <c r="AL89" s="166"/>
      <c r="AM89" s="166"/>
      <c r="AN89" s="166"/>
      <c r="AO89" s="183">
        <f>SUM(AD89:AN93)</f>
        <v>0</v>
      </c>
      <c r="AP89" s="24"/>
      <c r="AQ89" s="8"/>
    </row>
    <row r="90" spans="1:43" ht="14.65" customHeight="1">
      <c r="A90" s="101"/>
      <c r="B90" s="193"/>
      <c r="C90" s="193"/>
      <c r="D90" s="118"/>
      <c r="E90" s="127"/>
      <c r="F90" s="133"/>
      <c r="G90" s="133"/>
      <c r="H90" s="133"/>
      <c r="I90" s="133"/>
      <c r="J90" s="145"/>
      <c r="K90" s="148"/>
      <c r="L90" s="151"/>
      <c r="M90" s="154"/>
      <c r="N90" s="14"/>
      <c r="O90" s="15"/>
      <c r="P90" s="15"/>
      <c r="Q90" s="16"/>
      <c r="R90" s="17" t="str">
        <f ca="1">IF(Q90=0," ",IFERROR(IF(DATEDIF(TODAY(),Q90,"M")&lt;=5,"ROJO",IF(DATEDIF(TODAY(),Q90,"M")&gt;=12,"VERDE",IF(AND(DATEDIF(TODAY(),Q90,"M")&gt;=6,DATEDIF(TODAY(),Q90,"M")&lt;=11),"AMARILLO"))),S90))</f>
        <v xml:space="preserve"> </v>
      </c>
      <c r="S90" s="25" t="str">
        <f>IF(Q90=0," ",IF(Q90&lt;=$N$4,"VENCIDO","NO VENCIDO"))</f>
        <v xml:space="preserve"> </v>
      </c>
      <c r="T90" s="18"/>
      <c r="U90" s="19"/>
      <c r="V90" s="19"/>
      <c r="W90" s="20"/>
      <c r="X90" s="20"/>
      <c r="Y90" s="164"/>
      <c r="Z90" s="21"/>
      <c r="AA90" s="4"/>
      <c r="AB90" s="166"/>
      <c r="AC90" s="166"/>
      <c r="AD90" s="170"/>
      <c r="AE90" s="166"/>
      <c r="AF90" s="166"/>
      <c r="AG90" s="166"/>
      <c r="AH90" s="166"/>
      <c r="AI90" s="166"/>
      <c r="AJ90" s="166"/>
      <c r="AK90" s="166"/>
      <c r="AL90" s="166"/>
      <c r="AM90" s="166"/>
      <c r="AN90" s="166"/>
      <c r="AO90" s="184"/>
      <c r="AP90" s="24"/>
      <c r="AQ90" s="8"/>
    </row>
    <row r="91" spans="1:43" ht="14.65" customHeight="1">
      <c r="A91" s="101"/>
      <c r="B91" s="193"/>
      <c r="C91" s="193"/>
      <c r="D91" s="118"/>
      <c r="E91" s="127"/>
      <c r="F91" s="133"/>
      <c r="G91" s="133"/>
      <c r="H91" s="133"/>
      <c r="I91" s="133"/>
      <c r="J91" s="145"/>
      <c r="K91" s="148"/>
      <c r="L91" s="151"/>
      <c r="M91" s="154"/>
      <c r="N91" s="14"/>
      <c r="O91" s="15"/>
      <c r="P91" s="15"/>
      <c r="Q91" s="16"/>
      <c r="R91" s="17" t="str">
        <f ca="1">IF(Q91=0," ",IFERROR(IF(DATEDIF(TODAY(),Q91,"M")&lt;=5,"ROJO",IF(DATEDIF(TODAY(),Q91,"M")&gt;=12,"VERDE",IF(AND(DATEDIF(TODAY(),Q91,"M")&gt;=6,DATEDIF(TODAY(),Q91,"M")&lt;=11),"AMARILLO"))),S91))</f>
        <v xml:space="preserve"> </v>
      </c>
      <c r="S91" s="25" t="str">
        <f>IF(Q91=0," ",IF(Q91&lt;=$N$4,"VENCIDO","NO VENCIDO"))</f>
        <v xml:space="preserve"> </v>
      </c>
      <c r="T91" s="18"/>
      <c r="U91" s="19"/>
      <c r="V91" s="19"/>
      <c r="W91" s="20"/>
      <c r="X91" s="20"/>
      <c r="Y91" s="164"/>
      <c r="Z91" s="21"/>
      <c r="AA91" s="4"/>
      <c r="AB91" s="166"/>
      <c r="AC91" s="166"/>
      <c r="AD91" s="170"/>
      <c r="AE91" s="166"/>
      <c r="AF91" s="166"/>
      <c r="AG91" s="166"/>
      <c r="AH91" s="166"/>
      <c r="AI91" s="166"/>
      <c r="AJ91" s="166"/>
      <c r="AK91" s="166"/>
      <c r="AL91" s="166"/>
      <c r="AM91" s="166"/>
      <c r="AN91" s="166"/>
      <c r="AO91" s="184"/>
      <c r="AP91" s="24"/>
      <c r="AQ91" s="8"/>
    </row>
    <row r="92" spans="1:43" ht="14.65" customHeight="1">
      <c r="A92" s="101"/>
      <c r="B92" s="193"/>
      <c r="C92" s="193"/>
      <c r="D92" s="118"/>
      <c r="E92" s="127"/>
      <c r="F92" s="133"/>
      <c r="G92" s="133"/>
      <c r="H92" s="133"/>
      <c r="I92" s="133"/>
      <c r="J92" s="145"/>
      <c r="K92" s="148"/>
      <c r="L92" s="151"/>
      <c r="M92" s="154"/>
      <c r="N92" s="14"/>
      <c r="O92" s="15"/>
      <c r="P92" s="15"/>
      <c r="Q92" s="16"/>
      <c r="R92" s="17" t="str">
        <f ca="1">IF(Q92=0," ",IFERROR(IF(DATEDIF(TODAY(),Q92,"M")&lt;=5,"ROJO",IF(DATEDIF(TODAY(),Q92,"M")&gt;=12,"VERDE",IF(AND(DATEDIF(TODAY(),Q92,"M")&gt;=6,DATEDIF(TODAY(),Q92,"M")&lt;=11),"AMARILLO"))),S92))</f>
        <v xml:space="preserve"> </v>
      </c>
      <c r="S92" s="25" t="str">
        <f>IF(Q92=0," ",IF(Q92&lt;=$N$4,"VENCIDO","NO VENCIDO"))</f>
        <v xml:space="preserve"> </v>
      </c>
      <c r="T92" s="18"/>
      <c r="U92" s="19"/>
      <c r="V92" s="19"/>
      <c r="W92" s="20"/>
      <c r="X92" s="20"/>
      <c r="Y92" s="164"/>
      <c r="Z92" s="21"/>
      <c r="AA92" s="4"/>
      <c r="AB92" s="166"/>
      <c r="AC92" s="166"/>
      <c r="AD92" s="170"/>
      <c r="AE92" s="166"/>
      <c r="AF92" s="166"/>
      <c r="AG92" s="166"/>
      <c r="AH92" s="166"/>
      <c r="AI92" s="166"/>
      <c r="AJ92" s="166"/>
      <c r="AK92" s="166"/>
      <c r="AL92" s="166"/>
      <c r="AM92" s="166"/>
      <c r="AN92" s="166"/>
      <c r="AO92" s="184"/>
      <c r="AP92" s="24"/>
      <c r="AQ92" s="8"/>
    </row>
    <row r="93" spans="1:43" ht="14.65" customHeight="1">
      <c r="A93" s="101"/>
      <c r="B93" s="193"/>
      <c r="C93" s="193"/>
      <c r="D93" s="118"/>
      <c r="E93" s="127"/>
      <c r="F93" s="133"/>
      <c r="G93" s="133"/>
      <c r="H93" s="133"/>
      <c r="I93" s="133"/>
      <c r="J93" s="145"/>
      <c r="K93" s="148"/>
      <c r="L93" s="151"/>
      <c r="M93" s="155"/>
      <c r="N93" s="14"/>
      <c r="O93" s="15"/>
      <c r="P93" s="15"/>
      <c r="Q93" s="16"/>
      <c r="R93" s="17" t="str">
        <f ca="1">IF(Q93=0," ",IFERROR(IF(DATEDIF(TODAY(),Q93,"M")&lt;=5,"ROJO",IF(DATEDIF(TODAY(),Q93,"M")&gt;=12,"VERDE",IF(AND(DATEDIF(TODAY(),Q93,"M")&gt;=6,DATEDIF(TODAY(),Q93,"M")&lt;=11),"AMARILLO"))),S93))</f>
        <v xml:space="preserve"> </v>
      </c>
      <c r="S93" s="25" t="str">
        <f>IF(Q93=0," ",IF(Q93&lt;=$N$4,"VENCIDO","NO VENCIDO"))</f>
        <v xml:space="preserve"> </v>
      </c>
      <c r="T93" s="18"/>
      <c r="U93" s="19"/>
      <c r="V93" s="19"/>
      <c r="W93" s="20"/>
      <c r="X93" s="20"/>
      <c r="Y93" s="164"/>
      <c r="Z93" s="21"/>
      <c r="AA93" s="4"/>
      <c r="AB93" s="166"/>
      <c r="AC93" s="166"/>
      <c r="AD93" s="170"/>
      <c r="AE93" s="166"/>
      <c r="AF93" s="166"/>
      <c r="AG93" s="166"/>
      <c r="AH93" s="166"/>
      <c r="AI93" s="166"/>
      <c r="AJ93" s="166"/>
      <c r="AK93" s="166"/>
      <c r="AL93" s="166"/>
      <c r="AM93" s="166"/>
      <c r="AN93" s="166"/>
      <c r="AO93" s="185"/>
      <c r="AP93" s="24"/>
      <c r="AQ93" s="8"/>
    </row>
    <row r="94" spans="1:43" ht="16.5">
      <c r="A94" s="102"/>
      <c r="B94" s="193"/>
      <c r="C94" s="193"/>
      <c r="D94" s="119"/>
      <c r="E94" s="128"/>
      <c r="F94" s="134"/>
      <c r="G94" s="134"/>
      <c r="H94" s="134"/>
      <c r="I94" s="134"/>
      <c r="J94" s="146"/>
      <c r="K94" s="149"/>
      <c r="L94" s="152"/>
      <c r="M94" s="28" t="b">
        <f>M89=N94</f>
        <v>1</v>
      </c>
      <c r="N94" s="29">
        <f>SUM(N89:N93)</f>
        <v>0</v>
      </c>
      <c r="O94" s="30" t="s">
        <v>112</v>
      </c>
      <c r="P94" s="31"/>
      <c r="Q94" s="32"/>
      <c r="R94" s="32"/>
      <c r="S94" s="32"/>
      <c r="T94" s="33">
        <f>SUM(T89:T93)</f>
        <v>0</v>
      </c>
      <c r="U94" s="34"/>
      <c r="V94" s="34"/>
      <c r="W94" s="34"/>
      <c r="X94" s="35"/>
      <c r="Y94" s="165"/>
      <c r="Z94" s="36"/>
      <c r="AA94" s="4"/>
      <c r="AB94" s="37"/>
      <c r="AC94" s="37"/>
      <c r="AD94" s="38"/>
      <c r="AE94" s="37"/>
      <c r="AF94" s="37"/>
      <c r="AG94" s="37"/>
      <c r="AH94" s="37"/>
      <c r="AI94" s="37"/>
      <c r="AJ94" s="37"/>
      <c r="AK94" s="37"/>
      <c r="AL94" s="37"/>
      <c r="AM94" s="37"/>
      <c r="AN94" s="37"/>
      <c r="AO94" s="39"/>
      <c r="AP94" s="24"/>
      <c r="AQ94" s="8"/>
    </row>
    <row r="95" spans="1:43" ht="14.65" customHeight="1">
      <c r="A95" s="100">
        <f>A89+1</f>
        <v>16</v>
      </c>
      <c r="B95" s="187" t="s">
        <v>142</v>
      </c>
      <c r="C95" s="188"/>
      <c r="D95" s="117">
        <f>+Septiembre!M95</f>
        <v>15</v>
      </c>
      <c r="E95" s="126"/>
      <c r="F95" s="132"/>
      <c r="G95" s="132"/>
      <c r="H95" s="132"/>
      <c r="I95" s="132"/>
      <c r="J95" s="144">
        <f>+F95+G95</f>
        <v>0</v>
      </c>
      <c r="K95" s="147">
        <f>+AO95</f>
        <v>0</v>
      </c>
      <c r="L95" s="150">
        <f>+J95+K95</f>
        <v>0</v>
      </c>
      <c r="M95" s="153">
        <f>+(D95+E95)-(L95)+H95-I95</f>
        <v>15</v>
      </c>
      <c r="N95" s="14"/>
      <c r="O95" s="15"/>
      <c r="P95" s="15"/>
      <c r="Q95" s="16"/>
      <c r="R95" s="17" t="str">
        <f ca="1">IF(Q95=0," ",IFERROR(IF(DATEDIF(TODAY(),Q95,"M")&lt;=5,"ROJO",IF(DATEDIF(TODAY(),Q95,"M")&gt;=12,"VERDE",IF(AND(DATEDIF(TODAY(),Q95,"M")&gt;=6,DATEDIF(TODAY(),Q95,"M")&lt;=11),"AMARILLO"))),S95))</f>
        <v xml:space="preserve"> </v>
      </c>
      <c r="S95" s="17" t="str">
        <f>IF(Q95=0," ",IF(Q95&lt;=$N$4,"VENCIDO","NO VENCIDO"))</f>
        <v xml:space="preserve"> </v>
      </c>
      <c r="T95" s="18"/>
      <c r="U95" s="19"/>
      <c r="V95" s="19"/>
      <c r="W95" s="20"/>
      <c r="X95" s="20"/>
      <c r="Y95" s="163">
        <f>+AT95</f>
        <v>0</v>
      </c>
      <c r="Z95" s="21"/>
      <c r="AA95" s="4"/>
      <c r="AB95" s="166"/>
      <c r="AC95" s="166"/>
      <c r="AD95" s="170">
        <f>+AB95+AC95</f>
        <v>0</v>
      </c>
      <c r="AE95" s="166"/>
      <c r="AF95" s="166"/>
      <c r="AG95" s="166"/>
      <c r="AH95" s="166"/>
      <c r="AI95" s="166"/>
      <c r="AJ95" s="166"/>
      <c r="AK95" s="166"/>
      <c r="AL95" s="166"/>
      <c r="AM95" s="166"/>
      <c r="AN95" s="166"/>
      <c r="AO95" s="183">
        <f>SUM(AD95:AN99)</f>
        <v>0</v>
      </c>
      <c r="AP95" s="24"/>
      <c r="AQ95" s="8"/>
    </row>
    <row r="96" spans="1:43" ht="14.65" customHeight="1">
      <c r="A96" s="101"/>
      <c r="B96" s="189"/>
      <c r="C96" s="190"/>
      <c r="D96" s="118"/>
      <c r="E96" s="127"/>
      <c r="F96" s="133"/>
      <c r="G96" s="133"/>
      <c r="H96" s="133"/>
      <c r="I96" s="133"/>
      <c r="J96" s="145"/>
      <c r="K96" s="148"/>
      <c r="L96" s="151"/>
      <c r="M96" s="154"/>
      <c r="N96" s="14"/>
      <c r="O96" s="15"/>
      <c r="P96" s="15"/>
      <c r="Q96" s="16"/>
      <c r="R96" s="17" t="str">
        <f ca="1">IF(Q96=0," ",IFERROR(IF(DATEDIF(TODAY(),Q96,"M")&lt;=5,"ROJO",IF(DATEDIF(TODAY(),Q96,"M")&gt;=12,"VERDE",IF(AND(DATEDIF(TODAY(),Q96,"M")&gt;=6,DATEDIF(TODAY(),Q96,"M")&lt;=11),"AMARILLO"))),S96))</f>
        <v xml:space="preserve"> </v>
      </c>
      <c r="S96" s="25" t="str">
        <f>IF(Q96=0," ",IF(Q96&lt;=$N$4,"VENCIDO","NO VENCIDO"))</f>
        <v xml:space="preserve"> </v>
      </c>
      <c r="T96" s="18"/>
      <c r="U96" s="19"/>
      <c r="V96" s="19"/>
      <c r="W96" s="20"/>
      <c r="X96" s="20"/>
      <c r="Y96" s="164"/>
      <c r="Z96" s="21"/>
      <c r="AA96" s="4"/>
      <c r="AB96" s="166"/>
      <c r="AC96" s="166"/>
      <c r="AD96" s="170"/>
      <c r="AE96" s="166"/>
      <c r="AF96" s="166"/>
      <c r="AG96" s="166"/>
      <c r="AH96" s="166"/>
      <c r="AI96" s="166"/>
      <c r="AJ96" s="166"/>
      <c r="AK96" s="166"/>
      <c r="AL96" s="166"/>
      <c r="AM96" s="166"/>
      <c r="AN96" s="166"/>
      <c r="AO96" s="184"/>
      <c r="AP96" s="24"/>
      <c r="AQ96" s="8"/>
    </row>
    <row r="97" spans="1:43" ht="14.65" customHeight="1">
      <c r="A97" s="101"/>
      <c r="B97" s="189"/>
      <c r="C97" s="190"/>
      <c r="D97" s="118"/>
      <c r="E97" s="127"/>
      <c r="F97" s="133"/>
      <c r="G97" s="133"/>
      <c r="H97" s="133"/>
      <c r="I97" s="133"/>
      <c r="J97" s="145"/>
      <c r="K97" s="148"/>
      <c r="L97" s="151"/>
      <c r="M97" s="154"/>
      <c r="N97" s="14"/>
      <c r="O97" s="15"/>
      <c r="P97" s="15"/>
      <c r="Q97" s="16"/>
      <c r="R97" s="17" t="str">
        <f ca="1">IF(Q97=0," ",IFERROR(IF(DATEDIF(TODAY(),Q97,"M")&lt;=5,"ROJO",IF(DATEDIF(TODAY(),Q97,"M")&gt;=12,"VERDE",IF(AND(DATEDIF(TODAY(),Q97,"M")&gt;=6,DATEDIF(TODAY(),Q97,"M")&lt;=11),"AMARILLO"))),S97))</f>
        <v xml:space="preserve"> </v>
      </c>
      <c r="S97" s="25" t="str">
        <f>IF(Q97=0," ",IF(Q97&lt;=$N$4,"VENCIDO","NO VENCIDO"))</f>
        <v xml:space="preserve"> </v>
      </c>
      <c r="T97" s="18"/>
      <c r="U97" s="19"/>
      <c r="V97" s="19"/>
      <c r="W97" s="20"/>
      <c r="X97" s="20"/>
      <c r="Y97" s="164"/>
      <c r="Z97" s="21"/>
      <c r="AA97" s="4"/>
      <c r="AB97" s="166"/>
      <c r="AC97" s="166"/>
      <c r="AD97" s="170"/>
      <c r="AE97" s="166"/>
      <c r="AF97" s="166"/>
      <c r="AG97" s="166"/>
      <c r="AH97" s="166"/>
      <c r="AI97" s="166"/>
      <c r="AJ97" s="166"/>
      <c r="AK97" s="166"/>
      <c r="AL97" s="166"/>
      <c r="AM97" s="166"/>
      <c r="AN97" s="166"/>
      <c r="AO97" s="184"/>
      <c r="AP97" s="24"/>
      <c r="AQ97" s="8"/>
    </row>
    <row r="98" spans="1:43" ht="14.65" customHeight="1">
      <c r="A98" s="101"/>
      <c r="B98" s="189"/>
      <c r="C98" s="190"/>
      <c r="D98" s="118"/>
      <c r="E98" s="127"/>
      <c r="F98" s="133"/>
      <c r="G98" s="133"/>
      <c r="H98" s="133"/>
      <c r="I98" s="133"/>
      <c r="J98" s="145"/>
      <c r="K98" s="148"/>
      <c r="L98" s="151"/>
      <c r="M98" s="154"/>
      <c r="N98" s="14"/>
      <c r="O98" s="15"/>
      <c r="P98" s="15"/>
      <c r="Q98" s="16"/>
      <c r="R98" s="17" t="str">
        <f ca="1">IF(Q98=0," ",IFERROR(IF(DATEDIF(TODAY(),Q98,"M")&lt;=5,"ROJO",IF(DATEDIF(TODAY(),Q98,"M")&gt;=12,"VERDE",IF(AND(DATEDIF(TODAY(),Q98,"M")&gt;=6,DATEDIF(TODAY(),Q98,"M")&lt;=11),"AMARILLO"))),S98))</f>
        <v xml:space="preserve"> </v>
      </c>
      <c r="S98" s="25" t="str">
        <f>IF(Q98=0," ",IF(Q98&lt;=$N$4,"VENCIDO","NO VENCIDO"))</f>
        <v xml:space="preserve"> </v>
      </c>
      <c r="T98" s="18"/>
      <c r="U98" s="19"/>
      <c r="V98" s="19"/>
      <c r="W98" s="20"/>
      <c r="X98" s="20"/>
      <c r="Y98" s="164"/>
      <c r="Z98" s="21"/>
      <c r="AA98" s="4"/>
      <c r="AB98" s="166"/>
      <c r="AC98" s="166"/>
      <c r="AD98" s="170"/>
      <c r="AE98" s="166"/>
      <c r="AF98" s="166"/>
      <c r="AG98" s="166"/>
      <c r="AH98" s="166"/>
      <c r="AI98" s="166"/>
      <c r="AJ98" s="166"/>
      <c r="AK98" s="166"/>
      <c r="AL98" s="166"/>
      <c r="AM98" s="166"/>
      <c r="AN98" s="166"/>
      <c r="AO98" s="184"/>
      <c r="AP98" s="24"/>
      <c r="AQ98" s="8"/>
    </row>
    <row r="99" spans="1:43" ht="14.65" customHeight="1">
      <c r="A99" s="101"/>
      <c r="B99" s="189"/>
      <c r="C99" s="190"/>
      <c r="D99" s="118"/>
      <c r="E99" s="127"/>
      <c r="F99" s="133"/>
      <c r="G99" s="133"/>
      <c r="H99" s="133"/>
      <c r="I99" s="133"/>
      <c r="J99" s="145"/>
      <c r="K99" s="148"/>
      <c r="L99" s="151"/>
      <c r="M99" s="155"/>
      <c r="N99" s="14"/>
      <c r="O99" s="15"/>
      <c r="P99" s="15"/>
      <c r="Q99" s="16"/>
      <c r="R99" s="17" t="str">
        <f ca="1">IF(Q99=0," ",IFERROR(IF(DATEDIF(TODAY(),Q99,"M")&lt;=5,"ROJO",IF(DATEDIF(TODAY(),Q99,"M")&gt;=12,"VERDE",IF(AND(DATEDIF(TODAY(),Q99,"M")&gt;=6,DATEDIF(TODAY(),Q99,"M")&lt;=11),"AMARILLO"))),S99))</f>
        <v xml:space="preserve"> </v>
      </c>
      <c r="S99" s="25" t="str">
        <f>IF(Q99=0," ",IF(Q99&lt;=$N$4,"VENCIDO","NO VENCIDO"))</f>
        <v xml:space="preserve"> </v>
      </c>
      <c r="T99" s="18"/>
      <c r="U99" s="19"/>
      <c r="V99" s="19"/>
      <c r="W99" s="20"/>
      <c r="X99" s="20"/>
      <c r="Y99" s="164"/>
      <c r="Z99" s="21"/>
      <c r="AA99" s="4"/>
      <c r="AB99" s="166"/>
      <c r="AC99" s="166"/>
      <c r="AD99" s="170"/>
      <c r="AE99" s="166"/>
      <c r="AF99" s="166"/>
      <c r="AG99" s="166"/>
      <c r="AH99" s="166"/>
      <c r="AI99" s="166"/>
      <c r="AJ99" s="166"/>
      <c r="AK99" s="166"/>
      <c r="AL99" s="166"/>
      <c r="AM99" s="166"/>
      <c r="AN99" s="166"/>
      <c r="AO99" s="185"/>
      <c r="AP99" s="24"/>
      <c r="AQ99" s="8"/>
    </row>
    <row r="100" spans="1:43" ht="16.5">
      <c r="A100" s="102"/>
      <c r="B100" s="191"/>
      <c r="C100" s="192"/>
      <c r="D100" s="119"/>
      <c r="E100" s="128"/>
      <c r="F100" s="134"/>
      <c r="G100" s="134"/>
      <c r="H100" s="134"/>
      <c r="I100" s="134"/>
      <c r="J100" s="146"/>
      <c r="K100" s="149"/>
      <c r="L100" s="152"/>
      <c r="M100" s="28" t="b">
        <f>M95=N100</f>
        <v>0</v>
      </c>
      <c r="N100" s="29">
        <f>SUM(N95:N99)</f>
        <v>0</v>
      </c>
      <c r="O100" s="30" t="s">
        <v>112</v>
      </c>
      <c r="P100" s="31"/>
      <c r="Q100" s="32"/>
      <c r="R100" s="32"/>
      <c r="S100" s="32"/>
      <c r="T100" s="33">
        <f>SUM(T95:T99)</f>
        <v>0</v>
      </c>
      <c r="U100" s="34"/>
      <c r="V100" s="34"/>
      <c r="W100" s="34"/>
      <c r="X100" s="35"/>
      <c r="Y100" s="165"/>
      <c r="Z100" s="36"/>
      <c r="AA100" s="4"/>
      <c r="AB100" s="37"/>
      <c r="AC100" s="37"/>
      <c r="AD100" s="38"/>
      <c r="AE100" s="37"/>
      <c r="AF100" s="37"/>
      <c r="AG100" s="37"/>
      <c r="AH100" s="37"/>
      <c r="AI100" s="37"/>
      <c r="AJ100" s="37"/>
      <c r="AK100" s="37"/>
      <c r="AL100" s="37"/>
      <c r="AM100" s="37"/>
      <c r="AN100" s="37"/>
      <c r="AO100" s="39"/>
      <c r="AP100" s="24"/>
      <c r="AQ100" s="8"/>
    </row>
    <row r="101" spans="1:43" ht="14.65" customHeight="1">
      <c r="A101" s="100">
        <f>A95+1</f>
        <v>17</v>
      </c>
      <c r="B101" s="193" t="s">
        <v>144</v>
      </c>
      <c r="C101" s="193"/>
      <c r="D101" s="117">
        <f>+Septiembre!M101</f>
        <v>0</v>
      </c>
      <c r="E101" s="126"/>
      <c r="F101" s="132"/>
      <c r="G101" s="132"/>
      <c r="H101" s="132"/>
      <c r="I101" s="132"/>
      <c r="J101" s="144">
        <f>+F101+G101</f>
        <v>0</v>
      </c>
      <c r="K101" s="147">
        <f>+AO101</f>
        <v>0</v>
      </c>
      <c r="L101" s="150">
        <f>+J101+K101</f>
        <v>0</v>
      </c>
      <c r="M101" s="153">
        <f>+(D101+E101)-(L101)+H101-I101</f>
        <v>0</v>
      </c>
      <c r="N101" s="14"/>
      <c r="O101" s="15"/>
      <c r="P101" s="15"/>
      <c r="Q101" s="16"/>
      <c r="R101" s="17" t="str">
        <f ca="1">IF(Q101=0," ",IFERROR(IF(DATEDIF(TODAY(),Q101,"M")&lt;=5,"ROJO",IF(DATEDIF(TODAY(),Q101,"M")&gt;=12,"VERDE",IF(AND(DATEDIF(TODAY(),Q101,"M")&gt;=6,DATEDIF(TODAY(),Q101,"M")&lt;=11),"AMARILLO"))),S101))</f>
        <v xml:space="preserve"> </v>
      </c>
      <c r="S101" s="17" t="str">
        <f>IF(Q101=0," ",IF(Q101&lt;=$N$4,"VENCIDO","NO VENCIDO"))</f>
        <v xml:space="preserve"> </v>
      </c>
      <c r="T101" s="18"/>
      <c r="U101" s="19"/>
      <c r="V101" s="19"/>
      <c r="W101" s="20"/>
      <c r="X101" s="20"/>
      <c r="Y101" s="163">
        <f>+AT101</f>
        <v>0</v>
      </c>
      <c r="Z101" s="21"/>
      <c r="AA101" s="4"/>
      <c r="AB101" s="166"/>
      <c r="AC101" s="166"/>
      <c r="AD101" s="170">
        <f>+AB101+AC101</f>
        <v>0</v>
      </c>
      <c r="AE101" s="166"/>
      <c r="AF101" s="166"/>
      <c r="AG101" s="166"/>
      <c r="AH101" s="166"/>
      <c r="AI101" s="166"/>
      <c r="AJ101" s="166"/>
      <c r="AK101" s="166"/>
      <c r="AL101" s="166"/>
      <c r="AM101" s="166"/>
      <c r="AN101" s="166"/>
      <c r="AO101" s="183">
        <f>SUM(AD101:AN105)</f>
        <v>0</v>
      </c>
      <c r="AP101" s="24"/>
      <c r="AQ101" s="8"/>
    </row>
    <row r="102" spans="1:43" ht="14.65" customHeight="1">
      <c r="A102" s="101"/>
      <c r="B102" s="193"/>
      <c r="C102" s="193"/>
      <c r="D102" s="118"/>
      <c r="E102" s="127"/>
      <c r="F102" s="133"/>
      <c r="G102" s="133"/>
      <c r="H102" s="133"/>
      <c r="I102" s="133"/>
      <c r="J102" s="145"/>
      <c r="K102" s="148"/>
      <c r="L102" s="151"/>
      <c r="M102" s="154"/>
      <c r="N102" s="14"/>
      <c r="O102" s="15"/>
      <c r="P102" s="15"/>
      <c r="Q102" s="16"/>
      <c r="R102" s="17" t="str">
        <f ca="1">IF(Q102=0," ",IFERROR(IF(DATEDIF(TODAY(),Q102,"M")&lt;=5,"ROJO",IF(DATEDIF(TODAY(),Q102,"M")&gt;=12,"VERDE",IF(AND(DATEDIF(TODAY(),Q102,"M")&gt;=6,DATEDIF(TODAY(),Q102,"M")&lt;=11),"AMARILLO"))),S102))</f>
        <v xml:space="preserve"> </v>
      </c>
      <c r="S102" s="25" t="str">
        <f>IF(Q102=0," ",IF(Q102&lt;=$N$4,"VENCIDO","NO VENCIDO"))</f>
        <v xml:space="preserve"> </v>
      </c>
      <c r="T102" s="18"/>
      <c r="U102" s="19"/>
      <c r="V102" s="19"/>
      <c r="W102" s="20"/>
      <c r="X102" s="20"/>
      <c r="Y102" s="164"/>
      <c r="Z102" s="21"/>
      <c r="AA102" s="4"/>
      <c r="AB102" s="166"/>
      <c r="AC102" s="166"/>
      <c r="AD102" s="170"/>
      <c r="AE102" s="166"/>
      <c r="AF102" s="166"/>
      <c r="AG102" s="166"/>
      <c r="AH102" s="166"/>
      <c r="AI102" s="166"/>
      <c r="AJ102" s="166"/>
      <c r="AK102" s="166"/>
      <c r="AL102" s="166"/>
      <c r="AM102" s="166"/>
      <c r="AN102" s="166"/>
      <c r="AO102" s="184"/>
      <c r="AP102" s="24"/>
      <c r="AQ102" s="8"/>
    </row>
    <row r="103" spans="1:43" ht="14.65" customHeight="1">
      <c r="A103" s="101"/>
      <c r="B103" s="193"/>
      <c r="C103" s="193"/>
      <c r="D103" s="118"/>
      <c r="E103" s="127"/>
      <c r="F103" s="133"/>
      <c r="G103" s="133"/>
      <c r="H103" s="133"/>
      <c r="I103" s="133"/>
      <c r="J103" s="145"/>
      <c r="K103" s="148"/>
      <c r="L103" s="151"/>
      <c r="M103" s="154"/>
      <c r="N103" s="14"/>
      <c r="O103" s="15"/>
      <c r="P103" s="15"/>
      <c r="Q103" s="16"/>
      <c r="R103" s="17" t="str">
        <f ca="1">IF(Q103=0," ",IFERROR(IF(DATEDIF(TODAY(),Q103,"M")&lt;=5,"ROJO",IF(DATEDIF(TODAY(),Q103,"M")&gt;=12,"VERDE",IF(AND(DATEDIF(TODAY(),Q103,"M")&gt;=6,DATEDIF(TODAY(),Q103,"M")&lt;=11),"AMARILLO"))),S103))</f>
        <v xml:space="preserve"> </v>
      </c>
      <c r="S103" s="25" t="str">
        <f>IF(Q103=0," ",IF(Q103&lt;=$N$4,"VENCIDO","NO VENCIDO"))</f>
        <v xml:space="preserve"> </v>
      </c>
      <c r="T103" s="18"/>
      <c r="U103" s="19"/>
      <c r="V103" s="19"/>
      <c r="W103" s="20"/>
      <c r="X103" s="20"/>
      <c r="Y103" s="164"/>
      <c r="Z103" s="21"/>
      <c r="AA103" s="4"/>
      <c r="AB103" s="166"/>
      <c r="AC103" s="166"/>
      <c r="AD103" s="170"/>
      <c r="AE103" s="166"/>
      <c r="AF103" s="166"/>
      <c r="AG103" s="166"/>
      <c r="AH103" s="166"/>
      <c r="AI103" s="166"/>
      <c r="AJ103" s="166"/>
      <c r="AK103" s="166"/>
      <c r="AL103" s="166"/>
      <c r="AM103" s="166"/>
      <c r="AN103" s="166"/>
      <c r="AO103" s="184"/>
      <c r="AP103" s="24"/>
      <c r="AQ103" s="8"/>
    </row>
    <row r="104" spans="1:43" ht="14.65" customHeight="1">
      <c r="A104" s="101"/>
      <c r="B104" s="193"/>
      <c r="C104" s="193"/>
      <c r="D104" s="118"/>
      <c r="E104" s="127"/>
      <c r="F104" s="133"/>
      <c r="G104" s="133"/>
      <c r="H104" s="133"/>
      <c r="I104" s="133"/>
      <c r="J104" s="145"/>
      <c r="K104" s="148"/>
      <c r="L104" s="151"/>
      <c r="M104" s="154"/>
      <c r="N104" s="14"/>
      <c r="O104" s="15"/>
      <c r="P104" s="15"/>
      <c r="Q104" s="16"/>
      <c r="R104" s="17" t="str">
        <f ca="1">IF(Q104=0," ",IFERROR(IF(DATEDIF(TODAY(),Q104,"M")&lt;=5,"ROJO",IF(DATEDIF(TODAY(),Q104,"M")&gt;=12,"VERDE",IF(AND(DATEDIF(TODAY(),Q104,"M")&gt;=6,DATEDIF(TODAY(),Q104,"M")&lt;=11),"AMARILLO"))),S104))</f>
        <v xml:space="preserve"> </v>
      </c>
      <c r="S104" s="25" t="str">
        <f>IF(Q104=0," ",IF(Q104&lt;=$N$4,"VENCIDO","NO VENCIDO"))</f>
        <v xml:space="preserve"> </v>
      </c>
      <c r="T104" s="18"/>
      <c r="U104" s="19"/>
      <c r="V104" s="19"/>
      <c r="W104" s="20"/>
      <c r="X104" s="20"/>
      <c r="Y104" s="164"/>
      <c r="Z104" s="21"/>
      <c r="AA104" s="4"/>
      <c r="AB104" s="166"/>
      <c r="AC104" s="166"/>
      <c r="AD104" s="170"/>
      <c r="AE104" s="166"/>
      <c r="AF104" s="166"/>
      <c r="AG104" s="166"/>
      <c r="AH104" s="166"/>
      <c r="AI104" s="166"/>
      <c r="AJ104" s="166"/>
      <c r="AK104" s="166"/>
      <c r="AL104" s="166"/>
      <c r="AM104" s="166"/>
      <c r="AN104" s="166"/>
      <c r="AO104" s="184"/>
      <c r="AP104" s="24"/>
      <c r="AQ104" s="8"/>
    </row>
    <row r="105" spans="1:43" ht="14.65" customHeight="1">
      <c r="A105" s="101"/>
      <c r="B105" s="193"/>
      <c r="C105" s="193"/>
      <c r="D105" s="118"/>
      <c r="E105" s="127"/>
      <c r="F105" s="133"/>
      <c r="G105" s="133"/>
      <c r="H105" s="133"/>
      <c r="I105" s="133"/>
      <c r="J105" s="145"/>
      <c r="K105" s="148"/>
      <c r="L105" s="151"/>
      <c r="M105" s="155"/>
      <c r="N105" s="14"/>
      <c r="O105" s="15"/>
      <c r="P105" s="15"/>
      <c r="Q105" s="16"/>
      <c r="R105" s="17" t="str">
        <f ca="1">IF(Q105=0," ",IFERROR(IF(DATEDIF(TODAY(),Q105,"M")&lt;=5,"ROJO",IF(DATEDIF(TODAY(),Q105,"M")&gt;=12,"VERDE",IF(AND(DATEDIF(TODAY(),Q105,"M")&gt;=6,DATEDIF(TODAY(),Q105,"M")&lt;=11),"AMARILLO"))),S105))</f>
        <v xml:space="preserve"> </v>
      </c>
      <c r="S105" s="25" t="str">
        <f>IF(Q105=0," ",IF(Q105&lt;=$N$4,"VENCIDO","NO VENCIDO"))</f>
        <v xml:space="preserve"> </v>
      </c>
      <c r="T105" s="18"/>
      <c r="U105" s="19"/>
      <c r="V105" s="19"/>
      <c r="W105" s="20"/>
      <c r="X105" s="20"/>
      <c r="Y105" s="164"/>
      <c r="Z105" s="21"/>
      <c r="AA105" s="4"/>
      <c r="AB105" s="166"/>
      <c r="AC105" s="166"/>
      <c r="AD105" s="170"/>
      <c r="AE105" s="166"/>
      <c r="AF105" s="166"/>
      <c r="AG105" s="166"/>
      <c r="AH105" s="166"/>
      <c r="AI105" s="166"/>
      <c r="AJ105" s="166"/>
      <c r="AK105" s="166"/>
      <c r="AL105" s="166"/>
      <c r="AM105" s="166"/>
      <c r="AN105" s="166"/>
      <c r="AO105" s="185"/>
      <c r="AP105" s="24"/>
      <c r="AQ105" s="8"/>
    </row>
    <row r="106" spans="1:43" ht="16.5">
      <c r="A106" s="102"/>
      <c r="B106" s="193"/>
      <c r="C106" s="193"/>
      <c r="D106" s="119"/>
      <c r="E106" s="128"/>
      <c r="F106" s="134"/>
      <c r="G106" s="134"/>
      <c r="H106" s="134"/>
      <c r="I106" s="134"/>
      <c r="J106" s="146"/>
      <c r="K106" s="149"/>
      <c r="L106" s="152"/>
      <c r="M106" s="28" t="b">
        <f>M101=N106</f>
        <v>1</v>
      </c>
      <c r="N106" s="29">
        <f>SUM(N101:N105)</f>
        <v>0</v>
      </c>
      <c r="O106" s="30" t="s">
        <v>112</v>
      </c>
      <c r="P106" s="31"/>
      <c r="Q106" s="32"/>
      <c r="R106" s="32"/>
      <c r="S106" s="32"/>
      <c r="T106" s="33">
        <f>SUM(T101:T105)</f>
        <v>0</v>
      </c>
      <c r="U106" s="34"/>
      <c r="V106" s="34"/>
      <c r="W106" s="34"/>
      <c r="X106" s="35"/>
      <c r="Y106" s="165"/>
      <c r="Z106" s="36"/>
      <c r="AA106" s="4"/>
      <c r="AB106" s="37"/>
      <c r="AC106" s="37"/>
      <c r="AD106" s="38"/>
      <c r="AE106" s="37"/>
      <c r="AF106" s="37"/>
      <c r="AG106" s="37"/>
      <c r="AH106" s="37"/>
      <c r="AI106" s="37"/>
      <c r="AJ106" s="37"/>
      <c r="AK106" s="37"/>
      <c r="AL106" s="37"/>
      <c r="AM106" s="37"/>
      <c r="AN106" s="37"/>
      <c r="AO106" s="39"/>
      <c r="AP106" s="24"/>
      <c r="AQ106" s="8"/>
    </row>
    <row r="107" spans="1:43" ht="14.65" customHeight="1">
      <c r="A107" s="100">
        <f>A101+1</f>
        <v>18</v>
      </c>
      <c r="B107" s="193" t="s">
        <v>145</v>
      </c>
      <c r="C107" s="193"/>
      <c r="D107" s="117">
        <f>+Septiembre!M107</f>
        <v>0</v>
      </c>
      <c r="E107" s="126"/>
      <c r="F107" s="132"/>
      <c r="G107" s="132"/>
      <c r="H107" s="132"/>
      <c r="I107" s="132"/>
      <c r="J107" s="144">
        <f>+F107+G107</f>
        <v>0</v>
      </c>
      <c r="K107" s="147">
        <f>+AO107</f>
        <v>0</v>
      </c>
      <c r="L107" s="150">
        <f>+J107+K107</f>
        <v>0</v>
      </c>
      <c r="M107" s="153">
        <f>+(D107+E107)-(L107)+H107-I107</f>
        <v>0</v>
      </c>
      <c r="N107" s="14"/>
      <c r="O107" s="15"/>
      <c r="P107" s="15"/>
      <c r="Q107" s="16"/>
      <c r="R107" s="17" t="str">
        <f ca="1">IF(Q107=0," ",IFERROR(IF(DATEDIF(TODAY(),Q107,"M")&lt;=5,"ROJO",IF(DATEDIF(TODAY(),Q107,"M")&gt;=12,"VERDE",IF(AND(DATEDIF(TODAY(),Q107,"M")&gt;=6,DATEDIF(TODAY(),Q107,"M")&lt;=11),"AMARILLO"))),S107))</f>
        <v xml:space="preserve"> </v>
      </c>
      <c r="S107" s="17" t="str">
        <f>IF(Q107=0," ",IF(Q107&lt;=$N$4,"VENCIDO","NO VENCIDO"))</f>
        <v xml:space="preserve"> </v>
      </c>
      <c r="T107" s="18"/>
      <c r="U107" s="19"/>
      <c r="V107" s="19"/>
      <c r="W107" s="20"/>
      <c r="X107" s="20"/>
      <c r="Y107" s="163">
        <f>+AT107</f>
        <v>0</v>
      </c>
      <c r="Z107" s="21"/>
      <c r="AA107" s="4"/>
      <c r="AB107" s="166"/>
      <c r="AC107" s="166"/>
      <c r="AD107" s="170">
        <f>+AB107+AC107</f>
        <v>0</v>
      </c>
      <c r="AE107" s="166"/>
      <c r="AF107" s="166"/>
      <c r="AG107" s="166"/>
      <c r="AH107" s="166"/>
      <c r="AI107" s="166"/>
      <c r="AJ107" s="166"/>
      <c r="AK107" s="166"/>
      <c r="AL107" s="166"/>
      <c r="AM107" s="166"/>
      <c r="AN107" s="166"/>
      <c r="AO107" s="183">
        <f>SUM(AD107:AN111)</f>
        <v>0</v>
      </c>
      <c r="AP107" s="24"/>
      <c r="AQ107" s="8"/>
    </row>
    <row r="108" spans="1:43" ht="14.65" customHeight="1">
      <c r="A108" s="101"/>
      <c r="B108" s="193"/>
      <c r="C108" s="193"/>
      <c r="D108" s="118"/>
      <c r="E108" s="127"/>
      <c r="F108" s="133"/>
      <c r="G108" s="133"/>
      <c r="H108" s="133"/>
      <c r="I108" s="133"/>
      <c r="J108" s="145"/>
      <c r="K108" s="148"/>
      <c r="L108" s="151"/>
      <c r="M108" s="154"/>
      <c r="N108" s="14"/>
      <c r="O108" s="15"/>
      <c r="P108" s="15"/>
      <c r="Q108" s="16"/>
      <c r="R108" s="17" t="str">
        <f ca="1">IF(Q108=0," ",IFERROR(IF(DATEDIF(TODAY(),Q108,"M")&lt;=5,"ROJO",IF(DATEDIF(TODAY(),Q108,"M")&gt;=12,"VERDE",IF(AND(DATEDIF(TODAY(),Q108,"M")&gt;=6,DATEDIF(TODAY(),Q108,"M")&lt;=11),"AMARILLO"))),S108))</f>
        <v xml:space="preserve"> </v>
      </c>
      <c r="S108" s="25" t="str">
        <f>IF(Q108=0," ",IF(Q108&lt;=$N$4,"VENCIDO","NO VENCIDO"))</f>
        <v xml:space="preserve"> </v>
      </c>
      <c r="T108" s="18"/>
      <c r="U108" s="19"/>
      <c r="V108" s="19"/>
      <c r="W108" s="20"/>
      <c r="X108" s="20"/>
      <c r="Y108" s="164"/>
      <c r="Z108" s="21"/>
      <c r="AA108" s="4"/>
      <c r="AB108" s="166"/>
      <c r="AC108" s="166"/>
      <c r="AD108" s="170"/>
      <c r="AE108" s="166"/>
      <c r="AF108" s="166"/>
      <c r="AG108" s="166"/>
      <c r="AH108" s="166"/>
      <c r="AI108" s="166"/>
      <c r="AJ108" s="166"/>
      <c r="AK108" s="166"/>
      <c r="AL108" s="166"/>
      <c r="AM108" s="166"/>
      <c r="AN108" s="166"/>
      <c r="AO108" s="184"/>
      <c r="AP108" s="24"/>
      <c r="AQ108" s="8"/>
    </row>
    <row r="109" spans="1:43" ht="14.65" customHeight="1">
      <c r="A109" s="101"/>
      <c r="B109" s="193"/>
      <c r="C109" s="193"/>
      <c r="D109" s="118"/>
      <c r="E109" s="127"/>
      <c r="F109" s="133"/>
      <c r="G109" s="133"/>
      <c r="H109" s="133"/>
      <c r="I109" s="133"/>
      <c r="J109" s="145"/>
      <c r="K109" s="148"/>
      <c r="L109" s="151"/>
      <c r="M109" s="154"/>
      <c r="N109" s="14"/>
      <c r="O109" s="15"/>
      <c r="P109" s="15"/>
      <c r="Q109" s="16"/>
      <c r="R109" s="17" t="str">
        <f ca="1">IF(Q109=0," ",IFERROR(IF(DATEDIF(TODAY(),Q109,"M")&lt;=5,"ROJO",IF(DATEDIF(TODAY(),Q109,"M")&gt;=12,"VERDE",IF(AND(DATEDIF(TODAY(),Q109,"M")&gt;=6,DATEDIF(TODAY(),Q109,"M")&lt;=11),"AMARILLO"))),S109))</f>
        <v xml:space="preserve"> </v>
      </c>
      <c r="S109" s="25" t="str">
        <f>IF(Q109=0," ",IF(Q109&lt;=$N$4,"VENCIDO","NO VENCIDO"))</f>
        <v xml:space="preserve"> </v>
      </c>
      <c r="T109" s="18"/>
      <c r="U109" s="19"/>
      <c r="V109" s="19"/>
      <c r="W109" s="20"/>
      <c r="X109" s="20"/>
      <c r="Y109" s="164"/>
      <c r="Z109" s="21"/>
      <c r="AA109" s="4"/>
      <c r="AB109" s="166"/>
      <c r="AC109" s="166"/>
      <c r="AD109" s="170"/>
      <c r="AE109" s="166"/>
      <c r="AF109" s="166"/>
      <c r="AG109" s="166"/>
      <c r="AH109" s="166"/>
      <c r="AI109" s="166"/>
      <c r="AJ109" s="166"/>
      <c r="AK109" s="166"/>
      <c r="AL109" s="166"/>
      <c r="AM109" s="166"/>
      <c r="AN109" s="166"/>
      <c r="AO109" s="184"/>
      <c r="AP109" s="24"/>
      <c r="AQ109" s="8"/>
    </row>
    <row r="110" spans="1:43" ht="14.65" customHeight="1">
      <c r="A110" s="101"/>
      <c r="B110" s="193"/>
      <c r="C110" s="193"/>
      <c r="D110" s="118"/>
      <c r="E110" s="127"/>
      <c r="F110" s="133"/>
      <c r="G110" s="133"/>
      <c r="H110" s="133"/>
      <c r="I110" s="133"/>
      <c r="J110" s="145"/>
      <c r="K110" s="148"/>
      <c r="L110" s="151"/>
      <c r="M110" s="154"/>
      <c r="N110" s="14"/>
      <c r="O110" s="15"/>
      <c r="P110" s="15"/>
      <c r="Q110" s="16"/>
      <c r="R110" s="17" t="str">
        <f ca="1">IF(Q110=0," ",IFERROR(IF(DATEDIF(TODAY(),Q110,"M")&lt;=5,"ROJO",IF(DATEDIF(TODAY(),Q110,"M")&gt;=12,"VERDE",IF(AND(DATEDIF(TODAY(),Q110,"M")&gt;=6,DATEDIF(TODAY(),Q110,"M")&lt;=11),"AMARILLO"))),S110))</f>
        <v xml:space="preserve"> </v>
      </c>
      <c r="S110" s="25" t="str">
        <f>IF(Q110=0," ",IF(Q110&lt;=$N$4,"VENCIDO","NO VENCIDO"))</f>
        <v xml:space="preserve"> </v>
      </c>
      <c r="T110" s="18"/>
      <c r="U110" s="19"/>
      <c r="V110" s="19"/>
      <c r="W110" s="20"/>
      <c r="X110" s="20"/>
      <c r="Y110" s="164"/>
      <c r="Z110" s="21"/>
      <c r="AA110" s="4"/>
      <c r="AB110" s="166"/>
      <c r="AC110" s="166"/>
      <c r="AD110" s="170"/>
      <c r="AE110" s="166"/>
      <c r="AF110" s="166"/>
      <c r="AG110" s="166"/>
      <c r="AH110" s="166"/>
      <c r="AI110" s="166"/>
      <c r="AJ110" s="166"/>
      <c r="AK110" s="166"/>
      <c r="AL110" s="166"/>
      <c r="AM110" s="166"/>
      <c r="AN110" s="166"/>
      <c r="AO110" s="184"/>
      <c r="AP110" s="24"/>
      <c r="AQ110" s="8"/>
    </row>
    <row r="111" spans="1:43" ht="14.65" customHeight="1">
      <c r="A111" s="101"/>
      <c r="B111" s="193"/>
      <c r="C111" s="193"/>
      <c r="D111" s="118"/>
      <c r="E111" s="127"/>
      <c r="F111" s="133"/>
      <c r="G111" s="133"/>
      <c r="H111" s="133"/>
      <c r="I111" s="133"/>
      <c r="J111" s="145"/>
      <c r="K111" s="148"/>
      <c r="L111" s="151"/>
      <c r="M111" s="155"/>
      <c r="N111" s="14"/>
      <c r="O111" s="15"/>
      <c r="P111" s="15"/>
      <c r="Q111" s="16"/>
      <c r="R111" s="17" t="str">
        <f ca="1">IF(Q111=0," ",IFERROR(IF(DATEDIF(TODAY(),Q111,"M")&lt;=5,"ROJO",IF(DATEDIF(TODAY(),Q111,"M")&gt;=12,"VERDE",IF(AND(DATEDIF(TODAY(),Q111,"M")&gt;=6,DATEDIF(TODAY(),Q111,"M")&lt;=11),"AMARILLO"))),S111))</f>
        <v xml:space="preserve"> </v>
      </c>
      <c r="S111" s="25" t="str">
        <f>IF(Q111=0," ",IF(Q111&lt;=$N$4,"VENCIDO","NO VENCIDO"))</f>
        <v xml:space="preserve"> </v>
      </c>
      <c r="T111" s="18"/>
      <c r="U111" s="19"/>
      <c r="V111" s="19"/>
      <c r="W111" s="20"/>
      <c r="X111" s="20"/>
      <c r="Y111" s="164"/>
      <c r="Z111" s="21"/>
      <c r="AA111" s="4"/>
      <c r="AB111" s="166"/>
      <c r="AC111" s="166"/>
      <c r="AD111" s="170"/>
      <c r="AE111" s="166"/>
      <c r="AF111" s="166"/>
      <c r="AG111" s="166"/>
      <c r="AH111" s="166"/>
      <c r="AI111" s="166"/>
      <c r="AJ111" s="166"/>
      <c r="AK111" s="166"/>
      <c r="AL111" s="166"/>
      <c r="AM111" s="166"/>
      <c r="AN111" s="166"/>
      <c r="AO111" s="185"/>
      <c r="AP111" s="24"/>
      <c r="AQ111" s="8"/>
    </row>
    <row r="112" spans="1:43" ht="16.5">
      <c r="A112" s="102"/>
      <c r="B112" s="193"/>
      <c r="C112" s="193"/>
      <c r="D112" s="119"/>
      <c r="E112" s="128"/>
      <c r="F112" s="134"/>
      <c r="G112" s="134"/>
      <c r="H112" s="134"/>
      <c r="I112" s="134"/>
      <c r="J112" s="146"/>
      <c r="K112" s="149"/>
      <c r="L112" s="152"/>
      <c r="M112" s="28" t="b">
        <f>M107=N112</f>
        <v>1</v>
      </c>
      <c r="N112" s="29">
        <f>SUM(N107:N111)</f>
        <v>0</v>
      </c>
      <c r="O112" s="30" t="s">
        <v>112</v>
      </c>
      <c r="P112" s="31"/>
      <c r="Q112" s="32"/>
      <c r="R112" s="32"/>
      <c r="S112" s="32"/>
      <c r="T112" s="33">
        <f>SUM(T107:T111)</f>
        <v>0</v>
      </c>
      <c r="U112" s="34"/>
      <c r="V112" s="34"/>
      <c r="W112" s="34"/>
      <c r="X112" s="35"/>
      <c r="Y112" s="165"/>
      <c r="Z112" s="36"/>
      <c r="AA112" s="4"/>
      <c r="AB112" s="37"/>
      <c r="AC112" s="37"/>
      <c r="AD112" s="38"/>
      <c r="AE112" s="37"/>
      <c r="AF112" s="37"/>
      <c r="AG112" s="37"/>
      <c r="AH112" s="37"/>
      <c r="AI112" s="37"/>
      <c r="AJ112" s="37"/>
      <c r="AK112" s="37"/>
      <c r="AL112" s="37"/>
      <c r="AM112" s="37"/>
      <c r="AN112" s="37"/>
      <c r="AO112" s="39"/>
      <c r="AP112" s="24"/>
      <c r="AQ112" s="8"/>
    </row>
    <row r="113" spans="1:43" ht="14.65" customHeight="1">
      <c r="A113" s="100">
        <f>A107+1</f>
        <v>19</v>
      </c>
      <c r="B113" s="187" t="s">
        <v>146</v>
      </c>
      <c r="C113" s="188"/>
      <c r="D113" s="117">
        <f>+Septiembre!M113</f>
        <v>80</v>
      </c>
      <c r="E113" s="126"/>
      <c r="F113" s="132"/>
      <c r="G113" s="132"/>
      <c r="H113" s="132"/>
      <c r="I113" s="132"/>
      <c r="J113" s="144">
        <f>+F113+G113</f>
        <v>0</v>
      </c>
      <c r="K113" s="147">
        <f>+AO113</f>
        <v>0</v>
      </c>
      <c r="L113" s="150">
        <f>+J113+K113</f>
        <v>0</v>
      </c>
      <c r="M113" s="153">
        <f>+(D113+E113)-(L113)+H113-I113</f>
        <v>80</v>
      </c>
      <c r="N113" s="14"/>
      <c r="O113" s="15"/>
      <c r="P113" s="15"/>
      <c r="Q113" s="16"/>
      <c r="R113" s="17" t="str">
        <f ca="1">IF(Q113=0," ",IFERROR(IF(DATEDIF(TODAY(),Q113,"M")&lt;=5,"ROJO",IF(DATEDIF(TODAY(),Q113,"M")&gt;=12,"VERDE",IF(AND(DATEDIF(TODAY(),Q113,"M")&gt;=6,DATEDIF(TODAY(),Q113,"M")&lt;=11),"AMARILLO"))),S113))</f>
        <v xml:space="preserve"> </v>
      </c>
      <c r="S113" s="17" t="str">
        <f>IF(Q113=0," ",IF(Q113&lt;=$N$4,"VENCIDO","NO VENCIDO"))</f>
        <v xml:space="preserve"> </v>
      </c>
      <c r="T113" s="18"/>
      <c r="U113" s="19"/>
      <c r="V113" s="19"/>
      <c r="W113" s="20"/>
      <c r="X113" s="20"/>
      <c r="Y113" s="163">
        <f>+AT113</f>
        <v>0</v>
      </c>
      <c r="Z113" s="21"/>
      <c r="AA113" s="4"/>
      <c r="AB113" s="166"/>
      <c r="AC113" s="166"/>
      <c r="AD113" s="170">
        <f>+AB113+AC113</f>
        <v>0</v>
      </c>
      <c r="AE113" s="166"/>
      <c r="AF113" s="166"/>
      <c r="AG113" s="166"/>
      <c r="AH113" s="166"/>
      <c r="AI113" s="166"/>
      <c r="AJ113" s="166"/>
      <c r="AK113" s="166"/>
      <c r="AL113" s="166"/>
      <c r="AM113" s="166"/>
      <c r="AN113" s="166"/>
      <c r="AO113" s="183">
        <f>SUM(AD113:AN117)</f>
        <v>0</v>
      </c>
      <c r="AP113" s="24"/>
      <c r="AQ113" s="8"/>
    </row>
    <row r="114" spans="1:43" ht="14.65" customHeight="1">
      <c r="A114" s="101"/>
      <c r="B114" s="189"/>
      <c r="C114" s="190"/>
      <c r="D114" s="118"/>
      <c r="E114" s="127"/>
      <c r="F114" s="133"/>
      <c r="G114" s="133"/>
      <c r="H114" s="133"/>
      <c r="I114" s="133"/>
      <c r="J114" s="145"/>
      <c r="K114" s="148"/>
      <c r="L114" s="151"/>
      <c r="M114" s="154"/>
      <c r="N114" s="14"/>
      <c r="O114" s="15"/>
      <c r="P114" s="15"/>
      <c r="Q114" s="16"/>
      <c r="R114" s="17" t="str">
        <f ca="1">IF(Q114=0," ",IFERROR(IF(DATEDIF(TODAY(),Q114,"M")&lt;=5,"ROJO",IF(DATEDIF(TODAY(),Q114,"M")&gt;=12,"VERDE",IF(AND(DATEDIF(TODAY(),Q114,"M")&gt;=6,DATEDIF(TODAY(),Q114,"M")&lt;=11),"AMARILLO"))),S114))</f>
        <v xml:space="preserve"> </v>
      </c>
      <c r="S114" s="25" t="str">
        <f>IF(Q114=0," ",IF(Q114&lt;=$N$4,"VENCIDO","NO VENCIDO"))</f>
        <v xml:space="preserve"> </v>
      </c>
      <c r="T114" s="18"/>
      <c r="U114" s="19"/>
      <c r="V114" s="19"/>
      <c r="W114" s="20"/>
      <c r="X114" s="20"/>
      <c r="Y114" s="164"/>
      <c r="Z114" s="21"/>
      <c r="AA114" s="4"/>
      <c r="AB114" s="166"/>
      <c r="AC114" s="166"/>
      <c r="AD114" s="170"/>
      <c r="AE114" s="166"/>
      <c r="AF114" s="166"/>
      <c r="AG114" s="166"/>
      <c r="AH114" s="166"/>
      <c r="AI114" s="166"/>
      <c r="AJ114" s="166"/>
      <c r="AK114" s="166"/>
      <c r="AL114" s="166"/>
      <c r="AM114" s="166"/>
      <c r="AN114" s="166"/>
      <c r="AO114" s="184"/>
      <c r="AP114" s="24"/>
      <c r="AQ114" s="8"/>
    </row>
    <row r="115" spans="1:43" ht="14.65" customHeight="1">
      <c r="A115" s="101"/>
      <c r="B115" s="189"/>
      <c r="C115" s="190"/>
      <c r="D115" s="118"/>
      <c r="E115" s="127"/>
      <c r="F115" s="133"/>
      <c r="G115" s="133"/>
      <c r="H115" s="133"/>
      <c r="I115" s="133"/>
      <c r="J115" s="145"/>
      <c r="K115" s="148"/>
      <c r="L115" s="151"/>
      <c r="M115" s="154"/>
      <c r="N115" s="14"/>
      <c r="O115" s="15"/>
      <c r="P115" s="15"/>
      <c r="Q115" s="16"/>
      <c r="R115" s="17" t="str">
        <f ca="1">IF(Q115=0," ",IFERROR(IF(DATEDIF(TODAY(),Q115,"M")&lt;=5,"ROJO",IF(DATEDIF(TODAY(),Q115,"M")&gt;=12,"VERDE",IF(AND(DATEDIF(TODAY(),Q115,"M")&gt;=6,DATEDIF(TODAY(),Q115,"M")&lt;=11),"AMARILLO"))),S115))</f>
        <v xml:space="preserve"> </v>
      </c>
      <c r="S115" s="25" t="str">
        <f>IF(Q115=0," ",IF(Q115&lt;=$N$4,"VENCIDO","NO VENCIDO"))</f>
        <v xml:space="preserve"> </v>
      </c>
      <c r="T115" s="18"/>
      <c r="U115" s="19"/>
      <c r="V115" s="19"/>
      <c r="W115" s="20"/>
      <c r="X115" s="20"/>
      <c r="Y115" s="164"/>
      <c r="Z115" s="21"/>
      <c r="AA115" s="4"/>
      <c r="AB115" s="166"/>
      <c r="AC115" s="166"/>
      <c r="AD115" s="170"/>
      <c r="AE115" s="166"/>
      <c r="AF115" s="166"/>
      <c r="AG115" s="166"/>
      <c r="AH115" s="166"/>
      <c r="AI115" s="166"/>
      <c r="AJ115" s="166"/>
      <c r="AK115" s="166"/>
      <c r="AL115" s="166"/>
      <c r="AM115" s="166"/>
      <c r="AN115" s="166"/>
      <c r="AO115" s="184"/>
      <c r="AP115" s="24"/>
      <c r="AQ115" s="8"/>
    </row>
    <row r="116" spans="1:43" ht="14.65" customHeight="1">
      <c r="A116" s="101"/>
      <c r="B116" s="189"/>
      <c r="C116" s="190"/>
      <c r="D116" s="118"/>
      <c r="E116" s="127"/>
      <c r="F116" s="133"/>
      <c r="G116" s="133"/>
      <c r="H116" s="133"/>
      <c r="I116" s="133"/>
      <c r="J116" s="145"/>
      <c r="K116" s="148"/>
      <c r="L116" s="151"/>
      <c r="M116" s="154"/>
      <c r="N116" s="14"/>
      <c r="O116" s="15"/>
      <c r="P116" s="15"/>
      <c r="Q116" s="16"/>
      <c r="R116" s="17" t="str">
        <f ca="1">IF(Q116=0," ",IFERROR(IF(DATEDIF(TODAY(),Q116,"M")&lt;=5,"ROJO",IF(DATEDIF(TODAY(),Q116,"M")&gt;=12,"VERDE",IF(AND(DATEDIF(TODAY(),Q116,"M")&gt;=6,DATEDIF(TODAY(),Q116,"M")&lt;=11),"AMARILLO"))),S116))</f>
        <v xml:space="preserve"> </v>
      </c>
      <c r="S116" s="25" t="str">
        <f>IF(Q116=0," ",IF(Q116&lt;=$N$4,"VENCIDO","NO VENCIDO"))</f>
        <v xml:space="preserve"> </v>
      </c>
      <c r="T116" s="18"/>
      <c r="U116" s="19"/>
      <c r="V116" s="19"/>
      <c r="W116" s="20"/>
      <c r="X116" s="20"/>
      <c r="Y116" s="164"/>
      <c r="Z116" s="21"/>
      <c r="AA116" s="4"/>
      <c r="AB116" s="166"/>
      <c r="AC116" s="166"/>
      <c r="AD116" s="170"/>
      <c r="AE116" s="166"/>
      <c r="AF116" s="166"/>
      <c r="AG116" s="166"/>
      <c r="AH116" s="166"/>
      <c r="AI116" s="166"/>
      <c r="AJ116" s="166"/>
      <c r="AK116" s="166"/>
      <c r="AL116" s="166"/>
      <c r="AM116" s="166"/>
      <c r="AN116" s="166"/>
      <c r="AO116" s="184"/>
      <c r="AP116" s="24"/>
      <c r="AQ116" s="8"/>
    </row>
    <row r="117" spans="1:43" ht="14.65" customHeight="1">
      <c r="A117" s="101"/>
      <c r="B117" s="189"/>
      <c r="C117" s="190"/>
      <c r="D117" s="118"/>
      <c r="E117" s="127"/>
      <c r="F117" s="133"/>
      <c r="G117" s="133"/>
      <c r="H117" s="133"/>
      <c r="I117" s="133"/>
      <c r="J117" s="145"/>
      <c r="K117" s="148"/>
      <c r="L117" s="151"/>
      <c r="M117" s="155"/>
      <c r="N117" s="14"/>
      <c r="O117" s="15"/>
      <c r="P117" s="15"/>
      <c r="Q117" s="16"/>
      <c r="R117" s="17" t="str">
        <f ca="1">IF(Q117=0," ",IFERROR(IF(DATEDIF(TODAY(),Q117,"M")&lt;=5,"ROJO",IF(DATEDIF(TODAY(),Q117,"M")&gt;=12,"VERDE",IF(AND(DATEDIF(TODAY(),Q117,"M")&gt;=6,DATEDIF(TODAY(),Q117,"M")&lt;=11),"AMARILLO"))),S117))</f>
        <v xml:space="preserve"> </v>
      </c>
      <c r="S117" s="25" t="str">
        <f>IF(Q117=0," ",IF(Q117&lt;=$N$4,"VENCIDO","NO VENCIDO"))</f>
        <v xml:space="preserve"> </v>
      </c>
      <c r="T117" s="18"/>
      <c r="U117" s="19"/>
      <c r="V117" s="19"/>
      <c r="W117" s="20"/>
      <c r="X117" s="20"/>
      <c r="Y117" s="164"/>
      <c r="Z117" s="21"/>
      <c r="AA117" s="4"/>
      <c r="AB117" s="166"/>
      <c r="AC117" s="166"/>
      <c r="AD117" s="170"/>
      <c r="AE117" s="166"/>
      <c r="AF117" s="166"/>
      <c r="AG117" s="166"/>
      <c r="AH117" s="166"/>
      <c r="AI117" s="166"/>
      <c r="AJ117" s="166"/>
      <c r="AK117" s="166"/>
      <c r="AL117" s="166"/>
      <c r="AM117" s="166"/>
      <c r="AN117" s="166"/>
      <c r="AO117" s="185"/>
      <c r="AP117" s="24"/>
      <c r="AQ117" s="8"/>
    </row>
    <row r="118" spans="1:43" ht="16.5">
      <c r="A118" s="102"/>
      <c r="B118" s="191"/>
      <c r="C118" s="192"/>
      <c r="D118" s="119"/>
      <c r="E118" s="128"/>
      <c r="F118" s="134"/>
      <c r="G118" s="134"/>
      <c r="H118" s="134"/>
      <c r="I118" s="134"/>
      <c r="J118" s="146"/>
      <c r="K118" s="149"/>
      <c r="L118" s="152"/>
      <c r="M118" s="28" t="b">
        <f>M113=N118</f>
        <v>0</v>
      </c>
      <c r="N118" s="29">
        <f>SUM(N113:N117)</f>
        <v>0</v>
      </c>
      <c r="O118" s="30" t="s">
        <v>112</v>
      </c>
      <c r="P118" s="31"/>
      <c r="Q118" s="32"/>
      <c r="R118" s="32"/>
      <c r="S118" s="32"/>
      <c r="T118" s="33">
        <f>SUM(T113:T117)</f>
        <v>0</v>
      </c>
      <c r="U118" s="34"/>
      <c r="V118" s="34"/>
      <c r="W118" s="34"/>
      <c r="X118" s="35"/>
      <c r="Y118" s="165"/>
      <c r="Z118" s="36"/>
      <c r="AA118" s="4"/>
      <c r="AB118" s="37"/>
      <c r="AC118" s="37"/>
      <c r="AD118" s="38"/>
      <c r="AE118" s="37"/>
      <c r="AF118" s="37"/>
      <c r="AG118" s="37"/>
      <c r="AH118" s="37"/>
      <c r="AI118" s="37"/>
      <c r="AJ118" s="37"/>
      <c r="AK118" s="37"/>
      <c r="AL118" s="37"/>
      <c r="AM118" s="37"/>
      <c r="AN118" s="37"/>
      <c r="AO118" s="39"/>
      <c r="AP118" s="24"/>
      <c r="AQ118" s="8"/>
    </row>
    <row r="119" spans="1:43" ht="14.65" customHeight="1">
      <c r="A119" s="100">
        <f>A113+1</f>
        <v>20</v>
      </c>
      <c r="B119" s="187" t="s">
        <v>148</v>
      </c>
      <c r="C119" s="188"/>
      <c r="D119" s="117">
        <f>+Septiembre!M119</f>
        <v>12</v>
      </c>
      <c r="E119" s="126"/>
      <c r="F119" s="132"/>
      <c r="G119" s="132"/>
      <c r="H119" s="132"/>
      <c r="I119" s="132"/>
      <c r="J119" s="144">
        <f>+F119+G119</f>
        <v>0</v>
      </c>
      <c r="K119" s="147">
        <f>+AO119</f>
        <v>0</v>
      </c>
      <c r="L119" s="150">
        <f>+J119+K119</f>
        <v>0</v>
      </c>
      <c r="M119" s="153">
        <f>+(D119+E119)-(L119)+H119-I119</f>
        <v>12</v>
      </c>
      <c r="N119" s="14"/>
      <c r="O119" s="15"/>
      <c r="P119" s="15"/>
      <c r="Q119" s="16"/>
      <c r="R119" s="17" t="str">
        <f ca="1">IF(Q119=0," ",IFERROR(IF(DATEDIF(TODAY(),Q119,"M")&lt;=5,"ROJO",IF(DATEDIF(TODAY(),Q119,"M")&gt;=12,"VERDE",IF(AND(DATEDIF(TODAY(),Q119,"M")&gt;=6,DATEDIF(TODAY(),Q119,"M")&lt;=11),"AMARILLO"))),S119))</f>
        <v xml:space="preserve"> </v>
      </c>
      <c r="S119" s="17" t="str">
        <f>IF(Q119=0," ",IF(Q119&lt;=$N$4,"VENCIDO","NO VENCIDO"))</f>
        <v xml:space="preserve"> </v>
      </c>
      <c r="T119" s="18"/>
      <c r="U119" s="19"/>
      <c r="V119" s="19"/>
      <c r="W119" s="20"/>
      <c r="X119" s="20"/>
      <c r="Y119" s="163">
        <f>+AT119</f>
        <v>0</v>
      </c>
      <c r="Z119" s="21"/>
      <c r="AA119" s="4"/>
      <c r="AB119" s="166"/>
      <c r="AC119" s="166"/>
      <c r="AD119" s="170">
        <f>+AB119+AC119</f>
        <v>0</v>
      </c>
      <c r="AE119" s="166"/>
      <c r="AF119" s="166"/>
      <c r="AG119" s="166"/>
      <c r="AH119" s="166"/>
      <c r="AI119" s="166"/>
      <c r="AJ119" s="166"/>
      <c r="AK119" s="166"/>
      <c r="AL119" s="166"/>
      <c r="AM119" s="166"/>
      <c r="AN119" s="166"/>
      <c r="AO119" s="183">
        <f>SUM(AD119:AN123)</f>
        <v>0</v>
      </c>
      <c r="AP119" s="24"/>
      <c r="AQ119" s="8"/>
    </row>
    <row r="120" spans="1:43" ht="14.65" customHeight="1">
      <c r="A120" s="101"/>
      <c r="B120" s="189"/>
      <c r="C120" s="190"/>
      <c r="D120" s="118"/>
      <c r="E120" s="127"/>
      <c r="F120" s="133"/>
      <c r="G120" s="133"/>
      <c r="H120" s="133"/>
      <c r="I120" s="133"/>
      <c r="J120" s="145"/>
      <c r="K120" s="148"/>
      <c r="L120" s="151"/>
      <c r="M120" s="154"/>
      <c r="N120" s="14"/>
      <c r="O120" s="15"/>
      <c r="P120" s="15"/>
      <c r="Q120" s="16"/>
      <c r="R120" s="17" t="str">
        <f ca="1">IF(Q120=0," ",IFERROR(IF(DATEDIF(TODAY(),Q120,"M")&lt;=5,"ROJO",IF(DATEDIF(TODAY(),Q120,"M")&gt;=12,"VERDE",IF(AND(DATEDIF(TODAY(),Q120,"M")&gt;=6,DATEDIF(TODAY(),Q120,"M")&lt;=11),"AMARILLO"))),S120))</f>
        <v xml:space="preserve"> </v>
      </c>
      <c r="S120" s="25" t="str">
        <f>IF(Q120=0," ",IF(Q120&lt;=$N$4,"VENCIDO","NO VENCIDO"))</f>
        <v xml:space="preserve"> </v>
      </c>
      <c r="T120" s="18"/>
      <c r="U120" s="19"/>
      <c r="V120" s="19"/>
      <c r="W120" s="20"/>
      <c r="X120" s="20"/>
      <c r="Y120" s="164"/>
      <c r="Z120" s="21"/>
      <c r="AA120" s="4"/>
      <c r="AB120" s="166"/>
      <c r="AC120" s="166"/>
      <c r="AD120" s="170"/>
      <c r="AE120" s="166"/>
      <c r="AF120" s="166"/>
      <c r="AG120" s="166"/>
      <c r="AH120" s="166"/>
      <c r="AI120" s="166"/>
      <c r="AJ120" s="166"/>
      <c r="AK120" s="166"/>
      <c r="AL120" s="166"/>
      <c r="AM120" s="166"/>
      <c r="AN120" s="166"/>
      <c r="AO120" s="184"/>
      <c r="AP120" s="24"/>
      <c r="AQ120" s="8"/>
    </row>
    <row r="121" spans="1:43" ht="14.65" customHeight="1">
      <c r="A121" s="101"/>
      <c r="B121" s="189"/>
      <c r="C121" s="190"/>
      <c r="D121" s="118"/>
      <c r="E121" s="127"/>
      <c r="F121" s="133"/>
      <c r="G121" s="133"/>
      <c r="H121" s="133"/>
      <c r="I121" s="133"/>
      <c r="J121" s="145"/>
      <c r="K121" s="148"/>
      <c r="L121" s="151"/>
      <c r="M121" s="154"/>
      <c r="N121" s="14"/>
      <c r="O121" s="15"/>
      <c r="P121" s="15"/>
      <c r="Q121" s="16"/>
      <c r="R121" s="17" t="str">
        <f ca="1">IF(Q121=0," ",IFERROR(IF(DATEDIF(TODAY(),Q121,"M")&lt;=5,"ROJO",IF(DATEDIF(TODAY(),Q121,"M")&gt;=12,"VERDE",IF(AND(DATEDIF(TODAY(),Q121,"M")&gt;=6,DATEDIF(TODAY(),Q121,"M")&lt;=11),"AMARILLO"))),S121))</f>
        <v xml:space="preserve"> </v>
      </c>
      <c r="S121" s="25" t="str">
        <f>IF(Q121=0," ",IF(Q121&lt;=$N$4,"VENCIDO","NO VENCIDO"))</f>
        <v xml:space="preserve"> </v>
      </c>
      <c r="T121" s="18"/>
      <c r="U121" s="19"/>
      <c r="V121" s="19"/>
      <c r="W121" s="20"/>
      <c r="X121" s="20"/>
      <c r="Y121" s="164"/>
      <c r="Z121" s="21"/>
      <c r="AA121" s="4"/>
      <c r="AB121" s="166"/>
      <c r="AC121" s="166"/>
      <c r="AD121" s="170"/>
      <c r="AE121" s="166"/>
      <c r="AF121" s="166"/>
      <c r="AG121" s="166"/>
      <c r="AH121" s="166"/>
      <c r="AI121" s="166"/>
      <c r="AJ121" s="166"/>
      <c r="AK121" s="166"/>
      <c r="AL121" s="166"/>
      <c r="AM121" s="166"/>
      <c r="AN121" s="166"/>
      <c r="AO121" s="184"/>
      <c r="AP121" s="24"/>
      <c r="AQ121" s="8"/>
    </row>
    <row r="122" spans="1:43" ht="14.65" customHeight="1">
      <c r="A122" s="101"/>
      <c r="B122" s="189"/>
      <c r="C122" s="190"/>
      <c r="D122" s="118"/>
      <c r="E122" s="127"/>
      <c r="F122" s="133"/>
      <c r="G122" s="133"/>
      <c r="H122" s="133"/>
      <c r="I122" s="133"/>
      <c r="J122" s="145"/>
      <c r="K122" s="148"/>
      <c r="L122" s="151"/>
      <c r="M122" s="154"/>
      <c r="N122" s="14"/>
      <c r="O122" s="15"/>
      <c r="P122" s="15"/>
      <c r="Q122" s="16"/>
      <c r="R122" s="17" t="str">
        <f ca="1">IF(Q122=0," ",IFERROR(IF(DATEDIF(TODAY(),Q122,"M")&lt;=5,"ROJO",IF(DATEDIF(TODAY(),Q122,"M")&gt;=12,"VERDE",IF(AND(DATEDIF(TODAY(),Q122,"M")&gt;=6,DATEDIF(TODAY(),Q122,"M")&lt;=11),"AMARILLO"))),S122))</f>
        <v xml:space="preserve"> </v>
      </c>
      <c r="S122" s="25" t="str">
        <f>IF(Q122=0," ",IF(Q122&lt;=$N$4,"VENCIDO","NO VENCIDO"))</f>
        <v xml:space="preserve"> </v>
      </c>
      <c r="T122" s="18"/>
      <c r="U122" s="19"/>
      <c r="V122" s="19"/>
      <c r="W122" s="20"/>
      <c r="X122" s="20"/>
      <c r="Y122" s="164"/>
      <c r="Z122" s="21"/>
      <c r="AA122" s="4"/>
      <c r="AB122" s="166"/>
      <c r="AC122" s="166"/>
      <c r="AD122" s="170"/>
      <c r="AE122" s="166"/>
      <c r="AF122" s="166"/>
      <c r="AG122" s="166"/>
      <c r="AH122" s="166"/>
      <c r="AI122" s="166"/>
      <c r="AJ122" s="166"/>
      <c r="AK122" s="166"/>
      <c r="AL122" s="166"/>
      <c r="AM122" s="166"/>
      <c r="AN122" s="166"/>
      <c r="AO122" s="184"/>
      <c r="AP122" s="24"/>
      <c r="AQ122" s="8"/>
    </row>
    <row r="123" spans="1:43" ht="14.65" customHeight="1">
      <c r="A123" s="101"/>
      <c r="B123" s="189"/>
      <c r="C123" s="190"/>
      <c r="D123" s="118"/>
      <c r="E123" s="127"/>
      <c r="F123" s="133"/>
      <c r="G123" s="133"/>
      <c r="H123" s="133"/>
      <c r="I123" s="133"/>
      <c r="J123" s="145"/>
      <c r="K123" s="148"/>
      <c r="L123" s="151"/>
      <c r="M123" s="155"/>
      <c r="N123" s="14"/>
      <c r="O123" s="15"/>
      <c r="P123" s="15"/>
      <c r="Q123" s="16"/>
      <c r="R123" s="17" t="str">
        <f ca="1">IF(Q123=0," ",IFERROR(IF(DATEDIF(TODAY(),Q123,"M")&lt;=5,"ROJO",IF(DATEDIF(TODAY(),Q123,"M")&gt;=12,"VERDE",IF(AND(DATEDIF(TODAY(),Q123,"M")&gt;=6,DATEDIF(TODAY(),Q123,"M")&lt;=11),"AMARILLO"))),S123))</f>
        <v xml:space="preserve"> </v>
      </c>
      <c r="S123" s="25" t="str">
        <f>IF(Q123=0," ",IF(Q123&lt;=$N$4,"VENCIDO","NO VENCIDO"))</f>
        <v xml:space="preserve"> </v>
      </c>
      <c r="T123" s="18"/>
      <c r="U123" s="19"/>
      <c r="V123" s="19"/>
      <c r="W123" s="20"/>
      <c r="X123" s="20"/>
      <c r="Y123" s="164"/>
      <c r="Z123" s="21"/>
      <c r="AA123" s="4"/>
      <c r="AB123" s="166"/>
      <c r="AC123" s="166"/>
      <c r="AD123" s="170"/>
      <c r="AE123" s="166"/>
      <c r="AF123" s="166"/>
      <c r="AG123" s="166"/>
      <c r="AH123" s="166"/>
      <c r="AI123" s="166"/>
      <c r="AJ123" s="166"/>
      <c r="AK123" s="166"/>
      <c r="AL123" s="166"/>
      <c r="AM123" s="166"/>
      <c r="AN123" s="166"/>
      <c r="AO123" s="185"/>
      <c r="AP123" s="24"/>
      <c r="AQ123" s="8"/>
    </row>
    <row r="124" spans="1:43" ht="16.5">
      <c r="A124" s="102"/>
      <c r="B124" s="191"/>
      <c r="C124" s="192"/>
      <c r="D124" s="119"/>
      <c r="E124" s="128"/>
      <c r="F124" s="134"/>
      <c r="G124" s="134"/>
      <c r="H124" s="134"/>
      <c r="I124" s="134"/>
      <c r="J124" s="146"/>
      <c r="K124" s="149"/>
      <c r="L124" s="152"/>
      <c r="M124" s="28" t="b">
        <f>M119=N124</f>
        <v>0</v>
      </c>
      <c r="N124" s="29">
        <f>SUM(N119:N123)</f>
        <v>0</v>
      </c>
      <c r="O124" s="30" t="s">
        <v>112</v>
      </c>
      <c r="P124" s="31"/>
      <c r="Q124" s="32"/>
      <c r="R124" s="32"/>
      <c r="S124" s="32"/>
      <c r="T124" s="33">
        <f>SUM(T119:T123)</f>
        <v>0</v>
      </c>
      <c r="U124" s="34"/>
      <c r="V124" s="34"/>
      <c r="W124" s="34"/>
      <c r="X124" s="35"/>
      <c r="Y124" s="165"/>
      <c r="Z124" s="36"/>
      <c r="AA124" s="4"/>
      <c r="AB124" s="37"/>
      <c r="AC124" s="38"/>
      <c r="AD124" s="38"/>
      <c r="AE124" s="38"/>
      <c r="AF124" s="38"/>
      <c r="AG124" s="38"/>
      <c r="AH124" s="38"/>
      <c r="AI124" s="38"/>
      <c r="AJ124" s="38"/>
      <c r="AK124" s="38"/>
      <c r="AL124" s="38"/>
      <c r="AM124" s="38"/>
      <c r="AN124" s="38"/>
      <c r="AO124" s="39"/>
      <c r="AP124" s="24"/>
      <c r="AQ124" s="8"/>
    </row>
    <row r="125" spans="1:43" ht="14.65" customHeight="1">
      <c r="A125" s="100">
        <f>A119+1</f>
        <v>21</v>
      </c>
      <c r="B125" s="187" t="s">
        <v>151</v>
      </c>
      <c r="C125" s="188"/>
      <c r="D125" s="117">
        <f>+Septiembre!M125</f>
        <v>20</v>
      </c>
      <c r="E125" s="126"/>
      <c r="F125" s="132"/>
      <c r="G125" s="132"/>
      <c r="H125" s="132"/>
      <c r="I125" s="132"/>
      <c r="J125" s="144">
        <f>+F125+G125</f>
        <v>0</v>
      </c>
      <c r="K125" s="147">
        <f>+AO125</f>
        <v>0</v>
      </c>
      <c r="L125" s="150">
        <f>+J125+K125</f>
        <v>0</v>
      </c>
      <c r="M125" s="153">
        <f>+(D125+E125)-(L125)+H125-I125</f>
        <v>20</v>
      </c>
      <c r="N125" s="14"/>
      <c r="O125" s="15"/>
      <c r="P125" s="15"/>
      <c r="Q125" s="16"/>
      <c r="R125" s="17" t="str">
        <f ca="1">IF(Q125=0," ",IFERROR(IF(DATEDIF(TODAY(),Q125,"M")&lt;=5,"ROJO",IF(DATEDIF(TODAY(),Q125,"M")&gt;=12,"VERDE",IF(AND(DATEDIF(TODAY(),Q125,"M")&gt;=6,DATEDIF(TODAY(),Q125,"M")&lt;=11),"AMARILLO"))),S125))</f>
        <v xml:space="preserve"> </v>
      </c>
      <c r="S125" s="17" t="str">
        <f>IF(Q125=0," ",IF(Q125&lt;=$N$4,"VENCIDO","NO VENCIDO"))</f>
        <v xml:space="preserve"> </v>
      </c>
      <c r="T125" s="18"/>
      <c r="U125" s="19"/>
      <c r="V125" s="19"/>
      <c r="W125" s="20"/>
      <c r="X125" s="20"/>
      <c r="Y125" s="163">
        <f>+AT125</f>
        <v>0</v>
      </c>
      <c r="Z125" s="21"/>
      <c r="AA125" s="4"/>
      <c r="AB125" s="166"/>
      <c r="AC125" s="166"/>
      <c r="AD125" s="170">
        <f>+AB125+AC125</f>
        <v>0</v>
      </c>
      <c r="AE125" s="166"/>
      <c r="AF125" s="166"/>
      <c r="AG125" s="166"/>
      <c r="AH125" s="166"/>
      <c r="AI125" s="166"/>
      <c r="AJ125" s="166"/>
      <c r="AK125" s="166"/>
      <c r="AL125" s="166"/>
      <c r="AM125" s="166"/>
      <c r="AN125" s="166"/>
      <c r="AO125" s="183">
        <f>SUM(AD125:AN129)</f>
        <v>0</v>
      </c>
      <c r="AP125" s="24"/>
      <c r="AQ125" s="8"/>
    </row>
    <row r="126" spans="1:43" ht="14.65" customHeight="1">
      <c r="A126" s="101"/>
      <c r="B126" s="189"/>
      <c r="C126" s="190"/>
      <c r="D126" s="118"/>
      <c r="E126" s="127"/>
      <c r="F126" s="133"/>
      <c r="G126" s="133"/>
      <c r="H126" s="133"/>
      <c r="I126" s="133"/>
      <c r="J126" s="145"/>
      <c r="K126" s="148"/>
      <c r="L126" s="151"/>
      <c r="M126" s="154"/>
      <c r="N126" s="14"/>
      <c r="O126" s="15"/>
      <c r="P126" s="15"/>
      <c r="Q126" s="16"/>
      <c r="R126" s="17" t="str">
        <f ca="1">IF(Q126=0," ",IFERROR(IF(DATEDIF(TODAY(),Q126,"M")&lt;=5,"ROJO",IF(DATEDIF(TODAY(),Q126,"M")&gt;=12,"VERDE",IF(AND(DATEDIF(TODAY(),Q126,"M")&gt;=6,DATEDIF(TODAY(),Q126,"M")&lt;=11),"AMARILLO"))),S126))</f>
        <v xml:space="preserve"> </v>
      </c>
      <c r="S126" s="25" t="str">
        <f>IF(Q126=0," ",IF(Q126&lt;=$N$4,"VENCIDO","NO VENCIDO"))</f>
        <v xml:space="preserve"> </v>
      </c>
      <c r="T126" s="18"/>
      <c r="U126" s="19"/>
      <c r="V126" s="19"/>
      <c r="W126" s="20"/>
      <c r="X126" s="20"/>
      <c r="Y126" s="164"/>
      <c r="Z126" s="21"/>
      <c r="AA126" s="4"/>
      <c r="AB126" s="166"/>
      <c r="AC126" s="166"/>
      <c r="AD126" s="170"/>
      <c r="AE126" s="166"/>
      <c r="AF126" s="166"/>
      <c r="AG126" s="166"/>
      <c r="AH126" s="166"/>
      <c r="AI126" s="166"/>
      <c r="AJ126" s="166"/>
      <c r="AK126" s="166"/>
      <c r="AL126" s="166"/>
      <c r="AM126" s="166"/>
      <c r="AN126" s="166"/>
      <c r="AO126" s="184"/>
      <c r="AP126" s="24"/>
      <c r="AQ126" s="8"/>
    </row>
    <row r="127" spans="1:43" ht="14.65" customHeight="1">
      <c r="A127" s="101"/>
      <c r="B127" s="189"/>
      <c r="C127" s="190"/>
      <c r="D127" s="118"/>
      <c r="E127" s="127"/>
      <c r="F127" s="133"/>
      <c r="G127" s="133"/>
      <c r="H127" s="133"/>
      <c r="I127" s="133"/>
      <c r="J127" s="145"/>
      <c r="K127" s="148"/>
      <c r="L127" s="151"/>
      <c r="M127" s="154"/>
      <c r="N127" s="14"/>
      <c r="O127" s="15"/>
      <c r="P127" s="15"/>
      <c r="Q127" s="16"/>
      <c r="R127" s="17" t="str">
        <f ca="1">IF(Q127=0," ",IFERROR(IF(DATEDIF(TODAY(),Q127,"M")&lt;=5,"ROJO",IF(DATEDIF(TODAY(),Q127,"M")&gt;=12,"VERDE",IF(AND(DATEDIF(TODAY(),Q127,"M")&gt;=6,DATEDIF(TODAY(),Q127,"M")&lt;=11),"AMARILLO"))),S127))</f>
        <v xml:space="preserve"> </v>
      </c>
      <c r="S127" s="25" t="str">
        <f>IF(Q127=0," ",IF(Q127&lt;=$N$4,"VENCIDO","NO VENCIDO"))</f>
        <v xml:space="preserve"> </v>
      </c>
      <c r="T127" s="18"/>
      <c r="U127" s="19"/>
      <c r="V127" s="19"/>
      <c r="W127" s="20"/>
      <c r="X127" s="20"/>
      <c r="Y127" s="164"/>
      <c r="Z127" s="21"/>
      <c r="AA127" s="4"/>
      <c r="AB127" s="166"/>
      <c r="AC127" s="166"/>
      <c r="AD127" s="170"/>
      <c r="AE127" s="166"/>
      <c r="AF127" s="166"/>
      <c r="AG127" s="166"/>
      <c r="AH127" s="166"/>
      <c r="AI127" s="166"/>
      <c r="AJ127" s="166"/>
      <c r="AK127" s="166"/>
      <c r="AL127" s="166"/>
      <c r="AM127" s="166"/>
      <c r="AN127" s="166"/>
      <c r="AO127" s="184"/>
      <c r="AP127" s="24"/>
      <c r="AQ127" s="8"/>
    </row>
    <row r="128" spans="1:43" ht="14.65" customHeight="1">
      <c r="A128" s="101"/>
      <c r="B128" s="189"/>
      <c r="C128" s="190"/>
      <c r="D128" s="118"/>
      <c r="E128" s="127"/>
      <c r="F128" s="133"/>
      <c r="G128" s="133"/>
      <c r="H128" s="133"/>
      <c r="I128" s="133"/>
      <c r="J128" s="145"/>
      <c r="K128" s="148"/>
      <c r="L128" s="151"/>
      <c r="M128" s="154"/>
      <c r="N128" s="14"/>
      <c r="O128" s="15"/>
      <c r="P128" s="15"/>
      <c r="Q128" s="16"/>
      <c r="R128" s="17" t="str">
        <f ca="1">IF(Q128=0," ",IFERROR(IF(DATEDIF(TODAY(),Q128,"M")&lt;=5,"ROJO",IF(DATEDIF(TODAY(),Q128,"M")&gt;=12,"VERDE",IF(AND(DATEDIF(TODAY(),Q128,"M")&gt;=6,DATEDIF(TODAY(),Q128,"M")&lt;=11),"AMARILLO"))),S128))</f>
        <v xml:space="preserve"> </v>
      </c>
      <c r="S128" s="25" t="str">
        <f>IF(Q128=0," ",IF(Q128&lt;=$N$4,"VENCIDO","NO VENCIDO"))</f>
        <v xml:space="preserve"> </v>
      </c>
      <c r="T128" s="18"/>
      <c r="U128" s="19"/>
      <c r="V128" s="19"/>
      <c r="W128" s="20"/>
      <c r="X128" s="20"/>
      <c r="Y128" s="164"/>
      <c r="Z128" s="21"/>
      <c r="AA128" s="4"/>
      <c r="AB128" s="166"/>
      <c r="AC128" s="166"/>
      <c r="AD128" s="170"/>
      <c r="AE128" s="166"/>
      <c r="AF128" s="166"/>
      <c r="AG128" s="166"/>
      <c r="AH128" s="166"/>
      <c r="AI128" s="166"/>
      <c r="AJ128" s="166"/>
      <c r="AK128" s="166"/>
      <c r="AL128" s="166"/>
      <c r="AM128" s="166"/>
      <c r="AN128" s="166"/>
      <c r="AO128" s="184"/>
      <c r="AP128" s="24"/>
      <c r="AQ128" s="8"/>
    </row>
    <row r="129" spans="1:43" ht="14.65" customHeight="1">
      <c r="A129" s="101"/>
      <c r="B129" s="189"/>
      <c r="C129" s="190"/>
      <c r="D129" s="118"/>
      <c r="E129" s="127"/>
      <c r="F129" s="133"/>
      <c r="G129" s="133"/>
      <c r="H129" s="133"/>
      <c r="I129" s="133"/>
      <c r="J129" s="145"/>
      <c r="K129" s="148"/>
      <c r="L129" s="151"/>
      <c r="M129" s="155"/>
      <c r="N129" s="14"/>
      <c r="O129" s="15"/>
      <c r="P129" s="15"/>
      <c r="Q129" s="16"/>
      <c r="R129" s="17" t="str">
        <f ca="1">IF(Q129=0," ",IFERROR(IF(DATEDIF(TODAY(),Q129,"M")&lt;=5,"ROJO",IF(DATEDIF(TODAY(),Q129,"M")&gt;=12,"VERDE",IF(AND(DATEDIF(TODAY(),Q129,"M")&gt;=6,DATEDIF(TODAY(),Q129,"M")&lt;=11),"AMARILLO"))),S129))</f>
        <v xml:space="preserve"> </v>
      </c>
      <c r="S129" s="25" t="str">
        <f>IF(Q129=0," ",IF(Q129&lt;=$N$4,"VENCIDO","NO VENCIDO"))</f>
        <v xml:space="preserve"> </v>
      </c>
      <c r="T129" s="18"/>
      <c r="U129" s="19"/>
      <c r="V129" s="19"/>
      <c r="W129" s="20"/>
      <c r="X129" s="20"/>
      <c r="Y129" s="164"/>
      <c r="Z129" s="21"/>
      <c r="AA129" s="4"/>
      <c r="AB129" s="166"/>
      <c r="AC129" s="166"/>
      <c r="AD129" s="170"/>
      <c r="AE129" s="166"/>
      <c r="AF129" s="166"/>
      <c r="AG129" s="166"/>
      <c r="AH129" s="166"/>
      <c r="AI129" s="166"/>
      <c r="AJ129" s="166"/>
      <c r="AK129" s="166"/>
      <c r="AL129" s="166"/>
      <c r="AM129" s="166"/>
      <c r="AN129" s="166"/>
      <c r="AO129" s="185"/>
      <c r="AP129" s="24"/>
      <c r="AQ129" s="8"/>
    </row>
    <row r="130" spans="1:43" ht="16.5">
      <c r="A130" s="102"/>
      <c r="B130" s="191"/>
      <c r="C130" s="192"/>
      <c r="D130" s="119"/>
      <c r="E130" s="128"/>
      <c r="F130" s="134"/>
      <c r="G130" s="134"/>
      <c r="H130" s="134"/>
      <c r="I130" s="134"/>
      <c r="J130" s="146"/>
      <c r="K130" s="149"/>
      <c r="L130" s="152"/>
      <c r="M130" s="28" t="b">
        <f>M125=N130</f>
        <v>0</v>
      </c>
      <c r="N130" s="29">
        <f>SUM(N125:N129)</f>
        <v>0</v>
      </c>
      <c r="O130" s="30" t="s">
        <v>112</v>
      </c>
      <c r="P130" s="31"/>
      <c r="Q130" s="32"/>
      <c r="R130" s="32"/>
      <c r="S130" s="32"/>
      <c r="T130" s="33">
        <f>SUM(T125:T129)</f>
        <v>0</v>
      </c>
      <c r="U130" s="34"/>
      <c r="V130" s="34"/>
      <c r="W130" s="34"/>
      <c r="X130" s="35"/>
      <c r="Y130" s="165"/>
      <c r="Z130" s="36"/>
      <c r="AA130" s="4"/>
      <c r="AB130" s="37"/>
      <c r="AC130" s="37"/>
      <c r="AD130" s="38"/>
      <c r="AE130" s="37"/>
      <c r="AF130" s="37"/>
      <c r="AG130" s="37"/>
      <c r="AH130" s="37"/>
      <c r="AI130" s="37"/>
      <c r="AJ130" s="37"/>
      <c r="AK130" s="37"/>
      <c r="AL130" s="37"/>
      <c r="AM130" s="37"/>
      <c r="AN130" s="37"/>
      <c r="AO130" s="39"/>
      <c r="AP130" s="24"/>
      <c r="AQ130" s="8"/>
    </row>
    <row r="131" spans="1:43" ht="14.65" customHeight="1">
      <c r="A131" s="100">
        <f>A125+1</f>
        <v>22</v>
      </c>
      <c r="B131" s="193" t="s">
        <v>153</v>
      </c>
      <c r="C131" s="193"/>
      <c r="D131" s="117">
        <f>+Septiembre!M131</f>
        <v>0</v>
      </c>
      <c r="E131" s="126"/>
      <c r="F131" s="132"/>
      <c r="G131" s="132"/>
      <c r="H131" s="132"/>
      <c r="I131" s="132"/>
      <c r="J131" s="144">
        <f>+F131+G131</f>
        <v>0</v>
      </c>
      <c r="K131" s="147">
        <f>+AO131</f>
        <v>0</v>
      </c>
      <c r="L131" s="150">
        <f>+J131+K131</f>
        <v>0</v>
      </c>
      <c r="M131" s="153">
        <f>+(D131+E131)-(L131)+H131-I131</f>
        <v>0</v>
      </c>
      <c r="N131" s="14"/>
      <c r="O131" s="15"/>
      <c r="P131" s="15"/>
      <c r="Q131" s="16"/>
      <c r="R131" s="17" t="str">
        <f ca="1">IF(Q131=0," ",IFERROR(IF(DATEDIF(TODAY(),Q131,"M")&lt;=5,"ROJO",IF(DATEDIF(TODAY(),Q131,"M")&gt;=12,"VERDE",IF(AND(DATEDIF(TODAY(),Q131,"M")&gt;=6,DATEDIF(TODAY(),Q131,"M")&lt;=11),"AMARILLO"))),S131))</f>
        <v xml:space="preserve"> </v>
      </c>
      <c r="S131" s="17" t="str">
        <f>IF(Q131=0," ",IF(Q131&lt;=$N$4,"VENCIDO","NO VENCIDO"))</f>
        <v xml:space="preserve"> </v>
      </c>
      <c r="T131" s="18"/>
      <c r="U131" s="19"/>
      <c r="V131" s="19"/>
      <c r="W131" s="20"/>
      <c r="X131" s="20"/>
      <c r="Y131" s="163">
        <f>+AT131</f>
        <v>0</v>
      </c>
      <c r="Z131" s="21"/>
      <c r="AA131" s="4"/>
      <c r="AB131" s="166"/>
      <c r="AC131" s="166"/>
      <c r="AD131" s="170">
        <f>+AB131+AC131</f>
        <v>0</v>
      </c>
      <c r="AE131" s="166"/>
      <c r="AF131" s="166"/>
      <c r="AG131" s="166"/>
      <c r="AH131" s="166"/>
      <c r="AI131" s="166"/>
      <c r="AJ131" s="166"/>
      <c r="AK131" s="166"/>
      <c r="AL131" s="166"/>
      <c r="AM131" s="166"/>
      <c r="AN131" s="166"/>
      <c r="AO131" s="183">
        <f>SUM(AD131:AN135)</f>
        <v>0</v>
      </c>
      <c r="AP131" s="24"/>
      <c r="AQ131" s="8"/>
    </row>
    <row r="132" spans="1:43" ht="14.65" customHeight="1">
      <c r="A132" s="101"/>
      <c r="B132" s="193"/>
      <c r="C132" s="193"/>
      <c r="D132" s="118"/>
      <c r="E132" s="127"/>
      <c r="F132" s="133"/>
      <c r="G132" s="133"/>
      <c r="H132" s="133"/>
      <c r="I132" s="133"/>
      <c r="J132" s="145"/>
      <c r="K132" s="148"/>
      <c r="L132" s="151"/>
      <c r="M132" s="154"/>
      <c r="N132" s="14"/>
      <c r="O132" s="15"/>
      <c r="P132" s="15"/>
      <c r="Q132" s="16"/>
      <c r="R132" s="17" t="str">
        <f ca="1">IF(Q132=0," ",IFERROR(IF(DATEDIF(TODAY(),Q132,"M")&lt;=5,"ROJO",IF(DATEDIF(TODAY(),Q132,"M")&gt;=12,"VERDE",IF(AND(DATEDIF(TODAY(),Q132,"M")&gt;=6,DATEDIF(TODAY(),Q132,"M")&lt;=11),"AMARILLO"))),S132))</f>
        <v xml:space="preserve"> </v>
      </c>
      <c r="S132" s="25" t="str">
        <f>IF(Q132=0," ",IF(Q132&lt;=$N$4,"VENCIDO","NO VENCIDO"))</f>
        <v xml:space="preserve"> </v>
      </c>
      <c r="T132" s="18"/>
      <c r="U132" s="19"/>
      <c r="V132" s="19"/>
      <c r="W132" s="20"/>
      <c r="X132" s="20"/>
      <c r="Y132" s="164"/>
      <c r="Z132" s="21"/>
      <c r="AA132" s="4"/>
      <c r="AB132" s="166"/>
      <c r="AC132" s="166"/>
      <c r="AD132" s="170"/>
      <c r="AE132" s="166"/>
      <c r="AF132" s="166"/>
      <c r="AG132" s="166"/>
      <c r="AH132" s="166"/>
      <c r="AI132" s="166"/>
      <c r="AJ132" s="166"/>
      <c r="AK132" s="166"/>
      <c r="AL132" s="166"/>
      <c r="AM132" s="166"/>
      <c r="AN132" s="166"/>
      <c r="AO132" s="184"/>
      <c r="AP132" s="24"/>
      <c r="AQ132" s="8"/>
    </row>
    <row r="133" spans="1:43" ht="14.65" customHeight="1">
      <c r="A133" s="101"/>
      <c r="B133" s="193"/>
      <c r="C133" s="193"/>
      <c r="D133" s="118"/>
      <c r="E133" s="127"/>
      <c r="F133" s="133"/>
      <c r="G133" s="133"/>
      <c r="H133" s="133"/>
      <c r="I133" s="133"/>
      <c r="J133" s="145"/>
      <c r="K133" s="148"/>
      <c r="L133" s="151"/>
      <c r="M133" s="154"/>
      <c r="N133" s="14"/>
      <c r="O133" s="15"/>
      <c r="P133" s="15"/>
      <c r="Q133" s="16"/>
      <c r="R133" s="17" t="str">
        <f ca="1">IF(Q133=0," ",IFERROR(IF(DATEDIF(TODAY(),Q133,"M")&lt;=5,"ROJO",IF(DATEDIF(TODAY(),Q133,"M")&gt;=12,"VERDE",IF(AND(DATEDIF(TODAY(),Q133,"M")&gt;=6,DATEDIF(TODAY(),Q133,"M")&lt;=11),"AMARILLO"))),S133))</f>
        <v xml:space="preserve"> </v>
      </c>
      <c r="S133" s="25" t="str">
        <f>IF(Q133=0," ",IF(Q133&lt;=$N$4,"VENCIDO","NO VENCIDO"))</f>
        <v xml:space="preserve"> </v>
      </c>
      <c r="T133" s="18"/>
      <c r="U133" s="19"/>
      <c r="V133" s="19"/>
      <c r="W133" s="20"/>
      <c r="X133" s="20"/>
      <c r="Y133" s="164"/>
      <c r="Z133" s="21"/>
      <c r="AA133" s="4"/>
      <c r="AB133" s="166"/>
      <c r="AC133" s="166"/>
      <c r="AD133" s="170"/>
      <c r="AE133" s="166"/>
      <c r="AF133" s="166"/>
      <c r="AG133" s="166"/>
      <c r="AH133" s="166"/>
      <c r="AI133" s="166"/>
      <c r="AJ133" s="166"/>
      <c r="AK133" s="166"/>
      <c r="AL133" s="166"/>
      <c r="AM133" s="166"/>
      <c r="AN133" s="166"/>
      <c r="AO133" s="184"/>
      <c r="AP133" s="24"/>
      <c r="AQ133" s="8"/>
    </row>
    <row r="134" spans="1:43" ht="14.65" customHeight="1">
      <c r="A134" s="101"/>
      <c r="B134" s="193"/>
      <c r="C134" s="193"/>
      <c r="D134" s="118"/>
      <c r="E134" s="127"/>
      <c r="F134" s="133"/>
      <c r="G134" s="133"/>
      <c r="H134" s="133"/>
      <c r="I134" s="133"/>
      <c r="J134" s="145"/>
      <c r="K134" s="148"/>
      <c r="L134" s="151"/>
      <c r="M134" s="154"/>
      <c r="N134" s="14"/>
      <c r="O134" s="15"/>
      <c r="P134" s="15"/>
      <c r="Q134" s="16"/>
      <c r="R134" s="17" t="str">
        <f ca="1">IF(Q134=0," ",IFERROR(IF(DATEDIF(TODAY(),Q134,"M")&lt;=5,"ROJO",IF(DATEDIF(TODAY(),Q134,"M")&gt;=12,"VERDE",IF(AND(DATEDIF(TODAY(),Q134,"M")&gt;=6,DATEDIF(TODAY(),Q134,"M")&lt;=11),"AMARILLO"))),S134))</f>
        <v xml:space="preserve"> </v>
      </c>
      <c r="S134" s="25" t="str">
        <f>IF(Q134=0," ",IF(Q134&lt;=$N$4,"VENCIDO","NO VENCIDO"))</f>
        <v xml:space="preserve"> </v>
      </c>
      <c r="T134" s="18"/>
      <c r="U134" s="19"/>
      <c r="V134" s="19"/>
      <c r="W134" s="20"/>
      <c r="X134" s="20"/>
      <c r="Y134" s="164"/>
      <c r="Z134" s="21"/>
      <c r="AA134" s="4"/>
      <c r="AB134" s="166"/>
      <c r="AC134" s="166"/>
      <c r="AD134" s="170"/>
      <c r="AE134" s="166"/>
      <c r="AF134" s="166"/>
      <c r="AG134" s="166"/>
      <c r="AH134" s="166"/>
      <c r="AI134" s="166"/>
      <c r="AJ134" s="166"/>
      <c r="AK134" s="166"/>
      <c r="AL134" s="166"/>
      <c r="AM134" s="166"/>
      <c r="AN134" s="166"/>
      <c r="AO134" s="184"/>
      <c r="AP134" s="24"/>
      <c r="AQ134" s="8"/>
    </row>
    <row r="135" spans="1:43" ht="14.65" customHeight="1">
      <c r="A135" s="101"/>
      <c r="B135" s="193"/>
      <c r="C135" s="193"/>
      <c r="D135" s="118"/>
      <c r="E135" s="127"/>
      <c r="F135" s="133"/>
      <c r="G135" s="133"/>
      <c r="H135" s="133"/>
      <c r="I135" s="133"/>
      <c r="J135" s="145"/>
      <c r="K135" s="148"/>
      <c r="L135" s="151"/>
      <c r="M135" s="155"/>
      <c r="N135" s="14"/>
      <c r="O135" s="15"/>
      <c r="P135" s="15"/>
      <c r="Q135" s="16"/>
      <c r="R135" s="17" t="str">
        <f ca="1">IF(Q135=0," ",IFERROR(IF(DATEDIF(TODAY(),Q135,"M")&lt;=5,"ROJO",IF(DATEDIF(TODAY(),Q135,"M")&gt;=12,"VERDE",IF(AND(DATEDIF(TODAY(),Q135,"M")&gt;=6,DATEDIF(TODAY(),Q135,"M")&lt;=11),"AMARILLO"))),S135))</f>
        <v xml:space="preserve"> </v>
      </c>
      <c r="S135" s="25" t="str">
        <f>IF(Q135=0," ",IF(Q135&lt;=$N$4,"VENCIDO","NO VENCIDO"))</f>
        <v xml:space="preserve"> </v>
      </c>
      <c r="T135" s="18"/>
      <c r="U135" s="19"/>
      <c r="V135" s="19"/>
      <c r="W135" s="20"/>
      <c r="X135" s="20"/>
      <c r="Y135" s="164"/>
      <c r="Z135" s="21"/>
      <c r="AA135" s="4"/>
      <c r="AB135" s="166"/>
      <c r="AC135" s="166"/>
      <c r="AD135" s="170"/>
      <c r="AE135" s="166"/>
      <c r="AF135" s="166"/>
      <c r="AG135" s="166"/>
      <c r="AH135" s="166"/>
      <c r="AI135" s="166"/>
      <c r="AJ135" s="166"/>
      <c r="AK135" s="166"/>
      <c r="AL135" s="166"/>
      <c r="AM135" s="166"/>
      <c r="AN135" s="166"/>
      <c r="AO135" s="185"/>
      <c r="AP135" s="24"/>
      <c r="AQ135" s="8"/>
    </row>
    <row r="136" spans="1:43" ht="16.5">
      <c r="A136" s="102"/>
      <c r="B136" s="193"/>
      <c r="C136" s="193"/>
      <c r="D136" s="119"/>
      <c r="E136" s="128"/>
      <c r="F136" s="134"/>
      <c r="G136" s="134"/>
      <c r="H136" s="134"/>
      <c r="I136" s="134"/>
      <c r="J136" s="146"/>
      <c r="K136" s="149"/>
      <c r="L136" s="152"/>
      <c r="M136" s="28" t="b">
        <f>M131=N136</f>
        <v>1</v>
      </c>
      <c r="N136" s="29">
        <f>SUM(N131:N135)</f>
        <v>0</v>
      </c>
      <c r="O136" s="30" t="s">
        <v>112</v>
      </c>
      <c r="P136" s="31"/>
      <c r="Q136" s="32"/>
      <c r="R136" s="32"/>
      <c r="S136" s="32"/>
      <c r="T136" s="33">
        <f>SUM(T131:T135)</f>
        <v>0</v>
      </c>
      <c r="U136" s="34"/>
      <c r="V136" s="34"/>
      <c r="W136" s="34"/>
      <c r="X136" s="35"/>
      <c r="Y136" s="165"/>
      <c r="Z136" s="36"/>
      <c r="AA136" s="4"/>
      <c r="AB136" s="37"/>
      <c r="AC136" s="37"/>
      <c r="AD136" s="38"/>
      <c r="AE136" s="37"/>
      <c r="AF136" s="37"/>
      <c r="AG136" s="37"/>
      <c r="AH136" s="37"/>
      <c r="AI136" s="37"/>
      <c r="AJ136" s="37"/>
      <c r="AK136" s="37"/>
      <c r="AL136" s="37"/>
      <c r="AM136" s="37"/>
      <c r="AN136" s="37"/>
      <c r="AO136" s="39"/>
      <c r="AP136" s="24"/>
      <c r="AQ136" s="8"/>
    </row>
    <row r="137" spans="1:43" ht="14.65" customHeight="1">
      <c r="A137" s="100">
        <f>A131+1</f>
        <v>23</v>
      </c>
      <c r="B137" s="187" t="s">
        <v>154</v>
      </c>
      <c r="C137" s="188"/>
      <c r="D137" s="117">
        <f>+Septiembre!M137</f>
        <v>30</v>
      </c>
      <c r="E137" s="126"/>
      <c r="F137" s="132"/>
      <c r="G137" s="132"/>
      <c r="H137" s="132"/>
      <c r="I137" s="132"/>
      <c r="J137" s="144">
        <f>+F137+G137</f>
        <v>0</v>
      </c>
      <c r="K137" s="147">
        <f>+AO137</f>
        <v>0</v>
      </c>
      <c r="L137" s="150">
        <f>+J137+K137</f>
        <v>0</v>
      </c>
      <c r="M137" s="153">
        <f>+(D137+E137)-(L137)+H137-I137</f>
        <v>30</v>
      </c>
      <c r="N137" s="14"/>
      <c r="O137" s="15"/>
      <c r="P137" s="15"/>
      <c r="Q137" s="16"/>
      <c r="R137" s="17" t="str">
        <f ca="1">IF(Q137=0," ",IFERROR(IF(DATEDIF(TODAY(),Q137,"M")&lt;=5,"ROJO",IF(DATEDIF(TODAY(),Q137,"M")&gt;=12,"VERDE",IF(AND(DATEDIF(TODAY(),Q137,"M")&gt;=6,DATEDIF(TODAY(),Q137,"M")&lt;=11),"AMARILLO"))),S137))</f>
        <v xml:space="preserve"> </v>
      </c>
      <c r="S137" s="17" t="str">
        <f>IF(Q137=0," ",IF(Q137&lt;=$N$4,"VENCIDO","NO VENCIDO"))</f>
        <v xml:space="preserve"> </v>
      </c>
      <c r="T137" s="18"/>
      <c r="U137" s="19"/>
      <c r="V137" s="19"/>
      <c r="W137" s="20"/>
      <c r="X137" s="20"/>
      <c r="Y137" s="163">
        <f>+AT137</f>
        <v>0</v>
      </c>
      <c r="Z137" s="21"/>
      <c r="AA137" s="4"/>
      <c r="AB137" s="166"/>
      <c r="AC137" s="166"/>
      <c r="AD137" s="170">
        <f>+AB137+AC137</f>
        <v>0</v>
      </c>
      <c r="AE137" s="166"/>
      <c r="AF137" s="166"/>
      <c r="AG137" s="166"/>
      <c r="AH137" s="166"/>
      <c r="AI137" s="166"/>
      <c r="AJ137" s="166"/>
      <c r="AK137" s="166"/>
      <c r="AL137" s="166"/>
      <c r="AM137" s="166"/>
      <c r="AN137" s="166"/>
      <c r="AO137" s="183">
        <f>SUM(AD137:AN141)</f>
        <v>0</v>
      </c>
      <c r="AP137" s="24"/>
      <c r="AQ137" s="8"/>
    </row>
    <row r="138" spans="1:43" ht="14.65" customHeight="1">
      <c r="A138" s="101"/>
      <c r="B138" s="189"/>
      <c r="C138" s="190"/>
      <c r="D138" s="118"/>
      <c r="E138" s="127"/>
      <c r="F138" s="133"/>
      <c r="G138" s="133"/>
      <c r="H138" s="133"/>
      <c r="I138" s="133"/>
      <c r="J138" s="145"/>
      <c r="K138" s="148"/>
      <c r="L138" s="151"/>
      <c r="M138" s="154"/>
      <c r="N138" s="14"/>
      <c r="O138" s="15"/>
      <c r="P138" s="15"/>
      <c r="Q138" s="16"/>
      <c r="R138" s="17" t="str">
        <f ca="1">IF(Q138=0," ",IFERROR(IF(DATEDIF(TODAY(),Q138,"M")&lt;=5,"ROJO",IF(DATEDIF(TODAY(),Q138,"M")&gt;=12,"VERDE",IF(AND(DATEDIF(TODAY(),Q138,"M")&gt;=6,DATEDIF(TODAY(),Q138,"M")&lt;=11),"AMARILLO"))),S138))</f>
        <v xml:space="preserve"> </v>
      </c>
      <c r="S138" s="25" t="str">
        <f>IF(Q138=0," ",IF(Q138&lt;=$N$4,"VENCIDO","NO VENCIDO"))</f>
        <v xml:space="preserve"> </v>
      </c>
      <c r="T138" s="18"/>
      <c r="U138" s="19"/>
      <c r="V138" s="19"/>
      <c r="W138" s="20"/>
      <c r="X138" s="20"/>
      <c r="Y138" s="164"/>
      <c r="Z138" s="21"/>
      <c r="AA138" s="4"/>
      <c r="AB138" s="166"/>
      <c r="AC138" s="166"/>
      <c r="AD138" s="170"/>
      <c r="AE138" s="166"/>
      <c r="AF138" s="166"/>
      <c r="AG138" s="166"/>
      <c r="AH138" s="166"/>
      <c r="AI138" s="166"/>
      <c r="AJ138" s="166"/>
      <c r="AK138" s="166"/>
      <c r="AL138" s="166"/>
      <c r="AM138" s="166"/>
      <c r="AN138" s="166"/>
      <c r="AO138" s="184"/>
      <c r="AP138" s="24"/>
      <c r="AQ138" s="8"/>
    </row>
    <row r="139" spans="1:43" ht="14.65" customHeight="1">
      <c r="A139" s="101"/>
      <c r="B139" s="189"/>
      <c r="C139" s="190"/>
      <c r="D139" s="118"/>
      <c r="E139" s="127"/>
      <c r="F139" s="133"/>
      <c r="G139" s="133"/>
      <c r="H139" s="133"/>
      <c r="I139" s="133"/>
      <c r="J139" s="145"/>
      <c r="K139" s="148"/>
      <c r="L139" s="151"/>
      <c r="M139" s="154"/>
      <c r="N139" s="14"/>
      <c r="O139" s="15"/>
      <c r="P139" s="15"/>
      <c r="Q139" s="16"/>
      <c r="R139" s="17" t="str">
        <f ca="1">IF(Q139=0," ",IFERROR(IF(DATEDIF(TODAY(),Q139,"M")&lt;=5,"ROJO",IF(DATEDIF(TODAY(),Q139,"M")&gt;=12,"VERDE",IF(AND(DATEDIF(TODAY(),Q139,"M")&gt;=6,DATEDIF(TODAY(),Q139,"M")&lt;=11),"AMARILLO"))),S139))</f>
        <v xml:space="preserve"> </v>
      </c>
      <c r="S139" s="25" t="str">
        <f>IF(Q139=0," ",IF(Q139&lt;=$N$4,"VENCIDO","NO VENCIDO"))</f>
        <v xml:space="preserve"> </v>
      </c>
      <c r="T139" s="18"/>
      <c r="U139" s="19"/>
      <c r="V139" s="19"/>
      <c r="W139" s="20"/>
      <c r="X139" s="20"/>
      <c r="Y139" s="164"/>
      <c r="Z139" s="21"/>
      <c r="AA139" s="4"/>
      <c r="AB139" s="166"/>
      <c r="AC139" s="166"/>
      <c r="AD139" s="170"/>
      <c r="AE139" s="166"/>
      <c r="AF139" s="166"/>
      <c r="AG139" s="166"/>
      <c r="AH139" s="166"/>
      <c r="AI139" s="166"/>
      <c r="AJ139" s="166"/>
      <c r="AK139" s="166"/>
      <c r="AL139" s="166"/>
      <c r="AM139" s="166"/>
      <c r="AN139" s="166"/>
      <c r="AO139" s="184"/>
      <c r="AP139" s="24"/>
      <c r="AQ139" s="8"/>
    </row>
    <row r="140" spans="1:43" ht="14.65" customHeight="1">
      <c r="A140" s="101"/>
      <c r="B140" s="189"/>
      <c r="C140" s="190"/>
      <c r="D140" s="118"/>
      <c r="E140" s="127"/>
      <c r="F140" s="133"/>
      <c r="G140" s="133"/>
      <c r="H140" s="133"/>
      <c r="I140" s="133"/>
      <c r="J140" s="145"/>
      <c r="K140" s="148"/>
      <c r="L140" s="151"/>
      <c r="M140" s="154"/>
      <c r="N140" s="14"/>
      <c r="O140" s="15"/>
      <c r="P140" s="15"/>
      <c r="Q140" s="16"/>
      <c r="R140" s="17" t="str">
        <f ca="1">IF(Q140=0," ",IFERROR(IF(DATEDIF(TODAY(),Q140,"M")&lt;=5,"ROJO",IF(DATEDIF(TODAY(),Q140,"M")&gt;=12,"VERDE",IF(AND(DATEDIF(TODAY(),Q140,"M")&gt;=6,DATEDIF(TODAY(),Q140,"M")&lt;=11),"AMARILLO"))),S140))</f>
        <v xml:space="preserve"> </v>
      </c>
      <c r="S140" s="25" t="str">
        <f>IF(Q140=0," ",IF(Q140&lt;=$N$4,"VENCIDO","NO VENCIDO"))</f>
        <v xml:space="preserve"> </v>
      </c>
      <c r="T140" s="18"/>
      <c r="U140" s="19"/>
      <c r="V140" s="19"/>
      <c r="W140" s="20"/>
      <c r="X140" s="20"/>
      <c r="Y140" s="164"/>
      <c r="Z140" s="21"/>
      <c r="AA140" s="4"/>
      <c r="AB140" s="166"/>
      <c r="AC140" s="166"/>
      <c r="AD140" s="170"/>
      <c r="AE140" s="166"/>
      <c r="AF140" s="166"/>
      <c r="AG140" s="166"/>
      <c r="AH140" s="166"/>
      <c r="AI140" s="166"/>
      <c r="AJ140" s="166"/>
      <c r="AK140" s="166"/>
      <c r="AL140" s="166"/>
      <c r="AM140" s="166"/>
      <c r="AN140" s="166"/>
      <c r="AO140" s="184"/>
      <c r="AP140" s="24"/>
      <c r="AQ140" s="8"/>
    </row>
    <row r="141" spans="1:43" ht="14.65" customHeight="1">
      <c r="A141" s="101"/>
      <c r="B141" s="189"/>
      <c r="C141" s="190"/>
      <c r="D141" s="118"/>
      <c r="E141" s="127"/>
      <c r="F141" s="133"/>
      <c r="G141" s="133"/>
      <c r="H141" s="133"/>
      <c r="I141" s="133"/>
      <c r="J141" s="145"/>
      <c r="K141" s="148"/>
      <c r="L141" s="151"/>
      <c r="M141" s="155"/>
      <c r="N141" s="14"/>
      <c r="O141" s="15"/>
      <c r="P141" s="15"/>
      <c r="Q141" s="16"/>
      <c r="R141" s="17" t="str">
        <f ca="1">IF(Q141=0," ",IFERROR(IF(DATEDIF(TODAY(),Q141,"M")&lt;=5,"ROJO",IF(DATEDIF(TODAY(),Q141,"M")&gt;=12,"VERDE",IF(AND(DATEDIF(TODAY(),Q141,"M")&gt;=6,DATEDIF(TODAY(),Q141,"M")&lt;=11),"AMARILLO"))),S141))</f>
        <v xml:space="preserve"> </v>
      </c>
      <c r="S141" s="25" t="str">
        <f>IF(Q141=0," ",IF(Q141&lt;=$N$4,"VENCIDO","NO VENCIDO"))</f>
        <v xml:space="preserve"> </v>
      </c>
      <c r="T141" s="18"/>
      <c r="U141" s="19"/>
      <c r="V141" s="19"/>
      <c r="W141" s="20"/>
      <c r="X141" s="20"/>
      <c r="Y141" s="164"/>
      <c r="Z141" s="21"/>
      <c r="AA141" s="4"/>
      <c r="AB141" s="166"/>
      <c r="AC141" s="166"/>
      <c r="AD141" s="170"/>
      <c r="AE141" s="166"/>
      <c r="AF141" s="166"/>
      <c r="AG141" s="166"/>
      <c r="AH141" s="166"/>
      <c r="AI141" s="166"/>
      <c r="AJ141" s="166"/>
      <c r="AK141" s="166"/>
      <c r="AL141" s="166"/>
      <c r="AM141" s="166"/>
      <c r="AN141" s="166"/>
      <c r="AO141" s="185"/>
      <c r="AP141" s="24"/>
      <c r="AQ141" s="8"/>
    </row>
    <row r="142" spans="1:43" ht="16.5">
      <c r="A142" s="102"/>
      <c r="B142" s="191"/>
      <c r="C142" s="192"/>
      <c r="D142" s="119"/>
      <c r="E142" s="128"/>
      <c r="F142" s="134"/>
      <c r="G142" s="134"/>
      <c r="H142" s="134"/>
      <c r="I142" s="134"/>
      <c r="J142" s="146"/>
      <c r="K142" s="149"/>
      <c r="L142" s="152"/>
      <c r="M142" s="28" t="b">
        <f>M137=N142</f>
        <v>0</v>
      </c>
      <c r="N142" s="29">
        <f>SUM(N137:N141)</f>
        <v>0</v>
      </c>
      <c r="O142" s="30" t="s">
        <v>112</v>
      </c>
      <c r="P142" s="31"/>
      <c r="Q142" s="32"/>
      <c r="R142" s="32"/>
      <c r="S142" s="32"/>
      <c r="T142" s="33">
        <f>SUM(T137:T141)</f>
        <v>0</v>
      </c>
      <c r="U142" s="34"/>
      <c r="V142" s="34"/>
      <c r="W142" s="34"/>
      <c r="X142" s="35"/>
      <c r="Y142" s="165"/>
      <c r="Z142" s="36"/>
      <c r="AA142" s="4"/>
      <c r="AB142" s="37"/>
      <c r="AC142" s="37"/>
      <c r="AD142" s="38"/>
      <c r="AE142" s="37"/>
      <c r="AF142" s="37"/>
      <c r="AG142" s="37"/>
      <c r="AH142" s="37"/>
      <c r="AI142" s="37"/>
      <c r="AJ142" s="37"/>
      <c r="AK142" s="37"/>
      <c r="AL142" s="37"/>
      <c r="AM142" s="37"/>
      <c r="AN142" s="37"/>
      <c r="AO142" s="39"/>
      <c r="AP142" s="24"/>
      <c r="AQ142" s="8"/>
    </row>
    <row r="143" spans="1:43" ht="14.65" customHeight="1">
      <c r="A143" s="100">
        <f>A137+1</f>
        <v>24</v>
      </c>
      <c r="B143" s="187" t="s">
        <v>156</v>
      </c>
      <c r="C143" s="188"/>
      <c r="D143" s="117">
        <f>+Septiembre!M143</f>
        <v>11</v>
      </c>
      <c r="E143" s="126"/>
      <c r="F143" s="132"/>
      <c r="G143" s="132"/>
      <c r="H143" s="132"/>
      <c r="I143" s="132"/>
      <c r="J143" s="144">
        <f>+F143+G143</f>
        <v>0</v>
      </c>
      <c r="K143" s="147">
        <f>+AO143</f>
        <v>0</v>
      </c>
      <c r="L143" s="150">
        <f>+J143+K143</f>
        <v>0</v>
      </c>
      <c r="M143" s="153">
        <f>+(D143+E143)-(L143)+H143-I143</f>
        <v>11</v>
      </c>
      <c r="N143" s="14"/>
      <c r="O143" s="15"/>
      <c r="P143" s="15"/>
      <c r="Q143" s="16"/>
      <c r="R143" s="17" t="str">
        <f ca="1">IF(Q143=0," ",IFERROR(IF(DATEDIF(TODAY(),Q143,"M")&lt;=5,"ROJO",IF(DATEDIF(TODAY(),Q143,"M")&gt;=12,"VERDE",IF(AND(DATEDIF(TODAY(),Q143,"M")&gt;=6,DATEDIF(TODAY(),Q143,"M")&lt;=11),"AMARILLO"))),S143))</f>
        <v xml:space="preserve"> </v>
      </c>
      <c r="S143" s="17" t="str">
        <f>IF(Q143=0," ",IF(Q143&lt;=$N$4,"VENCIDO","NO VENCIDO"))</f>
        <v xml:space="preserve"> </v>
      </c>
      <c r="T143" s="18"/>
      <c r="U143" s="19"/>
      <c r="V143" s="19"/>
      <c r="W143" s="20"/>
      <c r="X143" s="20"/>
      <c r="Y143" s="163">
        <f>+AT143</f>
        <v>0</v>
      </c>
      <c r="Z143" s="21"/>
      <c r="AA143" s="4"/>
      <c r="AB143" s="166"/>
      <c r="AC143" s="166"/>
      <c r="AD143" s="170">
        <f>+AB143+AC143</f>
        <v>0</v>
      </c>
      <c r="AE143" s="166"/>
      <c r="AF143" s="166"/>
      <c r="AG143" s="166"/>
      <c r="AH143" s="166"/>
      <c r="AI143" s="166"/>
      <c r="AJ143" s="166"/>
      <c r="AK143" s="166"/>
      <c r="AL143" s="166"/>
      <c r="AM143" s="166"/>
      <c r="AN143" s="166"/>
      <c r="AO143" s="183">
        <f>SUM(AD143:AN147)</f>
        <v>0</v>
      </c>
      <c r="AP143" s="24"/>
      <c r="AQ143" s="8"/>
    </row>
    <row r="144" spans="1:43" ht="14.65" customHeight="1">
      <c r="A144" s="101"/>
      <c r="B144" s="189"/>
      <c r="C144" s="190"/>
      <c r="D144" s="118"/>
      <c r="E144" s="127"/>
      <c r="F144" s="133"/>
      <c r="G144" s="133"/>
      <c r="H144" s="133"/>
      <c r="I144" s="133"/>
      <c r="J144" s="145"/>
      <c r="K144" s="148"/>
      <c r="L144" s="151"/>
      <c r="M144" s="154"/>
      <c r="N144" s="14"/>
      <c r="O144" s="15"/>
      <c r="P144" s="15"/>
      <c r="Q144" s="16"/>
      <c r="R144" s="17" t="str">
        <f ca="1">IF(Q144=0," ",IFERROR(IF(DATEDIF(TODAY(),Q144,"M")&lt;=5,"ROJO",IF(DATEDIF(TODAY(),Q144,"M")&gt;=12,"VERDE",IF(AND(DATEDIF(TODAY(),Q144,"M")&gt;=6,DATEDIF(TODAY(),Q144,"M")&lt;=11),"AMARILLO"))),S144))</f>
        <v xml:space="preserve"> </v>
      </c>
      <c r="S144" s="25" t="str">
        <f>IF(Q144=0," ",IF(Q144&lt;=$N$4,"VENCIDO","NO VENCIDO"))</f>
        <v xml:space="preserve"> </v>
      </c>
      <c r="T144" s="18"/>
      <c r="U144" s="19"/>
      <c r="V144" s="19"/>
      <c r="W144" s="20"/>
      <c r="X144" s="20"/>
      <c r="Y144" s="164"/>
      <c r="Z144" s="21"/>
      <c r="AA144" s="4"/>
      <c r="AB144" s="166"/>
      <c r="AC144" s="166"/>
      <c r="AD144" s="170"/>
      <c r="AE144" s="166"/>
      <c r="AF144" s="166"/>
      <c r="AG144" s="166"/>
      <c r="AH144" s="166"/>
      <c r="AI144" s="166"/>
      <c r="AJ144" s="166"/>
      <c r="AK144" s="166"/>
      <c r="AL144" s="166"/>
      <c r="AM144" s="166"/>
      <c r="AN144" s="166"/>
      <c r="AO144" s="184"/>
      <c r="AP144" s="24"/>
      <c r="AQ144" s="8"/>
    </row>
    <row r="145" spans="1:43" ht="14.65" customHeight="1">
      <c r="A145" s="101"/>
      <c r="B145" s="189"/>
      <c r="C145" s="190"/>
      <c r="D145" s="118"/>
      <c r="E145" s="127"/>
      <c r="F145" s="133"/>
      <c r="G145" s="133"/>
      <c r="H145" s="133"/>
      <c r="I145" s="133"/>
      <c r="J145" s="145"/>
      <c r="K145" s="148"/>
      <c r="L145" s="151"/>
      <c r="M145" s="154"/>
      <c r="N145" s="14"/>
      <c r="O145" s="15"/>
      <c r="P145" s="15"/>
      <c r="Q145" s="16"/>
      <c r="R145" s="17" t="str">
        <f ca="1">IF(Q145=0," ",IFERROR(IF(DATEDIF(TODAY(),Q145,"M")&lt;=5,"ROJO",IF(DATEDIF(TODAY(),Q145,"M")&gt;=12,"VERDE",IF(AND(DATEDIF(TODAY(),Q145,"M")&gt;=6,DATEDIF(TODAY(),Q145,"M")&lt;=11),"AMARILLO"))),S145))</f>
        <v xml:space="preserve"> </v>
      </c>
      <c r="S145" s="25" t="str">
        <f>IF(Q145=0," ",IF(Q145&lt;=$N$4,"VENCIDO","NO VENCIDO"))</f>
        <v xml:space="preserve"> </v>
      </c>
      <c r="T145" s="18"/>
      <c r="U145" s="19"/>
      <c r="V145" s="19"/>
      <c r="W145" s="20"/>
      <c r="X145" s="20"/>
      <c r="Y145" s="164"/>
      <c r="Z145" s="21"/>
      <c r="AA145" s="4"/>
      <c r="AB145" s="166"/>
      <c r="AC145" s="166"/>
      <c r="AD145" s="170"/>
      <c r="AE145" s="166"/>
      <c r="AF145" s="166"/>
      <c r="AG145" s="166"/>
      <c r="AH145" s="166"/>
      <c r="AI145" s="166"/>
      <c r="AJ145" s="166"/>
      <c r="AK145" s="166"/>
      <c r="AL145" s="166"/>
      <c r="AM145" s="166"/>
      <c r="AN145" s="166"/>
      <c r="AO145" s="184"/>
      <c r="AP145" s="24"/>
      <c r="AQ145" s="8"/>
    </row>
    <row r="146" spans="1:43" ht="14.65" customHeight="1">
      <c r="A146" s="101"/>
      <c r="B146" s="189"/>
      <c r="C146" s="190"/>
      <c r="D146" s="118"/>
      <c r="E146" s="127"/>
      <c r="F146" s="133"/>
      <c r="G146" s="133"/>
      <c r="H146" s="133"/>
      <c r="I146" s="133"/>
      <c r="J146" s="145"/>
      <c r="K146" s="148"/>
      <c r="L146" s="151"/>
      <c r="M146" s="154"/>
      <c r="N146" s="14"/>
      <c r="O146" s="15"/>
      <c r="P146" s="15"/>
      <c r="Q146" s="16"/>
      <c r="R146" s="17" t="str">
        <f ca="1">IF(Q146=0," ",IFERROR(IF(DATEDIF(TODAY(),Q146,"M")&lt;=5,"ROJO",IF(DATEDIF(TODAY(),Q146,"M")&gt;=12,"VERDE",IF(AND(DATEDIF(TODAY(),Q146,"M")&gt;=6,DATEDIF(TODAY(),Q146,"M")&lt;=11),"AMARILLO"))),S146))</f>
        <v xml:space="preserve"> </v>
      </c>
      <c r="S146" s="25" t="str">
        <f>IF(Q146=0," ",IF(Q146&lt;=$N$4,"VENCIDO","NO VENCIDO"))</f>
        <v xml:space="preserve"> </v>
      </c>
      <c r="T146" s="18"/>
      <c r="U146" s="19"/>
      <c r="V146" s="19"/>
      <c r="W146" s="20"/>
      <c r="X146" s="20"/>
      <c r="Y146" s="164"/>
      <c r="Z146" s="21"/>
      <c r="AA146" s="4"/>
      <c r="AB146" s="166"/>
      <c r="AC146" s="166"/>
      <c r="AD146" s="170"/>
      <c r="AE146" s="166"/>
      <c r="AF146" s="166"/>
      <c r="AG146" s="166"/>
      <c r="AH146" s="166"/>
      <c r="AI146" s="166"/>
      <c r="AJ146" s="166"/>
      <c r="AK146" s="166"/>
      <c r="AL146" s="166"/>
      <c r="AM146" s="166"/>
      <c r="AN146" s="166"/>
      <c r="AO146" s="184"/>
      <c r="AP146" s="24"/>
      <c r="AQ146" s="8"/>
    </row>
    <row r="147" spans="1:43" ht="14.65" customHeight="1">
      <c r="A147" s="101"/>
      <c r="B147" s="189"/>
      <c r="C147" s="190"/>
      <c r="D147" s="118"/>
      <c r="E147" s="127"/>
      <c r="F147" s="133"/>
      <c r="G147" s="133"/>
      <c r="H147" s="133"/>
      <c r="I147" s="133"/>
      <c r="J147" s="145"/>
      <c r="K147" s="148"/>
      <c r="L147" s="151"/>
      <c r="M147" s="155"/>
      <c r="N147" s="14"/>
      <c r="O147" s="15"/>
      <c r="P147" s="15"/>
      <c r="Q147" s="16"/>
      <c r="R147" s="17" t="str">
        <f ca="1">IF(Q147=0," ",IFERROR(IF(DATEDIF(TODAY(),Q147,"M")&lt;=5,"ROJO",IF(DATEDIF(TODAY(),Q147,"M")&gt;=12,"VERDE",IF(AND(DATEDIF(TODAY(),Q147,"M")&gt;=6,DATEDIF(TODAY(),Q147,"M")&lt;=11),"AMARILLO"))),S147))</f>
        <v xml:space="preserve"> </v>
      </c>
      <c r="S147" s="25" t="str">
        <f>IF(Q147=0," ",IF(Q147&lt;=$N$4,"VENCIDO","NO VENCIDO"))</f>
        <v xml:space="preserve"> </v>
      </c>
      <c r="T147" s="18"/>
      <c r="U147" s="19"/>
      <c r="V147" s="19"/>
      <c r="W147" s="20"/>
      <c r="X147" s="20"/>
      <c r="Y147" s="164"/>
      <c r="Z147" s="21"/>
      <c r="AA147" s="4"/>
      <c r="AB147" s="166"/>
      <c r="AC147" s="166"/>
      <c r="AD147" s="170"/>
      <c r="AE147" s="166"/>
      <c r="AF147" s="166"/>
      <c r="AG147" s="166"/>
      <c r="AH147" s="166"/>
      <c r="AI147" s="166"/>
      <c r="AJ147" s="166"/>
      <c r="AK147" s="166"/>
      <c r="AL147" s="166"/>
      <c r="AM147" s="166"/>
      <c r="AN147" s="166"/>
      <c r="AO147" s="185"/>
      <c r="AP147" s="24"/>
      <c r="AQ147" s="8"/>
    </row>
    <row r="148" spans="1:43" ht="16.5">
      <c r="A148" s="102"/>
      <c r="B148" s="191"/>
      <c r="C148" s="192"/>
      <c r="D148" s="119"/>
      <c r="E148" s="128"/>
      <c r="F148" s="134"/>
      <c r="G148" s="134"/>
      <c r="H148" s="134"/>
      <c r="I148" s="134"/>
      <c r="J148" s="146"/>
      <c r="K148" s="149"/>
      <c r="L148" s="152"/>
      <c r="M148" s="28" t="b">
        <f>M143=N148</f>
        <v>0</v>
      </c>
      <c r="N148" s="29">
        <f>SUM(N143:N147)</f>
        <v>0</v>
      </c>
      <c r="O148" s="30" t="s">
        <v>112</v>
      </c>
      <c r="P148" s="31"/>
      <c r="Q148" s="32"/>
      <c r="R148" s="32"/>
      <c r="S148" s="32"/>
      <c r="T148" s="33">
        <f>SUM(T143:T147)</f>
        <v>0</v>
      </c>
      <c r="U148" s="34"/>
      <c r="V148" s="34"/>
      <c r="W148" s="34"/>
      <c r="X148" s="35"/>
      <c r="Y148" s="165"/>
      <c r="Z148" s="36"/>
      <c r="AA148" s="4"/>
      <c r="AB148" s="37"/>
      <c r="AC148" s="38"/>
      <c r="AD148" s="38"/>
      <c r="AE148" s="38"/>
      <c r="AF148" s="38"/>
      <c r="AG148" s="38"/>
      <c r="AH148" s="38"/>
      <c r="AI148" s="38"/>
      <c r="AJ148" s="38"/>
      <c r="AK148" s="38"/>
      <c r="AL148" s="38"/>
      <c r="AM148" s="38"/>
      <c r="AN148" s="38"/>
      <c r="AO148" s="39"/>
      <c r="AP148" s="24"/>
      <c r="AQ148" s="8"/>
    </row>
    <row r="149" spans="1:43" ht="14.65" customHeight="1">
      <c r="A149" s="100">
        <f>A143+1</f>
        <v>25</v>
      </c>
      <c r="B149" s="201" t="s">
        <v>158</v>
      </c>
      <c r="C149" s="201"/>
      <c r="D149" s="120">
        <f>+Septiembre!M149</f>
        <v>11</v>
      </c>
      <c r="E149" s="129"/>
      <c r="F149" s="132"/>
      <c r="G149" s="132"/>
      <c r="H149" s="132"/>
      <c r="I149" s="132"/>
      <c r="J149" s="144">
        <f>+F149+G149</f>
        <v>0</v>
      </c>
      <c r="K149" s="147">
        <f>+AO149</f>
        <v>0</v>
      </c>
      <c r="L149" s="150">
        <f>+J149+K149</f>
        <v>0</v>
      </c>
      <c r="M149" s="153">
        <f>+(D149+E149)-(L149)+H149-I149</f>
        <v>11</v>
      </c>
      <c r="N149" s="14"/>
      <c r="O149" s="15"/>
      <c r="P149" s="15"/>
      <c r="Q149" s="16"/>
      <c r="R149" s="17" t="str">
        <f ca="1">IF(Q149=0," ",IFERROR(IF(DATEDIF(TODAY(),Q149,"M")&lt;=5,"ROJO",IF(DATEDIF(TODAY(),Q149,"M")&gt;=12,"VERDE",IF(AND(DATEDIF(TODAY(),Q149,"M")&gt;=6,DATEDIF(TODAY(),Q149,"M")&lt;=11),"AMARILLO"))),S149))</f>
        <v xml:space="preserve"> </v>
      </c>
      <c r="S149" s="17" t="str">
        <f>IF(Q149=0," ",IF(Q149&lt;=$N$4,"VENCIDO","NO VENCIDO"))</f>
        <v xml:space="preserve"> </v>
      </c>
      <c r="T149" s="18"/>
      <c r="U149" s="19"/>
      <c r="V149" s="19"/>
      <c r="W149" s="20"/>
      <c r="X149" s="20"/>
      <c r="Y149" s="163">
        <f>+AT149</f>
        <v>0</v>
      </c>
      <c r="Z149" s="21"/>
      <c r="AA149" s="4"/>
      <c r="AB149" s="166"/>
      <c r="AC149" s="166"/>
      <c r="AD149" s="170">
        <f>+AB149+AC149</f>
        <v>0</v>
      </c>
      <c r="AE149" s="166"/>
      <c r="AF149" s="166"/>
      <c r="AG149" s="166"/>
      <c r="AH149" s="166"/>
      <c r="AI149" s="166"/>
      <c r="AJ149" s="166"/>
      <c r="AK149" s="166"/>
      <c r="AL149" s="166"/>
      <c r="AM149" s="166"/>
      <c r="AN149" s="166"/>
      <c r="AO149" s="183">
        <f>SUM(AD149:AN153)</f>
        <v>0</v>
      </c>
      <c r="AP149" s="24"/>
      <c r="AQ149" s="8"/>
    </row>
    <row r="150" spans="1:43" ht="14.65" customHeight="1">
      <c r="A150" s="101"/>
      <c r="B150" s="201"/>
      <c r="C150" s="201"/>
      <c r="D150" s="121"/>
      <c r="E150" s="130"/>
      <c r="F150" s="133"/>
      <c r="G150" s="133"/>
      <c r="H150" s="133"/>
      <c r="I150" s="133"/>
      <c r="J150" s="145"/>
      <c r="K150" s="148"/>
      <c r="L150" s="151"/>
      <c r="M150" s="154"/>
      <c r="N150" s="14"/>
      <c r="O150" s="15"/>
      <c r="P150" s="15"/>
      <c r="Q150" s="16"/>
      <c r="R150" s="17" t="str">
        <f ca="1">IF(Q150=0," ",IFERROR(IF(DATEDIF(TODAY(),Q150,"M")&lt;=5,"ROJO",IF(DATEDIF(TODAY(),Q150,"M")&gt;=12,"VERDE",IF(AND(DATEDIF(TODAY(),Q150,"M")&gt;=6,DATEDIF(TODAY(),Q150,"M")&lt;=11),"AMARILLO"))),S150))</f>
        <v xml:space="preserve"> </v>
      </c>
      <c r="S150" s="25" t="str">
        <f>IF(Q150=0," ",IF(Q150&lt;=$N$4,"VENCIDO","NO VENCIDO"))</f>
        <v xml:space="preserve"> </v>
      </c>
      <c r="T150" s="18"/>
      <c r="U150" s="19"/>
      <c r="V150" s="19"/>
      <c r="W150" s="20"/>
      <c r="X150" s="20"/>
      <c r="Y150" s="164"/>
      <c r="Z150" s="21"/>
      <c r="AA150" s="4"/>
      <c r="AB150" s="166"/>
      <c r="AC150" s="166"/>
      <c r="AD150" s="170"/>
      <c r="AE150" s="166"/>
      <c r="AF150" s="166"/>
      <c r="AG150" s="166"/>
      <c r="AH150" s="166"/>
      <c r="AI150" s="166"/>
      <c r="AJ150" s="166"/>
      <c r="AK150" s="166"/>
      <c r="AL150" s="166"/>
      <c r="AM150" s="166"/>
      <c r="AN150" s="166"/>
      <c r="AO150" s="184"/>
      <c r="AP150" s="24"/>
      <c r="AQ150" s="8"/>
    </row>
    <row r="151" spans="1:43" ht="14.65" customHeight="1">
      <c r="A151" s="101"/>
      <c r="B151" s="201"/>
      <c r="C151" s="201"/>
      <c r="D151" s="122"/>
      <c r="E151" s="130"/>
      <c r="F151" s="133"/>
      <c r="G151" s="133"/>
      <c r="H151" s="133"/>
      <c r="I151" s="133"/>
      <c r="J151" s="145"/>
      <c r="K151" s="148"/>
      <c r="L151" s="151"/>
      <c r="M151" s="154"/>
      <c r="N151" s="14"/>
      <c r="O151" s="15"/>
      <c r="P151" s="15"/>
      <c r="Q151" s="16"/>
      <c r="R151" s="17" t="str">
        <f ca="1">IF(Q151=0," ",IFERROR(IF(DATEDIF(TODAY(),Q151,"M")&lt;=5,"ROJO",IF(DATEDIF(TODAY(),Q151,"M")&gt;=12,"VERDE",IF(AND(DATEDIF(TODAY(),Q151,"M")&gt;=6,DATEDIF(TODAY(),Q151,"M")&lt;=11),"AMARILLO"))),S151))</f>
        <v xml:space="preserve"> </v>
      </c>
      <c r="S151" s="25" t="str">
        <f>IF(Q151=0," ",IF(Q151&lt;=$N$4,"VENCIDO","NO VENCIDO"))</f>
        <v xml:space="preserve"> </v>
      </c>
      <c r="T151" s="18"/>
      <c r="U151" s="19"/>
      <c r="V151" s="19"/>
      <c r="W151" s="20"/>
      <c r="X151" s="20"/>
      <c r="Y151" s="164"/>
      <c r="Z151" s="21"/>
      <c r="AA151" s="4"/>
      <c r="AB151" s="166"/>
      <c r="AC151" s="166"/>
      <c r="AD151" s="170"/>
      <c r="AE151" s="166"/>
      <c r="AF151" s="166"/>
      <c r="AG151" s="166"/>
      <c r="AH151" s="166"/>
      <c r="AI151" s="166"/>
      <c r="AJ151" s="166"/>
      <c r="AK151" s="166"/>
      <c r="AL151" s="166"/>
      <c r="AM151" s="166"/>
      <c r="AN151" s="166"/>
      <c r="AO151" s="184"/>
      <c r="AP151" s="24"/>
      <c r="AQ151" s="8"/>
    </row>
    <row r="152" spans="1:43" ht="15.4" customHeight="1">
      <c r="A152" s="101"/>
      <c r="B152" s="92" t="s">
        <v>238</v>
      </c>
      <c r="C152" s="92"/>
      <c r="D152" s="42"/>
      <c r="E152" s="130"/>
      <c r="F152" s="133"/>
      <c r="G152" s="133"/>
      <c r="H152" s="133"/>
      <c r="I152" s="133"/>
      <c r="J152" s="145"/>
      <c r="K152" s="148"/>
      <c r="L152" s="151"/>
      <c r="M152" s="154"/>
      <c r="N152" s="14"/>
      <c r="O152" s="15"/>
      <c r="P152" s="15"/>
      <c r="Q152" s="16"/>
      <c r="R152" s="17" t="str">
        <f ca="1">IF(Q152=0," ",IFERROR(IF(DATEDIF(TODAY(),Q152,"M")&lt;=5,"ROJO",IF(DATEDIF(TODAY(),Q152,"M")&gt;=12,"VERDE",IF(AND(DATEDIF(TODAY(),Q152,"M")&gt;=6,DATEDIF(TODAY(),Q152,"M")&lt;=11),"AMARILLO"))),S152))</f>
        <v xml:space="preserve"> </v>
      </c>
      <c r="S152" s="25" t="str">
        <f>IF(Q152=0," ",IF(Q152&lt;=$N$4,"VENCIDO","NO VENCIDO"))</f>
        <v xml:space="preserve"> </v>
      </c>
      <c r="T152" s="18"/>
      <c r="U152" s="19"/>
      <c r="V152" s="19"/>
      <c r="W152" s="20"/>
      <c r="X152" s="20"/>
      <c r="Y152" s="164"/>
      <c r="Z152" s="21"/>
      <c r="AA152" s="4"/>
      <c r="AB152" s="166"/>
      <c r="AC152" s="166"/>
      <c r="AD152" s="170"/>
      <c r="AE152" s="166"/>
      <c r="AF152" s="166"/>
      <c r="AG152" s="166"/>
      <c r="AH152" s="166"/>
      <c r="AI152" s="166"/>
      <c r="AJ152" s="166"/>
      <c r="AK152" s="166"/>
      <c r="AL152" s="166"/>
      <c r="AM152" s="166"/>
      <c r="AN152" s="166"/>
      <c r="AO152" s="184"/>
      <c r="AP152" s="24"/>
      <c r="AQ152" s="8"/>
    </row>
    <row r="153" spans="1:43" ht="15.4" customHeight="1">
      <c r="A153" s="101"/>
      <c r="B153" s="93" t="s">
        <v>239</v>
      </c>
      <c r="C153" s="93"/>
      <c r="D153" s="43">
        <f>+M158*2</f>
        <v>0</v>
      </c>
      <c r="E153" s="130"/>
      <c r="F153" s="133"/>
      <c r="G153" s="133"/>
      <c r="H153" s="133"/>
      <c r="I153" s="133"/>
      <c r="J153" s="145"/>
      <c r="K153" s="148"/>
      <c r="L153" s="151"/>
      <c r="M153" s="155"/>
      <c r="N153" s="14"/>
      <c r="O153" s="15"/>
      <c r="P153" s="15"/>
      <c r="Q153" s="16"/>
      <c r="R153" s="17" t="str">
        <f ca="1">IF(Q153=0," ",IFERROR(IF(DATEDIF(TODAY(),Q153,"M")&lt;=5,"ROJO",IF(DATEDIF(TODAY(),Q153,"M")&gt;=12,"VERDE",IF(AND(DATEDIF(TODAY(),Q153,"M")&gt;=6,DATEDIF(TODAY(),Q153,"M")&lt;=11),"AMARILLO"))),S153))</f>
        <v xml:space="preserve"> </v>
      </c>
      <c r="S153" s="25" t="str">
        <f>IF(Q153=0," ",IF(Q153&lt;=$N$4,"VENCIDO","NO VENCIDO"))</f>
        <v xml:space="preserve"> </v>
      </c>
      <c r="T153" s="18"/>
      <c r="U153" s="19"/>
      <c r="V153" s="19"/>
      <c r="W153" s="20"/>
      <c r="X153" s="20"/>
      <c r="Y153" s="164"/>
      <c r="Z153" s="21"/>
      <c r="AA153" s="4"/>
      <c r="AB153" s="166"/>
      <c r="AC153" s="166"/>
      <c r="AD153" s="170"/>
      <c r="AE153" s="166"/>
      <c r="AF153" s="166"/>
      <c r="AG153" s="166"/>
      <c r="AH153" s="166"/>
      <c r="AI153" s="166"/>
      <c r="AJ153" s="166"/>
      <c r="AK153" s="166"/>
      <c r="AL153" s="166"/>
      <c r="AM153" s="166"/>
      <c r="AN153" s="166"/>
      <c r="AO153" s="185"/>
      <c r="AP153" s="24"/>
      <c r="AQ153" s="8"/>
    </row>
    <row r="154" spans="1:43" ht="16.5">
      <c r="A154" s="102"/>
      <c r="B154" s="94" t="s">
        <v>162</v>
      </c>
      <c r="C154" s="94"/>
      <c r="D154" s="44">
        <f>+M149-M152+M153</f>
        <v>11</v>
      </c>
      <c r="E154" s="131"/>
      <c r="F154" s="134"/>
      <c r="G154" s="134"/>
      <c r="H154" s="134"/>
      <c r="I154" s="134"/>
      <c r="J154" s="146"/>
      <c r="K154" s="149"/>
      <c r="L154" s="152"/>
      <c r="M154" s="28" t="b">
        <f>M149=N154</f>
        <v>0</v>
      </c>
      <c r="N154" s="29">
        <f>SUM(N149:N153)</f>
        <v>0</v>
      </c>
      <c r="O154" s="30" t="s">
        <v>112</v>
      </c>
      <c r="P154" s="31"/>
      <c r="Q154" s="32"/>
      <c r="R154" s="32"/>
      <c r="S154" s="32"/>
      <c r="T154" s="33">
        <f>SUM(T149:T153)</f>
        <v>0</v>
      </c>
      <c r="U154" s="34"/>
      <c r="V154" s="34"/>
      <c r="W154" s="34"/>
      <c r="X154" s="35"/>
      <c r="Y154" s="165"/>
      <c r="Z154" s="36"/>
      <c r="AA154" s="4"/>
      <c r="AB154" s="37"/>
      <c r="AC154" s="37"/>
      <c r="AD154" s="38"/>
      <c r="AE154" s="37"/>
      <c r="AF154" s="37"/>
      <c r="AG154" s="37"/>
      <c r="AH154" s="37"/>
      <c r="AI154" s="37"/>
      <c r="AJ154" s="37"/>
      <c r="AK154" s="37"/>
      <c r="AL154" s="37"/>
      <c r="AM154" s="37"/>
      <c r="AN154" s="37"/>
      <c r="AO154" s="39"/>
      <c r="AP154" s="24"/>
      <c r="AQ154" s="8"/>
    </row>
    <row r="155" spans="1:43" ht="14.65" customHeight="1">
      <c r="A155" s="103">
        <f>A149+1</f>
        <v>26</v>
      </c>
      <c r="B155" s="201" t="s">
        <v>159</v>
      </c>
      <c r="C155" s="201"/>
      <c r="D155" s="117">
        <f>+Septiembre!M155</f>
        <v>133</v>
      </c>
      <c r="E155" s="129"/>
      <c r="F155" s="132"/>
      <c r="G155" s="132"/>
      <c r="H155" s="132"/>
      <c r="I155" s="132"/>
      <c r="J155" s="144">
        <f>+F155+G155</f>
        <v>0</v>
      </c>
      <c r="K155" s="147">
        <f>+AO155</f>
        <v>0</v>
      </c>
      <c r="L155" s="150">
        <f>+J155+K155</f>
        <v>0</v>
      </c>
      <c r="M155" s="153">
        <f>+(D155+E155)-(L155)+H155-I155</f>
        <v>133</v>
      </c>
      <c r="N155" s="14"/>
      <c r="O155" s="15"/>
      <c r="P155" s="15"/>
      <c r="Q155" s="16"/>
      <c r="R155" s="17" t="str">
        <f ca="1">IF(Q155=0," ",IFERROR(IF(DATEDIF(TODAY(),Q155,"M")&lt;=5,"ROJO",IF(DATEDIF(TODAY(),Q155,"M")&gt;=12,"VERDE",IF(AND(DATEDIF(TODAY(),Q155,"M")&gt;=6,DATEDIF(TODAY(),Q155,"M")&lt;=11),"AMARILLO"))),S155))</f>
        <v xml:space="preserve"> </v>
      </c>
      <c r="S155" s="17" t="str">
        <f>IF(Q155=0," ",IF(Q155&lt;=$N$4,"VENCIDO","NO VENCIDO"))</f>
        <v xml:space="preserve"> </v>
      </c>
      <c r="T155" s="18"/>
      <c r="U155" s="19"/>
      <c r="V155" s="19"/>
      <c r="W155" s="20"/>
      <c r="X155" s="20"/>
      <c r="Y155" s="163">
        <f>+AT155</f>
        <v>0</v>
      </c>
      <c r="Z155" s="21"/>
      <c r="AA155" s="4"/>
      <c r="AB155" s="166"/>
      <c r="AC155" s="166"/>
      <c r="AD155" s="170">
        <f>+AB155+AC155</f>
        <v>0</v>
      </c>
      <c r="AE155" s="166"/>
      <c r="AF155" s="166"/>
      <c r="AG155" s="166"/>
      <c r="AH155" s="166"/>
      <c r="AI155" s="166"/>
      <c r="AJ155" s="166"/>
      <c r="AK155" s="166"/>
      <c r="AL155" s="166"/>
      <c r="AM155" s="166"/>
      <c r="AN155" s="166"/>
      <c r="AO155" s="183">
        <f>SUM(AD155:AN159)</f>
        <v>0</v>
      </c>
      <c r="AP155" s="24"/>
      <c r="AQ155" s="8"/>
    </row>
    <row r="156" spans="1:43" ht="14.65" customHeight="1">
      <c r="A156" s="103"/>
      <c r="B156" s="201"/>
      <c r="C156" s="201"/>
      <c r="D156" s="118"/>
      <c r="E156" s="130"/>
      <c r="F156" s="133"/>
      <c r="G156" s="133"/>
      <c r="H156" s="133"/>
      <c r="I156" s="133"/>
      <c r="J156" s="145"/>
      <c r="K156" s="148"/>
      <c r="L156" s="151"/>
      <c r="M156" s="154"/>
      <c r="N156" s="14"/>
      <c r="O156" s="15"/>
      <c r="P156" s="15"/>
      <c r="Q156" s="16"/>
      <c r="R156" s="17" t="str">
        <f ca="1">IF(Q156=0," ",IFERROR(IF(DATEDIF(TODAY(),Q156,"M")&lt;=5,"ROJO",IF(DATEDIF(TODAY(),Q156,"M")&gt;=12,"VERDE",IF(AND(DATEDIF(TODAY(),Q156,"M")&gt;=6,DATEDIF(TODAY(),Q156,"M")&lt;=11),"AMARILLO"))),S156))</f>
        <v xml:space="preserve"> </v>
      </c>
      <c r="S156" s="25" t="str">
        <f>IF(Q156=0," ",IF(Q156&lt;=$N$4,"VENCIDO","NO VENCIDO"))</f>
        <v xml:space="preserve"> </v>
      </c>
      <c r="T156" s="18"/>
      <c r="U156" s="19"/>
      <c r="V156" s="19"/>
      <c r="W156" s="20"/>
      <c r="X156" s="20"/>
      <c r="Y156" s="164"/>
      <c r="Z156" s="21"/>
      <c r="AA156" s="4"/>
      <c r="AB156" s="166"/>
      <c r="AC156" s="166"/>
      <c r="AD156" s="170"/>
      <c r="AE156" s="166"/>
      <c r="AF156" s="166"/>
      <c r="AG156" s="166"/>
      <c r="AH156" s="166"/>
      <c r="AI156" s="166"/>
      <c r="AJ156" s="166"/>
      <c r="AK156" s="166"/>
      <c r="AL156" s="166"/>
      <c r="AM156" s="166"/>
      <c r="AN156" s="166"/>
      <c r="AO156" s="184"/>
      <c r="AP156" s="24"/>
      <c r="AQ156" s="8"/>
    </row>
    <row r="157" spans="1:43" ht="14.65" customHeight="1">
      <c r="A157" s="103"/>
      <c r="B157" s="201"/>
      <c r="C157" s="201"/>
      <c r="D157" s="119"/>
      <c r="E157" s="130"/>
      <c r="F157" s="133"/>
      <c r="G157" s="133"/>
      <c r="H157" s="133"/>
      <c r="I157" s="133"/>
      <c r="J157" s="145"/>
      <c r="K157" s="148"/>
      <c r="L157" s="151"/>
      <c r="M157" s="154"/>
      <c r="N157" s="14"/>
      <c r="O157" s="15"/>
      <c r="P157" s="15"/>
      <c r="Q157" s="16"/>
      <c r="R157" s="17" t="str">
        <f ca="1">IF(Q157=0," ",IFERROR(IF(DATEDIF(TODAY(),Q157,"M")&lt;=5,"ROJO",IF(DATEDIF(TODAY(),Q157,"M")&gt;=12,"VERDE",IF(AND(DATEDIF(TODAY(),Q157,"M")&gt;=6,DATEDIF(TODAY(),Q157,"M")&lt;=11),"AMARILLO"))),S157))</f>
        <v xml:space="preserve"> </v>
      </c>
      <c r="S157" s="25" t="str">
        <f>IF(Q157=0," ",IF(Q157&lt;=$N$4,"VENCIDO","NO VENCIDO"))</f>
        <v xml:space="preserve"> </v>
      </c>
      <c r="T157" s="18"/>
      <c r="U157" s="19"/>
      <c r="V157" s="19"/>
      <c r="W157" s="20"/>
      <c r="X157" s="20"/>
      <c r="Y157" s="164"/>
      <c r="Z157" s="21"/>
      <c r="AA157" s="4"/>
      <c r="AB157" s="166"/>
      <c r="AC157" s="166"/>
      <c r="AD157" s="170"/>
      <c r="AE157" s="166"/>
      <c r="AF157" s="166"/>
      <c r="AG157" s="166"/>
      <c r="AH157" s="166"/>
      <c r="AI157" s="166"/>
      <c r="AJ157" s="166"/>
      <c r="AK157" s="166"/>
      <c r="AL157" s="166"/>
      <c r="AM157" s="166"/>
      <c r="AN157" s="166"/>
      <c r="AO157" s="184"/>
      <c r="AP157" s="24"/>
      <c r="AQ157" s="8"/>
    </row>
    <row r="158" spans="1:43" ht="15.4" customHeight="1">
      <c r="A158" s="103"/>
      <c r="B158" s="93" t="s">
        <v>160</v>
      </c>
      <c r="C158" s="93"/>
      <c r="D158" s="46"/>
      <c r="E158" s="130"/>
      <c r="F158" s="133"/>
      <c r="G158" s="133"/>
      <c r="H158" s="133"/>
      <c r="I158" s="133"/>
      <c r="J158" s="145"/>
      <c r="K158" s="148"/>
      <c r="L158" s="151"/>
      <c r="M158" s="154"/>
      <c r="N158" s="14"/>
      <c r="O158" s="15"/>
      <c r="P158" s="15"/>
      <c r="Q158" s="16"/>
      <c r="R158" s="17" t="str">
        <f ca="1">IF(Q158=0," ",IFERROR(IF(DATEDIF(TODAY(),Q158,"M")&lt;=5,"ROJO",IF(DATEDIF(TODAY(),Q158,"M")&gt;=12,"VERDE",IF(AND(DATEDIF(TODAY(),Q158,"M")&gt;=6,DATEDIF(TODAY(),Q158,"M")&lt;=11),"AMARILLO"))),S158))</f>
        <v xml:space="preserve"> </v>
      </c>
      <c r="S158" s="25" t="str">
        <f>IF(Q158=0," ",IF(Q158&lt;=$N$4,"VENCIDO","NO VENCIDO"))</f>
        <v xml:space="preserve"> </v>
      </c>
      <c r="T158" s="18"/>
      <c r="U158" s="19"/>
      <c r="V158" s="19"/>
      <c r="W158" s="20"/>
      <c r="X158" s="20"/>
      <c r="Y158" s="164"/>
      <c r="Z158" s="21"/>
      <c r="AA158" s="4"/>
      <c r="AB158" s="166"/>
      <c r="AC158" s="166"/>
      <c r="AD158" s="170"/>
      <c r="AE158" s="166"/>
      <c r="AF158" s="166"/>
      <c r="AG158" s="166"/>
      <c r="AH158" s="166"/>
      <c r="AI158" s="166"/>
      <c r="AJ158" s="166"/>
      <c r="AK158" s="166"/>
      <c r="AL158" s="166"/>
      <c r="AM158" s="166"/>
      <c r="AN158" s="166"/>
      <c r="AO158" s="184"/>
      <c r="AP158" s="24"/>
      <c r="AQ158" s="8"/>
    </row>
    <row r="159" spans="1:43" ht="15.4" customHeight="1">
      <c r="A159" s="103"/>
      <c r="B159" s="95" t="s">
        <v>161</v>
      </c>
      <c r="C159" s="95"/>
      <c r="D159" s="47">
        <f>+M152/2</f>
        <v>0</v>
      </c>
      <c r="E159" s="130"/>
      <c r="F159" s="133"/>
      <c r="G159" s="133"/>
      <c r="H159" s="133"/>
      <c r="I159" s="133"/>
      <c r="J159" s="145"/>
      <c r="K159" s="148"/>
      <c r="L159" s="151"/>
      <c r="M159" s="155"/>
      <c r="N159" s="14"/>
      <c r="O159" s="15"/>
      <c r="P159" s="15"/>
      <c r="Q159" s="16"/>
      <c r="R159" s="17" t="str">
        <f ca="1">IF(Q159=0," ",IFERROR(IF(DATEDIF(TODAY(),Q159,"M")&lt;=5,"ROJO",IF(DATEDIF(TODAY(),Q159,"M")&gt;=12,"VERDE",IF(AND(DATEDIF(TODAY(),Q159,"M")&gt;=6,DATEDIF(TODAY(),Q159,"M")&lt;=11),"AMARILLO"))),S159))</f>
        <v xml:space="preserve"> </v>
      </c>
      <c r="S159" s="25" t="str">
        <f>IF(Q159=0," ",IF(Q159&lt;=$N$4,"VENCIDO","NO VENCIDO"))</f>
        <v xml:space="preserve"> </v>
      </c>
      <c r="T159" s="18"/>
      <c r="U159" s="19"/>
      <c r="V159" s="19"/>
      <c r="W159" s="20"/>
      <c r="X159" s="20"/>
      <c r="Y159" s="164"/>
      <c r="Z159" s="21"/>
      <c r="AA159" s="4"/>
      <c r="AB159" s="166"/>
      <c r="AC159" s="166"/>
      <c r="AD159" s="170"/>
      <c r="AE159" s="166"/>
      <c r="AF159" s="166"/>
      <c r="AG159" s="166"/>
      <c r="AH159" s="166"/>
      <c r="AI159" s="166"/>
      <c r="AJ159" s="166"/>
      <c r="AK159" s="166"/>
      <c r="AL159" s="166"/>
      <c r="AM159" s="166"/>
      <c r="AN159" s="166"/>
      <c r="AO159" s="185"/>
      <c r="AP159" s="24"/>
      <c r="AQ159" s="8"/>
    </row>
    <row r="160" spans="1:43" ht="16.5">
      <c r="A160" s="103"/>
      <c r="B160" s="94" t="s">
        <v>162</v>
      </c>
      <c r="C160" s="94"/>
      <c r="D160" s="44">
        <f>+M155+M159-M158</f>
        <v>133</v>
      </c>
      <c r="E160" s="131"/>
      <c r="F160" s="134"/>
      <c r="G160" s="134"/>
      <c r="H160" s="134"/>
      <c r="I160" s="134"/>
      <c r="J160" s="146"/>
      <c r="K160" s="149"/>
      <c r="L160" s="152"/>
      <c r="M160" s="28" t="b">
        <f>M155=N160</f>
        <v>0</v>
      </c>
      <c r="N160" s="29">
        <f>SUM(N155:N159)</f>
        <v>0</v>
      </c>
      <c r="O160" s="30" t="s">
        <v>112</v>
      </c>
      <c r="P160" s="31"/>
      <c r="Q160" s="32"/>
      <c r="R160" s="32"/>
      <c r="S160" s="32"/>
      <c r="T160" s="33">
        <f>SUM(T155:T159)</f>
        <v>0</v>
      </c>
      <c r="U160" s="34"/>
      <c r="V160" s="34"/>
      <c r="W160" s="34"/>
      <c r="X160" s="35"/>
      <c r="Y160" s="165"/>
      <c r="Z160" s="36"/>
      <c r="AA160" s="4"/>
      <c r="AB160" s="37"/>
      <c r="AC160" s="37"/>
      <c r="AD160" s="38"/>
      <c r="AE160" s="37"/>
      <c r="AF160" s="37"/>
      <c r="AG160" s="37"/>
      <c r="AH160" s="37"/>
      <c r="AI160" s="37"/>
      <c r="AJ160" s="37"/>
      <c r="AK160" s="37"/>
      <c r="AL160" s="37"/>
      <c r="AM160" s="37"/>
      <c r="AN160" s="37"/>
      <c r="AO160" s="39"/>
      <c r="AP160" s="24"/>
      <c r="AQ160" s="8"/>
    </row>
    <row r="161" spans="1:43" ht="14.65" customHeight="1">
      <c r="A161" s="100">
        <f>A155+1</f>
        <v>27</v>
      </c>
      <c r="B161" s="193" t="s">
        <v>163</v>
      </c>
      <c r="C161" s="193"/>
      <c r="D161" s="117">
        <f>+Septiembre!M161</f>
        <v>9</v>
      </c>
      <c r="E161" s="126"/>
      <c r="F161" s="132"/>
      <c r="G161" s="132"/>
      <c r="H161" s="132"/>
      <c r="I161" s="132"/>
      <c r="J161" s="144">
        <f>+F161+G161</f>
        <v>0</v>
      </c>
      <c r="K161" s="147">
        <f>+AO161</f>
        <v>0</v>
      </c>
      <c r="L161" s="150">
        <f>+J161+K161</f>
        <v>0</v>
      </c>
      <c r="M161" s="153">
        <f>+(D161+E161)-(L161)+H161-I161</f>
        <v>9</v>
      </c>
      <c r="N161" s="14"/>
      <c r="O161" s="15"/>
      <c r="P161" s="15"/>
      <c r="Q161" s="16"/>
      <c r="R161" s="17" t="str">
        <f ca="1">IF(Q161=0," ",IFERROR(IF(DATEDIF(TODAY(),Q161,"M")&lt;=5,"ROJO",IF(DATEDIF(TODAY(),Q161,"M")&gt;=12,"VERDE",IF(AND(DATEDIF(TODAY(),Q161,"M")&gt;=6,DATEDIF(TODAY(),Q161,"M")&lt;=11),"AMARILLO"))),S161))</f>
        <v xml:space="preserve"> </v>
      </c>
      <c r="S161" s="17" t="str">
        <f>IF(Q161=0," ",IF(Q161&lt;=$N$4,"VENCIDO","NO VENCIDO"))</f>
        <v xml:space="preserve"> </v>
      </c>
      <c r="T161" s="18"/>
      <c r="U161" s="19"/>
      <c r="V161" s="19"/>
      <c r="W161" s="20"/>
      <c r="X161" s="20"/>
      <c r="Y161" s="163">
        <f>+AT161</f>
        <v>0</v>
      </c>
      <c r="Z161" s="21"/>
      <c r="AA161" s="4"/>
      <c r="AB161" s="166"/>
      <c r="AC161" s="166"/>
      <c r="AD161" s="170">
        <f>+AB161+AC161</f>
        <v>0</v>
      </c>
      <c r="AE161" s="166"/>
      <c r="AF161" s="166"/>
      <c r="AG161" s="166"/>
      <c r="AH161" s="166"/>
      <c r="AI161" s="166"/>
      <c r="AJ161" s="166"/>
      <c r="AK161" s="166"/>
      <c r="AL161" s="166"/>
      <c r="AM161" s="166"/>
      <c r="AN161" s="166"/>
      <c r="AO161" s="183">
        <f>SUM(AD161:AN165)</f>
        <v>0</v>
      </c>
      <c r="AP161" s="24"/>
      <c r="AQ161" s="8"/>
    </row>
    <row r="162" spans="1:43" ht="14.65" customHeight="1">
      <c r="A162" s="101"/>
      <c r="B162" s="193"/>
      <c r="C162" s="193"/>
      <c r="D162" s="118"/>
      <c r="E162" s="127"/>
      <c r="F162" s="133"/>
      <c r="G162" s="133"/>
      <c r="H162" s="133"/>
      <c r="I162" s="133"/>
      <c r="J162" s="145"/>
      <c r="K162" s="148"/>
      <c r="L162" s="151"/>
      <c r="M162" s="154"/>
      <c r="N162" s="14"/>
      <c r="O162" s="15"/>
      <c r="P162" s="15"/>
      <c r="Q162" s="16"/>
      <c r="R162" s="17" t="str">
        <f ca="1">IF(Q162=0," ",IFERROR(IF(DATEDIF(TODAY(),Q162,"M")&lt;=5,"ROJO",IF(DATEDIF(TODAY(),Q162,"M")&gt;=12,"VERDE",IF(AND(DATEDIF(TODAY(),Q162,"M")&gt;=6,DATEDIF(TODAY(),Q162,"M")&lt;=11),"AMARILLO"))),S162))</f>
        <v xml:space="preserve"> </v>
      </c>
      <c r="S162" s="25" t="str">
        <f>IF(Q162=0," ",IF(Q162&lt;=$N$4,"VENCIDO","NO VENCIDO"))</f>
        <v xml:space="preserve"> </v>
      </c>
      <c r="T162" s="18"/>
      <c r="U162" s="19"/>
      <c r="V162" s="19"/>
      <c r="W162" s="20"/>
      <c r="X162" s="20"/>
      <c r="Y162" s="164"/>
      <c r="Z162" s="21"/>
      <c r="AA162" s="4"/>
      <c r="AB162" s="166"/>
      <c r="AC162" s="166"/>
      <c r="AD162" s="170"/>
      <c r="AE162" s="166"/>
      <c r="AF162" s="166"/>
      <c r="AG162" s="166"/>
      <c r="AH162" s="166"/>
      <c r="AI162" s="166"/>
      <c r="AJ162" s="166"/>
      <c r="AK162" s="166"/>
      <c r="AL162" s="166"/>
      <c r="AM162" s="166"/>
      <c r="AN162" s="166"/>
      <c r="AO162" s="184"/>
      <c r="AP162" s="24"/>
      <c r="AQ162" s="8"/>
    </row>
    <row r="163" spans="1:43" ht="14.65" customHeight="1">
      <c r="A163" s="101"/>
      <c r="B163" s="193"/>
      <c r="C163" s="193"/>
      <c r="D163" s="118"/>
      <c r="E163" s="127"/>
      <c r="F163" s="133"/>
      <c r="G163" s="133"/>
      <c r="H163" s="133"/>
      <c r="I163" s="133"/>
      <c r="J163" s="145"/>
      <c r="K163" s="148"/>
      <c r="L163" s="151"/>
      <c r="M163" s="154"/>
      <c r="N163" s="14"/>
      <c r="O163" s="15"/>
      <c r="P163" s="15"/>
      <c r="Q163" s="16"/>
      <c r="R163" s="17" t="str">
        <f ca="1">IF(Q163=0," ",IFERROR(IF(DATEDIF(TODAY(),Q163,"M")&lt;=5,"ROJO",IF(DATEDIF(TODAY(),Q163,"M")&gt;=12,"VERDE",IF(AND(DATEDIF(TODAY(),Q163,"M")&gt;=6,DATEDIF(TODAY(),Q163,"M")&lt;=11),"AMARILLO"))),S163))</f>
        <v xml:space="preserve"> </v>
      </c>
      <c r="S163" s="25" t="str">
        <f>IF(Q163=0," ",IF(Q163&lt;=$N$4,"VENCIDO","NO VENCIDO"))</f>
        <v xml:space="preserve"> </v>
      </c>
      <c r="T163" s="18"/>
      <c r="U163" s="19"/>
      <c r="V163" s="19"/>
      <c r="W163" s="20"/>
      <c r="X163" s="20"/>
      <c r="Y163" s="164"/>
      <c r="Z163" s="21"/>
      <c r="AA163" s="4"/>
      <c r="AB163" s="166"/>
      <c r="AC163" s="166"/>
      <c r="AD163" s="170"/>
      <c r="AE163" s="166"/>
      <c r="AF163" s="166"/>
      <c r="AG163" s="166"/>
      <c r="AH163" s="166"/>
      <c r="AI163" s="166"/>
      <c r="AJ163" s="166"/>
      <c r="AK163" s="166"/>
      <c r="AL163" s="166"/>
      <c r="AM163" s="166"/>
      <c r="AN163" s="166"/>
      <c r="AO163" s="184"/>
      <c r="AP163" s="24"/>
      <c r="AQ163" s="8"/>
    </row>
    <row r="164" spans="1:43" ht="14.65" customHeight="1">
      <c r="A164" s="101"/>
      <c r="B164" s="193"/>
      <c r="C164" s="193"/>
      <c r="D164" s="118"/>
      <c r="E164" s="127"/>
      <c r="F164" s="133"/>
      <c r="G164" s="133"/>
      <c r="H164" s="133"/>
      <c r="I164" s="133"/>
      <c r="J164" s="145"/>
      <c r="K164" s="148"/>
      <c r="L164" s="151"/>
      <c r="M164" s="154"/>
      <c r="N164" s="14"/>
      <c r="O164" s="15"/>
      <c r="P164" s="15"/>
      <c r="Q164" s="16"/>
      <c r="R164" s="17" t="str">
        <f ca="1">IF(Q164=0," ",IFERROR(IF(DATEDIF(TODAY(),Q164,"M")&lt;=5,"ROJO",IF(DATEDIF(TODAY(),Q164,"M")&gt;=12,"VERDE",IF(AND(DATEDIF(TODAY(),Q164,"M")&gt;=6,DATEDIF(TODAY(),Q164,"M")&lt;=11),"AMARILLO"))),S164))</f>
        <v xml:space="preserve"> </v>
      </c>
      <c r="S164" s="25" t="str">
        <f>IF(Q164=0," ",IF(Q164&lt;=$N$4,"VENCIDO","NO VENCIDO"))</f>
        <v xml:space="preserve"> </v>
      </c>
      <c r="T164" s="18"/>
      <c r="U164" s="19"/>
      <c r="V164" s="19"/>
      <c r="W164" s="20"/>
      <c r="X164" s="20"/>
      <c r="Y164" s="164"/>
      <c r="Z164" s="21"/>
      <c r="AA164" s="4"/>
      <c r="AB164" s="166"/>
      <c r="AC164" s="166"/>
      <c r="AD164" s="170"/>
      <c r="AE164" s="166"/>
      <c r="AF164" s="166"/>
      <c r="AG164" s="166"/>
      <c r="AH164" s="166"/>
      <c r="AI164" s="166"/>
      <c r="AJ164" s="166"/>
      <c r="AK164" s="166"/>
      <c r="AL164" s="166"/>
      <c r="AM164" s="166"/>
      <c r="AN164" s="166"/>
      <c r="AO164" s="184"/>
      <c r="AP164" s="24"/>
      <c r="AQ164" s="8"/>
    </row>
    <row r="165" spans="1:43" ht="14.65" customHeight="1">
      <c r="A165" s="101"/>
      <c r="B165" s="193"/>
      <c r="C165" s="193"/>
      <c r="D165" s="118"/>
      <c r="E165" s="127"/>
      <c r="F165" s="133"/>
      <c r="G165" s="133"/>
      <c r="H165" s="133"/>
      <c r="I165" s="133"/>
      <c r="J165" s="145"/>
      <c r="K165" s="148"/>
      <c r="L165" s="151"/>
      <c r="M165" s="155"/>
      <c r="N165" s="14"/>
      <c r="O165" s="15"/>
      <c r="P165" s="15"/>
      <c r="Q165" s="16"/>
      <c r="R165" s="17" t="str">
        <f ca="1">IF(Q165=0," ",IFERROR(IF(DATEDIF(TODAY(),Q165,"M")&lt;=5,"ROJO",IF(DATEDIF(TODAY(),Q165,"M")&gt;=12,"VERDE",IF(AND(DATEDIF(TODAY(),Q165,"M")&gt;=6,DATEDIF(TODAY(),Q165,"M")&lt;=11),"AMARILLO"))),S165))</f>
        <v xml:space="preserve"> </v>
      </c>
      <c r="S165" s="25" t="str">
        <f>IF(Q165=0," ",IF(Q165&lt;=$N$4,"VENCIDO","NO VENCIDO"))</f>
        <v xml:space="preserve"> </v>
      </c>
      <c r="T165" s="18"/>
      <c r="U165" s="19"/>
      <c r="V165" s="19"/>
      <c r="W165" s="20"/>
      <c r="X165" s="20"/>
      <c r="Y165" s="164"/>
      <c r="Z165" s="21"/>
      <c r="AA165" s="4"/>
      <c r="AB165" s="166"/>
      <c r="AC165" s="166"/>
      <c r="AD165" s="170"/>
      <c r="AE165" s="166"/>
      <c r="AF165" s="166"/>
      <c r="AG165" s="166"/>
      <c r="AH165" s="166"/>
      <c r="AI165" s="166"/>
      <c r="AJ165" s="166"/>
      <c r="AK165" s="166"/>
      <c r="AL165" s="166"/>
      <c r="AM165" s="166"/>
      <c r="AN165" s="166"/>
      <c r="AO165" s="185"/>
      <c r="AP165" s="24"/>
      <c r="AQ165" s="8"/>
    </row>
    <row r="166" spans="1:43" ht="16.5">
      <c r="A166" s="102"/>
      <c r="B166" s="193"/>
      <c r="C166" s="193"/>
      <c r="D166" s="119"/>
      <c r="E166" s="128"/>
      <c r="F166" s="134"/>
      <c r="G166" s="134"/>
      <c r="H166" s="134"/>
      <c r="I166" s="134"/>
      <c r="J166" s="146"/>
      <c r="K166" s="149"/>
      <c r="L166" s="152"/>
      <c r="M166" s="28" t="b">
        <f>M161=N166</f>
        <v>0</v>
      </c>
      <c r="N166" s="29">
        <f>SUM(N161:N165)</f>
        <v>0</v>
      </c>
      <c r="O166" s="30" t="s">
        <v>112</v>
      </c>
      <c r="P166" s="31"/>
      <c r="Q166" s="32"/>
      <c r="R166" s="32"/>
      <c r="S166" s="32"/>
      <c r="T166" s="33">
        <f>SUM(T161:T165)</f>
        <v>0</v>
      </c>
      <c r="U166" s="34"/>
      <c r="V166" s="34"/>
      <c r="W166" s="34"/>
      <c r="X166" s="35"/>
      <c r="Y166" s="165"/>
      <c r="Z166" s="36"/>
      <c r="AA166" s="4"/>
      <c r="AB166" s="37"/>
      <c r="AC166" s="37"/>
      <c r="AD166" s="38"/>
      <c r="AE166" s="37"/>
      <c r="AF166" s="37"/>
      <c r="AG166" s="37"/>
      <c r="AH166" s="37"/>
      <c r="AI166" s="37"/>
      <c r="AJ166" s="37"/>
      <c r="AK166" s="37"/>
      <c r="AL166" s="37"/>
      <c r="AM166" s="37"/>
      <c r="AN166" s="37"/>
      <c r="AO166" s="39"/>
      <c r="AP166" s="24"/>
      <c r="AQ166" s="8"/>
    </row>
    <row r="167" spans="1:43" ht="14.65" customHeight="1">
      <c r="A167" s="100">
        <f>A161+1</f>
        <v>28</v>
      </c>
      <c r="B167" s="193" t="s">
        <v>164</v>
      </c>
      <c r="C167" s="193"/>
      <c r="D167" s="117">
        <f>+Septiembre!M167</f>
        <v>0</v>
      </c>
      <c r="E167" s="126"/>
      <c r="F167" s="132"/>
      <c r="G167" s="132"/>
      <c r="H167" s="132"/>
      <c r="I167" s="132"/>
      <c r="J167" s="144">
        <f>+F167+G167</f>
        <v>0</v>
      </c>
      <c r="K167" s="147">
        <f>+AO167</f>
        <v>0</v>
      </c>
      <c r="L167" s="150">
        <f>+J167+K167</f>
        <v>0</v>
      </c>
      <c r="M167" s="153">
        <f>+(D167+E167)-(L167)+H167-I167</f>
        <v>0</v>
      </c>
      <c r="N167" s="14"/>
      <c r="O167" s="15"/>
      <c r="P167" s="15"/>
      <c r="Q167" s="16"/>
      <c r="R167" s="17" t="str">
        <f ca="1">IF(Q167=0," ",IFERROR(IF(DATEDIF(TODAY(),Q167,"M")&lt;=5,"ROJO",IF(DATEDIF(TODAY(),Q167,"M")&gt;=12,"VERDE",IF(AND(DATEDIF(TODAY(),Q167,"M")&gt;=6,DATEDIF(TODAY(),Q167,"M")&lt;=11),"AMARILLO"))),S167))</f>
        <v xml:space="preserve"> </v>
      </c>
      <c r="S167" s="17" t="str">
        <f>IF(Q167=0," ",IF(Q167&lt;=$N$4,"VENCIDO","NO VENCIDO"))</f>
        <v xml:space="preserve"> </v>
      </c>
      <c r="T167" s="18"/>
      <c r="U167" s="19"/>
      <c r="V167" s="19"/>
      <c r="W167" s="20"/>
      <c r="X167" s="20"/>
      <c r="Y167" s="163">
        <f>+AT167</f>
        <v>0</v>
      </c>
      <c r="Z167" s="21"/>
      <c r="AA167" s="4"/>
      <c r="AB167" s="166"/>
      <c r="AC167" s="166"/>
      <c r="AD167" s="170">
        <f>+AB167+AC167</f>
        <v>0</v>
      </c>
      <c r="AE167" s="166"/>
      <c r="AF167" s="166"/>
      <c r="AG167" s="166"/>
      <c r="AH167" s="166"/>
      <c r="AI167" s="166"/>
      <c r="AJ167" s="166"/>
      <c r="AK167" s="166"/>
      <c r="AL167" s="166"/>
      <c r="AM167" s="166"/>
      <c r="AN167" s="166"/>
      <c r="AO167" s="183">
        <f>SUM(AD167:AN171)</f>
        <v>0</v>
      </c>
      <c r="AP167" s="24"/>
      <c r="AQ167" s="8"/>
    </row>
    <row r="168" spans="1:43" ht="14.65" customHeight="1">
      <c r="A168" s="101"/>
      <c r="B168" s="193"/>
      <c r="C168" s="193"/>
      <c r="D168" s="118"/>
      <c r="E168" s="127"/>
      <c r="F168" s="133"/>
      <c r="G168" s="133"/>
      <c r="H168" s="133"/>
      <c r="I168" s="133"/>
      <c r="J168" s="145"/>
      <c r="K168" s="148"/>
      <c r="L168" s="151"/>
      <c r="M168" s="154"/>
      <c r="N168" s="14"/>
      <c r="O168" s="15"/>
      <c r="P168" s="15"/>
      <c r="Q168" s="16"/>
      <c r="R168" s="17" t="str">
        <f ca="1">IF(Q168=0," ",IFERROR(IF(DATEDIF(TODAY(),Q168,"M")&lt;=5,"ROJO",IF(DATEDIF(TODAY(),Q168,"M")&gt;=12,"VERDE",IF(AND(DATEDIF(TODAY(),Q168,"M")&gt;=6,DATEDIF(TODAY(),Q168,"M")&lt;=11),"AMARILLO"))),S168))</f>
        <v xml:space="preserve"> </v>
      </c>
      <c r="S168" s="25" t="str">
        <f>IF(Q168=0," ",IF(Q168&lt;=$N$4,"VENCIDO","NO VENCIDO"))</f>
        <v xml:space="preserve"> </v>
      </c>
      <c r="T168" s="18"/>
      <c r="U168" s="19"/>
      <c r="V168" s="19"/>
      <c r="W168" s="20"/>
      <c r="X168" s="20"/>
      <c r="Y168" s="164"/>
      <c r="Z168" s="21"/>
      <c r="AA168" s="4"/>
      <c r="AB168" s="166"/>
      <c r="AC168" s="166"/>
      <c r="AD168" s="170"/>
      <c r="AE168" s="166"/>
      <c r="AF168" s="166"/>
      <c r="AG168" s="166"/>
      <c r="AH168" s="166"/>
      <c r="AI168" s="166"/>
      <c r="AJ168" s="166"/>
      <c r="AK168" s="166"/>
      <c r="AL168" s="166"/>
      <c r="AM168" s="166"/>
      <c r="AN168" s="166"/>
      <c r="AO168" s="184"/>
      <c r="AP168" s="24"/>
      <c r="AQ168" s="8"/>
    </row>
    <row r="169" spans="1:43" ht="14.65" customHeight="1">
      <c r="A169" s="101"/>
      <c r="B169" s="193"/>
      <c r="C169" s="193"/>
      <c r="D169" s="118"/>
      <c r="E169" s="127"/>
      <c r="F169" s="133"/>
      <c r="G169" s="133"/>
      <c r="H169" s="133"/>
      <c r="I169" s="133"/>
      <c r="J169" s="145"/>
      <c r="K169" s="148"/>
      <c r="L169" s="151"/>
      <c r="M169" s="154"/>
      <c r="N169" s="14"/>
      <c r="O169" s="15"/>
      <c r="P169" s="15"/>
      <c r="Q169" s="16"/>
      <c r="R169" s="17" t="str">
        <f ca="1">IF(Q169=0," ",IFERROR(IF(DATEDIF(TODAY(),Q169,"M")&lt;=5,"ROJO",IF(DATEDIF(TODAY(),Q169,"M")&gt;=12,"VERDE",IF(AND(DATEDIF(TODAY(),Q169,"M")&gt;=6,DATEDIF(TODAY(),Q169,"M")&lt;=11),"AMARILLO"))),S169))</f>
        <v xml:space="preserve"> </v>
      </c>
      <c r="S169" s="25" t="str">
        <f>IF(Q169=0," ",IF(Q169&lt;=$N$4,"VENCIDO","NO VENCIDO"))</f>
        <v xml:space="preserve"> </v>
      </c>
      <c r="T169" s="18"/>
      <c r="U169" s="19"/>
      <c r="V169" s="19"/>
      <c r="W169" s="20"/>
      <c r="X169" s="20"/>
      <c r="Y169" s="164"/>
      <c r="Z169" s="21"/>
      <c r="AA169" s="4"/>
      <c r="AB169" s="166"/>
      <c r="AC169" s="166"/>
      <c r="AD169" s="170"/>
      <c r="AE169" s="166"/>
      <c r="AF169" s="166"/>
      <c r="AG169" s="166"/>
      <c r="AH169" s="166"/>
      <c r="AI169" s="166"/>
      <c r="AJ169" s="166"/>
      <c r="AK169" s="166"/>
      <c r="AL169" s="166"/>
      <c r="AM169" s="166"/>
      <c r="AN169" s="166"/>
      <c r="AO169" s="184"/>
      <c r="AP169" s="24"/>
      <c r="AQ169" s="8"/>
    </row>
    <row r="170" spans="1:43" ht="14.65" customHeight="1">
      <c r="A170" s="101"/>
      <c r="B170" s="193"/>
      <c r="C170" s="193"/>
      <c r="D170" s="118"/>
      <c r="E170" s="127"/>
      <c r="F170" s="133"/>
      <c r="G170" s="133"/>
      <c r="H170" s="133"/>
      <c r="I170" s="133"/>
      <c r="J170" s="145"/>
      <c r="K170" s="148"/>
      <c r="L170" s="151"/>
      <c r="M170" s="154"/>
      <c r="N170" s="14"/>
      <c r="O170" s="15"/>
      <c r="P170" s="15"/>
      <c r="Q170" s="16"/>
      <c r="R170" s="17" t="str">
        <f ca="1">IF(Q170=0," ",IFERROR(IF(DATEDIF(TODAY(),Q170,"M")&lt;=5,"ROJO",IF(DATEDIF(TODAY(),Q170,"M")&gt;=12,"VERDE",IF(AND(DATEDIF(TODAY(),Q170,"M")&gt;=6,DATEDIF(TODAY(),Q170,"M")&lt;=11),"AMARILLO"))),S170))</f>
        <v xml:space="preserve"> </v>
      </c>
      <c r="S170" s="25" t="str">
        <f>IF(Q170=0," ",IF(Q170&lt;=$N$4,"VENCIDO","NO VENCIDO"))</f>
        <v xml:space="preserve"> </v>
      </c>
      <c r="T170" s="18"/>
      <c r="U170" s="19"/>
      <c r="V170" s="19"/>
      <c r="W170" s="20"/>
      <c r="X170" s="20"/>
      <c r="Y170" s="164"/>
      <c r="Z170" s="21"/>
      <c r="AA170" s="4"/>
      <c r="AB170" s="166"/>
      <c r="AC170" s="166"/>
      <c r="AD170" s="170"/>
      <c r="AE170" s="166"/>
      <c r="AF170" s="166"/>
      <c r="AG170" s="166"/>
      <c r="AH170" s="166"/>
      <c r="AI170" s="166"/>
      <c r="AJ170" s="166"/>
      <c r="AK170" s="166"/>
      <c r="AL170" s="166"/>
      <c r="AM170" s="166"/>
      <c r="AN170" s="166"/>
      <c r="AO170" s="184"/>
      <c r="AP170" s="24"/>
      <c r="AQ170" s="8"/>
    </row>
    <row r="171" spans="1:43" ht="14.65" customHeight="1">
      <c r="A171" s="101"/>
      <c r="B171" s="193"/>
      <c r="C171" s="193"/>
      <c r="D171" s="118"/>
      <c r="E171" s="127"/>
      <c r="F171" s="133"/>
      <c r="G171" s="133"/>
      <c r="H171" s="133"/>
      <c r="I171" s="133"/>
      <c r="J171" s="145"/>
      <c r="K171" s="148"/>
      <c r="L171" s="151"/>
      <c r="M171" s="155"/>
      <c r="N171" s="14"/>
      <c r="O171" s="15"/>
      <c r="P171" s="15"/>
      <c r="Q171" s="16"/>
      <c r="R171" s="17" t="str">
        <f ca="1">IF(Q171=0," ",IFERROR(IF(DATEDIF(TODAY(),Q171,"M")&lt;=5,"ROJO",IF(DATEDIF(TODAY(),Q171,"M")&gt;=12,"VERDE",IF(AND(DATEDIF(TODAY(),Q171,"M")&gt;=6,DATEDIF(TODAY(),Q171,"M")&lt;=11),"AMARILLO"))),S171))</f>
        <v xml:space="preserve"> </v>
      </c>
      <c r="S171" s="25" t="str">
        <f>IF(Q171=0," ",IF(Q171&lt;=$N$4,"VENCIDO","NO VENCIDO"))</f>
        <v xml:space="preserve"> </v>
      </c>
      <c r="T171" s="18"/>
      <c r="U171" s="19"/>
      <c r="V171" s="19"/>
      <c r="W171" s="20"/>
      <c r="X171" s="20"/>
      <c r="Y171" s="164"/>
      <c r="Z171" s="21"/>
      <c r="AA171" s="4"/>
      <c r="AB171" s="166"/>
      <c r="AC171" s="166"/>
      <c r="AD171" s="170"/>
      <c r="AE171" s="166"/>
      <c r="AF171" s="166"/>
      <c r="AG171" s="166"/>
      <c r="AH171" s="166"/>
      <c r="AI171" s="166"/>
      <c r="AJ171" s="166"/>
      <c r="AK171" s="166"/>
      <c r="AL171" s="166"/>
      <c r="AM171" s="166"/>
      <c r="AN171" s="166"/>
      <c r="AO171" s="185"/>
      <c r="AP171" s="24"/>
      <c r="AQ171" s="8"/>
    </row>
    <row r="172" spans="1:43" ht="16.5">
      <c r="A172" s="102"/>
      <c r="B172" s="193"/>
      <c r="C172" s="193"/>
      <c r="D172" s="119"/>
      <c r="E172" s="128"/>
      <c r="F172" s="134"/>
      <c r="G172" s="134"/>
      <c r="H172" s="134"/>
      <c r="I172" s="134"/>
      <c r="J172" s="146"/>
      <c r="K172" s="149"/>
      <c r="L172" s="152"/>
      <c r="M172" s="28" t="b">
        <f>M167=N172</f>
        <v>1</v>
      </c>
      <c r="N172" s="29">
        <f>SUM(N167:N171)</f>
        <v>0</v>
      </c>
      <c r="O172" s="30" t="s">
        <v>112</v>
      </c>
      <c r="P172" s="31"/>
      <c r="Q172" s="32"/>
      <c r="R172" s="32"/>
      <c r="S172" s="32"/>
      <c r="T172" s="33">
        <f>SUM(T167:T171)</f>
        <v>0</v>
      </c>
      <c r="U172" s="34"/>
      <c r="V172" s="34"/>
      <c r="W172" s="34"/>
      <c r="X172" s="35"/>
      <c r="Y172" s="165"/>
      <c r="Z172" s="36"/>
      <c r="AA172" s="4"/>
      <c r="AB172" s="37"/>
      <c r="AC172" s="37"/>
      <c r="AD172" s="38"/>
      <c r="AE172" s="37"/>
      <c r="AF172" s="37"/>
      <c r="AG172" s="37"/>
      <c r="AH172" s="37"/>
      <c r="AI172" s="37"/>
      <c r="AJ172" s="37"/>
      <c r="AK172" s="37"/>
      <c r="AL172" s="37"/>
      <c r="AM172" s="37"/>
      <c r="AN172" s="37"/>
      <c r="AO172" s="39"/>
      <c r="AP172" s="24"/>
      <c r="AQ172" s="8"/>
    </row>
    <row r="173" spans="1:43" ht="14.65" customHeight="1">
      <c r="A173" s="100">
        <f>A167+1</f>
        <v>29</v>
      </c>
      <c r="B173" s="193" t="s">
        <v>165</v>
      </c>
      <c r="C173" s="193"/>
      <c r="D173" s="117">
        <f>+Septiembre!M173</f>
        <v>14</v>
      </c>
      <c r="E173" s="126"/>
      <c r="F173" s="132"/>
      <c r="G173" s="132"/>
      <c r="H173" s="132"/>
      <c r="I173" s="132"/>
      <c r="J173" s="144">
        <f>+F173+G173</f>
        <v>0</v>
      </c>
      <c r="K173" s="147">
        <f>+AO173</f>
        <v>0</v>
      </c>
      <c r="L173" s="150">
        <f>+J173+K173</f>
        <v>0</v>
      </c>
      <c r="M173" s="153">
        <f>+(D173+E173)-(L173)+H173-I173</f>
        <v>14</v>
      </c>
      <c r="N173" s="14"/>
      <c r="O173" s="15"/>
      <c r="P173" s="15"/>
      <c r="Q173" s="16"/>
      <c r="R173" s="17" t="str">
        <f ca="1">IF(Q173=0," ",IFERROR(IF(DATEDIF(TODAY(),Q173,"M")&lt;=5,"ROJO",IF(DATEDIF(TODAY(),Q173,"M")&gt;=12,"VERDE",IF(AND(DATEDIF(TODAY(),Q173,"M")&gt;=6,DATEDIF(TODAY(),Q173,"M")&lt;=11),"AMARILLO"))),S173))</f>
        <v xml:space="preserve"> </v>
      </c>
      <c r="S173" s="17" t="str">
        <f>IF(Q173=0," ",IF(Q173&lt;=$N$4,"VENCIDO","NO VENCIDO"))</f>
        <v xml:space="preserve"> </v>
      </c>
      <c r="T173" s="18"/>
      <c r="U173" s="19"/>
      <c r="V173" s="19"/>
      <c r="W173" s="20"/>
      <c r="X173" s="20"/>
      <c r="Y173" s="163">
        <f>+AT173</f>
        <v>0</v>
      </c>
      <c r="Z173" s="21"/>
      <c r="AA173" s="4"/>
      <c r="AB173" s="166"/>
      <c r="AC173" s="166"/>
      <c r="AD173" s="170">
        <f>+AB173+AC173</f>
        <v>0</v>
      </c>
      <c r="AE173" s="166"/>
      <c r="AF173" s="166"/>
      <c r="AG173" s="166"/>
      <c r="AH173" s="166"/>
      <c r="AI173" s="166"/>
      <c r="AJ173" s="166"/>
      <c r="AK173" s="166"/>
      <c r="AL173" s="166"/>
      <c r="AM173" s="166"/>
      <c r="AN173" s="166"/>
      <c r="AO173" s="183">
        <f>SUM(AD173:AN177)</f>
        <v>0</v>
      </c>
      <c r="AP173" s="24"/>
      <c r="AQ173" s="8"/>
    </row>
    <row r="174" spans="1:43" ht="14.65" customHeight="1">
      <c r="A174" s="101"/>
      <c r="B174" s="193"/>
      <c r="C174" s="193"/>
      <c r="D174" s="118"/>
      <c r="E174" s="127"/>
      <c r="F174" s="133"/>
      <c r="G174" s="133"/>
      <c r="H174" s="133"/>
      <c r="I174" s="133"/>
      <c r="J174" s="145"/>
      <c r="K174" s="148"/>
      <c r="L174" s="151"/>
      <c r="M174" s="154"/>
      <c r="N174" s="14"/>
      <c r="O174" s="15"/>
      <c r="P174" s="15"/>
      <c r="Q174" s="16"/>
      <c r="R174" s="17" t="str">
        <f ca="1">IF(Q174=0," ",IFERROR(IF(DATEDIF(TODAY(),Q174,"M")&lt;=5,"ROJO",IF(DATEDIF(TODAY(),Q174,"M")&gt;=12,"VERDE",IF(AND(DATEDIF(TODAY(),Q174,"M")&gt;=6,DATEDIF(TODAY(),Q174,"M")&lt;=11),"AMARILLO"))),S174))</f>
        <v xml:space="preserve"> </v>
      </c>
      <c r="S174" s="25" t="str">
        <f>IF(Q174=0," ",IF(Q174&lt;=$N$4,"VENCIDO","NO VENCIDO"))</f>
        <v xml:space="preserve"> </v>
      </c>
      <c r="T174" s="18"/>
      <c r="U174" s="19"/>
      <c r="V174" s="19"/>
      <c r="W174" s="20"/>
      <c r="X174" s="20"/>
      <c r="Y174" s="164"/>
      <c r="Z174" s="21"/>
      <c r="AA174" s="4"/>
      <c r="AB174" s="166"/>
      <c r="AC174" s="166"/>
      <c r="AD174" s="170"/>
      <c r="AE174" s="166"/>
      <c r="AF174" s="166"/>
      <c r="AG174" s="166"/>
      <c r="AH174" s="166"/>
      <c r="AI174" s="166"/>
      <c r="AJ174" s="166"/>
      <c r="AK174" s="166"/>
      <c r="AL174" s="166"/>
      <c r="AM174" s="166"/>
      <c r="AN174" s="166"/>
      <c r="AO174" s="184"/>
      <c r="AP174" s="24"/>
      <c r="AQ174" s="8"/>
    </row>
    <row r="175" spans="1:43" ht="14.65" customHeight="1">
      <c r="A175" s="101"/>
      <c r="B175" s="193"/>
      <c r="C175" s="193"/>
      <c r="D175" s="118"/>
      <c r="E175" s="127"/>
      <c r="F175" s="133"/>
      <c r="G175" s="133"/>
      <c r="H175" s="133"/>
      <c r="I175" s="133"/>
      <c r="J175" s="145"/>
      <c r="K175" s="148"/>
      <c r="L175" s="151"/>
      <c r="M175" s="154"/>
      <c r="N175" s="14"/>
      <c r="O175" s="15"/>
      <c r="P175" s="15"/>
      <c r="Q175" s="16"/>
      <c r="R175" s="17" t="str">
        <f ca="1">IF(Q175=0," ",IFERROR(IF(DATEDIF(TODAY(),Q175,"M")&lt;=5,"ROJO",IF(DATEDIF(TODAY(),Q175,"M")&gt;=12,"VERDE",IF(AND(DATEDIF(TODAY(),Q175,"M")&gt;=6,DATEDIF(TODAY(),Q175,"M")&lt;=11),"AMARILLO"))),S175))</f>
        <v xml:space="preserve"> </v>
      </c>
      <c r="S175" s="25" t="str">
        <f>IF(Q175=0," ",IF(Q175&lt;=$N$4,"VENCIDO","NO VENCIDO"))</f>
        <v xml:space="preserve"> </v>
      </c>
      <c r="T175" s="18"/>
      <c r="U175" s="19"/>
      <c r="V175" s="19"/>
      <c r="W175" s="20"/>
      <c r="X175" s="20"/>
      <c r="Y175" s="164"/>
      <c r="Z175" s="21"/>
      <c r="AA175" s="4"/>
      <c r="AB175" s="166"/>
      <c r="AC175" s="166"/>
      <c r="AD175" s="170"/>
      <c r="AE175" s="166"/>
      <c r="AF175" s="166"/>
      <c r="AG175" s="166"/>
      <c r="AH175" s="166"/>
      <c r="AI175" s="166"/>
      <c r="AJ175" s="166"/>
      <c r="AK175" s="166"/>
      <c r="AL175" s="166"/>
      <c r="AM175" s="166"/>
      <c r="AN175" s="166"/>
      <c r="AO175" s="184"/>
      <c r="AP175" s="24"/>
      <c r="AQ175" s="8"/>
    </row>
    <row r="176" spans="1:43" ht="14.65" customHeight="1">
      <c r="A176" s="101"/>
      <c r="B176" s="193"/>
      <c r="C176" s="193"/>
      <c r="D176" s="118"/>
      <c r="E176" s="127"/>
      <c r="F176" s="133"/>
      <c r="G176" s="133"/>
      <c r="H176" s="133"/>
      <c r="I176" s="133"/>
      <c r="J176" s="145"/>
      <c r="K176" s="148"/>
      <c r="L176" s="151"/>
      <c r="M176" s="154"/>
      <c r="N176" s="14"/>
      <c r="O176" s="15"/>
      <c r="P176" s="15"/>
      <c r="Q176" s="16"/>
      <c r="R176" s="17" t="str">
        <f ca="1">IF(Q176=0," ",IFERROR(IF(DATEDIF(TODAY(),Q176,"M")&lt;=5,"ROJO",IF(DATEDIF(TODAY(),Q176,"M")&gt;=12,"VERDE",IF(AND(DATEDIF(TODAY(),Q176,"M")&gt;=6,DATEDIF(TODAY(),Q176,"M")&lt;=11),"AMARILLO"))),S176))</f>
        <v xml:space="preserve"> </v>
      </c>
      <c r="S176" s="25" t="str">
        <f>IF(Q176=0," ",IF(Q176&lt;=$N$4,"VENCIDO","NO VENCIDO"))</f>
        <v xml:space="preserve"> </v>
      </c>
      <c r="T176" s="18"/>
      <c r="U176" s="19"/>
      <c r="V176" s="19"/>
      <c r="W176" s="20"/>
      <c r="X176" s="20"/>
      <c r="Y176" s="164"/>
      <c r="Z176" s="21"/>
      <c r="AA176" s="4"/>
      <c r="AB176" s="166"/>
      <c r="AC176" s="166"/>
      <c r="AD176" s="170"/>
      <c r="AE176" s="166"/>
      <c r="AF176" s="166"/>
      <c r="AG176" s="166"/>
      <c r="AH176" s="166"/>
      <c r="AI176" s="166"/>
      <c r="AJ176" s="166"/>
      <c r="AK176" s="166"/>
      <c r="AL176" s="166"/>
      <c r="AM176" s="166"/>
      <c r="AN176" s="166"/>
      <c r="AO176" s="184"/>
      <c r="AP176" s="24"/>
      <c r="AQ176" s="8"/>
    </row>
    <row r="177" spans="1:43" ht="14.65" customHeight="1">
      <c r="A177" s="101"/>
      <c r="B177" s="193"/>
      <c r="C177" s="193"/>
      <c r="D177" s="118"/>
      <c r="E177" s="127"/>
      <c r="F177" s="133"/>
      <c r="G177" s="133"/>
      <c r="H177" s="133"/>
      <c r="I177" s="133"/>
      <c r="J177" s="145"/>
      <c r="K177" s="148"/>
      <c r="L177" s="151"/>
      <c r="M177" s="155"/>
      <c r="N177" s="14"/>
      <c r="O177" s="15"/>
      <c r="P177" s="15"/>
      <c r="Q177" s="16"/>
      <c r="R177" s="17" t="str">
        <f ca="1">IF(Q177=0," ",IFERROR(IF(DATEDIF(TODAY(),Q177,"M")&lt;=5,"ROJO",IF(DATEDIF(TODAY(),Q177,"M")&gt;=12,"VERDE",IF(AND(DATEDIF(TODAY(),Q177,"M")&gt;=6,DATEDIF(TODAY(),Q177,"M")&lt;=11),"AMARILLO"))),S177))</f>
        <v xml:space="preserve"> </v>
      </c>
      <c r="S177" s="25" t="str">
        <f>IF(Q177=0," ",IF(Q177&lt;=$N$4,"VENCIDO","NO VENCIDO"))</f>
        <v xml:space="preserve"> </v>
      </c>
      <c r="T177" s="18"/>
      <c r="U177" s="19"/>
      <c r="V177" s="19"/>
      <c r="W177" s="20"/>
      <c r="X177" s="20"/>
      <c r="Y177" s="164"/>
      <c r="Z177" s="21"/>
      <c r="AA177" s="4"/>
      <c r="AB177" s="166"/>
      <c r="AC177" s="166"/>
      <c r="AD177" s="170"/>
      <c r="AE177" s="166"/>
      <c r="AF177" s="166"/>
      <c r="AG177" s="166"/>
      <c r="AH177" s="166"/>
      <c r="AI177" s="166"/>
      <c r="AJ177" s="166"/>
      <c r="AK177" s="166"/>
      <c r="AL177" s="166"/>
      <c r="AM177" s="166"/>
      <c r="AN177" s="166"/>
      <c r="AO177" s="185"/>
      <c r="AP177" s="24"/>
      <c r="AQ177" s="8"/>
    </row>
    <row r="178" spans="1:43" ht="16.5">
      <c r="A178" s="102"/>
      <c r="B178" s="193"/>
      <c r="C178" s="193"/>
      <c r="D178" s="119"/>
      <c r="E178" s="128"/>
      <c r="F178" s="134"/>
      <c r="G178" s="134"/>
      <c r="H178" s="134"/>
      <c r="I178" s="134"/>
      <c r="J178" s="146"/>
      <c r="K178" s="149"/>
      <c r="L178" s="152"/>
      <c r="M178" s="28" t="b">
        <f>M173=N178</f>
        <v>0</v>
      </c>
      <c r="N178" s="29">
        <f>SUM(N173:N177)</f>
        <v>0</v>
      </c>
      <c r="O178" s="30" t="s">
        <v>112</v>
      </c>
      <c r="P178" s="31"/>
      <c r="Q178" s="32"/>
      <c r="R178" s="32"/>
      <c r="S178" s="32"/>
      <c r="T178" s="33">
        <f>SUM(T173:T177)</f>
        <v>0</v>
      </c>
      <c r="U178" s="34"/>
      <c r="V178" s="34"/>
      <c r="W178" s="34"/>
      <c r="X178" s="35"/>
      <c r="Y178" s="165"/>
      <c r="Z178" s="36"/>
      <c r="AA178" s="4"/>
      <c r="AB178" s="37"/>
      <c r="AC178" s="37"/>
      <c r="AD178" s="38"/>
      <c r="AE178" s="37"/>
      <c r="AF178" s="37"/>
      <c r="AG178" s="37"/>
      <c r="AH178" s="37"/>
      <c r="AI178" s="37"/>
      <c r="AJ178" s="37"/>
      <c r="AK178" s="37"/>
      <c r="AL178" s="37"/>
      <c r="AM178" s="37"/>
      <c r="AN178" s="37"/>
      <c r="AO178" s="39"/>
      <c r="AP178" s="24"/>
      <c r="AQ178" s="8"/>
    </row>
    <row r="179" spans="1:43" ht="14.65" customHeight="1">
      <c r="A179" s="100">
        <f>A173+1</f>
        <v>30</v>
      </c>
      <c r="B179" s="193" t="s">
        <v>168</v>
      </c>
      <c r="C179" s="193"/>
      <c r="D179" s="117">
        <f>+Septiembre!M179</f>
        <v>9</v>
      </c>
      <c r="E179" s="126"/>
      <c r="F179" s="132"/>
      <c r="G179" s="132"/>
      <c r="H179" s="132"/>
      <c r="I179" s="132"/>
      <c r="J179" s="144">
        <f>+F179+G179</f>
        <v>0</v>
      </c>
      <c r="K179" s="147">
        <f>+AO179</f>
        <v>0</v>
      </c>
      <c r="L179" s="150">
        <f>+J179+K179</f>
        <v>0</v>
      </c>
      <c r="M179" s="153">
        <f>+(D179+E179)-(L179)+H179-I179</f>
        <v>9</v>
      </c>
      <c r="N179" s="14"/>
      <c r="O179" s="15"/>
      <c r="P179" s="15"/>
      <c r="Q179" s="16"/>
      <c r="R179" s="17" t="str">
        <f ca="1">IF(Q179=0," ",IFERROR(IF(DATEDIF(TODAY(),Q179,"M")&lt;=5,"ROJO",IF(DATEDIF(TODAY(),Q179,"M")&gt;=12,"VERDE",IF(AND(DATEDIF(TODAY(),Q179,"M")&gt;=6,DATEDIF(TODAY(),Q179,"M")&lt;=11),"AMARILLO"))),S179))</f>
        <v xml:space="preserve"> </v>
      </c>
      <c r="S179" s="17" t="str">
        <f>IF(Q179=0," ",IF(Q179&lt;=$N$4,"VENCIDO","NO VENCIDO"))</f>
        <v xml:space="preserve"> </v>
      </c>
      <c r="T179" s="18"/>
      <c r="U179" s="19"/>
      <c r="V179" s="19"/>
      <c r="W179" s="20"/>
      <c r="X179" s="20"/>
      <c r="Y179" s="163">
        <f>+AT179</f>
        <v>0</v>
      </c>
      <c r="Z179" s="21"/>
      <c r="AA179" s="4"/>
      <c r="AB179" s="166"/>
      <c r="AC179" s="166"/>
      <c r="AD179" s="170">
        <f>+AB179+AC179</f>
        <v>0</v>
      </c>
      <c r="AE179" s="166"/>
      <c r="AF179" s="166"/>
      <c r="AG179" s="166"/>
      <c r="AH179" s="166"/>
      <c r="AI179" s="166"/>
      <c r="AJ179" s="166"/>
      <c r="AK179" s="166"/>
      <c r="AL179" s="166"/>
      <c r="AM179" s="166"/>
      <c r="AN179" s="166"/>
      <c r="AO179" s="183">
        <f>SUM(AD179:AN183)</f>
        <v>0</v>
      </c>
      <c r="AP179" s="24"/>
      <c r="AQ179" s="8"/>
    </row>
    <row r="180" spans="1:43" ht="14.65" customHeight="1">
      <c r="A180" s="101"/>
      <c r="B180" s="193"/>
      <c r="C180" s="193"/>
      <c r="D180" s="118"/>
      <c r="E180" s="127"/>
      <c r="F180" s="133"/>
      <c r="G180" s="133"/>
      <c r="H180" s="133"/>
      <c r="I180" s="133"/>
      <c r="J180" s="145"/>
      <c r="K180" s="148"/>
      <c r="L180" s="151"/>
      <c r="M180" s="154"/>
      <c r="N180" s="14"/>
      <c r="O180" s="15"/>
      <c r="P180" s="15"/>
      <c r="Q180" s="16"/>
      <c r="R180" s="17" t="str">
        <f ca="1">IF(Q180=0," ",IFERROR(IF(DATEDIF(TODAY(),Q180,"M")&lt;=5,"ROJO",IF(DATEDIF(TODAY(),Q180,"M")&gt;=12,"VERDE",IF(AND(DATEDIF(TODAY(),Q180,"M")&gt;=6,DATEDIF(TODAY(),Q180,"M")&lt;=11),"AMARILLO"))),S180))</f>
        <v xml:space="preserve"> </v>
      </c>
      <c r="S180" s="25" t="str">
        <f>IF(Q180=0," ",IF(Q180&lt;=$N$4,"VENCIDO","NO VENCIDO"))</f>
        <v xml:space="preserve"> </v>
      </c>
      <c r="T180" s="18"/>
      <c r="U180" s="19"/>
      <c r="V180" s="19"/>
      <c r="W180" s="20"/>
      <c r="X180" s="20"/>
      <c r="Y180" s="164"/>
      <c r="Z180" s="21"/>
      <c r="AA180" s="4"/>
      <c r="AB180" s="166"/>
      <c r="AC180" s="166"/>
      <c r="AD180" s="170"/>
      <c r="AE180" s="166"/>
      <c r="AF180" s="166"/>
      <c r="AG180" s="166"/>
      <c r="AH180" s="166"/>
      <c r="AI180" s="166"/>
      <c r="AJ180" s="166"/>
      <c r="AK180" s="166"/>
      <c r="AL180" s="166"/>
      <c r="AM180" s="166"/>
      <c r="AN180" s="166"/>
      <c r="AO180" s="184"/>
      <c r="AP180" s="24"/>
      <c r="AQ180" s="8"/>
    </row>
    <row r="181" spans="1:43" ht="14.65" customHeight="1">
      <c r="A181" s="101"/>
      <c r="B181" s="193"/>
      <c r="C181" s="193"/>
      <c r="D181" s="118"/>
      <c r="E181" s="127"/>
      <c r="F181" s="133"/>
      <c r="G181" s="133"/>
      <c r="H181" s="133"/>
      <c r="I181" s="133"/>
      <c r="J181" s="145"/>
      <c r="K181" s="148"/>
      <c r="L181" s="151"/>
      <c r="M181" s="154"/>
      <c r="N181" s="14"/>
      <c r="O181" s="15"/>
      <c r="P181" s="15"/>
      <c r="Q181" s="16"/>
      <c r="R181" s="17" t="str">
        <f ca="1">IF(Q181=0," ",IFERROR(IF(DATEDIF(TODAY(),Q181,"M")&lt;=5,"ROJO",IF(DATEDIF(TODAY(),Q181,"M")&gt;=12,"VERDE",IF(AND(DATEDIF(TODAY(),Q181,"M")&gt;=6,DATEDIF(TODAY(),Q181,"M")&lt;=11),"AMARILLO"))),S181))</f>
        <v xml:space="preserve"> </v>
      </c>
      <c r="S181" s="25" t="str">
        <f>IF(Q181=0," ",IF(Q181&lt;=$N$4,"VENCIDO","NO VENCIDO"))</f>
        <v xml:space="preserve"> </v>
      </c>
      <c r="T181" s="18"/>
      <c r="U181" s="19"/>
      <c r="V181" s="19"/>
      <c r="W181" s="20"/>
      <c r="X181" s="20"/>
      <c r="Y181" s="164"/>
      <c r="Z181" s="21"/>
      <c r="AA181" s="4"/>
      <c r="AB181" s="166"/>
      <c r="AC181" s="166"/>
      <c r="AD181" s="170"/>
      <c r="AE181" s="166"/>
      <c r="AF181" s="166"/>
      <c r="AG181" s="166"/>
      <c r="AH181" s="166"/>
      <c r="AI181" s="166"/>
      <c r="AJ181" s="166"/>
      <c r="AK181" s="166"/>
      <c r="AL181" s="166"/>
      <c r="AM181" s="166"/>
      <c r="AN181" s="166"/>
      <c r="AO181" s="184"/>
      <c r="AP181" s="24"/>
      <c r="AQ181" s="8"/>
    </row>
    <row r="182" spans="1:43" ht="14.65" customHeight="1">
      <c r="A182" s="101"/>
      <c r="B182" s="193"/>
      <c r="C182" s="193"/>
      <c r="D182" s="118"/>
      <c r="E182" s="127"/>
      <c r="F182" s="133"/>
      <c r="G182" s="133"/>
      <c r="H182" s="133"/>
      <c r="I182" s="133"/>
      <c r="J182" s="145"/>
      <c r="K182" s="148"/>
      <c r="L182" s="151"/>
      <c r="M182" s="154"/>
      <c r="N182" s="14"/>
      <c r="O182" s="15"/>
      <c r="P182" s="15"/>
      <c r="Q182" s="16"/>
      <c r="R182" s="17" t="str">
        <f ca="1">IF(Q182=0," ",IFERROR(IF(DATEDIF(TODAY(),Q182,"M")&lt;=5,"ROJO",IF(DATEDIF(TODAY(),Q182,"M")&gt;=12,"VERDE",IF(AND(DATEDIF(TODAY(),Q182,"M")&gt;=6,DATEDIF(TODAY(),Q182,"M")&lt;=11),"AMARILLO"))),S182))</f>
        <v xml:space="preserve"> </v>
      </c>
      <c r="S182" s="25" t="str">
        <f>IF(Q182=0," ",IF(Q182&lt;=$N$4,"VENCIDO","NO VENCIDO"))</f>
        <v xml:space="preserve"> </v>
      </c>
      <c r="T182" s="18"/>
      <c r="U182" s="19"/>
      <c r="V182" s="19"/>
      <c r="W182" s="20"/>
      <c r="X182" s="20"/>
      <c r="Y182" s="164"/>
      <c r="Z182" s="21"/>
      <c r="AA182" s="4"/>
      <c r="AB182" s="166"/>
      <c r="AC182" s="166"/>
      <c r="AD182" s="170"/>
      <c r="AE182" s="166"/>
      <c r="AF182" s="166"/>
      <c r="AG182" s="166"/>
      <c r="AH182" s="166"/>
      <c r="AI182" s="166"/>
      <c r="AJ182" s="166"/>
      <c r="AK182" s="166"/>
      <c r="AL182" s="166"/>
      <c r="AM182" s="166"/>
      <c r="AN182" s="166"/>
      <c r="AO182" s="184"/>
      <c r="AP182" s="24"/>
      <c r="AQ182" s="8"/>
    </row>
    <row r="183" spans="1:43" ht="14.65" customHeight="1">
      <c r="A183" s="101"/>
      <c r="B183" s="193"/>
      <c r="C183" s="193"/>
      <c r="D183" s="118"/>
      <c r="E183" s="127"/>
      <c r="F183" s="133"/>
      <c r="G183" s="133"/>
      <c r="H183" s="133"/>
      <c r="I183" s="133"/>
      <c r="J183" s="145"/>
      <c r="K183" s="148"/>
      <c r="L183" s="151"/>
      <c r="M183" s="155"/>
      <c r="N183" s="14"/>
      <c r="O183" s="15"/>
      <c r="P183" s="15"/>
      <c r="Q183" s="16"/>
      <c r="R183" s="17" t="str">
        <f ca="1">IF(Q183=0," ",IFERROR(IF(DATEDIF(TODAY(),Q183,"M")&lt;=5,"ROJO",IF(DATEDIF(TODAY(),Q183,"M")&gt;=12,"VERDE",IF(AND(DATEDIF(TODAY(),Q183,"M")&gt;=6,DATEDIF(TODAY(),Q183,"M")&lt;=11),"AMARILLO"))),S183))</f>
        <v xml:space="preserve"> </v>
      </c>
      <c r="S183" s="25" t="str">
        <f>IF(Q183=0," ",IF(Q183&lt;=$N$4,"VENCIDO","NO VENCIDO"))</f>
        <v xml:space="preserve"> </v>
      </c>
      <c r="T183" s="18"/>
      <c r="U183" s="19"/>
      <c r="V183" s="19"/>
      <c r="W183" s="20"/>
      <c r="X183" s="20"/>
      <c r="Y183" s="164"/>
      <c r="Z183" s="21"/>
      <c r="AA183" s="4"/>
      <c r="AB183" s="166"/>
      <c r="AC183" s="166"/>
      <c r="AD183" s="170"/>
      <c r="AE183" s="166"/>
      <c r="AF183" s="166"/>
      <c r="AG183" s="166"/>
      <c r="AH183" s="166"/>
      <c r="AI183" s="166"/>
      <c r="AJ183" s="166"/>
      <c r="AK183" s="166"/>
      <c r="AL183" s="166"/>
      <c r="AM183" s="166"/>
      <c r="AN183" s="166"/>
      <c r="AO183" s="185"/>
      <c r="AP183" s="24"/>
      <c r="AQ183" s="8"/>
    </row>
    <row r="184" spans="1:43" ht="16.5">
      <c r="A184" s="102"/>
      <c r="B184" s="193"/>
      <c r="C184" s="193"/>
      <c r="D184" s="119"/>
      <c r="E184" s="128"/>
      <c r="F184" s="134"/>
      <c r="G184" s="134"/>
      <c r="H184" s="134"/>
      <c r="I184" s="134"/>
      <c r="J184" s="146"/>
      <c r="K184" s="149"/>
      <c r="L184" s="152"/>
      <c r="M184" s="28" t="b">
        <f>M179=N184</f>
        <v>0</v>
      </c>
      <c r="N184" s="29">
        <f>SUM(N179:N183)</f>
        <v>0</v>
      </c>
      <c r="O184" s="30" t="s">
        <v>112</v>
      </c>
      <c r="P184" s="31"/>
      <c r="Q184" s="32"/>
      <c r="R184" s="32"/>
      <c r="S184" s="32"/>
      <c r="T184" s="33">
        <f>SUM(T179:T183)</f>
        <v>0</v>
      </c>
      <c r="U184" s="34"/>
      <c r="V184" s="34"/>
      <c r="W184" s="34"/>
      <c r="X184" s="35"/>
      <c r="Y184" s="165"/>
      <c r="Z184" s="36"/>
      <c r="AA184" s="4"/>
      <c r="AB184" s="37"/>
      <c r="AC184" s="37"/>
      <c r="AD184" s="38"/>
      <c r="AE184" s="37"/>
      <c r="AF184" s="37"/>
      <c r="AG184" s="37"/>
      <c r="AH184" s="37"/>
      <c r="AI184" s="37"/>
      <c r="AJ184" s="37"/>
      <c r="AK184" s="37"/>
      <c r="AL184" s="37"/>
      <c r="AM184" s="37"/>
      <c r="AN184" s="37"/>
      <c r="AO184" s="39"/>
      <c r="AP184" s="24"/>
      <c r="AQ184" s="8"/>
    </row>
    <row r="185" spans="1:43" ht="14.65" customHeight="1">
      <c r="A185" s="100">
        <f>A179+1</f>
        <v>31</v>
      </c>
      <c r="B185" s="193" t="s">
        <v>170</v>
      </c>
      <c r="C185" s="193"/>
      <c r="D185" s="117">
        <f>+Septiembre!M185</f>
        <v>6</v>
      </c>
      <c r="E185" s="126"/>
      <c r="F185" s="132"/>
      <c r="G185" s="132"/>
      <c r="H185" s="132"/>
      <c r="I185" s="132"/>
      <c r="J185" s="144">
        <f>+F185+G185</f>
        <v>0</v>
      </c>
      <c r="K185" s="147">
        <f>+AO185</f>
        <v>0</v>
      </c>
      <c r="L185" s="150">
        <f>+J185+K185</f>
        <v>0</v>
      </c>
      <c r="M185" s="153">
        <f>+(D185+E185)-(L185)+H185-I185</f>
        <v>6</v>
      </c>
      <c r="N185" s="14"/>
      <c r="O185" s="15"/>
      <c r="P185" s="15"/>
      <c r="Q185" s="16"/>
      <c r="R185" s="17" t="str">
        <f ca="1">IF(Q185=0," ",IFERROR(IF(DATEDIF(TODAY(),Q185,"M")&lt;=5,"ROJO",IF(DATEDIF(TODAY(),Q185,"M")&gt;=12,"VERDE",IF(AND(DATEDIF(TODAY(),Q185,"M")&gt;=6,DATEDIF(TODAY(),Q185,"M")&lt;=11),"AMARILLO"))),S185))</f>
        <v xml:space="preserve"> </v>
      </c>
      <c r="S185" s="17" t="str">
        <f>IF(Q185=0," ",IF(Q185&lt;=$N$4,"VENCIDO","NO VENCIDO"))</f>
        <v xml:space="preserve"> </v>
      </c>
      <c r="T185" s="18"/>
      <c r="U185" s="19"/>
      <c r="V185" s="19"/>
      <c r="W185" s="20"/>
      <c r="X185" s="20"/>
      <c r="Y185" s="163">
        <f>+AT185</f>
        <v>0</v>
      </c>
      <c r="Z185" s="21"/>
      <c r="AA185" s="4"/>
      <c r="AB185" s="166"/>
      <c r="AC185" s="166"/>
      <c r="AD185" s="170">
        <f>+AB185+AC185</f>
        <v>0</v>
      </c>
      <c r="AE185" s="166"/>
      <c r="AF185" s="166"/>
      <c r="AG185" s="166"/>
      <c r="AH185" s="166"/>
      <c r="AI185" s="166"/>
      <c r="AJ185" s="166"/>
      <c r="AK185" s="166"/>
      <c r="AL185" s="166"/>
      <c r="AM185" s="166"/>
      <c r="AN185" s="166"/>
      <c r="AO185" s="183">
        <f>SUM(AD185:AN189)</f>
        <v>0</v>
      </c>
      <c r="AP185" s="24"/>
      <c r="AQ185" s="8"/>
    </row>
    <row r="186" spans="1:43" ht="14.65" customHeight="1">
      <c r="A186" s="101"/>
      <c r="B186" s="193"/>
      <c r="C186" s="193"/>
      <c r="D186" s="118"/>
      <c r="E186" s="127"/>
      <c r="F186" s="133"/>
      <c r="G186" s="133"/>
      <c r="H186" s="133"/>
      <c r="I186" s="133"/>
      <c r="J186" s="145"/>
      <c r="K186" s="148"/>
      <c r="L186" s="151"/>
      <c r="M186" s="154"/>
      <c r="N186" s="14"/>
      <c r="O186" s="15"/>
      <c r="P186" s="15"/>
      <c r="Q186" s="16"/>
      <c r="R186" s="17" t="str">
        <f ca="1">IF(Q186=0," ",IFERROR(IF(DATEDIF(TODAY(),Q186,"M")&lt;=5,"ROJO",IF(DATEDIF(TODAY(),Q186,"M")&gt;=12,"VERDE",IF(AND(DATEDIF(TODAY(),Q186,"M")&gt;=6,DATEDIF(TODAY(),Q186,"M")&lt;=11),"AMARILLO"))),S186))</f>
        <v xml:space="preserve"> </v>
      </c>
      <c r="S186" s="25" t="str">
        <f>IF(Q186=0," ",IF(Q186&lt;=$N$4,"VENCIDO","NO VENCIDO"))</f>
        <v xml:space="preserve"> </v>
      </c>
      <c r="T186" s="18"/>
      <c r="U186" s="19"/>
      <c r="V186" s="19"/>
      <c r="W186" s="20"/>
      <c r="X186" s="20"/>
      <c r="Y186" s="164"/>
      <c r="Z186" s="21"/>
      <c r="AA186" s="4"/>
      <c r="AB186" s="166"/>
      <c r="AC186" s="166"/>
      <c r="AD186" s="170"/>
      <c r="AE186" s="166"/>
      <c r="AF186" s="166"/>
      <c r="AG186" s="166"/>
      <c r="AH186" s="166"/>
      <c r="AI186" s="166"/>
      <c r="AJ186" s="166"/>
      <c r="AK186" s="166"/>
      <c r="AL186" s="166"/>
      <c r="AM186" s="166"/>
      <c r="AN186" s="166"/>
      <c r="AO186" s="184"/>
      <c r="AP186" s="24"/>
      <c r="AQ186" s="8"/>
    </row>
    <row r="187" spans="1:43" ht="14.65" customHeight="1">
      <c r="A187" s="101"/>
      <c r="B187" s="193"/>
      <c r="C187" s="193"/>
      <c r="D187" s="118"/>
      <c r="E187" s="127"/>
      <c r="F187" s="133"/>
      <c r="G187" s="133"/>
      <c r="H187" s="133"/>
      <c r="I187" s="133"/>
      <c r="J187" s="145"/>
      <c r="K187" s="148"/>
      <c r="L187" s="151"/>
      <c r="M187" s="154"/>
      <c r="N187" s="14"/>
      <c r="O187" s="15"/>
      <c r="P187" s="15"/>
      <c r="Q187" s="16"/>
      <c r="R187" s="17" t="str">
        <f ca="1">IF(Q187=0," ",IFERROR(IF(DATEDIF(TODAY(),Q187,"M")&lt;=5,"ROJO",IF(DATEDIF(TODAY(),Q187,"M")&gt;=12,"VERDE",IF(AND(DATEDIF(TODAY(),Q187,"M")&gt;=6,DATEDIF(TODAY(),Q187,"M")&lt;=11),"AMARILLO"))),S187))</f>
        <v xml:space="preserve"> </v>
      </c>
      <c r="S187" s="25" t="str">
        <f>IF(Q187=0," ",IF(Q187&lt;=$N$4,"VENCIDO","NO VENCIDO"))</f>
        <v xml:space="preserve"> </v>
      </c>
      <c r="T187" s="18"/>
      <c r="U187" s="19"/>
      <c r="V187" s="19"/>
      <c r="W187" s="20"/>
      <c r="X187" s="20"/>
      <c r="Y187" s="164"/>
      <c r="Z187" s="21"/>
      <c r="AA187" s="4"/>
      <c r="AB187" s="166"/>
      <c r="AC187" s="166"/>
      <c r="AD187" s="170"/>
      <c r="AE187" s="166"/>
      <c r="AF187" s="166"/>
      <c r="AG187" s="166"/>
      <c r="AH187" s="166"/>
      <c r="AI187" s="166"/>
      <c r="AJ187" s="166"/>
      <c r="AK187" s="166"/>
      <c r="AL187" s="166"/>
      <c r="AM187" s="166"/>
      <c r="AN187" s="166"/>
      <c r="AO187" s="184"/>
      <c r="AP187" s="24"/>
      <c r="AQ187" s="8"/>
    </row>
    <row r="188" spans="1:43" ht="14.65" customHeight="1">
      <c r="A188" s="101"/>
      <c r="B188" s="193"/>
      <c r="C188" s="193"/>
      <c r="D188" s="118"/>
      <c r="E188" s="127"/>
      <c r="F188" s="133"/>
      <c r="G188" s="133"/>
      <c r="H188" s="133"/>
      <c r="I188" s="133"/>
      <c r="J188" s="145"/>
      <c r="K188" s="148"/>
      <c r="L188" s="151"/>
      <c r="M188" s="154"/>
      <c r="N188" s="14"/>
      <c r="O188" s="15"/>
      <c r="P188" s="15"/>
      <c r="Q188" s="16"/>
      <c r="R188" s="17" t="str">
        <f ca="1">IF(Q188=0," ",IFERROR(IF(DATEDIF(TODAY(),Q188,"M")&lt;=5,"ROJO",IF(DATEDIF(TODAY(),Q188,"M")&gt;=12,"VERDE",IF(AND(DATEDIF(TODAY(),Q188,"M")&gt;=6,DATEDIF(TODAY(),Q188,"M")&lt;=11),"AMARILLO"))),S188))</f>
        <v xml:space="preserve"> </v>
      </c>
      <c r="S188" s="25" t="str">
        <f>IF(Q188=0," ",IF(Q188&lt;=$N$4,"VENCIDO","NO VENCIDO"))</f>
        <v xml:space="preserve"> </v>
      </c>
      <c r="T188" s="18"/>
      <c r="U188" s="19"/>
      <c r="V188" s="19"/>
      <c r="W188" s="20"/>
      <c r="X188" s="20"/>
      <c r="Y188" s="164"/>
      <c r="Z188" s="21"/>
      <c r="AA188" s="4"/>
      <c r="AB188" s="166"/>
      <c r="AC188" s="166"/>
      <c r="AD188" s="170"/>
      <c r="AE188" s="166"/>
      <c r="AF188" s="166"/>
      <c r="AG188" s="166"/>
      <c r="AH188" s="166"/>
      <c r="AI188" s="166"/>
      <c r="AJ188" s="166"/>
      <c r="AK188" s="166"/>
      <c r="AL188" s="166"/>
      <c r="AM188" s="166"/>
      <c r="AN188" s="166"/>
      <c r="AO188" s="184"/>
      <c r="AP188" s="24"/>
      <c r="AQ188" s="8"/>
    </row>
    <row r="189" spans="1:43" ht="14.65" customHeight="1">
      <c r="A189" s="101"/>
      <c r="B189" s="193"/>
      <c r="C189" s="193"/>
      <c r="D189" s="118"/>
      <c r="E189" s="127"/>
      <c r="F189" s="133"/>
      <c r="G189" s="133"/>
      <c r="H189" s="133"/>
      <c r="I189" s="133"/>
      <c r="J189" s="145"/>
      <c r="K189" s="148"/>
      <c r="L189" s="151"/>
      <c r="M189" s="155"/>
      <c r="N189" s="14"/>
      <c r="O189" s="15"/>
      <c r="P189" s="15"/>
      <c r="Q189" s="16"/>
      <c r="R189" s="17" t="str">
        <f ca="1">IF(Q189=0," ",IFERROR(IF(DATEDIF(TODAY(),Q189,"M")&lt;=5,"ROJO",IF(DATEDIF(TODAY(),Q189,"M")&gt;=12,"VERDE",IF(AND(DATEDIF(TODAY(),Q189,"M")&gt;=6,DATEDIF(TODAY(),Q189,"M")&lt;=11),"AMARILLO"))),S189))</f>
        <v xml:space="preserve"> </v>
      </c>
      <c r="S189" s="25" t="str">
        <f>IF(Q189=0," ",IF(Q189&lt;=$N$4,"VENCIDO","NO VENCIDO"))</f>
        <v xml:space="preserve"> </v>
      </c>
      <c r="T189" s="18"/>
      <c r="U189" s="19"/>
      <c r="V189" s="19"/>
      <c r="W189" s="20"/>
      <c r="X189" s="20"/>
      <c r="Y189" s="164"/>
      <c r="Z189" s="21"/>
      <c r="AA189" s="4"/>
      <c r="AB189" s="166"/>
      <c r="AC189" s="166"/>
      <c r="AD189" s="170"/>
      <c r="AE189" s="166"/>
      <c r="AF189" s="166"/>
      <c r="AG189" s="166"/>
      <c r="AH189" s="166"/>
      <c r="AI189" s="166"/>
      <c r="AJ189" s="166"/>
      <c r="AK189" s="166"/>
      <c r="AL189" s="166"/>
      <c r="AM189" s="166"/>
      <c r="AN189" s="166"/>
      <c r="AO189" s="185"/>
      <c r="AP189" s="24"/>
      <c r="AQ189" s="8"/>
    </row>
    <row r="190" spans="1:43" ht="16.5">
      <c r="A190" s="102"/>
      <c r="B190" s="193"/>
      <c r="C190" s="193"/>
      <c r="D190" s="119"/>
      <c r="E190" s="128"/>
      <c r="F190" s="134"/>
      <c r="G190" s="134"/>
      <c r="H190" s="134"/>
      <c r="I190" s="134"/>
      <c r="J190" s="146"/>
      <c r="K190" s="149"/>
      <c r="L190" s="152"/>
      <c r="M190" s="28" t="b">
        <f>M185=N190</f>
        <v>0</v>
      </c>
      <c r="N190" s="29">
        <f>SUM(N185:N189)</f>
        <v>0</v>
      </c>
      <c r="O190" s="30" t="s">
        <v>112</v>
      </c>
      <c r="P190" s="31"/>
      <c r="Q190" s="32"/>
      <c r="R190" s="32"/>
      <c r="S190" s="32"/>
      <c r="T190" s="33">
        <f>SUM(T185:T189)</f>
        <v>0</v>
      </c>
      <c r="U190" s="34"/>
      <c r="V190" s="34"/>
      <c r="W190" s="34"/>
      <c r="X190" s="35"/>
      <c r="Y190" s="165"/>
      <c r="Z190" s="36"/>
      <c r="AA190" s="4"/>
      <c r="AB190" s="37"/>
      <c r="AC190" s="37"/>
      <c r="AD190" s="38"/>
      <c r="AE190" s="37"/>
      <c r="AF190" s="37"/>
      <c r="AG190" s="37"/>
      <c r="AH190" s="37"/>
      <c r="AI190" s="37"/>
      <c r="AJ190" s="37"/>
      <c r="AK190" s="37"/>
      <c r="AL190" s="37"/>
      <c r="AM190" s="37"/>
      <c r="AN190" s="37"/>
      <c r="AO190" s="39"/>
      <c r="AP190" s="24"/>
      <c r="AQ190" s="8"/>
    </row>
    <row r="191" spans="1:43" ht="14.65" customHeight="1">
      <c r="A191" s="100">
        <f>A185+1</f>
        <v>32</v>
      </c>
      <c r="B191" s="193" t="s">
        <v>173</v>
      </c>
      <c r="C191" s="193"/>
      <c r="D191" s="117">
        <f>+Septiembre!M191</f>
        <v>0</v>
      </c>
      <c r="E191" s="126"/>
      <c r="F191" s="132"/>
      <c r="G191" s="132"/>
      <c r="H191" s="132"/>
      <c r="I191" s="132"/>
      <c r="J191" s="144">
        <f>+F191+G191</f>
        <v>0</v>
      </c>
      <c r="K191" s="147">
        <f>+AO191</f>
        <v>0</v>
      </c>
      <c r="L191" s="150">
        <f>+J191+K191</f>
        <v>0</v>
      </c>
      <c r="M191" s="153">
        <f>+(D191+E191)-(L191)+H191-I191</f>
        <v>0</v>
      </c>
      <c r="N191" s="14"/>
      <c r="O191" s="15"/>
      <c r="P191" s="15"/>
      <c r="Q191" s="16"/>
      <c r="R191" s="17" t="str">
        <f ca="1">IF(Q191=0," ",IFERROR(IF(DATEDIF(TODAY(),Q191,"M")&lt;=5,"ROJO",IF(DATEDIF(TODAY(),Q191,"M")&gt;=12,"VERDE",IF(AND(DATEDIF(TODAY(),Q191,"M")&gt;=6,DATEDIF(TODAY(),Q191,"M")&lt;=11),"AMARILLO"))),S191))</f>
        <v xml:space="preserve"> </v>
      </c>
      <c r="S191" s="17" t="str">
        <f>IF(Q191=0," ",IF(Q191&lt;=$N$4,"VENCIDO","NO VENCIDO"))</f>
        <v xml:space="preserve"> </v>
      </c>
      <c r="T191" s="18"/>
      <c r="U191" s="19"/>
      <c r="V191" s="19"/>
      <c r="W191" s="20"/>
      <c r="X191" s="20"/>
      <c r="Y191" s="163">
        <f>+AT191</f>
        <v>0</v>
      </c>
      <c r="Z191" s="21"/>
      <c r="AA191" s="4"/>
      <c r="AB191" s="166"/>
      <c r="AC191" s="166"/>
      <c r="AD191" s="170">
        <f>+AB191+AC191</f>
        <v>0</v>
      </c>
      <c r="AE191" s="166"/>
      <c r="AF191" s="166"/>
      <c r="AG191" s="166"/>
      <c r="AH191" s="166"/>
      <c r="AI191" s="166"/>
      <c r="AJ191" s="166"/>
      <c r="AK191" s="166"/>
      <c r="AL191" s="166"/>
      <c r="AM191" s="166"/>
      <c r="AN191" s="166"/>
      <c r="AO191" s="183">
        <f>SUM(AD191:AN195)</f>
        <v>0</v>
      </c>
      <c r="AP191" s="24"/>
      <c r="AQ191" s="8"/>
    </row>
    <row r="192" spans="1:43" ht="14.65" customHeight="1">
      <c r="A192" s="101"/>
      <c r="B192" s="193"/>
      <c r="C192" s="193"/>
      <c r="D192" s="118"/>
      <c r="E192" s="127"/>
      <c r="F192" s="133"/>
      <c r="G192" s="133"/>
      <c r="H192" s="133"/>
      <c r="I192" s="133"/>
      <c r="J192" s="145"/>
      <c r="K192" s="148"/>
      <c r="L192" s="151"/>
      <c r="M192" s="154"/>
      <c r="N192" s="14"/>
      <c r="O192" s="15"/>
      <c r="P192" s="15"/>
      <c r="Q192" s="16"/>
      <c r="R192" s="17" t="str">
        <f ca="1">IF(Q192=0," ",IFERROR(IF(DATEDIF(TODAY(),Q192,"M")&lt;=5,"ROJO",IF(DATEDIF(TODAY(),Q192,"M")&gt;=12,"VERDE",IF(AND(DATEDIF(TODAY(),Q192,"M")&gt;=6,DATEDIF(TODAY(),Q192,"M")&lt;=11),"AMARILLO"))),S192))</f>
        <v xml:space="preserve"> </v>
      </c>
      <c r="S192" s="25" t="str">
        <f>IF(Q192=0," ",IF(Q192&lt;=$N$4,"VENCIDO","NO VENCIDO"))</f>
        <v xml:space="preserve"> </v>
      </c>
      <c r="T192" s="18"/>
      <c r="U192" s="19"/>
      <c r="V192" s="19"/>
      <c r="W192" s="20"/>
      <c r="X192" s="20"/>
      <c r="Y192" s="164"/>
      <c r="Z192" s="21"/>
      <c r="AA192" s="4"/>
      <c r="AB192" s="166"/>
      <c r="AC192" s="166"/>
      <c r="AD192" s="170"/>
      <c r="AE192" s="166"/>
      <c r="AF192" s="166"/>
      <c r="AG192" s="166"/>
      <c r="AH192" s="166"/>
      <c r="AI192" s="166"/>
      <c r="AJ192" s="166"/>
      <c r="AK192" s="166"/>
      <c r="AL192" s="166"/>
      <c r="AM192" s="166"/>
      <c r="AN192" s="166"/>
      <c r="AO192" s="184"/>
      <c r="AP192" s="24"/>
      <c r="AQ192" s="8"/>
    </row>
    <row r="193" spans="1:43" ht="14.65" customHeight="1">
      <c r="A193" s="101"/>
      <c r="B193" s="193"/>
      <c r="C193" s="193"/>
      <c r="D193" s="118"/>
      <c r="E193" s="127"/>
      <c r="F193" s="133"/>
      <c r="G193" s="133"/>
      <c r="H193" s="133"/>
      <c r="I193" s="133"/>
      <c r="J193" s="145"/>
      <c r="K193" s="148"/>
      <c r="L193" s="151"/>
      <c r="M193" s="154"/>
      <c r="N193" s="14"/>
      <c r="O193" s="15"/>
      <c r="P193" s="15"/>
      <c r="Q193" s="16"/>
      <c r="R193" s="17" t="str">
        <f ca="1">IF(Q193=0," ",IFERROR(IF(DATEDIF(TODAY(),Q193,"M")&lt;=5,"ROJO",IF(DATEDIF(TODAY(),Q193,"M")&gt;=12,"VERDE",IF(AND(DATEDIF(TODAY(),Q193,"M")&gt;=6,DATEDIF(TODAY(),Q193,"M")&lt;=11),"AMARILLO"))),S193))</f>
        <v xml:space="preserve"> </v>
      </c>
      <c r="S193" s="25" t="str">
        <f>IF(Q193=0," ",IF(Q193&lt;=$N$4,"VENCIDO","NO VENCIDO"))</f>
        <v xml:space="preserve"> </v>
      </c>
      <c r="T193" s="18"/>
      <c r="U193" s="19"/>
      <c r="V193" s="19"/>
      <c r="W193" s="20"/>
      <c r="X193" s="20"/>
      <c r="Y193" s="164"/>
      <c r="Z193" s="21"/>
      <c r="AA193" s="4"/>
      <c r="AB193" s="166"/>
      <c r="AC193" s="166"/>
      <c r="AD193" s="170"/>
      <c r="AE193" s="166"/>
      <c r="AF193" s="166"/>
      <c r="AG193" s="166"/>
      <c r="AH193" s="166"/>
      <c r="AI193" s="166"/>
      <c r="AJ193" s="166"/>
      <c r="AK193" s="166"/>
      <c r="AL193" s="166"/>
      <c r="AM193" s="166"/>
      <c r="AN193" s="166"/>
      <c r="AO193" s="184"/>
      <c r="AP193" s="24"/>
      <c r="AQ193" s="8"/>
    </row>
    <row r="194" spans="1:43" ht="14.65" customHeight="1">
      <c r="A194" s="101"/>
      <c r="B194" s="193"/>
      <c r="C194" s="193"/>
      <c r="D194" s="118"/>
      <c r="E194" s="127"/>
      <c r="F194" s="133"/>
      <c r="G194" s="133"/>
      <c r="H194" s="133"/>
      <c r="I194" s="133"/>
      <c r="J194" s="145"/>
      <c r="K194" s="148"/>
      <c r="L194" s="151"/>
      <c r="M194" s="154"/>
      <c r="N194" s="14"/>
      <c r="O194" s="15"/>
      <c r="P194" s="15"/>
      <c r="Q194" s="16"/>
      <c r="R194" s="17" t="str">
        <f ca="1">IF(Q194=0," ",IFERROR(IF(DATEDIF(TODAY(),Q194,"M")&lt;=5,"ROJO",IF(DATEDIF(TODAY(),Q194,"M")&gt;=12,"VERDE",IF(AND(DATEDIF(TODAY(),Q194,"M")&gt;=6,DATEDIF(TODAY(),Q194,"M")&lt;=11),"AMARILLO"))),S194))</f>
        <v xml:space="preserve"> </v>
      </c>
      <c r="S194" s="25" t="str">
        <f>IF(Q194=0," ",IF(Q194&lt;=$N$4,"VENCIDO","NO VENCIDO"))</f>
        <v xml:space="preserve"> </v>
      </c>
      <c r="T194" s="18"/>
      <c r="U194" s="19"/>
      <c r="V194" s="19"/>
      <c r="W194" s="20"/>
      <c r="X194" s="20"/>
      <c r="Y194" s="164"/>
      <c r="Z194" s="21"/>
      <c r="AA194" s="4"/>
      <c r="AB194" s="166"/>
      <c r="AC194" s="166"/>
      <c r="AD194" s="170"/>
      <c r="AE194" s="166"/>
      <c r="AF194" s="166"/>
      <c r="AG194" s="166"/>
      <c r="AH194" s="166"/>
      <c r="AI194" s="166"/>
      <c r="AJ194" s="166"/>
      <c r="AK194" s="166"/>
      <c r="AL194" s="166"/>
      <c r="AM194" s="166"/>
      <c r="AN194" s="166"/>
      <c r="AO194" s="184"/>
      <c r="AP194" s="24"/>
      <c r="AQ194" s="8"/>
    </row>
    <row r="195" spans="1:43" ht="14.65" customHeight="1">
      <c r="A195" s="101"/>
      <c r="B195" s="193"/>
      <c r="C195" s="193"/>
      <c r="D195" s="118"/>
      <c r="E195" s="127"/>
      <c r="F195" s="133"/>
      <c r="G195" s="133"/>
      <c r="H195" s="133"/>
      <c r="I195" s="133"/>
      <c r="J195" s="145"/>
      <c r="K195" s="148"/>
      <c r="L195" s="151"/>
      <c r="M195" s="155"/>
      <c r="N195" s="14"/>
      <c r="O195" s="15"/>
      <c r="P195" s="15"/>
      <c r="Q195" s="16"/>
      <c r="R195" s="17" t="str">
        <f ca="1">IF(Q195=0," ",IFERROR(IF(DATEDIF(TODAY(),Q195,"M")&lt;=5,"ROJO",IF(DATEDIF(TODAY(),Q195,"M")&gt;=12,"VERDE",IF(AND(DATEDIF(TODAY(),Q195,"M")&gt;=6,DATEDIF(TODAY(),Q195,"M")&lt;=11),"AMARILLO"))),S195))</f>
        <v xml:space="preserve"> </v>
      </c>
      <c r="S195" s="25" t="str">
        <f>IF(Q195=0," ",IF(Q195&lt;=$N$4,"VENCIDO","NO VENCIDO"))</f>
        <v xml:space="preserve"> </v>
      </c>
      <c r="T195" s="18"/>
      <c r="U195" s="19"/>
      <c r="V195" s="19"/>
      <c r="W195" s="20"/>
      <c r="X195" s="20"/>
      <c r="Y195" s="164"/>
      <c r="Z195" s="21"/>
      <c r="AA195" s="4"/>
      <c r="AB195" s="166"/>
      <c r="AC195" s="166"/>
      <c r="AD195" s="170"/>
      <c r="AE195" s="166"/>
      <c r="AF195" s="166"/>
      <c r="AG195" s="166"/>
      <c r="AH195" s="166"/>
      <c r="AI195" s="166"/>
      <c r="AJ195" s="166"/>
      <c r="AK195" s="166"/>
      <c r="AL195" s="166"/>
      <c r="AM195" s="166"/>
      <c r="AN195" s="166"/>
      <c r="AO195" s="185"/>
      <c r="AP195" s="24"/>
      <c r="AQ195" s="8"/>
    </row>
    <row r="196" spans="1:43" ht="16.5">
      <c r="A196" s="102"/>
      <c r="B196" s="193"/>
      <c r="C196" s="193"/>
      <c r="D196" s="119"/>
      <c r="E196" s="128"/>
      <c r="F196" s="134"/>
      <c r="G196" s="134"/>
      <c r="H196" s="134"/>
      <c r="I196" s="134"/>
      <c r="J196" s="146"/>
      <c r="K196" s="149"/>
      <c r="L196" s="152"/>
      <c r="M196" s="28" t="b">
        <f>M191=N196</f>
        <v>1</v>
      </c>
      <c r="N196" s="29">
        <f>SUM(N191:N195)</f>
        <v>0</v>
      </c>
      <c r="O196" s="30" t="s">
        <v>112</v>
      </c>
      <c r="P196" s="31"/>
      <c r="Q196" s="32"/>
      <c r="R196" s="32"/>
      <c r="S196" s="32"/>
      <c r="T196" s="33">
        <f>SUM(T191:T195)</f>
        <v>0</v>
      </c>
      <c r="U196" s="34"/>
      <c r="V196" s="34"/>
      <c r="W196" s="34"/>
      <c r="X196" s="35"/>
      <c r="Y196" s="165"/>
      <c r="Z196" s="36"/>
      <c r="AA196" s="4"/>
      <c r="AB196" s="37"/>
      <c r="AC196" s="37"/>
      <c r="AD196" s="38"/>
      <c r="AE196" s="37"/>
      <c r="AF196" s="37"/>
      <c r="AG196" s="37"/>
      <c r="AH196" s="37"/>
      <c r="AI196" s="37"/>
      <c r="AJ196" s="37"/>
      <c r="AK196" s="37"/>
      <c r="AL196" s="37"/>
      <c r="AM196" s="37"/>
      <c r="AN196" s="37"/>
      <c r="AO196" s="39"/>
      <c r="AP196" s="24"/>
      <c r="AQ196" s="8"/>
    </row>
    <row r="197" spans="1:43" ht="14.65" customHeight="1">
      <c r="A197" s="100">
        <f>A191+1</f>
        <v>33</v>
      </c>
      <c r="B197" s="193" t="s">
        <v>174</v>
      </c>
      <c r="C197" s="193"/>
      <c r="D197" s="117">
        <f>+Septiembre!M197</f>
        <v>3</v>
      </c>
      <c r="E197" s="126"/>
      <c r="F197" s="132"/>
      <c r="G197" s="132"/>
      <c r="H197" s="132"/>
      <c r="I197" s="132"/>
      <c r="J197" s="144">
        <f>+F197+G197</f>
        <v>0</v>
      </c>
      <c r="K197" s="147">
        <f>+AO197</f>
        <v>0</v>
      </c>
      <c r="L197" s="150">
        <f>+J197+K197</f>
        <v>0</v>
      </c>
      <c r="M197" s="153">
        <f>+(D197+E197)-(L197)+H197-I197</f>
        <v>3</v>
      </c>
      <c r="N197" s="14"/>
      <c r="O197" s="15"/>
      <c r="P197" s="15"/>
      <c r="Q197" s="16"/>
      <c r="R197" s="17" t="str">
        <f ca="1">IF(Q197=0," ",IFERROR(IF(DATEDIF(TODAY(),Q197,"M")&lt;=5,"ROJO",IF(DATEDIF(TODAY(),Q197,"M")&gt;=12,"VERDE",IF(AND(DATEDIF(TODAY(),Q197,"M")&gt;=6,DATEDIF(TODAY(),Q197,"M")&lt;=11),"AMARILLO"))),S197))</f>
        <v xml:space="preserve"> </v>
      </c>
      <c r="S197" s="17" t="str">
        <f>IF(Q197=0," ",IF(Q197&lt;=$N$4,"VENCIDO","NO VENCIDO"))</f>
        <v xml:space="preserve"> </v>
      </c>
      <c r="T197" s="18"/>
      <c r="U197" s="19"/>
      <c r="V197" s="19"/>
      <c r="W197" s="20"/>
      <c r="X197" s="20"/>
      <c r="Y197" s="163">
        <f>+AT197</f>
        <v>0</v>
      </c>
      <c r="Z197" s="21"/>
      <c r="AA197" s="4"/>
      <c r="AB197" s="166"/>
      <c r="AC197" s="166"/>
      <c r="AD197" s="170">
        <f>+AB197+AC197</f>
        <v>0</v>
      </c>
      <c r="AE197" s="166"/>
      <c r="AF197" s="166"/>
      <c r="AG197" s="166"/>
      <c r="AH197" s="166"/>
      <c r="AI197" s="166"/>
      <c r="AJ197" s="166"/>
      <c r="AK197" s="166"/>
      <c r="AL197" s="166"/>
      <c r="AM197" s="166"/>
      <c r="AN197" s="166"/>
      <c r="AO197" s="183">
        <f>SUM(AD197:AN201)</f>
        <v>0</v>
      </c>
      <c r="AP197" s="24"/>
      <c r="AQ197" s="8"/>
    </row>
    <row r="198" spans="1:43" ht="14.65" customHeight="1">
      <c r="A198" s="101"/>
      <c r="B198" s="193"/>
      <c r="C198" s="193"/>
      <c r="D198" s="118"/>
      <c r="E198" s="127"/>
      <c r="F198" s="133"/>
      <c r="G198" s="133"/>
      <c r="H198" s="133"/>
      <c r="I198" s="133"/>
      <c r="J198" s="145"/>
      <c r="K198" s="148"/>
      <c r="L198" s="151"/>
      <c r="M198" s="154"/>
      <c r="N198" s="14"/>
      <c r="O198" s="15"/>
      <c r="P198" s="15"/>
      <c r="Q198" s="16"/>
      <c r="R198" s="17" t="str">
        <f ca="1">IF(Q198=0," ",IFERROR(IF(DATEDIF(TODAY(),Q198,"M")&lt;=5,"ROJO",IF(DATEDIF(TODAY(),Q198,"M")&gt;=12,"VERDE",IF(AND(DATEDIF(TODAY(),Q198,"M")&gt;=6,DATEDIF(TODAY(),Q198,"M")&lt;=11),"AMARILLO"))),S198))</f>
        <v xml:space="preserve"> </v>
      </c>
      <c r="S198" s="25" t="str">
        <f>IF(Q198=0," ",IF(Q198&lt;=$N$4,"VENCIDO","NO VENCIDO"))</f>
        <v xml:space="preserve"> </v>
      </c>
      <c r="T198" s="18"/>
      <c r="U198" s="19"/>
      <c r="V198" s="19"/>
      <c r="W198" s="20"/>
      <c r="X198" s="20"/>
      <c r="Y198" s="164"/>
      <c r="Z198" s="21"/>
      <c r="AA198" s="4"/>
      <c r="AB198" s="166"/>
      <c r="AC198" s="166"/>
      <c r="AD198" s="170"/>
      <c r="AE198" s="166"/>
      <c r="AF198" s="166"/>
      <c r="AG198" s="166"/>
      <c r="AH198" s="166"/>
      <c r="AI198" s="166"/>
      <c r="AJ198" s="166"/>
      <c r="AK198" s="166"/>
      <c r="AL198" s="166"/>
      <c r="AM198" s="166"/>
      <c r="AN198" s="166"/>
      <c r="AO198" s="184"/>
      <c r="AP198" s="24"/>
      <c r="AQ198" s="8"/>
    </row>
    <row r="199" spans="1:43" ht="14.65" customHeight="1">
      <c r="A199" s="101"/>
      <c r="B199" s="193"/>
      <c r="C199" s="193"/>
      <c r="D199" s="118"/>
      <c r="E199" s="127"/>
      <c r="F199" s="133"/>
      <c r="G199" s="133"/>
      <c r="H199" s="133"/>
      <c r="I199" s="133"/>
      <c r="J199" s="145"/>
      <c r="K199" s="148"/>
      <c r="L199" s="151"/>
      <c r="M199" s="154"/>
      <c r="N199" s="14"/>
      <c r="O199" s="15"/>
      <c r="P199" s="15"/>
      <c r="Q199" s="16"/>
      <c r="R199" s="17" t="str">
        <f ca="1">IF(Q199=0," ",IFERROR(IF(DATEDIF(TODAY(),Q199,"M")&lt;=5,"ROJO",IF(DATEDIF(TODAY(),Q199,"M")&gt;=12,"VERDE",IF(AND(DATEDIF(TODAY(),Q199,"M")&gt;=6,DATEDIF(TODAY(),Q199,"M")&lt;=11),"AMARILLO"))),S199))</f>
        <v xml:space="preserve"> </v>
      </c>
      <c r="S199" s="25" t="str">
        <f>IF(Q199=0," ",IF(Q199&lt;=$N$4,"VENCIDO","NO VENCIDO"))</f>
        <v xml:space="preserve"> </v>
      </c>
      <c r="T199" s="18"/>
      <c r="U199" s="19"/>
      <c r="V199" s="19"/>
      <c r="W199" s="20"/>
      <c r="X199" s="20"/>
      <c r="Y199" s="164"/>
      <c r="Z199" s="21"/>
      <c r="AA199" s="4"/>
      <c r="AB199" s="166"/>
      <c r="AC199" s="166"/>
      <c r="AD199" s="170"/>
      <c r="AE199" s="166"/>
      <c r="AF199" s="166"/>
      <c r="AG199" s="166"/>
      <c r="AH199" s="166"/>
      <c r="AI199" s="166"/>
      <c r="AJ199" s="166"/>
      <c r="AK199" s="166"/>
      <c r="AL199" s="166"/>
      <c r="AM199" s="166"/>
      <c r="AN199" s="166"/>
      <c r="AO199" s="184"/>
      <c r="AP199" s="24"/>
      <c r="AQ199" s="8"/>
    </row>
    <row r="200" spans="1:43" ht="14.65" customHeight="1">
      <c r="A200" s="101"/>
      <c r="B200" s="193"/>
      <c r="C200" s="193"/>
      <c r="D200" s="118"/>
      <c r="E200" s="127"/>
      <c r="F200" s="133"/>
      <c r="G200" s="133"/>
      <c r="H200" s="133"/>
      <c r="I200" s="133"/>
      <c r="J200" s="145"/>
      <c r="K200" s="148"/>
      <c r="L200" s="151"/>
      <c r="M200" s="154"/>
      <c r="N200" s="14"/>
      <c r="O200" s="15"/>
      <c r="P200" s="15"/>
      <c r="Q200" s="16"/>
      <c r="R200" s="17" t="str">
        <f ca="1">IF(Q200=0," ",IFERROR(IF(DATEDIF(TODAY(),Q200,"M")&lt;=5,"ROJO",IF(DATEDIF(TODAY(),Q200,"M")&gt;=12,"VERDE",IF(AND(DATEDIF(TODAY(),Q200,"M")&gt;=6,DATEDIF(TODAY(),Q200,"M")&lt;=11),"AMARILLO"))),S200))</f>
        <v xml:space="preserve"> </v>
      </c>
      <c r="S200" s="25" t="str">
        <f>IF(Q200=0," ",IF(Q200&lt;=$N$4,"VENCIDO","NO VENCIDO"))</f>
        <v xml:space="preserve"> </v>
      </c>
      <c r="T200" s="18"/>
      <c r="U200" s="19"/>
      <c r="V200" s="19"/>
      <c r="W200" s="20"/>
      <c r="X200" s="20"/>
      <c r="Y200" s="164"/>
      <c r="Z200" s="21"/>
      <c r="AA200" s="4"/>
      <c r="AB200" s="166"/>
      <c r="AC200" s="166"/>
      <c r="AD200" s="170"/>
      <c r="AE200" s="166"/>
      <c r="AF200" s="166"/>
      <c r="AG200" s="166"/>
      <c r="AH200" s="166"/>
      <c r="AI200" s="166"/>
      <c r="AJ200" s="166"/>
      <c r="AK200" s="166"/>
      <c r="AL200" s="166"/>
      <c r="AM200" s="166"/>
      <c r="AN200" s="166"/>
      <c r="AO200" s="184"/>
      <c r="AP200" s="24"/>
      <c r="AQ200" s="8"/>
    </row>
    <row r="201" spans="1:43" ht="14.65" customHeight="1">
      <c r="A201" s="101"/>
      <c r="B201" s="193"/>
      <c r="C201" s="193"/>
      <c r="D201" s="118"/>
      <c r="E201" s="127"/>
      <c r="F201" s="133"/>
      <c r="G201" s="133"/>
      <c r="H201" s="133"/>
      <c r="I201" s="133"/>
      <c r="J201" s="145"/>
      <c r="K201" s="148"/>
      <c r="L201" s="151"/>
      <c r="M201" s="155"/>
      <c r="N201" s="14"/>
      <c r="O201" s="15"/>
      <c r="P201" s="15"/>
      <c r="Q201" s="16"/>
      <c r="R201" s="17" t="str">
        <f ca="1">IF(Q201=0," ",IFERROR(IF(DATEDIF(TODAY(),Q201,"M")&lt;=5,"ROJO",IF(DATEDIF(TODAY(),Q201,"M")&gt;=12,"VERDE",IF(AND(DATEDIF(TODAY(),Q201,"M")&gt;=6,DATEDIF(TODAY(),Q201,"M")&lt;=11),"AMARILLO"))),S201))</f>
        <v xml:space="preserve"> </v>
      </c>
      <c r="S201" s="25" t="str">
        <f>IF(Q201=0," ",IF(Q201&lt;=$N$4,"VENCIDO","NO VENCIDO"))</f>
        <v xml:space="preserve"> </v>
      </c>
      <c r="T201" s="18"/>
      <c r="U201" s="19"/>
      <c r="V201" s="19"/>
      <c r="W201" s="20"/>
      <c r="X201" s="20"/>
      <c r="Y201" s="164"/>
      <c r="Z201" s="21"/>
      <c r="AA201" s="4"/>
      <c r="AB201" s="166"/>
      <c r="AC201" s="166"/>
      <c r="AD201" s="170"/>
      <c r="AE201" s="166"/>
      <c r="AF201" s="166"/>
      <c r="AG201" s="166"/>
      <c r="AH201" s="166"/>
      <c r="AI201" s="166"/>
      <c r="AJ201" s="166"/>
      <c r="AK201" s="166"/>
      <c r="AL201" s="166"/>
      <c r="AM201" s="166"/>
      <c r="AN201" s="166"/>
      <c r="AO201" s="185"/>
      <c r="AP201" s="24"/>
      <c r="AQ201" s="8"/>
    </row>
    <row r="202" spans="1:43" ht="16.5">
      <c r="A202" s="102"/>
      <c r="B202" s="193"/>
      <c r="C202" s="193"/>
      <c r="D202" s="119"/>
      <c r="E202" s="128"/>
      <c r="F202" s="134"/>
      <c r="G202" s="134"/>
      <c r="H202" s="134"/>
      <c r="I202" s="134"/>
      <c r="J202" s="146"/>
      <c r="K202" s="149"/>
      <c r="L202" s="152"/>
      <c r="M202" s="28" t="b">
        <f>M197=N202</f>
        <v>0</v>
      </c>
      <c r="N202" s="29">
        <f>SUM(N197:N201)</f>
        <v>0</v>
      </c>
      <c r="O202" s="30" t="s">
        <v>112</v>
      </c>
      <c r="P202" s="31"/>
      <c r="Q202" s="32"/>
      <c r="R202" s="32"/>
      <c r="S202" s="32"/>
      <c r="T202" s="33">
        <f>SUM(T197:T201)</f>
        <v>0</v>
      </c>
      <c r="U202" s="34"/>
      <c r="V202" s="34"/>
      <c r="W202" s="34"/>
      <c r="X202" s="35"/>
      <c r="Y202" s="165"/>
      <c r="Z202" s="36"/>
      <c r="AA202" s="4"/>
      <c r="AB202" s="37"/>
      <c r="AC202" s="37"/>
      <c r="AD202" s="38"/>
      <c r="AE202" s="37"/>
      <c r="AF202" s="37"/>
      <c r="AG202" s="37"/>
      <c r="AH202" s="37"/>
      <c r="AI202" s="37"/>
      <c r="AJ202" s="37"/>
      <c r="AK202" s="37"/>
      <c r="AL202" s="37"/>
      <c r="AM202" s="37"/>
      <c r="AN202" s="37"/>
      <c r="AO202" s="39"/>
      <c r="AP202" s="24"/>
      <c r="AQ202" s="8"/>
    </row>
    <row r="203" spans="1:43" ht="14.65" customHeight="1">
      <c r="A203" s="100">
        <f>A197+1</f>
        <v>34</v>
      </c>
      <c r="B203" s="193" t="s">
        <v>176</v>
      </c>
      <c r="C203" s="193"/>
      <c r="D203" s="117">
        <f>+Septiembre!M203</f>
        <v>0</v>
      </c>
      <c r="E203" s="126"/>
      <c r="F203" s="132"/>
      <c r="G203" s="132"/>
      <c r="H203" s="132"/>
      <c r="I203" s="132"/>
      <c r="J203" s="144">
        <f>+F203+G203</f>
        <v>0</v>
      </c>
      <c r="K203" s="147">
        <f>+AO203</f>
        <v>0</v>
      </c>
      <c r="L203" s="150">
        <f>+J203+K203</f>
        <v>0</v>
      </c>
      <c r="M203" s="153">
        <f>+(D203+E203)-(L203)+H203-I203</f>
        <v>0</v>
      </c>
      <c r="N203" s="14"/>
      <c r="O203" s="15"/>
      <c r="P203" s="15"/>
      <c r="Q203" s="16"/>
      <c r="R203" s="17" t="str">
        <f ca="1">IF(Q203=0," ",IFERROR(IF(DATEDIF(TODAY(),Q203,"M")&lt;=5,"ROJO",IF(DATEDIF(TODAY(),Q203,"M")&gt;=12,"VERDE",IF(AND(DATEDIF(TODAY(),Q203,"M")&gt;=6,DATEDIF(TODAY(),Q203,"M")&lt;=11),"AMARILLO"))),S203))</f>
        <v xml:space="preserve"> </v>
      </c>
      <c r="S203" s="17" t="str">
        <f>IF(Q203=0," ",IF(Q203&lt;=$N$4,"VENCIDO","NO VENCIDO"))</f>
        <v xml:space="preserve"> </v>
      </c>
      <c r="T203" s="18"/>
      <c r="U203" s="19"/>
      <c r="V203" s="19"/>
      <c r="W203" s="20"/>
      <c r="X203" s="20"/>
      <c r="Y203" s="163">
        <f>+AT203</f>
        <v>0</v>
      </c>
      <c r="Z203" s="21"/>
      <c r="AA203" s="4"/>
      <c r="AB203" s="166"/>
      <c r="AC203" s="166"/>
      <c r="AD203" s="170">
        <f>+AB203+AC203</f>
        <v>0</v>
      </c>
      <c r="AE203" s="166"/>
      <c r="AF203" s="166"/>
      <c r="AG203" s="166"/>
      <c r="AH203" s="166"/>
      <c r="AI203" s="166"/>
      <c r="AJ203" s="166"/>
      <c r="AK203" s="166"/>
      <c r="AL203" s="166"/>
      <c r="AM203" s="166"/>
      <c r="AN203" s="166"/>
      <c r="AO203" s="183">
        <f>SUM(AD203:AN207)</f>
        <v>0</v>
      </c>
      <c r="AP203" s="24"/>
      <c r="AQ203" s="8"/>
    </row>
    <row r="204" spans="1:43" ht="14.65" customHeight="1">
      <c r="A204" s="101"/>
      <c r="B204" s="193"/>
      <c r="C204" s="193"/>
      <c r="D204" s="118"/>
      <c r="E204" s="127"/>
      <c r="F204" s="133"/>
      <c r="G204" s="133"/>
      <c r="H204" s="133"/>
      <c r="I204" s="133"/>
      <c r="J204" s="145"/>
      <c r="K204" s="148"/>
      <c r="L204" s="151"/>
      <c r="M204" s="154"/>
      <c r="N204" s="14"/>
      <c r="O204" s="15"/>
      <c r="P204" s="15"/>
      <c r="Q204" s="16"/>
      <c r="R204" s="17" t="str">
        <f ca="1">IF(Q204=0," ",IFERROR(IF(DATEDIF(TODAY(),Q204,"M")&lt;=5,"ROJO",IF(DATEDIF(TODAY(),Q204,"M")&gt;=12,"VERDE",IF(AND(DATEDIF(TODAY(),Q204,"M")&gt;=6,DATEDIF(TODAY(),Q204,"M")&lt;=11),"AMARILLO"))),S204))</f>
        <v xml:space="preserve"> </v>
      </c>
      <c r="S204" s="25" t="str">
        <f>IF(Q204=0," ",IF(Q204&lt;=$N$4,"VENCIDO","NO VENCIDO"))</f>
        <v xml:space="preserve"> </v>
      </c>
      <c r="T204" s="18"/>
      <c r="U204" s="19"/>
      <c r="V204" s="19"/>
      <c r="W204" s="20"/>
      <c r="X204" s="20"/>
      <c r="Y204" s="164"/>
      <c r="Z204" s="21"/>
      <c r="AA204" s="4"/>
      <c r="AB204" s="166"/>
      <c r="AC204" s="166"/>
      <c r="AD204" s="170"/>
      <c r="AE204" s="166"/>
      <c r="AF204" s="166"/>
      <c r="AG204" s="166"/>
      <c r="AH204" s="166"/>
      <c r="AI204" s="166"/>
      <c r="AJ204" s="166"/>
      <c r="AK204" s="166"/>
      <c r="AL204" s="166"/>
      <c r="AM204" s="166"/>
      <c r="AN204" s="166"/>
      <c r="AO204" s="184"/>
      <c r="AP204" s="24"/>
      <c r="AQ204" s="8"/>
    </row>
    <row r="205" spans="1:43" ht="14.65" customHeight="1">
      <c r="A205" s="101"/>
      <c r="B205" s="193"/>
      <c r="C205" s="193"/>
      <c r="D205" s="118"/>
      <c r="E205" s="127"/>
      <c r="F205" s="133"/>
      <c r="G205" s="133"/>
      <c r="H205" s="133"/>
      <c r="I205" s="133"/>
      <c r="J205" s="145"/>
      <c r="K205" s="148"/>
      <c r="L205" s="151"/>
      <c r="M205" s="154"/>
      <c r="N205" s="14"/>
      <c r="O205" s="15"/>
      <c r="P205" s="15"/>
      <c r="Q205" s="16"/>
      <c r="R205" s="17" t="str">
        <f ca="1">IF(Q205=0," ",IFERROR(IF(DATEDIF(TODAY(),Q205,"M")&lt;=5,"ROJO",IF(DATEDIF(TODAY(),Q205,"M")&gt;=12,"VERDE",IF(AND(DATEDIF(TODAY(),Q205,"M")&gt;=6,DATEDIF(TODAY(),Q205,"M")&lt;=11),"AMARILLO"))),S205))</f>
        <v xml:space="preserve"> </v>
      </c>
      <c r="S205" s="25" t="str">
        <f>IF(Q205=0," ",IF(Q205&lt;=$N$4,"VENCIDO","NO VENCIDO"))</f>
        <v xml:space="preserve"> </v>
      </c>
      <c r="T205" s="18"/>
      <c r="U205" s="19"/>
      <c r="V205" s="19"/>
      <c r="W205" s="20"/>
      <c r="X205" s="20"/>
      <c r="Y205" s="164"/>
      <c r="Z205" s="21"/>
      <c r="AA205" s="4"/>
      <c r="AB205" s="166"/>
      <c r="AC205" s="166"/>
      <c r="AD205" s="170"/>
      <c r="AE205" s="166"/>
      <c r="AF205" s="166"/>
      <c r="AG205" s="166"/>
      <c r="AH205" s="166"/>
      <c r="AI205" s="166"/>
      <c r="AJ205" s="166"/>
      <c r="AK205" s="166"/>
      <c r="AL205" s="166"/>
      <c r="AM205" s="166"/>
      <c r="AN205" s="166"/>
      <c r="AO205" s="184"/>
      <c r="AP205" s="24"/>
      <c r="AQ205" s="8"/>
    </row>
    <row r="206" spans="1:43" ht="14.65" customHeight="1">
      <c r="A206" s="101"/>
      <c r="B206" s="193"/>
      <c r="C206" s="193"/>
      <c r="D206" s="118"/>
      <c r="E206" s="127"/>
      <c r="F206" s="133"/>
      <c r="G206" s="133"/>
      <c r="H206" s="133"/>
      <c r="I206" s="133"/>
      <c r="J206" s="145"/>
      <c r="K206" s="148"/>
      <c r="L206" s="151"/>
      <c r="M206" s="154"/>
      <c r="N206" s="14"/>
      <c r="O206" s="15"/>
      <c r="P206" s="15"/>
      <c r="Q206" s="16"/>
      <c r="R206" s="17" t="str">
        <f ca="1">IF(Q206=0," ",IFERROR(IF(DATEDIF(TODAY(),Q206,"M")&lt;=5,"ROJO",IF(DATEDIF(TODAY(),Q206,"M")&gt;=12,"VERDE",IF(AND(DATEDIF(TODAY(),Q206,"M")&gt;=6,DATEDIF(TODAY(),Q206,"M")&lt;=11),"AMARILLO"))),S206))</f>
        <v xml:space="preserve"> </v>
      </c>
      <c r="S206" s="25" t="str">
        <f>IF(Q206=0," ",IF(Q206&lt;=$N$4,"VENCIDO","NO VENCIDO"))</f>
        <v xml:space="preserve"> </v>
      </c>
      <c r="T206" s="18"/>
      <c r="U206" s="19"/>
      <c r="V206" s="19"/>
      <c r="W206" s="20"/>
      <c r="X206" s="20"/>
      <c r="Y206" s="164"/>
      <c r="Z206" s="21"/>
      <c r="AA206" s="4"/>
      <c r="AB206" s="166"/>
      <c r="AC206" s="166"/>
      <c r="AD206" s="170"/>
      <c r="AE206" s="166"/>
      <c r="AF206" s="166"/>
      <c r="AG206" s="166"/>
      <c r="AH206" s="166"/>
      <c r="AI206" s="166"/>
      <c r="AJ206" s="166"/>
      <c r="AK206" s="166"/>
      <c r="AL206" s="166"/>
      <c r="AM206" s="166"/>
      <c r="AN206" s="166"/>
      <c r="AO206" s="184"/>
      <c r="AP206" s="24"/>
      <c r="AQ206" s="8"/>
    </row>
    <row r="207" spans="1:43" ht="14.65" customHeight="1">
      <c r="A207" s="101"/>
      <c r="B207" s="193"/>
      <c r="C207" s="193"/>
      <c r="D207" s="118"/>
      <c r="E207" s="127"/>
      <c r="F207" s="133"/>
      <c r="G207" s="133"/>
      <c r="H207" s="133"/>
      <c r="I207" s="133"/>
      <c r="J207" s="145"/>
      <c r="K207" s="148"/>
      <c r="L207" s="151"/>
      <c r="M207" s="155"/>
      <c r="N207" s="14"/>
      <c r="O207" s="15"/>
      <c r="P207" s="15"/>
      <c r="Q207" s="16"/>
      <c r="R207" s="17" t="str">
        <f ca="1">IF(Q207=0," ",IFERROR(IF(DATEDIF(TODAY(),Q207,"M")&lt;=5,"ROJO",IF(DATEDIF(TODAY(),Q207,"M")&gt;=12,"VERDE",IF(AND(DATEDIF(TODAY(),Q207,"M")&gt;=6,DATEDIF(TODAY(),Q207,"M")&lt;=11),"AMARILLO"))),S207))</f>
        <v xml:space="preserve"> </v>
      </c>
      <c r="S207" s="25" t="str">
        <f>IF(Q207=0," ",IF(Q207&lt;=$N$4,"VENCIDO","NO VENCIDO"))</f>
        <v xml:space="preserve"> </v>
      </c>
      <c r="T207" s="18"/>
      <c r="U207" s="19"/>
      <c r="V207" s="19"/>
      <c r="W207" s="20"/>
      <c r="X207" s="20"/>
      <c r="Y207" s="164"/>
      <c r="Z207" s="21"/>
      <c r="AA207" s="4"/>
      <c r="AB207" s="166"/>
      <c r="AC207" s="166"/>
      <c r="AD207" s="170"/>
      <c r="AE207" s="166"/>
      <c r="AF207" s="166"/>
      <c r="AG207" s="166"/>
      <c r="AH207" s="166"/>
      <c r="AI207" s="166"/>
      <c r="AJ207" s="166"/>
      <c r="AK207" s="166"/>
      <c r="AL207" s="166"/>
      <c r="AM207" s="166"/>
      <c r="AN207" s="166"/>
      <c r="AO207" s="185"/>
      <c r="AP207" s="24"/>
      <c r="AQ207" s="8"/>
    </row>
    <row r="208" spans="1:43" ht="16.5">
      <c r="A208" s="102"/>
      <c r="B208" s="193"/>
      <c r="C208" s="193"/>
      <c r="D208" s="119"/>
      <c r="E208" s="128"/>
      <c r="F208" s="134"/>
      <c r="G208" s="134"/>
      <c r="H208" s="134"/>
      <c r="I208" s="134"/>
      <c r="J208" s="146"/>
      <c r="K208" s="149"/>
      <c r="L208" s="152"/>
      <c r="M208" s="28" t="b">
        <f>M203=N208</f>
        <v>1</v>
      </c>
      <c r="N208" s="29">
        <f>SUM(N203:N207)</f>
        <v>0</v>
      </c>
      <c r="O208" s="30" t="s">
        <v>112</v>
      </c>
      <c r="P208" s="31"/>
      <c r="Q208" s="32"/>
      <c r="R208" s="32"/>
      <c r="S208" s="32"/>
      <c r="T208" s="33">
        <f>SUM(T203:T207)</f>
        <v>0</v>
      </c>
      <c r="U208" s="34"/>
      <c r="V208" s="34"/>
      <c r="W208" s="34"/>
      <c r="X208" s="35"/>
      <c r="Y208" s="165"/>
      <c r="Z208" s="36"/>
      <c r="AA208" s="4"/>
      <c r="AB208" s="37"/>
      <c r="AC208" s="37"/>
      <c r="AD208" s="38"/>
      <c r="AE208" s="37"/>
      <c r="AF208" s="37"/>
      <c r="AG208" s="37"/>
      <c r="AH208" s="37"/>
      <c r="AI208" s="37"/>
      <c r="AJ208" s="37"/>
      <c r="AK208" s="37"/>
      <c r="AL208" s="37"/>
      <c r="AM208" s="37"/>
      <c r="AN208" s="37"/>
      <c r="AO208" s="39"/>
      <c r="AP208" s="24"/>
      <c r="AQ208" s="8"/>
    </row>
    <row r="209" spans="1:43" ht="14.65" customHeight="1">
      <c r="A209" s="100">
        <f>A203+1</f>
        <v>35</v>
      </c>
      <c r="B209" s="193" t="s">
        <v>177</v>
      </c>
      <c r="C209" s="193"/>
      <c r="D209" s="117">
        <f>+Septiembre!M209</f>
        <v>0</v>
      </c>
      <c r="E209" s="126"/>
      <c r="F209" s="132"/>
      <c r="G209" s="132"/>
      <c r="H209" s="132"/>
      <c r="I209" s="132"/>
      <c r="J209" s="144">
        <f>+F209+G209</f>
        <v>0</v>
      </c>
      <c r="K209" s="147">
        <f>+AO209</f>
        <v>0</v>
      </c>
      <c r="L209" s="150">
        <f>+J209+K209</f>
        <v>0</v>
      </c>
      <c r="M209" s="153">
        <f>+(D209+E209)-(L209)+H209-I209</f>
        <v>0</v>
      </c>
      <c r="N209" s="14"/>
      <c r="O209" s="15"/>
      <c r="P209" s="15"/>
      <c r="Q209" s="16"/>
      <c r="R209" s="17" t="str">
        <f ca="1">IF(Q209=0," ",IFERROR(IF(DATEDIF(TODAY(),Q209,"M")&lt;=5,"ROJO",IF(DATEDIF(TODAY(),Q209,"M")&gt;=12,"VERDE",IF(AND(DATEDIF(TODAY(),Q209,"M")&gt;=6,DATEDIF(TODAY(),Q209,"M")&lt;=11),"AMARILLO"))),S209))</f>
        <v xml:space="preserve"> </v>
      </c>
      <c r="S209" s="17" t="str">
        <f>IF(Q209=0," ",IF(Q209&lt;=$N$4,"VENCIDO","NO VENCIDO"))</f>
        <v xml:space="preserve"> </v>
      </c>
      <c r="T209" s="18"/>
      <c r="U209" s="19"/>
      <c r="V209" s="19"/>
      <c r="W209" s="20"/>
      <c r="X209" s="20"/>
      <c r="Y209" s="163">
        <f>+AT209</f>
        <v>0</v>
      </c>
      <c r="Z209" s="21"/>
      <c r="AA209" s="4"/>
      <c r="AB209" s="166"/>
      <c r="AC209" s="166"/>
      <c r="AD209" s="170">
        <f>+AB209+AC209</f>
        <v>0</v>
      </c>
      <c r="AE209" s="166"/>
      <c r="AF209" s="166"/>
      <c r="AG209" s="166"/>
      <c r="AH209" s="166"/>
      <c r="AI209" s="166"/>
      <c r="AJ209" s="166"/>
      <c r="AK209" s="166"/>
      <c r="AL209" s="166"/>
      <c r="AM209" s="166"/>
      <c r="AN209" s="166"/>
      <c r="AO209" s="183">
        <f>SUM(AD209:AN213)</f>
        <v>0</v>
      </c>
      <c r="AP209" s="24"/>
      <c r="AQ209" s="8"/>
    </row>
    <row r="210" spans="1:43" ht="14.65" customHeight="1">
      <c r="A210" s="101"/>
      <c r="B210" s="193"/>
      <c r="C210" s="193"/>
      <c r="D210" s="118"/>
      <c r="E210" s="127"/>
      <c r="F210" s="133"/>
      <c r="G210" s="133"/>
      <c r="H210" s="133"/>
      <c r="I210" s="133"/>
      <c r="J210" s="145"/>
      <c r="K210" s="148"/>
      <c r="L210" s="151"/>
      <c r="M210" s="154"/>
      <c r="N210" s="14"/>
      <c r="O210" s="15"/>
      <c r="P210" s="15"/>
      <c r="Q210" s="16"/>
      <c r="R210" s="17" t="str">
        <f ca="1">IF(Q210=0," ",IFERROR(IF(DATEDIF(TODAY(),Q210,"M")&lt;=5,"ROJO",IF(DATEDIF(TODAY(),Q210,"M")&gt;=12,"VERDE",IF(AND(DATEDIF(TODAY(),Q210,"M")&gt;=6,DATEDIF(TODAY(),Q210,"M")&lt;=11),"AMARILLO"))),S210))</f>
        <v xml:space="preserve"> </v>
      </c>
      <c r="S210" s="25" t="str">
        <f>IF(Q210=0," ",IF(Q210&lt;=$N$4,"VENCIDO","NO VENCIDO"))</f>
        <v xml:space="preserve"> </v>
      </c>
      <c r="T210" s="18"/>
      <c r="U210" s="19"/>
      <c r="V210" s="19"/>
      <c r="W210" s="20"/>
      <c r="X210" s="20"/>
      <c r="Y210" s="164"/>
      <c r="Z210" s="21"/>
      <c r="AA210" s="4"/>
      <c r="AB210" s="166"/>
      <c r="AC210" s="166"/>
      <c r="AD210" s="170"/>
      <c r="AE210" s="166"/>
      <c r="AF210" s="166"/>
      <c r="AG210" s="166"/>
      <c r="AH210" s="166"/>
      <c r="AI210" s="166"/>
      <c r="AJ210" s="166"/>
      <c r="AK210" s="166"/>
      <c r="AL210" s="166"/>
      <c r="AM210" s="166"/>
      <c r="AN210" s="166"/>
      <c r="AO210" s="184"/>
      <c r="AP210" s="24"/>
      <c r="AQ210" s="8"/>
    </row>
    <row r="211" spans="1:43" ht="14.65" customHeight="1">
      <c r="A211" s="101"/>
      <c r="B211" s="193"/>
      <c r="C211" s="193"/>
      <c r="D211" s="118"/>
      <c r="E211" s="127"/>
      <c r="F211" s="133"/>
      <c r="G211" s="133"/>
      <c r="H211" s="133"/>
      <c r="I211" s="133"/>
      <c r="J211" s="145"/>
      <c r="K211" s="148"/>
      <c r="L211" s="151"/>
      <c r="M211" s="154"/>
      <c r="N211" s="14"/>
      <c r="O211" s="15"/>
      <c r="P211" s="15"/>
      <c r="Q211" s="16"/>
      <c r="R211" s="17" t="str">
        <f ca="1">IF(Q211=0," ",IFERROR(IF(DATEDIF(TODAY(),Q211,"M")&lt;=5,"ROJO",IF(DATEDIF(TODAY(),Q211,"M")&gt;=12,"VERDE",IF(AND(DATEDIF(TODAY(),Q211,"M")&gt;=6,DATEDIF(TODAY(),Q211,"M")&lt;=11),"AMARILLO"))),S211))</f>
        <v xml:space="preserve"> </v>
      </c>
      <c r="S211" s="25" t="str">
        <f>IF(Q211=0," ",IF(Q211&lt;=$N$4,"VENCIDO","NO VENCIDO"))</f>
        <v xml:space="preserve"> </v>
      </c>
      <c r="T211" s="18"/>
      <c r="U211" s="19"/>
      <c r="V211" s="19"/>
      <c r="W211" s="20"/>
      <c r="X211" s="20"/>
      <c r="Y211" s="164"/>
      <c r="Z211" s="21"/>
      <c r="AA211" s="4"/>
      <c r="AB211" s="166"/>
      <c r="AC211" s="166"/>
      <c r="AD211" s="170"/>
      <c r="AE211" s="166"/>
      <c r="AF211" s="166"/>
      <c r="AG211" s="166"/>
      <c r="AH211" s="166"/>
      <c r="AI211" s="166"/>
      <c r="AJ211" s="166"/>
      <c r="AK211" s="166"/>
      <c r="AL211" s="166"/>
      <c r="AM211" s="166"/>
      <c r="AN211" s="166"/>
      <c r="AO211" s="184"/>
      <c r="AP211" s="24"/>
      <c r="AQ211" s="8"/>
    </row>
    <row r="212" spans="1:43" ht="14.65" customHeight="1">
      <c r="A212" s="101"/>
      <c r="B212" s="193"/>
      <c r="C212" s="193"/>
      <c r="D212" s="118"/>
      <c r="E212" s="127"/>
      <c r="F212" s="133"/>
      <c r="G212" s="133"/>
      <c r="H212" s="133"/>
      <c r="I212" s="133"/>
      <c r="J212" s="145"/>
      <c r="K212" s="148"/>
      <c r="L212" s="151"/>
      <c r="M212" s="154"/>
      <c r="N212" s="14"/>
      <c r="O212" s="15"/>
      <c r="P212" s="15"/>
      <c r="Q212" s="16"/>
      <c r="R212" s="17" t="str">
        <f ca="1">IF(Q212=0," ",IFERROR(IF(DATEDIF(TODAY(),Q212,"M")&lt;=5,"ROJO",IF(DATEDIF(TODAY(),Q212,"M")&gt;=12,"VERDE",IF(AND(DATEDIF(TODAY(),Q212,"M")&gt;=6,DATEDIF(TODAY(),Q212,"M")&lt;=11),"AMARILLO"))),S212))</f>
        <v xml:space="preserve"> </v>
      </c>
      <c r="S212" s="25" t="str">
        <f>IF(Q212=0," ",IF(Q212&lt;=$N$4,"VENCIDO","NO VENCIDO"))</f>
        <v xml:space="preserve"> </v>
      </c>
      <c r="T212" s="18"/>
      <c r="U212" s="19"/>
      <c r="V212" s="19"/>
      <c r="W212" s="20"/>
      <c r="X212" s="20"/>
      <c r="Y212" s="164"/>
      <c r="Z212" s="21"/>
      <c r="AA212" s="4"/>
      <c r="AB212" s="166"/>
      <c r="AC212" s="166"/>
      <c r="AD212" s="170"/>
      <c r="AE212" s="166"/>
      <c r="AF212" s="166"/>
      <c r="AG212" s="166"/>
      <c r="AH212" s="166"/>
      <c r="AI212" s="166"/>
      <c r="AJ212" s="166"/>
      <c r="AK212" s="166"/>
      <c r="AL212" s="166"/>
      <c r="AM212" s="166"/>
      <c r="AN212" s="166"/>
      <c r="AO212" s="184"/>
      <c r="AP212" s="24"/>
      <c r="AQ212" s="8"/>
    </row>
    <row r="213" spans="1:43" ht="14.65" customHeight="1">
      <c r="A213" s="101"/>
      <c r="B213" s="193"/>
      <c r="C213" s="193"/>
      <c r="D213" s="118"/>
      <c r="E213" s="127"/>
      <c r="F213" s="133"/>
      <c r="G213" s="133"/>
      <c r="H213" s="133"/>
      <c r="I213" s="133"/>
      <c r="J213" s="145"/>
      <c r="K213" s="148"/>
      <c r="L213" s="151"/>
      <c r="M213" s="155"/>
      <c r="N213" s="14"/>
      <c r="O213" s="15"/>
      <c r="P213" s="15"/>
      <c r="Q213" s="16"/>
      <c r="R213" s="17" t="str">
        <f ca="1">IF(Q213=0," ",IFERROR(IF(DATEDIF(TODAY(),Q213,"M")&lt;=5,"ROJO",IF(DATEDIF(TODAY(),Q213,"M")&gt;=12,"VERDE",IF(AND(DATEDIF(TODAY(),Q213,"M")&gt;=6,DATEDIF(TODAY(),Q213,"M")&lt;=11),"AMARILLO"))),S213))</f>
        <v xml:space="preserve"> </v>
      </c>
      <c r="S213" s="25" t="str">
        <f>IF(Q213=0," ",IF(Q213&lt;=$N$4,"VENCIDO","NO VENCIDO"))</f>
        <v xml:space="preserve"> </v>
      </c>
      <c r="T213" s="18"/>
      <c r="U213" s="19"/>
      <c r="V213" s="19"/>
      <c r="W213" s="20"/>
      <c r="X213" s="20"/>
      <c r="Y213" s="164"/>
      <c r="Z213" s="21"/>
      <c r="AA213" s="4"/>
      <c r="AB213" s="166"/>
      <c r="AC213" s="166"/>
      <c r="AD213" s="170"/>
      <c r="AE213" s="166"/>
      <c r="AF213" s="166"/>
      <c r="AG213" s="166"/>
      <c r="AH213" s="166"/>
      <c r="AI213" s="166"/>
      <c r="AJ213" s="166"/>
      <c r="AK213" s="166"/>
      <c r="AL213" s="166"/>
      <c r="AM213" s="166"/>
      <c r="AN213" s="166"/>
      <c r="AO213" s="185"/>
      <c r="AP213" s="24"/>
      <c r="AQ213" s="8"/>
    </row>
    <row r="214" spans="1:43" ht="16.5">
      <c r="A214" s="102"/>
      <c r="B214" s="193"/>
      <c r="C214" s="193"/>
      <c r="D214" s="119"/>
      <c r="E214" s="128"/>
      <c r="F214" s="134"/>
      <c r="G214" s="134"/>
      <c r="H214" s="134"/>
      <c r="I214" s="134"/>
      <c r="J214" s="146"/>
      <c r="K214" s="149"/>
      <c r="L214" s="152"/>
      <c r="M214" s="28" t="b">
        <f>M209=N214</f>
        <v>1</v>
      </c>
      <c r="N214" s="29">
        <f>SUM(N209:N213)</f>
        <v>0</v>
      </c>
      <c r="O214" s="30" t="s">
        <v>112</v>
      </c>
      <c r="P214" s="31"/>
      <c r="Q214" s="32"/>
      <c r="R214" s="32"/>
      <c r="S214" s="32"/>
      <c r="T214" s="33">
        <f>SUM(T209:T213)</f>
        <v>0</v>
      </c>
      <c r="U214" s="34"/>
      <c r="V214" s="34"/>
      <c r="W214" s="34"/>
      <c r="X214" s="35"/>
      <c r="Y214" s="165"/>
      <c r="Z214" s="36"/>
      <c r="AA214" s="4"/>
      <c r="AB214" s="37"/>
      <c r="AC214" s="37"/>
      <c r="AD214" s="38"/>
      <c r="AE214" s="37"/>
      <c r="AF214" s="37"/>
      <c r="AG214" s="37"/>
      <c r="AH214" s="37"/>
      <c r="AI214" s="37"/>
      <c r="AJ214" s="37"/>
      <c r="AK214" s="37"/>
      <c r="AL214" s="37"/>
      <c r="AM214" s="37"/>
      <c r="AN214" s="37"/>
      <c r="AO214" s="39"/>
      <c r="AP214" s="24"/>
      <c r="AQ214" s="8"/>
    </row>
    <row r="215" spans="1:43" ht="14.65" customHeight="1">
      <c r="A215" s="100">
        <f>A209+1</f>
        <v>36</v>
      </c>
      <c r="B215" s="193" t="s">
        <v>178</v>
      </c>
      <c r="C215" s="193"/>
      <c r="D215" s="117">
        <f>+Septiembre!M215</f>
        <v>0</v>
      </c>
      <c r="E215" s="126"/>
      <c r="F215" s="132"/>
      <c r="G215" s="132"/>
      <c r="H215" s="132"/>
      <c r="I215" s="132"/>
      <c r="J215" s="144">
        <f>+F215+G215</f>
        <v>0</v>
      </c>
      <c r="K215" s="147">
        <f>+AO215</f>
        <v>0</v>
      </c>
      <c r="L215" s="150">
        <f>+J215+K215</f>
        <v>0</v>
      </c>
      <c r="M215" s="153">
        <f>+(D215+E215)-(L215)+H215-I215</f>
        <v>0</v>
      </c>
      <c r="N215" s="14"/>
      <c r="O215" s="15"/>
      <c r="P215" s="15"/>
      <c r="Q215" s="16"/>
      <c r="R215" s="17" t="str">
        <f ca="1">IF(Q215=0," ",IFERROR(IF(DATEDIF(TODAY(),Q215,"M")&lt;=5,"ROJO",IF(DATEDIF(TODAY(),Q215,"M")&gt;=12,"VERDE",IF(AND(DATEDIF(TODAY(),Q215,"M")&gt;=6,DATEDIF(TODAY(),Q215,"M")&lt;=11),"AMARILLO"))),S215))</f>
        <v xml:space="preserve"> </v>
      </c>
      <c r="S215" s="17" t="str">
        <f>IF(Q215=0," ",IF(Q215&lt;=$N$4,"VENCIDO","NO VENCIDO"))</f>
        <v xml:space="preserve"> </v>
      </c>
      <c r="T215" s="18"/>
      <c r="U215" s="19"/>
      <c r="V215" s="19"/>
      <c r="W215" s="20"/>
      <c r="X215" s="20"/>
      <c r="Y215" s="163">
        <f>+AT215</f>
        <v>0</v>
      </c>
      <c r="Z215" s="21"/>
      <c r="AA215" s="4"/>
      <c r="AB215" s="166"/>
      <c r="AC215" s="166"/>
      <c r="AD215" s="170">
        <f>+AB215+AC215</f>
        <v>0</v>
      </c>
      <c r="AE215" s="166"/>
      <c r="AF215" s="166"/>
      <c r="AG215" s="166"/>
      <c r="AH215" s="166"/>
      <c r="AI215" s="166"/>
      <c r="AJ215" s="166"/>
      <c r="AK215" s="166"/>
      <c r="AL215" s="166"/>
      <c r="AM215" s="166"/>
      <c r="AN215" s="166"/>
      <c r="AO215" s="183">
        <f>SUM(AD215:AN219)</f>
        <v>0</v>
      </c>
      <c r="AP215" s="24"/>
      <c r="AQ215" s="8"/>
    </row>
    <row r="216" spans="1:43" ht="14.65" customHeight="1">
      <c r="A216" s="101"/>
      <c r="B216" s="193"/>
      <c r="C216" s="193"/>
      <c r="D216" s="118"/>
      <c r="E216" s="127"/>
      <c r="F216" s="133"/>
      <c r="G216" s="133"/>
      <c r="H216" s="133"/>
      <c r="I216" s="133"/>
      <c r="J216" s="145"/>
      <c r="K216" s="148"/>
      <c r="L216" s="151"/>
      <c r="M216" s="154"/>
      <c r="N216" s="14"/>
      <c r="O216" s="15"/>
      <c r="P216" s="15"/>
      <c r="Q216" s="16"/>
      <c r="R216" s="17" t="str">
        <f ca="1">IF(Q216=0," ",IFERROR(IF(DATEDIF(TODAY(),Q216,"M")&lt;=5,"ROJO",IF(DATEDIF(TODAY(),Q216,"M")&gt;=12,"VERDE",IF(AND(DATEDIF(TODAY(),Q216,"M")&gt;=6,DATEDIF(TODAY(),Q216,"M")&lt;=11),"AMARILLO"))),S216))</f>
        <v xml:space="preserve"> </v>
      </c>
      <c r="S216" s="25" t="str">
        <f>IF(Q216=0," ",IF(Q216&lt;=$N$4,"VENCIDO","NO VENCIDO"))</f>
        <v xml:space="preserve"> </v>
      </c>
      <c r="T216" s="18"/>
      <c r="U216" s="19"/>
      <c r="V216" s="19"/>
      <c r="W216" s="20"/>
      <c r="X216" s="20"/>
      <c r="Y216" s="164"/>
      <c r="Z216" s="21"/>
      <c r="AA216" s="4"/>
      <c r="AB216" s="166"/>
      <c r="AC216" s="166"/>
      <c r="AD216" s="170"/>
      <c r="AE216" s="166"/>
      <c r="AF216" s="166"/>
      <c r="AG216" s="166"/>
      <c r="AH216" s="166"/>
      <c r="AI216" s="166"/>
      <c r="AJ216" s="166"/>
      <c r="AK216" s="166"/>
      <c r="AL216" s="166"/>
      <c r="AM216" s="166"/>
      <c r="AN216" s="166"/>
      <c r="AO216" s="184"/>
      <c r="AP216" s="24"/>
      <c r="AQ216" s="8"/>
    </row>
    <row r="217" spans="1:43" ht="14.65" customHeight="1">
      <c r="A217" s="101"/>
      <c r="B217" s="193"/>
      <c r="C217" s="193"/>
      <c r="D217" s="118"/>
      <c r="E217" s="127"/>
      <c r="F217" s="133"/>
      <c r="G217" s="133"/>
      <c r="H217" s="133"/>
      <c r="I217" s="133"/>
      <c r="J217" s="145"/>
      <c r="K217" s="148"/>
      <c r="L217" s="151"/>
      <c r="M217" s="154"/>
      <c r="N217" s="14"/>
      <c r="O217" s="15"/>
      <c r="P217" s="15"/>
      <c r="Q217" s="16"/>
      <c r="R217" s="17" t="str">
        <f ca="1">IF(Q217=0," ",IFERROR(IF(DATEDIF(TODAY(),Q217,"M")&lt;=5,"ROJO",IF(DATEDIF(TODAY(),Q217,"M")&gt;=12,"VERDE",IF(AND(DATEDIF(TODAY(),Q217,"M")&gt;=6,DATEDIF(TODAY(),Q217,"M")&lt;=11),"AMARILLO"))),S217))</f>
        <v xml:space="preserve"> </v>
      </c>
      <c r="S217" s="25" t="str">
        <f>IF(Q217=0," ",IF(Q217&lt;=$N$4,"VENCIDO","NO VENCIDO"))</f>
        <v xml:space="preserve"> </v>
      </c>
      <c r="T217" s="18"/>
      <c r="U217" s="19"/>
      <c r="V217" s="19"/>
      <c r="W217" s="20"/>
      <c r="X217" s="20"/>
      <c r="Y217" s="164"/>
      <c r="Z217" s="21"/>
      <c r="AA217" s="4"/>
      <c r="AB217" s="166"/>
      <c r="AC217" s="166"/>
      <c r="AD217" s="170"/>
      <c r="AE217" s="166"/>
      <c r="AF217" s="166"/>
      <c r="AG217" s="166"/>
      <c r="AH217" s="166"/>
      <c r="AI217" s="166"/>
      <c r="AJ217" s="166"/>
      <c r="AK217" s="166"/>
      <c r="AL217" s="166"/>
      <c r="AM217" s="166"/>
      <c r="AN217" s="166"/>
      <c r="AO217" s="184"/>
      <c r="AP217" s="24"/>
      <c r="AQ217" s="8"/>
    </row>
    <row r="218" spans="1:43" ht="14.65" customHeight="1">
      <c r="A218" s="101"/>
      <c r="B218" s="193"/>
      <c r="C218" s="193"/>
      <c r="D218" s="118"/>
      <c r="E218" s="127"/>
      <c r="F218" s="133"/>
      <c r="G218" s="133"/>
      <c r="H218" s="133"/>
      <c r="I218" s="133"/>
      <c r="J218" s="145"/>
      <c r="K218" s="148"/>
      <c r="L218" s="151"/>
      <c r="M218" s="154"/>
      <c r="N218" s="14"/>
      <c r="O218" s="15"/>
      <c r="P218" s="15"/>
      <c r="Q218" s="16"/>
      <c r="R218" s="17" t="str">
        <f ca="1">IF(Q218=0," ",IFERROR(IF(DATEDIF(TODAY(),Q218,"M")&lt;=5,"ROJO",IF(DATEDIF(TODAY(),Q218,"M")&gt;=12,"VERDE",IF(AND(DATEDIF(TODAY(),Q218,"M")&gt;=6,DATEDIF(TODAY(),Q218,"M")&lt;=11),"AMARILLO"))),S218))</f>
        <v xml:space="preserve"> </v>
      </c>
      <c r="S218" s="25" t="str">
        <f>IF(Q218=0," ",IF(Q218&lt;=$N$4,"VENCIDO","NO VENCIDO"))</f>
        <v xml:space="preserve"> </v>
      </c>
      <c r="T218" s="18"/>
      <c r="U218" s="19"/>
      <c r="V218" s="19"/>
      <c r="W218" s="20"/>
      <c r="X218" s="20"/>
      <c r="Y218" s="164"/>
      <c r="Z218" s="21"/>
      <c r="AA218" s="4"/>
      <c r="AB218" s="166"/>
      <c r="AC218" s="166"/>
      <c r="AD218" s="170"/>
      <c r="AE218" s="166"/>
      <c r="AF218" s="166"/>
      <c r="AG218" s="166"/>
      <c r="AH218" s="166"/>
      <c r="AI218" s="166"/>
      <c r="AJ218" s="166"/>
      <c r="AK218" s="166"/>
      <c r="AL218" s="166"/>
      <c r="AM218" s="166"/>
      <c r="AN218" s="166"/>
      <c r="AO218" s="184"/>
      <c r="AP218" s="24"/>
      <c r="AQ218" s="8"/>
    </row>
    <row r="219" spans="1:43" ht="14.65" customHeight="1">
      <c r="A219" s="101"/>
      <c r="B219" s="193"/>
      <c r="C219" s="193"/>
      <c r="D219" s="118"/>
      <c r="E219" s="127"/>
      <c r="F219" s="133"/>
      <c r="G219" s="133"/>
      <c r="H219" s="133"/>
      <c r="I219" s="133"/>
      <c r="J219" s="145"/>
      <c r="K219" s="148"/>
      <c r="L219" s="151"/>
      <c r="M219" s="155"/>
      <c r="N219" s="14"/>
      <c r="O219" s="15"/>
      <c r="P219" s="15"/>
      <c r="Q219" s="16"/>
      <c r="R219" s="17" t="str">
        <f ca="1">IF(Q219=0," ",IFERROR(IF(DATEDIF(TODAY(),Q219,"M")&lt;=5,"ROJO",IF(DATEDIF(TODAY(),Q219,"M")&gt;=12,"VERDE",IF(AND(DATEDIF(TODAY(),Q219,"M")&gt;=6,DATEDIF(TODAY(),Q219,"M")&lt;=11),"AMARILLO"))),S219))</f>
        <v xml:space="preserve"> </v>
      </c>
      <c r="S219" s="25" t="str">
        <f>IF(Q219=0," ",IF(Q219&lt;=$N$4,"VENCIDO","NO VENCIDO"))</f>
        <v xml:space="preserve"> </v>
      </c>
      <c r="T219" s="18"/>
      <c r="U219" s="19"/>
      <c r="V219" s="19"/>
      <c r="W219" s="20"/>
      <c r="X219" s="20"/>
      <c r="Y219" s="164"/>
      <c r="Z219" s="21"/>
      <c r="AA219" s="4"/>
      <c r="AB219" s="166"/>
      <c r="AC219" s="166"/>
      <c r="AD219" s="170"/>
      <c r="AE219" s="166"/>
      <c r="AF219" s="166"/>
      <c r="AG219" s="166"/>
      <c r="AH219" s="166"/>
      <c r="AI219" s="166"/>
      <c r="AJ219" s="166"/>
      <c r="AK219" s="166"/>
      <c r="AL219" s="166"/>
      <c r="AM219" s="166"/>
      <c r="AN219" s="166"/>
      <c r="AO219" s="185"/>
      <c r="AP219" s="24"/>
      <c r="AQ219" s="8"/>
    </row>
    <row r="220" spans="1:43" ht="16.5">
      <c r="A220" s="102"/>
      <c r="B220" s="194"/>
      <c r="C220" s="194"/>
      <c r="D220" s="119"/>
      <c r="E220" s="128"/>
      <c r="F220" s="134"/>
      <c r="G220" s="134"/>
      <c r="H220" s="134"/>
      <c r="I220" s="134"/>
      <c r="J220" s="146"/>
      <c r="K220" s="149"/>
      <c r="L220" s="152"/>
      <c r="M220" s="28" t="b">
        <f>M215=N220</f>
        <v>1</v>
      </c>
      <c r="N220" s="29">
        <f>SUM(N215:N219)</f>
        <v>0</v>
      </c>
      <c r="O220" s="30" t="s">
        <v>112</v>
      </c>
      <c r="P220" s="31"/>
      <c r="Q220" s="32"/>
      <c r="R220" s="32"/>
      <c r="S220" s="32"/>
      <c r="T220" s="33">
        <f>SUM(T215:T219)</f>
        <v>0</v>
      </c>
      <c r="U220" s="34"/>
      <c r="V220" s="34"/>
      <c r="W220" s="34"/>
      <c r="X220" s="35"/>
      <c r="Y220" s="165"/>
      <c r="Z220" s="36"/>
      <c r="AA220" s="4"/>
      <c r="AB220" s="37"/>
      <c r="AC220" s="38"/>
      <c r="AD220" s="38"/>
      <c r="AE220" s="38"/>
      <c r="AF220" s="38"/>
      <c r="AG220" s="38"/>
      <c r="AH220" s="38"/>
      <c r="AI220" s="38"/>
      <c r="AJ220" s="38"/>
      <c r="AK220" s="38"/>
      <c r="AL220" s="38"/>
      <c r="AM220" s="38"/>
      <c r="AN220" s="38"/>
      <c r="AO220" s="39"/>
      <c r="AP220" s="24"/>
      <c r="AQ220" s="8"/>
    </row>
    <row r="221" spans="1:43" ht="16.5">
      <c r="A221" s="96" t="s">
        <v>179</v>
      </c>
      <c r="B221" s="97"/>
      <c r="C221" s="98"/>
      <c r="D221" s="48"/>
      <c r="E221" s="48"/>
      <c r="F221" s="48"/>
      <c r="G221" s="48"/>
      <c r="H221" s="48"/>
      <c r="I221" s="48"/>
      <c r="J221" s="48"/>
      <c r="K221" s="48"/>
      <c r="L221" s="48"/>
      <c r="M221" s="48"/>
      <c r="N221" s="48"/>
      <c r="O221" s="48"/>
      <c r="P221" s="48"/>
      <c r="Q221" s="48"/>
      <c r="R221" s="48"/>
      <c r="S221" s="48"/>
      <c r="T221" s="48"/>
      <c r="U221" s="48"/>
      <c r="V221" s="48"/>
      <c r="W221" s="48"/>
      <c r="X221" s="48"/>
      <c r="Y221" s="48"/>
      <c r="Z221" s="49"/>
      <c r="AA221" s="4"/>
      <c r="AB221" s="50"/>
      <c r="AC221" s="51"/>
      <c r="AD221" s="51"/>
      <c r="AE221" s="51"/>
      <c r="AF221" s="51"/>
      <c r="AG221" s="51"/>
      <c r="AH221" s="51"/>
      <c r="AI221" s="51"/>
      <c r="AJ221" s="51"/>
      <c r="AK221" s="51"/>
      <c r="AL221" s="51"/>
      <c r="AM221" s="51"/>
      <c r="AN221" s="51"/>
      <c r="AO221" s="51"/>
      <c r="AP221" s="52"/>
      <c r="AQ221" s="8"/>
    </row>
    <row r="222" spans="1:43" ht="14.65" customHeight="1">
      <c r="A222" s="103">
        <v>1</v>
      </c>
      <c r="B222" s="193" t="s">
        <v>180</v>
      </c>
      <c r="C222" s="193"/>
      <c r="D222" s="117">
        <f>+Septiembre!M222</f>
        <v>20</v>
      </c>
      <c r="E222" s="126"/>
      <c r="F222" s="132"/>
      <c r="G222" s="132"/>
      <c r="H222" s="132"/>
      <c r="I222" s="132"/>
      <c r="J222" s="144">
        <f>+F222+G222</f>
        <v>0</v>
      </c>
      <c r="K222" s="147">
        <f>+AO222</f>
        <v>0</v>
      </c>
      <c r="L222" s="150">
        <f>+J222+K222</f>
        <v>0</v>
      </c>
      <c r="M222" s="153">
        <f>+(D222+E222)-(L222)+H222-I222</f>
        <v>20</v>
      </c>
      <c r="N222" s="14"/>
      <c r="O222" s="15"/>
      <c r="P222" s="15"/>
      <c r="Q222" s="16"/>
      <c r="R222" s="17" t="str">
        <f ca="1">IF(Q222=0," ",IFERROR(IF(DATEDIF(TODAY(),Q222,"M")&lt;=5,"ROJO",IF(DATEDIF(TODAY(),Q222,"M")&gt;=12,"VERDE",IF(AND(DATEDIF(TODAY(),Q222,"M")&gt;=6,DATEDIF(TODAY(),Q222,"M")&lt;=11),"AMARILLO"))),S222))</f>
        <v xml:space="preserve"> </v>
      </c>
      <c r="S222" s="17" t="str">
        <f>IF(Q222=0," ",IF(Q222&lt;=$N$4,"VENCIDO","NO VENCIDO"))</f>
        <v xml:space="preserve"> </v>
      </c>
      <c r="T222" s="18"/>
      <c r="U222" s="19"/>
      <c r="V222" s="19"/>
      <c r="W222" s="20"/>
      <c r="X222" s="20"/>
      <c r="Y222" s="163">
        <f>+AT222</f>
        <v>0</v>
      </c>
      <c r="Z222" s="21"/>
      <c r="AA222" s="4"/>
      <c r="AB222" s="166"/>
      <c r="AC222" s="166"/>
      <c r="AD222" s="170">
        <f>+AB222+AC222</f>
        <v>0</v>
      </c>
      <c r="AE222" s="167"/>
      <c r="AF222" s="167"/>
      <c r="AG222" s="167"/>
      <c r="AH222" s="167"/>
      <c r="AI222" s="167"/>
      <c r="AJ222" s="167"/>
      <c r="AK222" s="167"/>
      <c r="AL222" s="167"/>
      <c r="AM222" s="167"/>
      <c r="AN222" s="167"/>
      <c r="AO222" s="183">
        <f>SUM(AD222:AN226)</f>
        <v>0</v>
      </c>
      <c r="AP222" s="24"/>
      <c r="AQ222" s="8"/>
    </row>
    <row r="223" spans="1:43" ht="14.65" customHeight="1">
      <c r="A223" s="103"/>
      <c r="B223" s="193"/>
      <c r="C223" s="193"/>
      <c r="D223" s="118"/>
      <c r="E223" s="127"/>
      <c r="F223" s="133"/>
      <c r="G223" s="133"/>
      <c r="H223" s="133"/>
      <c r="I223" s="133"/>
      <c r="J223" s="145"/>
      <c r="K223" s="148"/>
      <c r="L223" s="151"/>
      <c r="M223" s="154"/>
      <c r="N223" s="14"/>
      <c r="O223" s="15"/>
      <c r="P223" s="15"/>
      <c r="Q223" s="16"/>
      <c r="R223" s="17" t="str">
        <f ca="1">IF(Q223=0," ",IFERROR(IF(DATEDIF(TODAY(),Q223,"M")&lt;=5,"ROJO",IF(DATEDIF(TODAY(),Q223,"M")&gt;=12,"VERDE",IF(AND(DATEDIF(TODAY(),Q223,"M")&gt;=6,DATEDIF(TODAY(),Q223,"M")&lt;=11),"AMARILLO"))),S223))</f>
        <v xml:space="preserve"> </v>
      </c>
      <c r="S223" s="25" t="str">
        <f>IF(Q223=0," ",IF(Q223&lt;=$N$4,"VENCIDO","NO VENCIDO"))</f>
        <v xml:space="preserve"> </v>
      </c>
      <c r="T223" s="18"/>
      <c r="U223" s="19"/>
      <c r="V223" s="19"/>
      <c r="W223" s="20"/>
      <c r="X223" s="20"/>
      <c r="Y223" s="164"/>
      <c r="Z223" s="21"/>
      <c r="AA223" s="4"/>
      <c r="AB223" s="166"/>
      <c r="AC223" s="166"/>
      <c r="AD223" s="170"/>
      <c r="AE223" s="168"/>
      <c r="AF223" s="168"/>
      <c r="AG223" s="168"/>
      <c r="AH223" s="168"/>
      <c r="AI223" s="168"/>
      <c r="AJ223" s="168"/>
      <c r="AK223" s="168"/>
      <c r="AL223" s="168"/>
      <c r="AM223" s="168"/>
      <c r="AN223" s="168"/>
      <c r="AO223" s="184"/>
      <c r="AP223" s="24"/>
      <c r="AQ223" s="8"/>
    </row>
    <row r="224" spans="1:43" ht="14.65" customHeight="1">
      <c r="A224" s="103"/>
      <c r="B224" s="193"/>
      <c r="C224" s="193"/>
      <c r="D224" s="118"/>
      <c r="E224" s="127"/>
      <c r="F224" s="133"/>
      <c r="G224" s="133"/>
      <c r="H224" s="133"/>
      <c r="I224" s="133"/>
      <c r="J224" s="145"/>
      <c r="K224" s="148"/>
      <c r="L224" s="151"/>
      <c r="M224" s="154"/>
      <c r="N224" s="14"/>
      <c r="O224" s="15"/>
      <c r="P224" s="15"/>
      <c r="Q224" s="16"/>
      <c r="R224" s="17" t="str">
        <f ca="1">IF(Q224=0," ",IFERROR(IF(DATEDIF(TODAY(),Q224,"M")&lt;=5,"ROJO",IF(DATEDIF(TODAY(),Q224,"M")&gt;=12,"VERDE",IF(AND(DATEDIF(TODAY(),Q224,"M")&gt;=6,DATEDIF(TODAY(),Q224,"M")&lt;=11),"AMARILLO"))),S224))</f>
        <v xml:space="preserve"> </v>
      </c>
      <c r="S224" s="25" t="str">
        <f>IF(Q224=0," ",IF(Q224&lt;=$N$4,"VENCIDO","NO VENCIDO"))</f>
        <v xml:space="preserve"> </v>
      </c>
      <c r="T224" s="18"/>
      <c r="U224" s="19"/>
      <c r="V224" s="19"/>
      <c r="W224" s="20"/>
      <c r="X224" s="20"/>
      <c r="Y224" s="164"/>
      <c r="Z224" s="21"/>
      <c r="AA224" s="4"/>
      <c r="AB224" s="166"/>
      <c r="AC224" s="166"/>
      <c r="AD224" s="170"/>
      <c r="AE224" s="168"/>
      <c r="AF224" s="168"/>
      <c r="AG224" s="168"/>
      <c r="AH224" s="168"/>
      <c r="AI224" s="168"/>
      <c r="AJ224" s="168"/>
      <c r="AK224" s="168"/>
      <c r="AL224" s="168"/>
      <c r="AM224" s="168"/>
      <c r="AN224" s="168"/>
      <c r="AO224" s="184"/>
      <c r="AP224" s="24"/>
      <c r="AQ224" s="8"/>
    </row>
    <row r="225" spans="1:43" ht="14.65" customHeight="1">
      <c r="A225" s="103"/>
      <c r="B225" s="193"/>
      <c r="C225" s="193"/>
      <c r="D225" s="118"/>
      <c r="E225" s="127"/>
      <c r="F225" s="133"/>
      <c r="G225" s="133"/>
      <c r="H225" s="133"/>
      <c r="I225" s="133"/>
      <c r="J225" s="145"/>
      <c r="K225" s="148"/>
      <c r="L225" s="151"/>
      <c r="M225" s="154"/>
      <c r="N225" s="14"/>
      <c r="O225" s="15"/>
      <c r="P225" s="15"/>
      <c r="Q225" s="16"/>
      <c r="R225" s="17" t="str">
        <f ca="1">IF(Q225=0," ",IFERROR(IF(DATEDIF(TODAY(),Q225,"M")&lt;=5,"ROJO",IF(DATEDIF(TODAY(),Q225,"M")&gt;=12,"VERDE",IF(AND(DATEDIF(TODAY(),Q225,"M")&gt;=6,DATEDIF(TODAY(),Q225,"M")&lt;=11),"AMARILLO"))),S225))</f>
        <v xml:space="preserve"> </v>
      </c>
      <c r="S225" s="25" t="str">
        <f>IF(Q225=0," ",IF(Q225&lt;=$N$4,"VENCIDO","NO VENCIDO"))</f>
        <v xml:space="preserve"> </v>
      </c>
      <c r="T225" s="18"/>
      <c r="U225" s="19"/>
      <c r="V225" s="19"/>
      <c r="W225" s="20"/>
      <c r="X225" s="20"/>
      <c r="Y225" s="164"/>
      <c r="Z225" s="21"/>
      <c r="AA225" s="4"/>
      <c r="AB225" s="166"/>
      <c r="AC225" s="166"/>
      <c r="AD225" s="170"/>
      <c r="AE225" s="168"/>
      <c r="AF225" s="168"/>
      <c r="AG225" s="168"/>
      <c r="AH225" s="168"/>
      <c r="AI225" s="168"/>
      <c r="AJ225" s="168"/>
      <c r="AK225" s="168"/>
      <c r="AL225" s="168"/>
      <c r="AM225" s="168"/>
      <c r="AN225" s="168"/>
      <c r="AO225" s="184"/>
      <c r="AP225" s="24"/>
      <c r="AQ225" s="8"/>
    </row>
    <row r="226" spans="1:43" ht="14.65" customHeight="1">
      <c r="A226" s="103"/>
      <c r="B226" s="193"/>
      <c r="C226" s="193"/>
      <c r="D226" s="118"/>
      <c r="E226" s="127"/>
      <c r="F226" s="133"/>
      <c r="G226" s="133"/>
      <c r="H226" s="133"/>
      <c r="I226" s="133"/>
      <c r="J226" s="145"/>
      <c r="K226" s="148"/>
      <c r="L226" s="151"/>
      <c r="M226" s="155"/>
      <c r="N226" s="14"/>
      <c r="O226" s="15"/>
      <c r="P226" s="15"/>
      <c r="Q226" s="16"/>
      <c r="R226" s="17" t="str">
        <f ca="1">IF(Q226=0," ",IFERROR(IF(DATEDIF(TODAY(),Q226,"M")&lt;=5,"ROJO",IF(DATEDIF(TODAY(),Q226,"M")&gt;=12,"VERDE",IF(AND(DATEDIF(TODAY(),Q226,"M")&gt;=6,DATEDIF(TODAY(),Q226,"M")&lt;=11),"AMARILLO"))),S226))</f>
        <v xml:space="preserve"> </v>
      </c>
      <c r="S226" s="25" t="str">
        <f>IF(Q226=0," ",IF(Q226&lt;=$N$4,"VENCIDO","NO VENCIDO"))</f>
        <v xml:space="preserve"> </v>
      </c>
      <c r="T226" s="18"/>
      <c r="U226" s="19"/>
      <c r="V226" s="19"/>
      <c r="W226" s="20"/>
      <c r="X226" s="20"/>
      <c r="Y226" s="164"/>
      <c r="Z226" s="21"/>
      <c r="AA226" s="4"/>
      <c r="AB226" s="166"/>
      <c r="AC226" s="166"/>
      <c r="AD226" s="170"/>
      <c r="AE226" s="169"/>
      <c r="AF226" s="169"/>
      <c r="AG226" s="169"/>
      <c r="AH226" s="169"/>
      <c r="AI226" s="169"/>
      <c r="AJ226" s="169"/>
      <c r="AK226" s="169"/>
      <c r="AL226" s="169"/>
      <c r="AM226" s="169"/>
      <c r="AN226" s="169"/>
      <c r="AO226" s="185"/>
      <c r="AP226" s="24"/>
      <c r="AQ226" s="8"/>
    </row>
    <row r="227" spans="1:43" ht="16.5">
      <c r="A227" s="103"/>
      <c r="B227" s="193"/>
      <c r="C227" s="193"/>
      <c r="D227" s="119"/>
      <c r="E227" s="128"/>
      <c r="F227" s="134"/>
      <c r="G227" s="134"/>
      <c r="H227" s="134"/>
      <c r="I227" s="134"/>
      <c r="J227" s="146"/>
      <c r="K227" s="149"/>
      <c r="L227" s="152"/>
      <c r="M227" s="28" t="b">
        <f>M222=N227</f>
        <v>0</v>
      </c>
      <c r="N227" s="29">
        <f>SUM(N222:N226)</f>
        <v>0</v>
      </c>
      <c r="O227" s="30" t="s">
        <v>112</v>
      </c>
      <c r="P227" s="31"/>
      <c r="Q227" s="32"/>
      <c r="R227" s="32"/>
      <c r="S227" s="32"/>
      <c r="T227" s="33">
        <f>SUM(T222:T226)</f>
        <v>0</v>
      </c>
      <c r="U227" s="34"/>
      <c r="V227" s="34"/>
      <c r="W227" s="35"/>
      <c r="X227" s="35"/>
      <c r="Y227" s="165"/>
      <c r="Z227" s="36"/>
      <c r="AA227" s="4"/>
      <c r="AB227" s="37"/>
      <c r="AC227" s="38"/>
      <c r="AD227" s="38"/>
      <c r="AE227" s="38"/>
      <c r="AF227" s="38"/>
      <c r="AG227" s="38"/>
      <c r="AH227" s="38"/>
      <c r="AI227" s="38"/>
      <c r="AJ227" s="38"/>
      <c r="AK227" s="38"/>
      <c r="AL227" s="38"/>
      <c r="AM227" s="38"/>
      <c r="AN227" s="38"/>
      <c r="AO227" s="39"/>
      <c r="AP227" s="24"/>
      <c r="AQ227" s="8"/>
    </row>
    <row r="228" spans="1:43" ht="14.65" customHeight="1">
      <c r="A228" s="103">
        <f>A222+1</f>
        <v>2</v>
      </c>
      <c r="B228" s="193" t="s">
        <v>182</v>
      </c>
      <c r="C228" s="193"/>
      <c r="D228" s="117">
        <f>+Septiembre!M228</f>
        <v>19</v>
      </c>
      <c r="E228" s="126"/>
      <c r="F228" s="132"/>
      <c r="G228" s="132"/>
      <c r="H228" s="132"/>
      <c r="I228" s="132"/>
      <c r="J228" s="144">
        <f>+F228+G228</f>
        <v>0</v>
      </c>
      <c r="K228" s="147">
        <f>+AO228</f>
        <v>0</v>
      </c>
      <c r="L228" s="150">
        <f>+J228+K228</f>
        <v>0</v>
      </c>
      <c r="M228" s="153">
        <f>+(D228+E228)-(L228)+H228-I228</f>
        <v>19</v>
      </c>
      <c r="N228" s="14"/>
      <c r="O228" s="15"/>
      <c r="P228" s="15"/>
      <c r="Q228" s="16"/>
      <c r="R228" s="17" t="str">
        <f ca="1">IF(Q228=0," ",IFERROR(IF(DATEDIF(TODAY(),Q228,"M")&lt;=5,"ROJO",IF(DATEDIF(TODAY(),Q228,"M")&gt;=12,"VERDE",IF(AND(DATEDIF(TODAY(),Q228,"M")&gt;=6,DATEDIF(TODAY(),Q228,"M")&lt;=11),"AMARILLO"))),S228))</f>
        <v xml:space="preserve"> </v>
      </c>
      <c r="S228" s="17" t="str">
        <f>IF(Q228=0," ",IF(Q228&lt;=$N$4,"VENCIDO","NO VENCIDO"))</f>
        <v xml:space="preserve"> </v>
      </c>
      <c r="T228" s="18"/>
      <c r="U228" s="19"/>
      <c r="V228" s="19"/>
      <c r="W228" s="20"/>
      <c r="X228" s="20"/>
      <c r="Y228" s="163">
        <f>+AT228</f>
        <v>0</v>
      </c>
      <c r="Z228" s="21"/>
      <c r="AA228" s="4"/>
      <c r="AB228" s="166"/>
      <c r="AC228" s="166"/>
      <c r="AD228" s="170">
        <f>+AB228+AC228</f>
        <v>0</v>
      </c>
      <c r="AE228" s="167"/>
      <c r="AF228" s="166"/>
      <c r="AG228" s="166"/>
      <c r="AH228" s="166"/>
      <c r="AI228" s="166"/>
      <c r="AJ228" s="166"/>
      <c r="AK228" s="166"/>
      <c r="AL228" s="166"/>
      <c r="AM228" s="166"/>
      <c r="AN228" s="166"/>
      <c r="AO228" s="183">
        <f>SUM(AD228:AN232)</f>
        <v>0</v>
      </c>
      <c r="AP228" s="24"/>
      <c r="AQ228" s="8"/>
    </row>
    <row r="229" spans="1:43" ht="14.65" customHeight="1">
      <c r="A229" s="103"/>
      <c r="B229" s="193"/>
      <c r="C229" s="193"/>
      <c r="D229" s="118"/>
      <c r="E229" s="127"/>
      <c r="F229" s="133"/>
      <c r="G229" s="133"/>
      <c r="H229" s="133"/>
      <c r="I229" s="133"/>
      <c r="J229" s="145"/>
      <c r="K229" s="148"/>
      <c r="L229" s="151"/>
      <c r="M229" s="154"/>
      <c r="N229" s="14"/>
      <c r="O229" s="15"/>
      <c r="P229" s="15"/>
      <c r="Q229" s="16"/>
      <c r="R229" s="17" t="str">
        <f ca="1">IF(Q229=0," ",IFERROR(IF(DATEDIF(TODAY(),Q229,"M")&lt;=5,"ROJO",IF(DATEDIF(TODAY(),Q229,"M")&gt;=12,"VERDE",IF(AND(DATEDIF(TODAY(),Q229,"M")&gt;=6,DATEDIF(TODAY(),Q229,"M")&lt;=11),"AMARILLO"))),S229))</f>
        <v xml:space="preserve"> </v>
      </c>
      <c r="S229" s="25" t="str">
        <f>IF(Q229=0," ",IF(Q229&lt;=$N$4,"VENCIDO","NO VENCIDO"))</f>
        <v xml:space="preserve"> </v>
      </c>
      <c r="T229" s="18"/>
      <c r="U229" s="19"/>
      <c r="V229" s="19"/>
      <c r="W229" s="20"/>
      <c r="X229" s="20"/>
      <c r="Y229" s="164"/>
      <c r="Z229" s="21"/>
      <c r="AA229" s="4"/>
      <c r="AB229" s="166"/>
      <c r="AC229" s="166"/>
      <c r="AD229" s="170"/>
      <c r="AE229" s="168"/>
      <c r="AF229" s="166"/>
      <c r="AG229" s="166"/>
      <c r="AH229" s="166"/>
      <c r="AI229" s="166"/>
      <c r="AJ229" s="166"/>
      <c r="AK229" s="166"/>
      <c r="AL229" s="166"/>
      <c r="AM229" s="166"/>
      <c r="AN229" s="166"/>
      <c r="AO229" s="184"/>
      <c r="AP229" s="24"/>
      <c r="AQ229" s="8"/>
    </row>
    <row r="230" spans="1:43" ht="14.65" customHeight="1">
      <c r="A230" s="103"/>
      <c r="B230" s="193"/>
      <c r="C230" s="193"/>
      <c r="D230" s="118"/>
      <c r="E230" s="127"/>
      <c r="F230" s="133"/>
      <c r="G230" s="133"/>
      <c r="H230" s="133"/>
      <c r="I230" s="133"/>
      <c r="J230" s="145"/>
      <c r="K230" s="148"/>
      <c r="L230" s="151"/>
      <c r="M230" s="154"/>
      <c r="N230" s="14"/>
      <c r="O230" s="15"/>
      <c r="P230" s="15"/>
      <c r="Q230" s="16"/>
      <c r="R230" s="17" t="str">
        <f ca="1">IF(Q230=0," ",IFERROR(IF(DATEDIF(TODAY(),Q230,"M")&lt;=5,"ROJO",IF(DATEDIF(TODAY(),Q230,"M")&gt;=12,"VERDE",IF(AND(DATEDIF(TODAY(),Q230,"M")&gt;=6,DATEDIF(TODAY(),Q230,"M")&lt;=11),"AMARILLO"))),S230))</f>
        <v xml:space="preserve"> </v>
      </c>
      <c r="S230" s="25" t="str">
        <f>IF(Q230=0," ",IF(Q230&lt;=$N$4,"VENCIDO","NO VENCIDO"))</f>
        <v xml:space="preserve"> </v>
      </c>
      <c r="T230" s="18"/>
      <c r="U230" s="19"/>
      <c r="V230" s="19"/>
      <c r="W230" s="20"/>
      <c r="X230" s="20"/>
      <c r="Y230" s="164"/>
      <c r="Z230" s="21"/>
      <c r="AA230" s="4"/>
      <c r="AB230" s="166"/>
      <c r="AC230" s="166"/>
      <c r="AD230" s="170"/>
      <c r="AE230" s="168"/>
      <c r="AF230" s="166"/>
      <c r="AG230" s="166"/>
      <c r="AH230" s="166"/>
      <c r="AI230" s="166"/>
      <c r="AJ230" s="166"/>
      <c r="AK230" s="166"/>
      <c r="AL230" s="166"/>
      <c r="AM230" s="166"/>
      <c r="AN230" s="166"/>
      <c r="AO230" s="184"/>
      <c r="AP230" s="24"/>
      <c r="AQ230" s="8"/>
    </row>
    <row r="231" spans="1:43" ht="14.65" customHeight="1">
      <c r="A231" s="103"/>
      <c r="B231" s="193"/>
      <c r="C231" s="193"/>
      <c r="D231" s="118"/>
      <c r="E231" s="127"/>
      <c r="F231" s="133"/>
      <c r="G231" s="133"/>
      <c r="H231" s="133"/>
      <c r="I231" s="133"/>
      <c r="J231" s="145"/>
      <c r="K231" s="148"/>
      <c r="L231" s="151"/>
      <c r="M231" s="154"/>
      <c r="N231" s="14"/>
      <c r="O231" s="15"/>
      <c r="P231" s="15"/>
      <c r="Q231" s="16"/>
      <c r="R231" s="17" t="str">
        <f ca="1">IF(Q231=0," ",IFERROR(IF(DATEDIF(TODAY(),Q231,"M")&lt;=5,"ROJO",IF(DATEDIF(TODAY(),Q231,"M")&gt;=12,"VERDE",IF(AND(DATEDIF(TODAY(),Q231,"M")&gt;=6,DATEDIF(TODAY(),Q231,"M")&lt;=11),"AMARILLO"))),S231))</f>
        <v xml:space="preserve"> </v>
      </c>
      <c r="S231" s="25" t="str">
        <f>IF(Q231=0," ",IF(Q231&lt;=$N$4,"VENCIDO","NO VENCIDO"))</f>
        <v xml:space="preserve"> </v>
      </c>
      <c r="T231" s="18"/>
      <c r="U231" s="19"/>
      <c r="V231" s="19"/>
      <c r="W231" s="20"/>
      <c r="X231" s="20"/>
      <c r="Y231" s="164"/>
      <c r="Z231" s="21"/>
      <c r="AA231" s="4"/>
      <c r="AB231" s="166"/>
      <c r="AC231" s="166"/>
      <c r="AD231" s="170"/>
      <c r="AE231" s="168"/>
      <c r="AF231" s="166"/>
      <c r="AG231" s="166"/>
      <c r="AH231" s="166"/>
      <c r="AI231" s="166"/>
      <c r="AJ231" s="166"/>
      <c r="AK231" s="166"/>
      <c r="AL231" s="166"/>
      <c r="AM231" s="166"/>
      <c r="AN231" s="166"/>
      <c r="AO231" s="184"/>
      <c r="AP231" s="24"/>
      <c r="AQ231" s="8"/>
    </row>
    <row r="232" spans="1:43" ht="14.65" customHeight="1">
      <c r="A232" s="103"/>
      <c r="B232" s="193"/>
      <c r="C232" s="193"/>
      <c r="D232" s="118"/>
      <c r="E232" s="127"/>
      <c r="F232" s="133"/>
      <c r="G232" s="133"/>
      <c r="H232" s="133"/>
      <c r="I232" s="133"/>
      <c r="J232" s="145"/>
      <c r="K232" s="148"/>
      <c r="L232" s="151"/>
      <c r="M232" s="155"/>
      <c r="N232" s="14"/>
      <c r="O232" s="15"/>
      <c r="P232" s="15"/>
      <c r="Q232" s="16"/>
      <c r="R232" s="17" t="str">
        <f ca="1">IF(Q232=0," ",IFERROR(IF(DATEDIF(TODAY(),Q232,"M")&lt;=5,"ROJO",IF(DATEDIF(TODAY(),Q232,"M")&gt;=12,"VERDE",IF(AND(DATEDIF(TODAY(),Q232,"M")&gt;=6,DATEDIF(TODAY(),Q232,"M")&lt;=11),"AMARILLO"))),S232))</f>
        <v xml:space="preserve"> </v>
      </c>
      <c r="S232" s="25" t="str">
        <f>IF(Q232=0," ",IF(Q232&lt;=$N$4,"VENCIDO","NO VENCIDO"))</f>
        <v xml:space="preserve"> </v>
      </c>
      <c r="T232" s="18"/>
      <c r="U232" s="19"/>
      <c r="V232" s="19"/>
      <c r="W232" s="20"/>
      <c r="X232" s="20"/>
      <c r="Y232" s="164"/>
      <c r="Z232" s="21"/>
      <c r="AA232" s="4"/>
      <c r="AB232" s="166"/>
      <c r="AC232" s="166"/>
      <c r="AD232" s="170"/>
      <c r="AE232" s="169"/>
      <c r="AF232" s="166"/>
      <c r="AG232" s="166"/>
      <c r="AH232" s="166"/>
      <c r="AI232" s="166"/>
      <c r="AJ232" s="166"/>
      <c r="AK232" s="166"/>
      <c r="AL232" s="166"/>
      <c r="AM232" s="166"/>
      <c r="AN232" s="166"/>
      <c r="AO232" s="185"/>
      <c r="AP232" s="24"/>
      <c r="AQ232" s="8"/>
    </row>
    <row r="233" spans="1:43" ht="16.5">
      <c r="A233" s="103"/>
      <c r="B233" s="193"/>
      <c r="C233" s="193"/>
      <c r="D233" s="119"/>
      <c r="E233" s="128"/>
      <c r="F233" s="134"/>
      <c r="G233" s="134"/>
      <c r="H233" s="134"/>
      <c r="I233" s="134"/>
      <c r="J233" s="146"/>
      <c r="K233" s="149"/>
      <c r="L233" s="152"/>
      <c r="M233" s="28" t="b">
        <f>M228=N233</f>
        <v>0</v>
      </c>
      <c r="N233" s="29">
        <f>SUM(N228:N232)</f>
        <v>0</v>
      </c>
      <c r="O233" s="30" t="s">
        <v>112</v>
      </c>
      <c r="P233" s="31"/>
      <c r="Q233" s="32"/>
      <c r="R233" s="32"/>
      <c r="S233" s="32"/>
      <c r="T233" s="33">
        <f>SUM(T228:T232)</f>
        <v>0</v>
      </c>
      <c r="U233" s="34"/>
      <c r="V233" s="34"/>
      <c r="W233" s="35"/>
      <c r="X233" s="35"/>
      <c r="Y233" s="165"/>
      <c r="Z233" s="36"/>
      <c r="AA233" s="4"/>
      <c r="AB233" s="37"/>
      <c r="AC233" s="38"/>
      <c r="AD233" s="38"/>
      <c r="AE233" s="38"/>
      <c r="AF233" s="38"/>
      <c r="AG233" s="38"/>
      <c r="AH233" s="38"/>
      <c r="AI233" s="38"/>
      <c r="AJ233" s="38"/>
      <c r="AK233" s="38"/>
      <c r="AL233" s="38"/>
      <c r="AM233" s="38"/>
      <c r="AN233" s="38"/>
      <c r="AO233" s="39"/>
      <c r="AP233" s="24"/>
      <c r="AQ233" s="8"/>
    </row>
    <row r="234" spans="1:43" ht="14.65" customHeight="1">
      <c r="A234" s="103">
        <f>A228+1</f>
        <v>3</v>
      </c>
      <c r="B234" s="193" t="s">
        <v>184</v>
      </c>
      <c r="C234" s="193"/>
      <c r="D234" s="117">
        <f>+Septiembre!M234</f>
        <v>0</v>
      </c>
      <c r="E234" s="126"/>
      <c r="F234" s="132"/>
      <c r="G234" s="132"/>
      <c r="H234" s="132"/>
      <c r="I234" s="132"/>
      <c r="J234" s="144">
        <f>+F234+G234</f>
        <v>0</v>
      </c>
      <c r="K234" s="147">
        <f>+AO234</f>
        <v>0</v>
      </c>
      <c r="L234" s="150">
        <f>+J234+K234</f>
        <v>0</v>
      </c>
      <c r="M234" s="153">
        <f>+(D234+E234)-(L234)+H234-I234</f>
        <v>0</v>
      </c>
      <c r="N234" s="14"/>
      <c r="O234" s="15"/>
      <c r="P234" s="15"/>
      <c r="Q234" s="16"/>
      <c r="R234" s="17" t="str">
        <f ca="1">IF(Q234=0," ",IFERROR(IF(DATEDIF(TODAY(),Q234,"M")&lt;=5,"ROJO",IF(DATEDIF(TODAY(),Q234,"M")&gt;=12,"VERDE",IF(AND(DATEDIF(TODAY(),Q234,"M")&gt;=6,DATEDIF(TODAY(),Q234,"M")&lt;=11),"AMARILLO"))),S234))</f>
        <v xml:space="preserve"> </v>
      </c>
      <c r="S234" s="17" t="str">
        <f>IF(Q234=0," ",IF(Q234&lt;=$N$4,"VENCIDO","NO VENCIDO"))</f>
        <v xml:space="preserve"> </v>
      </c>
      <c r="T234" s="18"/>
      <c r="U234" s="19"/>
      <c r="V234" s="19"/>
      <c r="W234" s="20"/>
      <c r="X234" s="20"/>
      <c r="Y234" s="163">
        <f>+AT234</f>
        <v>0</v>
      </c>
      <c r="Z234" s="21"/>
      <c r="AA234" s="4"/>
      <c r="AB234" s="166"/>
      <c r="AC234" s="166"/>
      <c r="AD234" s="170">
        <f>+AB234+AC234</f>
        <v>0</v>
      </c>
      <c r="AE234" s="166"/>
      <c r="AF234" s="166"/>
      <c r="AG234" s="166"/>
      <c r="AH234" s="166"/>
      <c r="AI234" s="166"/>
      <c r="AJ234" s="166"/>
      <c r="AK234" s="166"/>
      <c r="AL234" s="166"/>
      <c r="AM234" s="166"/>
      <c r="AN234" s="166"/>
      <c r="AO234" s="183">
        <f>SUM(AD234:AN238)</f>
        <v>0</v>
      </c>
      <c r="AP234" s="24"/>
      <c r="AQ234" s="8"/>
    </row>
    <row r="235" spans="1:43" ht="14.65" customHeight="1">
      <c r="A235" s="103"/>
      <c r="B235" s="193"/>
      <c r="C235" s="193"/>
      <c r="D235" s="118"/>
      <c r="E235" s="127"/>
      <c r="F235" s="133"/>
      <c r="G235" s="133"/>
      <c r="H235" s="133"/>
      <c r="I235" s="133"/>
      <c r="J235" s="145"/>
      <c r="K235" s="148"/>
      <c r="L235" s="151"/>
      <c r="M235" s="154"/>
      <c r="N235" s="14"/>
      <c r="O235" s="15"/>
      <c r="P235" s="15"/>
      <c r="Q235" s="16"/>
      <c r="R235" s="17" t="str">
        <f ca="1">IF(Q235=0," ",IFERROR(IF(DATEDIF(TODAY(),Q235,"M")&lt;=5,"ROJO",IF(DATEDIF(TODAY(),Q235,"M")&gt;=12,"VERDE",IF(AND(DATEDIF(TODAY(),Q235,"M")&gt;=6,DATEDIF(TODAY(),Q235,"M")&lt;=11),"AMARILLO"))),S235))</f>
        <v xml:space="preserve"> </v>
      </c>
      <c r="S235" s="25" t="str">
        <f>IF(Q235=0," ",IF(Q235&lt;=$N$4,"VENCIDO","NO VENCIDO"))</f>
        <v xml:space="preserve"> </v>
      </c>
      <c r="T235" s="18"/>
      <c r="U235" s="19"/>
      <c r="V235" s="19"/>
      <c r="W235" s="20"/>
      <c r="X235" s="20"/>
      <c r="Y235" s="164"/>
      <c r="Z235" s="21"/>
      <c r="AA235" s="4"/>
      <c r="AB235" s="166"/>
      <c r="AC235" s="166"/>
      <c r="AD235" s="170"/>
      <c r="AE235" s="166"/>
      <c r="AF235" s="166"/>
      <c r="AG235" s="166"/>
      <c r="AH235" s="166"/>
      <c r="AI235" s="166"/>
      <c r="AJ235" s="166"/>
      <c r="AK235" s="166"/>
      <c r="AL235" s="166"/>
      <c r="AM235" s="166"/>
      <c r="AN235" s="166"/>
      <c r="AO235" s="184"/>
      <c r="AP235" s="24"/>
      <c r="AQ235" s="8"/>
    </row>
    <row r="236" spans="1:43" ht="14.65" customHeight="1">
      <c r="A236" s="103"/>
      <c r="B236" s="193"/>
      <c r="C236" s="193"/>
      <c r="D236" s="118"/>
      <c r="E236" s="127"/>
      <c r="F236" s="133"/>
      <c r="G236" s="133"/>
      <c r="H236" s="133"/>
      <c r="I236" s="133"/>
      <c r="J236" s="145"/>
      <c r="K236" s="148"/>
      <c r="L236" s="151"/>
      <c r="M236" s="154"/>
      <c r="N236" s="14"/>
      <c r="O236" s="15"/>
      <c r="P236" s="15"/>
      <c r="Q236" s="16"/>
      <c r="R236" s="17" t="str">
        <f ca="1">IF(Q236=0," ",IFERROR(IF(DATEDIF(TODAY(),Q236,"M")&lt;=5,"ROJO",IF(DATEDIF(TODAY(),Q236,"M")&gt;=12,"VERDE",IF(AND(DATEDIF(TODAY(),Q236,"M")&gt;=6,DATEDIF(TODAY(),Q236,"M")&lt;=11),"AMARILLO"))),S236))</f>
        <v xml:space="preserve"> </v>
      </c>
      <c r="S236" s="25" t="str">
        <f>IF(Q236=0," ",IF(Q236&lt;=$N$4,"VENCIDO","NO VENCIDO"))</f>
        <v xml:space="preserve"> </v>
      </c>
      <c r="T236" s="18"/>
      <c r="U236" s="19"/>
      <c r="V236" s="19"/>
      <c r="W236" s="20"/>
      <c r="X236" s="20"/>
      <c r="Y236" s="164"/>
      <c r="Z236" s="21"/>
      <c r="AA236" s="4"/>
      <c r="AB236" s="166"/>
      <c r="AC236" s="166"/>
      <c r="AD236" s="170"/>
      <c r="AE236" s="166"/>
      <c r="AF236" s="166"/>
      <c r="AG236" s="166"/>
      <c r="AH236" s="166"/>
      <c r="AI236" s="166"/>
      <c r="AJ236" s="166"/>
      <c r="AK236" s="166"/>
      <c r="AL236" s="166"/>
      <c r="AM236" s="166"/>
      <c r="AN236" s="166"/>
      <c r="AO236" s="184"/>
      <c r="AP236" s="24"/>
      <c r="AQ236" s="8"/>
    </row>
    <row r="237" spans="1:43" ht="14.65" customHeight="1">
      <c r="A237" s="103"/>
      <c r="B237" s="193"/>
      <c r="C237" s="193"/>
      <c r="D237" s="118"/>
      <c r="E237" s="127"/>
      <c r="F237" s="133"/>
      <c r="G237" s="133"/>
      <c r="H237" s="133"/>
      <c r="I237" s="133"/>
      <c r="J237" s="145"/>
      <c r="K237" s="148"/>
      <c r="L237" s="151"/>
      <c r="M237" s="154"/>
      <c r="N237" s="14"/>
      <c r="O237" s="15"/>
      <c r="P237" s="15"/>
      <c r="Q237" s="16"/>
      <c r="R237" s="17" t="str">
        <f ca="1">IF(Q237=0," ",IFERROR(IF(DATEDIF(TODAY(),Q237,"M")&lt;=5,"ROJO",IF(DATEDIF(TODAY(),Q237,"M")&gt;=12,"VERDE",IF(AND(DATEDIF(TODAY(),Q237,"M")&gt;=6,DATEDIF(TODAY(),Q237,"M")&lt;=11),"AMARILLO"))),S237))</f>
        <v xml:space="preserve"> </v>
      </c>
      <c r="S237" s="25" t="str">
        <f>IF(Q237=0," ",IF(Q237&lt;=$N$4,"VENCIDO","NO VENCIDO"))</f>
        <v xml:space="preserve"> </v>
      </c>
      <c r="T237" s="18"/>
      <c r="U237" s="19"/>
      <c r="V237" s="19"/>
      <c r="W237" s="20"/>
      <c r="X237" s="20"/>
      <c r="Y237" s="164"/>
      <c r="Z237" s="21"/>
      <c r="AA237" s="4"/>
      <c r="AB237" s="166"/>
      <c r="AC237" s="166"/>
      <c r="AD237" s="170"/>
      <c r="AE237" s="166"/>
      <c r="AF237" s="166"/>
      <c r="AG237" s="166"/>
      <c r="AH237" s="166"/>
      <c r="AI237" s="166"/>
      <c r="AJ237" s="166"/>
      <c r="AK237" s="166"/>
      <c r="AL237" s="166"/>
      <c r="AM237" s="166"/>
      <c r="AN237" s="166"/>
      <c r="AO237" s="184"/>
      <c r="AP237" s="24"/>
      <c r="AQ237" s="8"/>
    </row>
    <row r="238" spans="1:43" ht="14.65" customHeight="1">
      <c r="A238" s="103"/>
      <c r="B238" s="193"/>
      <c r="C238" s="193"/>
      <c r="D238" s="118"/>
      <c r="E238" s="127"/>
      <c r="F238" s="133"/>
      <c r="G238" s="133"/>
      <c r="H238" s="133"/>
      <c r="I238" s="133"/>
      <c r="J238" s="145"/>
      <c r="K238" s="148"/>
      <c r="L238" s="151"/>
      <c r="M238" s="155"/>
      <c r="N238" s="14"/>
      <c r="O238" s="15"/>
      <c r="P238" s="15"/>
      <c r="Q238" s="16"/>
      <c r="R238" s="17" t="str">
        <f ca="1">IF(Q238=0," ",IFERROR(IF(DATEDIF(TODAY(),Q238,"M")&lt;=5,"ROJO",IF(DATEDIF(TODAY(),Q238,"M")&gt;=12,"VERDE",IF(AND(DATEDIF(TODAY(),Q238,"M")&gt;=6,DATEDIF(TODAY(),Q238,"M")&lt;=11),"AMARILLO"))),S238))</f>
        <v xml:space="preserve"> </v>
      </c>
      <c r="S238" s="25" t="str">
        <f>IF(Q238=0," ",IF(Q238&lt;=$N$4,"VENCIDO","NO VENCIDO"))</f>
        <v xml:space="preserve"> </v>
      </c>
      <c r="T238" s="18"/>
      <c r="U238" s="19"/>
      <c r="V238" s="19"/>
      <c r="W238" s="20"/>
      <c r="X238" s="20"/>
      <c r="Y238" s="164"/>
      <c r="Z238" s="21"/>
      <c r="AA238" s="4"/>
      <c r="AB238" s="166"/>
      <c r="AC238" s="166"/>
      <c r="AD238" s="170"/>
      <c r="AE238" s="166"/>
      <c r="AF238" s="166"/>
      <c r="AG238" s="166"/>
      <c r="AH238" s="166"/>
      <c r="AI238" s="166"/>
      <c r="AJ238" s="166"/>
      <c r="AK238" s="166"/>
      <c r="AL238" s="166"/>
      <c r="AM238" s="166"/>
      <c r="AN238" s="166"/>
      <c r="AO238" s="185"/>
      <c r="AP238" s="24"/>
      <c r="AQ238" s="8"/>
    </row>
    <row r="239" spans="1:43" ht="16.5">
      <c r="A239" s="103"/>
      <c r="B239" s="193"/>
      <c r="C239" s="193"/>
      <c r="D239" s="119"/>
      <c r="E239" s="128"/>
      <c r="F239" s="134"/>
      <c r="G239" s="134"/>
      <c r="H239" s="134"/>
      <c r="I239" s="134"/>
      <c r="J239" s="146"/>
      <c r="K239" s="149"/>
      <c r="L239" s="152"/>
      <c r="M239" s="28" t="b">
        <f>M234=N239</f>
        <v>1</v>
      </c>
      <c r="N239" s="29">
        <f>SUM(N234:N238)</f>
        <v>0</v>
      </c>
      <c r="O239" s="30" t="s">
        <v>112</v>
      </c>
      <c r="P239" s="31"/>
      <c r="Q239" s="32"/>
      <c r="R239" s="32"/>
      <c r="S239" s="32"/>
      <c r="T239" s="33">
        <f>SUM(T234:T238)</f>
        <v>0</v>
      </c>
      <c r="U239" s="34"/>
      <c r="V239" s="34"/>
      <c r="W239" s="35"/>
      <c r="X239" s="35"/>
      <c r="Y239" s="165"/>
      <c r="Z239" s="36"/>
      <c r="AA239" s="4"/>
      <c r="AB239" s="37"/>
      <c r="AC239" s="38"/>
      <c r="AD239" s="38"/>
      <c r="AE239" s="38"/>
      <c r="AF239" s="38"/>
      <c r="AG239" s="38"/>
      <c r="AH239" s="38"/>
      <c r="AI239" s="38"/>
      <c r="AJ239" s="38"/>
      <c r="AK239" s="38"/>
      <c r="AL239" s="38"/>
      <c r="AM239" s="38"/>
      <c r="AN239" s="38"/>
      <c r="AO239" s="39"/>
      <c r="AP239" s="24"/>
      <c r="AQ239" s="8"/>
    </row>
    <row r="240" spans="1:43" ht="14.65" customHeight="1">
      <c r="A240" s="103">
        <f>A234+1</f>
        <v>4</v>
      </c>
      <c r="B240" s="193" t="s">
        <v>185</v>
      </c>
      <c r="C240" s="193"/>
      <c r="D240" s="117">
        <f>+Septiembre!M240</f>
        <v>0</v>
      </c>
      <c r="E240" s="126"/>
      <c r="F240" s="132"/>
      <c r="G240" s="132"/>
      <c r="H240" s="132"/>
      <c r="I240" s="132"/>
      <c r="J240" s="144">
        <f>+F240+G240</f>
        <v>0</v>
      </c>
      <c r="K240" s="147">
        <f>+AO240</f>
        <v>0</v>
      </c>
      <c r="L240" s="150">
        <f>+J240+K240</f>
        <v>0</v>
      </c>
      <c r="M240" s="153">
        <f>+(D240+E240)-(L240)+H240-I240</f>
        <v>0</v>
      </c>
      <c r="N240" s="14"/>
      <c r="O240" s="15"/>
      <c r="P240" s="15"/>
      <c r="Q240" s="16"/>
      <c r="R240" s="17" t="str">
        <f ca="1">IF(Q240=0," ",IFERROR(IF(DATEDIF(TODAY(),Q240,"M")&lt;=5,"ROJO",IF(DATEDIF(TODAY(),Q240,"M")&gt;=12,"VERDE",IF(AND(DATEDIF(TODAY(),Q240,"M")&gt;=6,DATEDIF(TODAY(),Q240,"M")&lt;=11),"AMARILLO"))),S240))</f>
        <v xml:space="preserve"> </v>
      </c>
      <c r="S240" s="17" t="str">
        <f>IF(Q240=0," ",IF(Q240&lt;=$N$4,"VENCIDO","NO VENCIDO"))</f>
        <v xml:space="preserve"> </v>
      </c>
      <c r="T240" s="18"/>
      <c r="U240" s="19"/>
      <c r="V240" s="19"/>
      <c r="W240" s="20"/>
      <c r="X240" s="20"/>
      <c r="Y240" s="163">
        <f>+AT240</f>
        <v>0</v>
      </c>
      <c r="Z240" s="21"/>
      <c r="AA240" s="4"/>
      <c r="AB240" s="166"/>
      <c r="AC240" s="166"/>
      <c r="AD240" s="170">
        <f>+AB240+AC240</f>
        <v>0</v>
      </c>
      <c r="AE240" s="166"/>
      <c r="AF240" s="166"/>
      <c r="AG240" s="166"/>
      <c r="AH240" s="166"/>
      <c r="AI240" s="166"/>
      <c r="AJ240" s="166"/>
      <c r="AK240" s="166"/>
      <c r="AL240" s="166"/>
      <c r="AM240" s="166"/>
      <c r="AN240" s="166"/>
      <c r="AO240" s="183">
        <f>SUM(AD240:AN244)</f>
        <v>0</v>
      </c>
      <c r="AP240" s="24"/>
      <c r="AQ240" s="8"/>
    </row>
    <row r="241" spans="1:43" ht="14.65" customHeight="1">
      <c r="A241" s="103"/>
      <c r="B241" s="193"/>
      <c r="C241" s="193"/>
      <c r="D241" s="118"/>
      <c r="E241" s="127"/>
      <c r="F241" s="133"/>
      <c r="G241" s="133"/>
      <c r="H241" s="133"/>
      <c r="I241" s="133"/>
      <c r="J241" s="145"/>
      <c r="K241" s="148"/>
      <c r="L241" s="151"/>
      <c r="M241" s="154"/>
      <c r="N241" s="14"/>
      <c r="O241" s="15"/>
      <c r="P241" s="15"/>
      <c r="Q241" s="16"/>
      <c r="R241" s="17" t="str">
        <f ca="1">IF(Q241=0," ",IFERROR(IF(DATEDIF(TODAY(),Q241,"M")&lt;=5,"ROJO",IF(DATEDIF(TODAY(),Q241,"M")&gt;=12,"VERDE",IF(AND(DATEDIF(TODAY(),Q241,"M")&gt;=6,DATEDIF(TODAY(),Q241,"M")&lt;=11),"AMARILLO"))),S241))</f>
        <v xml:space="preserve"> </v>
      </c>
      <c r="S241" s="25" t="str">
        <f>IF(Q241=0," ",IF(Q241&lt;=$N$4,"VENCIDO","NO VENCIDO"))</f>
        <v xml:space="preserve"> </v>
      </c>
      <c r="T241" s="18"/>
      <c r="U241" s="19"/>
      <c r="V241" s="19"/>
      <c r="W241" s="20"/>
      <c r="X241" s="20"/>
      <c r="Y241" s="164"/>
      <c r="Z241" s="21"/>
      <c r="AA241" s="4"/>
      <c r="AB241" s="166"/>
      <c r="AC241" s="166"/>
      <c r="AD241" s="170"/>
      <c r="AE241" s="166"/>
      <c r="AF241" s="166"/>
      <c r="AG241" s="166"/>
      <c r="AH241" s="166"/>
      <c r="AI241" s="166"/>
      <c r="AJ241" s="166"/>
      <c r="AK241" s="166"/>
      <c r="AL241" s="166"/>
      <c r="AM241" s="166"/>
      <c r="AN241" s="166"/>
      <c r="AO241" s="184"/>
      <c r="AP241" s="24"/>
      <c r="AQ241" s="8"/>
    </row>
    <row r="242" spans="1:43" ht="14.65" customHeight="1">
      <c r="A242" s="103"/>
      <c r="B242" s="193"/>
      <c r="C242" s="193"/>
      <c r="D242" s="118"/>
      <c r="E242" s="127"/>
      <c r="F242" s="133"/>
      <c r="G242" s="133"/>
      <c r="H242" s="133"/>
      <c r="I242" s="133"/>
      <c r="J242" s="145"/>
      <c r="K242" s="148"/>
      <c r="L242" s="151"/>
      <c r="M242" s="154"/>
      <c r="N242" s="14"/>
      <c r="O242" s="15"/>
      <c r="P242" s="15"/>
      <c r="Q242" s="16"/>
      <c r="R242" s="17" t="str">
        <f ca="1">IF(Q242=0," ",IFERROR(IF(DATEDIF(TODAY(),Q242,"M")&lt;=5,"ROJO",IF(DATEDIF(TODAY(),Q242,"M")&gt;=12,"VERDE",IF(AND(DATEDIF(TODAY(),Q242,"M")&gt;=6,DATEDIF(TODAY(),Q242,"M")&lt;=11),"AMARILLO"))),S242))</f>
        <v xml:space="preserve"> </v>
      </c>
      <c r="S242" s="25" t="str">
        <f>IF(Q242=0," ",IF(Q242&lt;=$N$4,"VENCIDO","NO VENCIDO"))</f>
        <v xml:space="preserve"> </v>
      </c>
      <c r="T242" s="18"/>
      <c r="U242" s="19"/>
      <c r="V242" s="19"/>
      <c r="W242" s="20"/>
      <c r="X242" s="20"/>
      <c r="Y242" s="164"/>
      <c r="Z242" s="21"/>
      <c r="AA242" s="4"/>
      <c r="AB242" s="166"/>
      <c r="AC242" s="166"/>
      <c r="AD242" s="170"/>
      <c r="AE242" s="166"/>
      <c r="AF242" s="166"/>
      <c r="AG242" s="166"/>
      <c r="AH242" s="166"/>
      <c r="AI242" s="166"/>
      <c r="AJ242" s="166"/>
      <c r="AK242" s="166"/>
      <c r="AL242" s="166"/>
      <c r="AM242" s="166"/>
      <c r="AN242" s="166"/>
      <c r="AO242" s="184"/>
      <c r="AP242" s="24"/>
      <c r="AQ242" s="8"/>
    </row>
    <row r="243" spans="1:43" ht="14.65" customHeight="1">
      <c r="A243" s="103"/>
      <c r="B243" s="193"/>
      <c r="C243" s="193"/>
      <c r="D243" s="118"/>
      <c r="E243" s="127"/>
      <c r="F243" s="133"/>
      <c r="G243" s="133"/>
      <c r="H243" s="133"/>
      <c r="I243" s="133"/>
      <c r="J243" s="145"/>
      <c r="K243" s="148"/>
      <c r="L243" s="151"/>
      <c r="M243" s="154"/>
      <c r="N243" s="14"/>
      <c r="O243" s="15"/>
      <c r="P243" s="15"/>
      <c r="Q243" s="16"/>
      <c r="R243" s="17" t="str">
        <f ca="1">IF(Q243=0," ",IFERROR(IF(DATEDIF(TODAY(),Q243,"M")&lt;=5,"ROJO",IF(DATEDIF(TODAY(),Q243,"M")&gt;=12,"VERDE",IF(AND(DATEDIF(TODAY(),Q243,"M")&gt;=6,DATEDIF(TODAY(),Q243,"M")&lt;=11),"AMARILLO"))),S243))</f>
        <v xml:space="preserve"> </v>
      </c>
      <c r="S243" s="25" t="str">
        <f>IF(Q243=0," ",IF(Q243&lt;=$N$4,"VENCIDO","NO VENCIDO"))</f>
        <v xml:space="preserve"> </v>
      </c>
      <c r="T243" s="18"/>
      <c r="U243" s="19"/>
      <c r="V243" s="19"/>
      <c r="W243" s="20"/>
      <c r="X243" s="20"/>
      <c r="Y243" s="164"/>
      <c r="Z243" s="21"/>
      <c r="AA243" s="4"/>
      <c r="AB243" s="166"/>
      <c r="AC243" s="166"/>
      <c r="AD243" s="170"/>
      <c r="AE243" s="166"/>
      <c r="AF243" s="166"/>
      <c r="AG243" s="166"/>
      <c r="AH243" s="166"/>
      <c r="AI243" s="166"/>
      <c r="AJ243" s="166"/>
      <c r="AK243" s="166"/>
      <c r="AL243" s="166"/>
      <c r="AM243" s="166"/>
      <c r="AN243" s="166"/>
      <c r="AO243" s="184"/>
      <c r="AP243" s="24"/>
      <c r="AQ243" s="8"/>
    </row>
    <row r="244" spans="1:43" ht="14.65" customHeight="1">
      <c r="A244" s="103"/>
      <c r="B244" s="193"/>
      <c r="C244" s="193"/>
      <c r="D244" s="118"/>
      <c r="E244" s="127"/>
      <c r="F244" s="133"/>
      <c r="G244" s="133"/>
      <c r="H244" s="133"/>
      <c r="I244" s="133"/>
      <c r="J244" s="145"/>
      <c r="K244" s="148"/>
      <c r="L244" s="151"/>
      <c r="M244" s="155"/>
      <c r="N244" s="14"/>
      <c r="O244" s="15"/>
      <c r="P244" s="15"/>
      <c r="Q244" s="16"/>
      <c r="R244" s="17" t="str">
        <f ca="1">IF(Q244=0," ",IFERROR(IF(DATEDIF(TODAY(),Q244,"M")&lt;=5,"ROJO",IF(DATEDIF(TODAY(),Q244,"M")&gt;=12,"VERDE",IF(AND(DATEDIF(TODAY(),Q244,"M")&gt;=6,DATEDIF(TODAY(),Q244,"M")&lt;=11),"AMARILLO"))),S244))</f>
        <v xml:space="preserve"> </v>
      </c>
      <c r="S244" s="25" t="str">
        <f>IF(Q244=0," ",IF(Q244&lt;=$N$4,"VENCIDO","NO VENCIDO"))</f>
        <v xml:space="preserve"> </v>
      </c>
      <c r="T244" s="18"/>
      <c r="U244" s="19"/>
      <c r="V244" s="19"/>
      <c r="W244" s="20"/>
      <c r="X244" s="20"/>
      <c r="Y244" s="164"/>
      <c r="Z244" s="21"/>
      <c r="AA244" s="4"/>
      <c r="AB244" s="166"/>
      <c r="AC244" s="166"/>
      <c r="AD244" s="170"/>
      <c r="AE244" s="166"/>
      <c r="AF244" s="166"/>
      <c r="AG244" s="166"/>
      <c r="AH244" s="166"/>
      <c r="AI244" s="166"/>
      <c r="AJ244" s="166"/>
      <c r="AK244" s="166"/>
      <c r="AL244" s="166"/>
      <c r="AM244" s="166"/>
      <c r="AN244" s="166"/>
      <c r="AO244" s="185"/>
      <c r="AP244" s="24"/>
      <c r="AQ244" s="8"/>
    </row>
    <row r="245" spans="1:43" ht="16.5">
      <c r="A245" s="103"/>
      <c r="B245" s="193"/>
      <c r="C245" s="193"/>
      <c r="D245" s="119"/>
      <c r="E245" s="128"/>
      <c r="F245" s="134"/>
      <c r="G245" s="134"/>
      <c r="H245" s="134"/>
      <c r="I245" s="134"/>
      <c r="J245" s="146"/>
      <c r="K245" s="149"/>
      <c r="L245" s="152"/>
      <c r="M245" s="28" t="b">
        <f>M240=N245</f>
        <v>1</v>
      </c>
      <c r="N245" s="29">
        <f>SUM(N240:N244)</f>
        <v>0</v>
      </c>
      <c r="O245" s="30" t="s">
        <v>112</v>
      </c>
      <c r="P245" s="31"/>
      <c r="Q245" s="32"/>
      <c r="R245" s="32"/>
      <c r="S245" s="32"/>
      <c r="T245" s="33">
        <f>SUM(T240:T244)</f>
        <v>0</v>
      </c>
      <c r="U245" s="34"/>
      <c r="V245" s="34"/>
      <c r="W245" s="35"/>
      <c r="X245" s="35"/>
      <c r="Y245" s="165"/>
      <c r="Z245" s="36"/>
      <c r="AA245" s="4"/>
      <c r="AB245" s="37"/>
      <c r="AC245" s="38"/>
      <c r="AD245" s="38"/>
      <c r="AE245" s="38"/>
      <c r="AF245" s="38"/>
      <c r="AG245" s="38"/>
      <c r="AH245" s="38"/>
      <c r="AI245" s="38"/>
      <c r="AJ245" s="38"/>
      <c r="AK245" s="38"/>
      <c r="AL245" s="38"/>
      <c r="AM245" s="38"/>
      <c r="AN245" s="38"/>
      <c r="AO245" s="39"/>
      <c r="AP245" s="24"/>
      <c r="AQ245" s="8"/>
    </row>
    <row r="246" spans="1:43" ht="14.65" customHeight="1">
      <c r="A246" s="103">
        <f>A240+1</f>
        <v>5</v>
      </c>
      <c r="B246" s="193" t="s">
        <v>186</v>
      </c>
      <c r="C246" s="193"/>
      <c r="D246" s="117">
        <f>+Septiembre!M246</f>
        <v>15</v>
      </c>
      <c r="E246" s="126"/>
      <c r="F246" s="132"/>
      <c r="G246" s="132"/>
      <c r="H246" s="132"/>
      <c r="I246" s="132"/>
      <c r="J246" s="144">
        <f>+F246+G246</f>
        <v>0</v>
      </c>
      <c r="K246" s="147">
        <f>+AO246</f>
        <v>0</v>
      </c>
      <c r="L246" s="150">
        <f>+J246+K246</f>
        <v>0</v>
      </c>
      <c r="M246" s="153">
        <f>+(D246+E246)-(L246)+H246-I246</f>
        <v>15</v>
      </c>
      <c r="N246" s="14"/>
      <c r="O246" s="15"/>
      <c r="P246" s="15"/>
      <c r="Q246" s="16"/>
      <c r="R246" s="17" t="str">
        <f ca="1">IF(Q246=0," ",IFERROR(IF(DATEDIF(TODAY(),Q246,"M")&lt;=5,"ROJO",IF(DATEDIF(TODAY(),Q246,"M")&gt;=12,"VERDE",IF(AND(DATEDIF(TODAY(),Q246,"M")&gt;=6,DATEDIF(TODAY(),Q246,"M")&lt;=11),"AMARILLO"))),S246))</f>
        <v xml:space="preserve"> </v>
      </c>
      <c r="S246" s="17" t="str">
        <f>IF(Q246=0," ",IF(Q246&lt;=$N$4,"VENCIDO","NO VENCIDO"))</f>
        <v xml:space="preserve"> </v>
      </c>
      <c r="T246" s="18"/>
      <c r="U246" s="19"/>
      <c r="V246" s="19"/>
      <c r="W246" s="20"/>
      <c r="X246" s="20"/>
      <c r="Y246" s="163">
        <f>+AT246</f>
        <v>0</v>
      </c>
      <c r="Z246" s="21"/>
      <c r="AA246" s="4"/>
      <c r="AB246" s="166"/>
      <c r="AC246" s="166"/>
      <c r="AD246" s="170">
        <f>+AB246+AC246</f>
        <v>0</v>
      </c>
      <c r="AE246" s="166"/>
      <c r="AF246" s="166"/>
      <c r="AG246" s="166"/>
      <c r="AH246" s="166"/>
      <c r="AI246" s="166"/>
      <c r="AJ246" s="166"/>
      <c r="AK246" s="166"/>
      <c r="AL246" s="166"/>
      <c r="AM246" s="166"/>
      <c r="AN246" s="166"/>
      <c r="AO246" s="183">
        <f>SUM(AD246:AN250)</f>
        <v>0</v>
      </c>
      <c r="AP246" s="24"/>
      <c r="AQ246" s="8"/>
    </row>
    <row r="247" spans="1:43" ht="14.65" customHeight="1">
      <c r="A247" s="103"/>
      <c r="B247" s="193"/>
      <c r="C247" s="193"/>
      <c r="D247" s="118"/>
      <c r="E247" s="127"/>
      <c r="F247" s="133"/>
      <c r="G247" s="133"/>
      <c r="H247" s="133"/>
      <c r="I247" s="133"/>
      <c r="J247" s="145"/>
      <c r="K247" s="148"/>
      <c r="L247" s="151"/>
      <c r="M247" s="154"/>
      <c r="N247" s="14"/>
      <c r="O247" s="15"/>
      <c r="P247" s="15"/>
      <c r="Q247" s="16"/>
      <c r="R247" s="17" t="str">
        <f ca="1">IF(Q247=0," ",IFERROR(IF(DATEDIF(TODAY(),Q247,"M")&lt;=5,"ROJO",IF(DATEDIF(TODAY(),Q247,"M")&gt;=12,"VERDE",IF(AND(DATEDIF(TODAY(),Q247,"M")&gt;=6,DATEDIF(TODAY(),Q247,"M")&lt;=11),"AMARILLO"))),S247))</f>
        <v xml:space="preserve"> </v>
      </c>
      <c r="S247" s="25" t="str">
        <f>IF(Q247=0," ",IF(Q247&lt;=$N$4,"VENCIDO","NO VENCIDO"))</f>
        <v xml:space="preserve"> </v>
      </c>
      <c r="T247" s="18"/>
      <c r="U247" s="19"/>
      <c r="V247" s="19"/>
      <c r="W247" s="20"/>
      <c r="X247" s="20"/>
      <c r="Y247" s="164"/>
      <c r="Z247" s="21"/>
      <c r="AA247" s="4"/>
      <c r="AB247" s="166"/>
      <c r="AC247" s="166"/>
      <c r="AD247" s="170"/>
      <c r="AE247" s="166"/>
      <c r="AF247" s="166"/>
      <c r="AG247" s="166"/>
      <c r="AH247" s="166"/>
      <c r="AI247" s="166"/>
      <c r="AJ247" s="166"/>
      <c r="AK247" s="166"/>
      <c r="AL247" s="166"/>
      <c r="AM247" s="166"/>
      <c r="AN247" s="166"/>
      <c r="AO247" s="184"/>
      <c r="AP247" s="24"/>
      <c r="AQ247" s="8"/>
    </row>
    <row r="248" spans="1:43" ht="14.65" customHeight="1">
      <c r="A248" s="103"/>
      <c r="B248" s="193"/>
      <c r="C248" s="193"/>
      <c r="D248" s="118"/>
      <c r="E248" s="127"/>
      <c r="F248" s="133"/>
      <c r="G248" s="133"/>
      <c r="H248" s="133"/>
      <c r="I248" s="133"/>
      <c r="J248" s="145"/>
      <c r="K248" s="148"/>
      <c r="L248" s="151"/>
      <c r="M248" s="154"/>
      <c r="N248" s="14"/>
      <c r="O248" s="15"/>
      <c r="P248" s="15"/>
      <c r="Q248" s="16"/>
      <c r="R248" s="17" t="str">
        <f ca="1">IF(Q248=0," ",IFERROR(IF(DATEDIF(TODAY(),Q248,"M")&lt;=5,"ROJO",IF(DATEDIF(TODAY(),Q248,"M")&gt;=12,"VERDE",IF(AND(DATEDIF(TODAY(),Q248,"M")&gt;=6,DATEDIF(TODAY(),Q248,"M")&lt;=11),"AMARILLO"))),S248))</f>
        <v xml:space="preserve"> </v>
      </c>
      <c r="S248" s="25" t="str">
        <f>IF(Q248=0," ",IF(Q248&lt;=$N$4,"VENCIDO","NO VENCIDO"))</f>
        <v xml:space="preserve"> </v>
      </c>
      <c r="T248" s="18"/>
      <c r="U248" s="19"/>
      <c r="V248" s="19"/>
      <c r="W248" s="20"/>
      <c r="X248" s="20"/>
      <c r="Y248" s="164"/>
      <c r="Z248" s="21"/>
      <c r="AA248" s="4"/>
      <c r="AB248" s="166"/>
      <c r="AC248" s="166"/>
      <c r="AD248" s="170"/>
      <c r="AE248" s="166"/>
      <c r="AF248" s="166"/>
      <c r="AG248" s="166"/>
      <c r="AH248" s="166"/>
      <c r="AI248" s="166"/>
      <c r="AJ248" s="166"/>
      <c r="AK248" s="166"/>
      <c r="AL248" s="166"/>
      <c r="AM248" s="166"/>
      <c r="AN248" s="166"/>
      <c r="AO248" s="184"/>
      <c r="AP248" s="24"/>
      <c r="AQ248" s="8"/>
    </row>
    <row r="249" spans="1:43" ht="14.65" customHeight="1">
      <c r="A249" s="103"/>
      <c r="B249" s="193"/>
      <c r="C249" s="193"/>
      <c r="D249" s="118"/>
      <c r="E249" s="127"/>
      <c r="F249" s="133"/>
      <c r="G249" s="133"/>
      <c r="H249" s="133"/>
      <c r="I249" s="133"/>
      <c r="J249" s="145"/>
      <c r="K249" s="148"/>
      <c r="L249" s="151"/>
      <c r="M249" s="154"/>
      <c r="N249" s="14"/>
      <c r="O249" s="15"/>
      <c r="P249" s="15"/>
      <c r="Q249" s="16"/>
      <c r="R249" s="17" t="str">
        <f ca="1">IF(Q249=0," ",IFERROR(IF(DATEDIF(TODAY(),Q249,"M")&lt;=5,"ROJO",IF(DATEDIF(TODAY(),Q249,"M")&gt;=12,"VERDE",IF(AND(DATEDIF(TODAY(),Q249,"M")&gt;=6,DATEDIF(TODAY(),Q249,"M")&lt;=11),"AMARILLO"))),S249))</f>
        <v xml:space="preserve"> </v>
      </c>
      <c r="S249" s="25" t="str">
        <f>IF(Q249=0," ",IF(Q249&lt;=$N$4,"VENCIDO","NO VENCIDO"))</f>
        <v xml:space="preserve"> </v>
      </c>
      <c r="T249" s="18"/>
      <c r="U249" s="19"/>
      <c r="V249" s="19"/>
      <c r="W249" s="20"/>
      <c r="X249" s="20"/>
      <c r="Y249" s="164"/>
      <c r="Z249" s="21"/>
      <c r="AA249" s="4"/>
      <c r="AB249" s="166"/>
      <c r="AC249" s="166"/>
      <c r="AD249" s="170"/>
      <c r="AE249" s="166"/>
      <c r="AF249" s="166"/>
      <c r="AG249" s="166"/>
      <c r="AH249" s="166"/>
      <c r="AI249" s="166"/>
      <c r="AJ249" s="166"/>
      <c r="AK249" s="166"/>
      <c r="AL249" s="166"/>
      <c r="AM249" s="166"/>
      <c r="AN249" s="166"/>
      <c r="AO249" s="184"/>
      <c r="AP249" s="24"/>
      <c r="AQ249" s="8"/>
    </row>
    <row r="250" spans="1:43" ht="14.65" customHeight="1">
      <c r="A250" s="103"/>
      <c r="B250" s="193"/>
      <c r="C250" s="193"/>
      <c r="D250" s="118"/>
      <c r="E250" s="127"/>
      <c r="F250" s="133"/>
      <c r="G250" s="133"/>
      <c r="H250" s="133"/>
      <c r="I250" s="133"/>
      <c r="J250" s="145"/>
      <c r="K250" s="148"/>
      <c r="L250" s="151"/>
      <c r="M250" s="155"/>
      <c r="N250" s="14"/>
      <c r="O250" s="15"/>
      <c r="P250" s="15"/>
      <c r="Q250" s="16"/>
      <c r="R250" s="17" t="str">
        <f ca="1">IF(Q250=0," ",IFERROR(IF(DATEDIF(TODAY(),Q250,"M")&lt;=5,"ROJO",IF(DATEDIF(TODAY(),Q250,"M")&gt;=12,"VERDE",IF(AND(DATEDIF(TODAY(),Q250,"M")&gt;=6,DATEDIF(TODAY(),Q250,"M")&lt;=11),"AMARILLO"))),S250))</f>
        <v xml:space="preserve"> </v>
      </c>
      <c r="S250" s="25" t="str">
        <f>IF(Q250=0," ",IF(Q250&lt;=$N$4,"VENCIDO","NO VENCIDO"))</f>
        <v xml:space="preserve"> </v>
      </c>
      <c r="T250" s="18"/>
      <c r="U250" s="19"/>
      <c r="V250" s="19"/>
      <c r="W250" s="20"/>
      <c r="X250" s="20"/>
      <c r="Y250" s="164"/>
      <c r="Z250" s="21"/>
      <c r="AA250" s="4"/>
      <c r="AB250" s="166"/>
      <c r="AC250" s="166"/>
      <c r="AD250" s="170"/>
      <c r="AE250" s="166"/>
      <c r="AF250" s="166"/>
      <c r="AG250" s="166"/>
      <c r="AH250" s="166"/>
      <c r="AI250" s="166"/>
      <c r="AJ250" s="166"/>
      <c r="AK250" s="166"/>
      <c r="AL250" s="166"/>
      <c r="AM250" s="166"/>
      <c r="AN250" s="166"/>
      <c r="AO250" s="185"/>
      <c r="AP250" s="24"/>
      <c r="AQ250" s="8"/>
    </row>
    <row r="251" spans="1:43" ht="16.5">
      <c r="A251" s="103"/>
      <c r="B251" s="193"/>
      <c r="C251" s="193"/>
      <c r="D251" s="119"/>
      <c r="E251" s="128"/>
      <c r="F251" s="134"/>
      <c r="G251" s="134"/>
      <c r="H251" s="134"/>
      <c r="I251" s="134"/>
      <c r="J251" s="146"/>
      <c r="K251" s="149"/>
      <c r="L251" s="152"/>
      <c r="M251" s="28" t="b">
        <f>M246=N251</f>
        <v>0</v>
      </c>
      <c r="N251" s="29">
        <f>SUM(N246:N250)</f>
        <v>0</v>
      </c>
      <c r="O251" s="30" t="s">
        <v>112</v>
      </c>
      <c r="P251" s="31"/>
      <c r="Q251" s="32"/>
      <c r="R251" s="32"/>
      <c r="S251" s="32"/>
      <c r="T251" s="33">
        <f>SUM(T246:T250)</f>
        <v>0</v>
      </c>
      <c r="U251" s="34"/>
      <c r="V251" s="34"/>
      <c r="W251" s="35"/>
      <c r="X251" s="35"/>
      <c r="Y251" s="165"/>
      <c r="Z251" s="36"/>
      <c r="AA251" s="4"/>
      <c r="AB251" s="37"/>
      <c r="AC251" s="38"/>
      <c r="AD251" s="38"/>
      <c r="AE251" s="38"/>
      <c r="AF251" s="38"/>
      <c r="AG251" s="38"/>
      <c r="AH251" s="38"/>
      <c r="AI251" s="38"/>
      <c r="AJ251" s="38"/>
      <c r="AK251" s="38"/>
      <c r="AL251" s="38"/>
      <c r="AM251" s="38"/>
      <c r="AN251" s="38"/>
      <c r="AO251" s="39"/>
      <c r="AP251" s="24"/>
      <c r="AQ251" s="8"/>
    </row>
    <row r="252" spans="1:43" ht="14.65" customHeight="1">
      <c r="A252" s="103">
        <f>A246+1</f>
        <v>6</v>
      </c>
      <c r="B252" s="193" t="s">
        <v>188</v>
      </c>
      <c r="C252" s="193"/>
      <c r="D252" s="117">
        <f>+Septiembre!M252</f>
        <v>0</v>
      </c>
      <c r="E252" s="126"/>
      <c r="F252" s="132"/>
      <c r="G252" s="132"/>
      <c r="H252" s="132"/>
      <c r="I252" s="132"/>
      <c r="J252" s="144">
        <f>+F252+G252</f>
        <v>0</v>
      </c>
      <c r="K252" s="147">
        <f>+AO252</f>
        <v>0</v>
      </c>
      <c r="L252" s="150">
        <f>+J252+K252</f>
        <v>0</v>
      </c>
      <c r="M252" s="153">
        <f>+(D252+E252)-(L252)+H252-I252</f>
        <v>0</v>
      </c>
      <c r="N252" s="14"/>
      <c r="O252" s="15"/>
      <c r="P252" s="15"/>
      <c r="Q252" s="16"/>
      <c r="R252" s="17" t="str">
        <f ca="1">IF(Q252=0," ",IFERROR(IF(DATEDIF(TODAY(),Q252,"M")&lt;=5,"ROJO",IF(DATEDIF(TODAY(),Q252,"M")&gt;=12,"VERDE",IF(AND(DATEDIF(TODAY(),Q252,"M")&gt;=6,DATEDIF(TODAY(),Q252,"M")&lt;=11),"AMARILLO"))),S252))</f>
        <v xml:space="preserve"> </v>
      </c>
      <c r="S252" s="17" t="str">
        <f>IF(Q252=0," ",IF(Q252&lt;=$N$4,"VENCIDO","NO VENCIDO"))</f>
        <v xml:space="preserve"> </v>
      </c>
      <c r="T252" s="18"/>
      <c r="U252" s="19"/>
      <c r="V252" s="19"/>
      <c r="W252" s="20"/>
      <c r="X252" s="20"/>
      <c r="Y252" s="163">
        <f>+AT252</f>
        <v>0</v>
      </c>
      <c r="Z252" s="21"/>
      <c r="AA252" s="4"/>
      <c r="AB252" s="166"/>
      <c r="AC252" s="166"/>
      <c r="AD252" s="170">
        <f>+AB252+AC252</f>
        <v>0</v>
      </c>
      <c r="AE252" s="166"/>
      <c r="AF252" s="166"/>
      <c r="AG252" s="166"/>
      <c r="AH252" s="166"/>
      <c r="AI252" s="166"/>
      <c r="AJ252" s="166"/>
      <c r="AK252" s="166"/>
      <c r="AL252" s="166"/>
      <c r="AM252" s="166"/>
      <c r="AN252" s="166"/>
      <c r="AO252" s="183">
        <f>SUM(AD252:AN256)</f>
        <v>0</v>
      </c>
      <c r="AP252" s="24"/>
      <c r="AQ252" s="8"/>
    </row>
    <row r="253" spans="1:43" ht="14.65" customHeight="1">
      <c r="A253" s="103"/>
      <c r="B253" s="193"/>
      <c r="C253" s="193"/>
      <c r="D253" s="118"/>
      <c r="E253" s="127"/>
      <c r="F253" s="133"/>
      <c r="G253" s="133"/>
      <c r="H253" s="133"/>
      <c r="I253" s="133"/>
      <c r="J253" s="145"/>
      <c r="K253" s="148"/>
      <c r="L253" s="151"/>
      <c r="M253" s="154"/>
      <c r="N253" s="14"/>
      <c r="O253" s="15"/>
      <c r="P253" s="15"/>
      <c r="Q253" s="16"/>
      <c r="R253" s="17" t="str">
        <f ca="1">IF(Q253=0," ",IFERROR(IF(DATEDIF(TODAY(),Q253,"M")&lt;=5,"ROJO",IF(DATEDIF(TODAY(),Q253,"M")&gt;=12,"VERDE",IF(AND(DATEDIF(TODAY(),Q253,"M")&gt;=6,DATEDIF(TODAY(),Q253,"M")&lt;=11),"AMARILLO"))),S253))</f>
        <v xml:space="preserve"> </v>
      </c>
      <c r="S253" s="25" t="str">
        <f>IF(Q253=0," ",IF(Q253&lt;=$N$4,"VENCIDO","NO VENCIDO"))</f>
        <v xml:space="preserve"> </v>
      </c>
      <c r="T253" s="18"/>
      <c r="U253" s="19"/>
      <c r="V253" s="19"/>
      <c r="W253" s="20"/>
      <c r="X253" s="20"/>
      <c r="Y253" s="164"/>
      <c r="Z253" s="21"/>
      <c r="AA253" s="4"/>
      <c r="AB253" s="166"/>
      <c r="AC253" s="166"/>
      <c r="AD253" s="170"/>
      <c r="AE253" s="166"/>
      <c r="AF253" s="166"/>
      <c r="AG253" s="166"/>
      <c r="AH253" s="166"/>
      <c r="AI253" s="166"/>
      <c r="AJ253" s="166"/>
      <c r="AK253" s="166"/>
      <c r="AL253" s="166"/>
      <c r="AM253" s="166"/>
      <c r="AN253" s="166"/>
      <c r="AO253" s="184"/>
      <c r="AP253" s="24"/>
      <c r="AQ253" s="8"/>
    </row>
    <row r="254" spans="1:43" ht="14.65" customHeight="1">
      <c r="A254" s="103"/>
      <c r="B254" s="193"/>
      <c r="C254" s="193"/>
      <c r="D254" s="118"/>
      <c r="E254" s="127"/>
      <c r="F254" s="133"/>
      <c r="G254" s="133"/>
      <c r="H254" s="133"/>
      <c r="I254" s="133"/>
      <c r="J254" s="145"/>
      <c r="K254" s="148"/>
      <c r="L254" s="151"/>
      <c r="M254" s="154"/>
      <c r="N254" s="14"/>
      <c r="O254" s="15"/>
      <c r="P254" s="15"/>
      <c r="Q254" s="16"/>
      <c r="R254" s="17" t="str">
        <f ca="1">IF(Q254=0," ",IFERROR(IF(DATEDIF(TODAY(),Q254,"M")&lt;=5,"ROJO",IF(DATEDIF(TODAY(),Q254,"M")&gt;=12,"VERDE",IF(AND(DATEDIF(TODAY(),Q254,"M")&gt;=6,DATEDIF(TODAY(),Q254,"M")&lt;=11),"AMARILLO"))),S254))</f>
        <v xml:space="preserve"> </v>
      </c>
      <c r="S254" s="25" t="str">
        <f>IF(Q254=0," ",IF(Q254&lt;=$N$4,"VENCIDO","NO VENCIDO"))</f>
        <v xml:space="preserve"> </v>
      </c>
      <c r="T254" s="18"/>
      <c r="U254" s="19"/>
      <c r="V254" s="19"/>
      <c r="W254" s="20"/>
      <c r="X254" s="20"/>
      <c r="Y254" s="164"/>
      <c r="Z254" s="21"/>
      <c r="AA254" s="4"/>
      <c r="AB254" s="166"/>
      <c r="AC254" s="166"/>
      <c r="AD254" s="170"/>
      <c r="AE254" s="166"/>
      <c r="AF254" s="166"/>
      <c r="AG254" s="166"/>
      <c r="AH254" s="166"/>
      <c r="AI254" s="166"/>
      <c r="AJ254" s="166"/>
      <c r="AK254" s="166"/>
      <c r="AL254" s="166"/>
      <c r="AM254" s="166"/>
      <c r="AN254" s="166"/>
      <c r="AO254" s="184"/>
      <c r="AP254" s="24"/>
      <c r="AQ254" s="8"/>
    </row>
    <row r="255" spans="1:43" ht="14.65" customHeight="1">
      <c r="A255" s="103"/>
      <c r="B255" s="193"/>
      <c r="C255" s="193"/>
      <c r="D255" s="118"/>
      <c r="E255" s="127"/>
      <c r="F255" s="133"/>
      <c r="G255" s="133"/>
      <c r="H255" s="133"/>
      <c r="I255" s="133"/>
      <c r="J255" s="145"/>
      <c r="K255" s="148"/>
      <c r="L255" s="151"/>
      <c r="M255" s="154"/>
      <c r="N255" s="14"/>
      <c r="O255" s="15"/>
      <c r="P255" s="15"/>
      <c r="Q255" s="16"/>
      <c r="R255" s="17" t="str">
        <f ca="1">IF(Q255=0," ",IFERROR(IF(DATEDIF(TODAY(),Q255,"M")&lt;=5,"ROJO",IF(DATEDIF(TODAY(),Q255,"M")&gt;=12,"VERDE",IF(AND(DATEDIF(TODAY(),Q255,"M")&gt;=6,DATEDIF(TODAY(),Q255,"M")&lt;=11),"AMARILLO"))),S255))</f>
        <v xml:space="preserve"> </v>
      </c>
      <c r="S255" s="25" t="str">
        <f>IF(Q255=0," ",IF(Q255&lt;=$N$4,"VENCIDO","NO VENCIDO"))</f>
        <v xml:space="preserve"> </v>
      </c>
      <c r="T255" s="18"/>
      <c r="U255" s="19"/>
      <c r="V255" s="19"/>
      <c r="W255" s="20"/>
      <c r="X255" s="20"/>
      <c r="Y255" s="164"/>
      <c r="Z255" s="21"/>
      <c r="AA255" s="4"/>
      <c r="AB255" s="166"/>
      <c r="AC255" s="166"/>
      <c r="AD255" s="170"/>
      <c r="AE255" s="166"/>
      <c r="AF255" s="166"/>
      <c r="AG255" s="166"/>
      <c r="AH255" s="166"/>
      <c r="AI255" s="166"/>
      <c r="AJ255" s="166"/>
      <c r="AK255" s="166"/>
      <c r="AL255" s="166"/>
      <c r="AM255" s="166"/>
      <c r="AN255" s="166"/>
      <c r="AO255" s="184"/>
      <c r="AP255" s="24"/>
      <c r="AQ255" s="8"/>
    </row>
    <row r="256" spans="1:43" ht="14.65" customHeight="1">
      <c r="A256" s="103"/>
      <c r="B256" s="193"/>
      <c r="C256" s="193"/>
      <c r="D256" s="118"/>
      <c r="E256" s="127"/>
      <c r="F256" s="133"/>
      <c r="G256" s="133"/>
      <c r="H256" s="133"/>
      <c r="I256" s="133"/>
      <c r="J256" s="145"/>
      <c r="K256" s="148"/>
      <c r="L256" s="151"/>
      <c r="M256" s="155"/>
      <c r="N256" s="14"/>
      <c r="O256" s="15"/>
      <c r="P256" s="15"/>
      <c r="Q256" s="16"/>
      <c r="R256" s="17" t="str">
        <f ca="1">IF(Q256=0," ",IFERROR(IF(DATEDIF(TODAY(),Q256,"M")&lt;=5,"ROJO",IF(DATEDIF(TODAY(),Q256,"M")&gt;=12,"VERDE",IF(AND(DATEDIF(TODAY(),Q256,"M")&gt;=6,DATEDIF(TODAY(),Q256,"M")&lt;=11),"AMARILLO"))),S256))</f>
        <v xml:space="preserve"> </v>
      </c>
      <c r="S256" s="25" t="str">
        <f>IF(Q256=0," ",IF(Q256&lt;=$N$4,"VENCIDO","NO VENCIDO"))</f>
        <v xml:space="preserve"> </v>
      </c>
      <c r="T256" s="18"/>
      <c r="U256" s="19"/>
      <c r="V256" s="19"/>
      <c r="W256" s="20"/>
      <c r="X256" s="20"/>
      <c r="Y256" s="164"/>
      <c r="Z256" s="21"/>
      <c r="AA256" s="4"/>
      <c r="AB256" s="166"/>
      <c r="AC256" s="166"/>
      <c r="AD256" s="170"/>
      <c r="AE256" s="166"/>
      <c r="AF256" s="166"/>
      <c r="AG256" s="166"/>
      <c r="AH256" s="166"/>
      <c r="AI256" s="166"/>
      <c r="AJ256" s="166"/>
      <c r="AK256" s="166"/>
      <c r="AL256" s="166"/>
      <c r="AM256" s="166"/>
      <c r="AN256" s="166"/>
      <c r="AO256" s="185"/>
      <c r="AP256" s="24"/>
      <c r="AQ256" s="8"/>
    </row>
    <row r="257" spans="1:43" ht="16.5">
      <c r="A257" s="103"/>
      <c r="B257" s="193"/>
      <c r="C257" s="193"/>
      <c r="D257" s="119"/>
      <c r="E257" s="128"/>
      <c r="F257" s="134"/>
      <c r="G257" s="134"/>
      <c r="H257" s="134"/>
      <c r="I257" s="134"/>
      <c r="J257" s="146"/>
      <c r="K257" s="149"/>
      <c r="L257" s="152"/>
      <c r="M257" s="28" t="b">
        <f>M252=N257</f>
        <v>1</v>
      </c>
      <c r="N257" s="29">
        <f>SUM(N252:N256)</f>
        <v>0</v>
      </c>
      <c r="O257" s="30" t="s">
        <v>112</v>
      </c>
      <c r="P257" s="31"/>
      <c r="Q257" s="32"/>
      <c r="R257" s="32"/>
      <c r="S257" s="32"/>
      <c r="T257" s="33">
        <f>SUM(T252:T256)</f>
        <v>0</v>
      </c>
      <c r="U257" s="34"/>
      <c r="V257" s="34"/>
      <c r="W257" s="35"/>
      <c r="X257" s="35"/>
      <c r="Y257" s="165"/>
      <c r="Z257" s="36"/>
      <c r="AA257" s="4"/>
      <c r="AB257" s="37"/>
      <c r="AC257" s="38"/>
      <c r="AD257" s="38"/>
      <c r="AE257" s="38"/>
      <c r="AF257" s="38"/>
      <c r="AG257" s="38"/>
      <c r="AH257" s="38"/>
      <c r="AI257" s="38"/>
      <c r="AJ257" s="38"/>
      <c r="AK257" s="38"/>
      <c r="AL257" s="38"/>
      <c r="AM257" s="38"/>
      <c r="AN257" s="38"/>
      <c r="AO257" s="39"/>
      <c r="AP257" s="24"/>
      <c r="AQ257" s="8"/>
    </row>
    <row r="258" spans="1:43" ht="14.65" customHeight="1">
      <c r="A258" s="103">
        <f>A252+1</f>
        <v>7</v>
      </c>
      <c r="B258" s="193" t="s">
        <v>189</v>
      </c>
      <c r="C258" s="193"/>
      <c r="D258" s="117">
        <f>+Septiembre!M258</f>
        <v>0</v>
      </c>
      <c r="E258" s="126"/>
      <c r="F258" s="132"/>
      <c r="G258" s="132"/>
      <c r="H258" s="132"/>
      <c r="I258" s="132"/>
      <c r="J258" s="144">
        <f>+F258+G258</f>
        <v>0</v>
      </c>
      <c r="K258" s="147">
        <f>+AO258</f>
        <v>0</v>
      </c>
      <c r="L258" s="150">
        <f>+J258+K258</f>
        <v>0</v>
      </c>
      <c r="M258" s="153">
        <f>+(D258+E258)-(L258)+H258-I258</f>
        <v>0</v>
      </c>
      <c r="N258" s="14"/>
      <c r="O258" s="15"/>
      <c r="P258" s="15"/>
      <c r="Q258" s="16"/>
      <c r="R258" s="17" t="str">
        <f ca="1">IF(Q258=0," ",IFERROR(IF(DATEDIF(TODAY(),Q258,"M")&lt;=5,"ROJO",IF(DATEDIF(TODAY(),Q258,"M")&gt;=12,"VERDE",IF(AND(DATEDIF(TODAY(),Q258,"M")&gt;=6,DATEDIF(TODAY(),Q258,"M")&lt;=11),"AMARILLO"))),S258))</f>
        <v xml:space="preserve"> </v>
      </c>
      <c r="S258" s="17" t="str">
        <f>IF(Q258=0," ",IF(Q258&lt;=$N$4,"VENCIDO","NO VENCIDO"))</f>
        <v xml:space="preserve"> </v>
      </c>
      <c r="T258" s="18"/>
      <c r="U258" s="19"/>
      <c r="V258" s="19"/>
      <c r="W258" s="20"/>
      <c r="X258" s="20"/>
      <c r="Y258" s="163">
        <f>+AT258</f>
        <v>0</v>
      </c>
      <c r="Z258" s="21"/>
      <c r="AA258" s="4"/>
      <c r="AB258" s="166"/>
      <c r="AC258" s="166"/>
      <c r="AD258" s="170">
        <f>+AB258+AC258</f>
        <v>0</v>
      </c>
      <c r="AE258" s="166"/>
      <c r="AF258" s="166"/>
      <c r="AG258" s="166"/>
      <c r="AH258" s="166"/>
      <c r="AI258" s="166"/>
      <c r="AJ258" s="166"/>
      <c r="AK258" s="166"/>
      <c r="AL258" s="166"/>
      <c r="AM258" s="166"/>
      <c r="AN258" s="166"/>
      <c r="AO258" s="183">
        <f>SUM(AD258:AN262)</f>
        <v>0</v>
      </c>
      <c r="AP258" s="24"/>
      <c r="AQ258" s="8"/>
    </row>
    <row r="259" spans="1:43" ht="14.65" customHeight="1">
      <c r="A259" s="103"/>
      <c r="B259" s="193"/>
      <c r="C259" s="193"/>
      <c r="D259" s="118"/>
      <c r="E259" s="127"/>
      <c r="F259" s="133"/>
      <c r="G259" s="133"/>
      <c r="H259" s="133"/>
      <c r="I259" s="133"/>
      <c r="J259" s="145"/>
      <c r="K259" s="148"/>
      <c r="L259" s="151"/>
      <c r="M259" s="154"/>
      <c r="N259" s="14"/>
      <c r="O259" s="15"/>
      <c r="P259" s="15"/>
      <c r="Q259" s="16"/>
      <c r="R259" s="17" t="str">
        <f ca="1">IF(Q259=0," ",IFERROR(IF(DATEDIF(TODAY(),Q259,"M")&lt;=5,"ROJO",IF(DATEDIF(TODAY(),Q259,"M")&gt;=12,"VERDE",IF(AND(DATEDIF(TODAY(),Q259,"M")&gt;=6,DATEDIF(TODAY(),Q259,"M")&lt;=11),"AMARILLO"))),S259))</f>
        <v xml:space="preserve"> </v>
      </c>
      <c r="S259" s="25" t="str">
        <f>IF(Q259=0," ",IF(Q259&lt;=$N$4,"VENCIDO","NO VENCIDO"))</f>
        <v xml:space="preserve"> </v>
      </c>
      <c r="T259" s="18"/>
      <c r="U259" s="19"/>
      <c r="V259" s="19"/>
      <c r="W259" s="20"/>
      <c r="X259" s="20"/>
      <c r="Y259" s="164"/>
      <c r="Z259" s="21"/>
      <c r="AA259" s="4"/>
      <c r="AB259" s="166"/>
      <c r="AC259" s="166"/>
      <c r="AD259" s="170"/>
      <c r="AE259" s="166"/>
      <c r="AF259" s="166"/>
      <c r="AG259" s="166"/>
      <c r="AH259" s="166"/>
      <c r="AI259" s="166"/>
      <c r="AJ259" s="166"/>
      <c r="AK259" s="166"/>
      <c r="AL259" s="166"/>
      <c r="AM259" s="166"/>
      <c r="AN259" s="166"/>
      <c r="AO259" s="184"/>
      <c r="AP259" s="24"/>
      <c r="AQ259" s="8"/>
    </row>
    <row r="260" spans="1:43" ht="14.65" customHeight="1">
      <c r="A260" s="103"/>
      <c r="B260" s="193"/>
      <c r="C260" s="193"/>
      <c r="D260" s="118"/>
      <c r="E260" s="127"/>
      <c r="F260" s="133"/>
      <c r="G260" s="133"/>
      <c r="H260" s="133"/>
      <c r="I260" s="133"/>
      <c r="J260" s="145"/>
      <c r="K260" s="148"/>
      <c r="L260" s="151"/>
      <c r="M260" s="154"/>
      <c r="N260" s="14"/>
      <c r="O260" s="15"/>
      <c r="P260" s="15"/>
      <c r="Q260" s="16"/>
      <c r="R260" s="17" t="str">
        <f ca="1">IF(Q260=0," ",IFERROR(IF(DATEDIF(TODAY(),Q260,"M")&lt;=5,"ROJO",IF(DATEDIF(TODAY(),Q260,"M")&gt;=12,"VERDE",IF(AND(DATEDIF(TODAY(),Q260,"M")&gt;=6,DATEDIF(TODAY(),Q260,"M")&lt;=11),"AMARILLO"))),S260))</f>
        <v xml:space="preserve"> </v>
      </c>
      <c r="S260" s="25" t="str">
        <f>IF(Q260=0," ",IF(Q260&lt;=$N$4,"VENCIDO","NO VENCIDO"))</f>
        <v xml:space="preserve"> </v>
      </c>
      <c r="T260" s="18"/>
      <c r="U260" s="19"/>
      <c r="V260" s="19"/>
      <c r="W260" s="20"/>
      <c r="X260" s="20"/>
      <c r="Y260" s="164"/>
      <c r="Z260" s="21"/>
      <c r="AA260" s="4"/>
      <c r="AB260" s="166"/>
      <c r="AC260" s="166"/>
      <c r="AD260" s="170"/>
      <c r="AE260" s="166"/>
      <c r="AF260" s="166"/>
      <c r="AG260" s="166"/>
      <c r="AH260" s="166"/>
      <c r="AI260" s="166"/>
      <c r="AJ260" s="166"/>
      <c r="AK260" s="166"/>
      <c r="AL260" s="166"/>
      <c r="AM260" s="166"/>
      <c r="AN260" s="166"/>
      <c r="AO260" s="184"/>
      <c r="AP260" s="24"/>
      <c r="AQ260" s="8"/>
    </row>
    <row r="261" spans="1:43" ht="14.65" customHeight="1">
      <c r="A261" s="103"/>
      <c r="B261" s="193"/>
      <c r="C261" s="193"/>
      <c r="D261" s="118"/>
      <c r="E261" s="127"/>
      <c r="F261" s="133"/>
      <c r="G261" s="133"/>
      <c r="H261" s="133"/>
      <c r="I261" s="133"/>
      <c r="J261" s="145"/>
      <c r="K261" s="148"/>
      <c r="L261" s="151"/>
      <c r="M261" s="154"/>
      <c r="N261" s="14"/>
      <c r="O261" s="15"/>
      <c r="P261" s="15"/>
      <c r="Q261" s="16"/>
      <c r="R261" s="17" t="str">
        <f ca="1">IF(Q261=0," ",IFERROR(IF(DATEDIF(TODAY(),Q261,"M")&lt;=5,"ROJO",IF(DATEDIF(TODAY(),Q261,"M")&gt;=12,"VERDE",IF(AND(DATEDIF(TODAY(),Q261,"M")&gt;=6,DATEDIF(TODAY(),Q261,"M")&lt;=11),"AMARILLO"))),S261))</f>
        <v xml:space="preserve"> </v>
      </c>
      <c r="S261" s="25" t="str">
        <f>IF(Q261=0," ",IF(Q261&lt;=$N$4,"VENCIDO","NO VENCIDO"))</f>
        <v xml:space="preserve"> </v>
      </c>
      <c r="T261" s="18"/>
      <c r="U261" s="19"/>
      <c r="V261" s="19"/>
      <c r="W261" s="20"/>
      <c r="X261" s="20"/>
      <c r="Y261" s="164"/>
      <c r="Z261" s="21"/>
      <c r="AA261" s="4"/>
      <c r="AB261" s="166"/>
      <c r="AC261" s="166"/>
      <c r="AD261" s="170"/>
      <c r="AE261" s="166"/>
      <c r="AF261" s="166"/>
      <c r="AG261" s="166"/>
      <c r="AH261" s="166"/>
      <c r="AI261" s="166"/>
      <c r="AJ261" s="166"/>
      <c r="AK261" s="166"/>
      <c r="AL261" s="166"/>
      <c r="AM261" s="166"/>
      <c r="AN261" s="166"/>
      <c r="AO261" s="184"/>
      <c r="AP261" s="24"/>
      <c r="AQ261" s="8"/>
    </row>
    <row r="262" spans="1:43" ht="14.65" customHeight="1">
      <c r="A262" s="103"/>
      <c r="B262" s="193"/>
      <c r="C262" s="193"/>
      <c r="D262" s="118"/>
      <c r="E262" s="127"/>
      <c r="F262" s="133"/>
      <c r="G262" s="133"/>
      <c r="H262" s="133"/>
      <c r="I262" s="133"/>
      <c r="J262" s="145"/>
      <c r="K262" s="148"/>
      <c r="L262" s="151"/>
      <c r="M262" s="155"/>
      <c r="N262" s="14"/>
      <c r="O262" s="15"/>
      <c r="P262" s="15"/>
      <c r="Q262" s="16"/>
      <c r="R262" s="17" t="str">
        <f ca="1">IF(Q262=0," ",IFERROR(IF(DATEDIF(TODAY(),Q262,"M")&lt;=5,"ROJO",IF(DATEDIF(TODAY(),Q262,"M")&gt;=12,"VERDE",IF(AND(DATEDIF(TODAY(),Q262,"M")&gt;=6,DATEDIF(TODAY(),Q262,"M")&lt;=11),"AMARILLO"))),S262))</f>
        <v xml:space="preserve"> </v>
      </c>
      <c r="S262" s="25" t="str">
        <f>IF(Q262=0," ",IF(Q262&lt;=$N$4,"VENCIDO","NO VENCIDO"))</f>
        <v xml:space="preserve"> </v>
      </c>
      <c r="T262" s="18"/>
      <c r="U262" s="19"/>
      <c r="V262" s="19"/>
      <c r="W262" s="20"/>
      <c r="X262" s="20"/>
      <c r="Y262" s="164"/>
      <c r="Z262" s="21"/>
      <c r="AA262" s="4"/>
      <c r="AB262" s="166"/>
      <c r="AC262" s="166"/>
      <c r="AD262" s="170"/>
      <c r="AE262" s="166"/>
      <c r="AF262" s="166"/>
      <c r="AG262" s="166"/>
      <c r="AH262" s="166"/>
      <c r="AI262" s="166"/>
      <c r="AJ262" s="166"/>
      <c r="AK262" s="166"/>
      <c r="AL262" s="166"/>
      <c r="AM262" s="166"/>
      <c r="AN262" s="166"/>
      <c r="AO262" s="185"/>
      <c r="AP262" s="24"/>
      <c r="AQ262" s="8"/>
    </row>
    <row r="263" spans="1:43" ht="16.5">
      <c r="A263" s="103"/>
      <c r="B263" s="193"/>
      <c r="C263" s="193"/>
      <c r="D263" s="119"/>
      <c r="E263" s="128"/>
      <c r="F263" s="134"/>
      <c r="G263" s="134"/>
      <c r="H263" s="134"/>
      <c r="I263" s="134"/>
      <c r="J263" s="146"/>
      <c r="K263" s="149"/>
      <c r="L263" s="152"/>
      <c r="M263" s="28" t="b">
        <f>M258=N263</f>
        <v>1</v>
      </c>
      <c r="N263" s="29">
        <f>SUM(N258:N262)</f>
        <v>0</v>
      </c>
      <c r="O263" s="30" t="s">
        <v>112</v>
      </c>
      <c r="P263" s="31"/>
      <c r="Q263" s="32"/>
      <c r="R263" s="32"/>
      <c r="S263" s="32"/>
      <c r="T263" s="33">
        <f>SUM(T258:T262)</f>
        <v>0</v>
      </c>
      <c r="U263" s="34"/>
      <c r="V263" s="34"/>
      <c r="W263" s="35"/>
      <c r="X263" s="35"/>
      <c r="Y263" s="165"/>
      <c r="Z263" s="36"/>
      <c r="AA263" s="4"/>
      <c r="AB263" s="37"/>
      <c r="AC263" s="38"/>
      <c r="AD263" s="38"/>
      <c r="AE263" s="38"/>
      <c r="AF263" s="38"/>
      <c r="AG263" s="38"/>
      <c r="AH263" s="38"/>
      <c r="AI263" s="38"/>
      <c r="AJ263" s="38"/>
      <c r="AK263" s="38"/>
      <c r="AL263" s="38"/>
      <c r="AM263" s="38"/>
      <c r="AN263" s="38"/>
      <c r="AO263" s="39"/>
      <c r="AP263" s="24"/>
      <c r="AQ263" s="8"/>
    </row>
    <row r="264" spans="1:43" ht="14.65" customHeight="1">
      <c r="A264" s="103">
        <f>A258+1</f>
        <v>8</v>
      </c>
      <c r="B264" s="193" t="s">
        <v>190</v>
      </c>
      <c r="C264" s="193"/>
      <c r="D264" s="117">
        <f>+Septiembre!M264</f>
        <v>80</v>
      </c>
      <c r="E264" s="126"/>
      <c r="F264" s="132"/>
      <c r="G264" s="132"/>
      <c r="H264" s="132"/>
      <c r="I264" s="132"/>
      <c r="J264" s="144">
        <f>+F264+G264</f>
        <v>0</v>
      </c>
      <c r="K264" s="147">
        <f>+AO264</f>
        <v>0</v>
      </c>
      <c r="L264" s="150">
        <f>+J264+K264</f>
        <v>0</v>
      </c>
      <c r="M264" s="153">
        <f>+(D264+E264)-(L264)+H264-I264</f>
        <v>80</v>
      </c>
      <c r="N264" s="14"/>
      <c r="O264" s="15"/>
      <c r="P264" s="15"/>
      <c r="Q264" s="16"/>
      <c r="R264" s="17" t="str">
        <f ca="1">IF(Q264=0," ",IFERROR(IF(DATEDIF(TODAY(),Q264,"M")&lt;=5,"ROJO",IF(DATEDIF(TODAY(),Q264,"M")&gt;=12,"VERDE",IF(AND(DATEDIF(TODAY(),Q264,"M")&gt;=6,DATEDIF(TODAY(),Q264,"M")&lt;=11),"AMARILLO"))),S264))</f>
        <v xml:space="preserve"> </v>
      </c>
      <c r="S264" s="17" t="str">
        <f>IF(Q264=0," ",IF(Q264&lt;=$N$4,"VENCIDO","NO VENCIDO"))</f>
        <v xml:space="preserve"> </v>
      </c>
      <c r="T264" s="18"/>
      <c r="U264" s="19"/>
      <c r="V264" s="19"/>
      <c r="W264" s="20"/>
      <c r="X264" s="20"/>
      <c r="Y264" s="163">
        <f>+AT264</f>
        <v>0</v>
      </c>
      <c r="Z264" s="21"/>
      <c r="AA264" s="4"/>
      <c r="AB264" s="166"/>
      <c r="AC264" s="166"/>
      <c r="AD264" s="170">
        <f>+AB264+AC264</f>
        <v>0</v>
      </c>
      <c r="AE264" s="166"/>
      <c r="AF264" s="166"/>
      <c r="AG264" s="166"/>
      <c r="AH264" s="166"/>
      <c r="AI264" s="166"/>
      <c r="AJ264" s="166"/>
      <c r="AK264" s="166"/>
      <c r="AL264" s="166"/>
      <c r="AM264" s="166"/>
      <c r="AN264" s="166"/>
      <c r="AO264" s="183">
        <f>SUM(AD264:AN268)</f>
        <v>0</v>
      </c>
      <c r="AP264" s="24"/>
      <c r="AQ264" s="8"/>
    </row>
    <row r="265" spans="1:43" ht="14.65" customHeight="1">
      <c r="A265" s="103"/>
      <c r="B265" s="193"/>
      <c r="C265" s="193"/>
      <c r="D265" s="118"/>
      <c r="E265" s="127"/>
      <c r="F265" s="133"/>
      <c r="G265" s="133"/>
      <c r="H265" s="133"/>
      <c r="I265" s="133"/>
      <c r="J265" s="145"/>
      <c r="K265" s="148"/>
      <c r="L265" s="151"/>
      <c r="M265" s="154"/>
      <c r="N265" s="14"/>
      <c r="O265" s="15"/>
      <c r="P265" s="15"/>
      <c r="Q265" s="16"/>
      <c r="R265" s="17" t="str">
        <f ca="1">IF(Q265=0," ",IFERROR(IF(DATEDIF(TODAY(),Q265,"M")&lt;=5,"ROJO",IF(DATEDIF(TODAY(),Q265,"M")&gt;=12,"VERDE",IF(AND(DATEDIF(TODAY(),Q265,"M")&gt;=6,DATEDIF(TODAY(),Q265,"M")&lt;=11),"AMARILLO"))),S265))</f>
        <v xml:space="preserve"> </v>
      </c>
      <c r="S265" s="25" t="str">
        <f>IF(Q265=0," ",IF(Q265&lt;=$N$4,"VENCIDO","NO VENCIDO"))</f>
        <v xml:space="preserve"> </v>
      </c>
      <c r="T265" s="18"/>
      <c r="U265" s="19"/>
      <c r="V265" s="19"/>
      <c r="W265" s="20"/>
      <c r="X265" s="20"/>
      <c r="Y265" s="164"/>
      <c r="Z265" s="21"/>
      <c r="AA265" s="4"/>
      <c r="AB265" s="166"/>
      <c r="AC265" s="166"/>
      <c r="AD265" s="170"/>
      <c r="AE265" s="166"/>
      <c r="AF265" s="166"/>
      <c r="AG265" s="166"/>
      <c r="AH265" s="166"/>
      <c r="AI265" s="166"/>
      <c r="AJ265" s="166"/>
      <c r="AK265" s="166"/>
      <c r="AL265" s="166"/>
      <c r="AM265" s="166"/>
      <c r="AN265" s="166"/>
      <c r="AO265" s="184"/>
      <c r="AP265" s="24"/>
      <c r="AQ265" s="8"/>
    </row>
    <row r="266" spans="1:43" ht="14.65" customHeight="1">
      <c r="A266" s="103"/>
      <c r="B266" s="193"/>
      <c r="C266" s="193"/>
      <c r="D266" s="118"/>
      <c r="E266" s="127"/>
      <c r="F266" s="133"/>
      <c r="G266" s="133"/>
      <c r="H266" s="133"/>
      <c r="I266" s="133"/>
      <c r="J266" s="145"/>
      <c r="K266" s="148"/>
      <c r="L266" s="151"/>
      <c r="M266" s="154"/>
      <c r="N266" s="14"/>
      <c r="O266" s="15"/>
      <c r="P266" s="15"/>
      <c r="Q266" s="16"/>
      <c r="R266" s="17" t="str">
        <f ca="1">IF(Q266=0," ",IFERROR(IF(DATEDIF(TODAY(),Q266,"M")&lt;=5,"ROJO",IF(DATEDIF(TODAY(),Q266,"M")&gt;=12,"VERDE",IF(AND(DATEDIF(TODAY(),Q266,"M")&gt;=6,DATEDIF(TODAY(),Q266,"M")&lt;=11),"AMARILLO"))),S266))</f>
        <v xml:space="preserve"> </v>
      </c>
      <c r="S266" s="25" t="str">
        <f>IF(Q266=0," ",IF(Q266&lt;=$N$4,"VENCIDO","NO VENCIDO"))</f>
        <v xml:space="preserve"> </v>
      </c>
      <c r="T266" s="18"/>
      <c r="U266" s="19"/>
      <c r="V266" s="19"/>
      <c r="W266" s="20"/>
      <c r="X266" s="20"/>
      <c r="Y266" s="164"/>
      <c r="Z266" s="21"/>
      <c r="AA266" s="4"/>
      <c r="AB266" s="166"/>
      <c r="AC266" s="166"/>
      <c r="AD266" s="170"/>
      <c r="AE266" s="166"/>
      <c r="AF266" s="166"/>
      <c r="AG266" s="166"/>
      <c r="AH266" s="166"/>
      <c r="AI266" s="166"/>
      <c r="AJ266" s="166"/>
      <c r="AK266" s="166"/>
      <c r="AL266" s="166"/>
      <c r="AM266" s="166"/>
      <c r="AN266" s="166"/>
      <c r="AO266" s="184"/>
      <c r="AP266" s="24"/>
      <c r="AQ266" s="8"/>
    </row>
    <row r="267" spans="1:43" ht="14.65" customHeight="1">
      <c r="A267" s="103"/>
      <c r="B267" s="193"/>
      <c r="C267" s="193"/>
      <c r="D267" s="118"/>
      <c r="E267" s="127"/>
      <c r="F267" s="133"/>
      <c r="G267" s="133"/>
      <c r="H267" s="133"/>
      <c r="I267" s="133"/>
      <c r="J267" s="145"/>
      <c r="K267" s="148"/>
      <c r="L267" s="151"/>
      <c r="M267" s="154"/>
      <c r="N267" s="14"/>
      <c r="O267" s="15"/>
      <c r="P267" s="15"/>
      <c r="Q267" s="16"/>
      <c r="R267" s="17" t="str">
        <f ca="1">IF(Q267=0," ",IFERROR(IF(DATEDIF(TODAY(),Q267,"M")&lt;=5,"ROJO",IF(DATEDIF(TODAY(),Q267,"M")&gt;=12,"VERDE",IF(AND(DATEDIF(TODAY(),Q267,"M")&gt;=6,DATEDIF(TODAY(),Q267,"M")&lt;=11),"AMARILLO"))),S267))</f>
        <v xml:space="preserve"> </v>
      </c>
      <c r="S267" s="25" t="str">
        <f>IF(Q267=0," ",IF(Q267&lt;=$N$4,"VENCIDO","NO VENCIDO"))</f>
        <v xml:space="preserve"> </v>
      </c>
      <c r="T267" s="18"/>
      <c r="U267" s="19"/>
      <c r="V267" s="19"/>
      <c r="W267" s="20"/>
      <c r="X267" s="20"/>
      <c r="Y267" s="164"/>
      <c r="Z267" s="21"/>
      <c r="AA267" s="4"/>
      <c r="AB267" s="166"/>
      <c r="AC267" s="166"/>
      <c r="AD267" s="170"/>
      <c r="AE267" s="166"/>
      <c r="AF267" s="166"/>
      <c r="AG267" s="166"/>
      <c r="AH267" s="166"/>
      <c r="AI267" s="166"/>
      <c r="AJ267" s="166"/>
      <c r="AK267" s="166"/>
      <c r="AL267" s="166"/>
      <c r="AM267" s="166"/>
      <c r="AN267" s="166"/>
      <c r="AO267" s="184"/>
      <c r="AP267" s="24"/>
      <c r="AQ267" s="8"/>
    </row>
    <row r="268" spans="1:43" ht="14.65" customHeight="1">
      <c r="A268" s="103"/>
      <c r="B268" s="193"/>
      <c r="C268" s="193"/>
      <c r="D268" s="118"/>
      <c r="E268" s="127"/>
      <c r="F268" s="133"/>
      <c r="G268" s="133"/>
      <c r="H268" s="133"/>
      <c r="I268" s="133"/>
      <c r="J268" s="145"/>
      <c r="K268" s="148"/>
      <c r="L268" s="151"/>
      <c r="M268" s="155"/>
      <c r="N268" s="14"/>
      <c r="O268" s="15"/>
      <c r="P268" s="15"/>
      <c r="Q268" s="16"/>
      <c r="R268" s="17" t="str">
        <f ca="1">IF(Q268=0," ",IFERROR(IF(DATEDIF(TODAY(),Q268,"M")&lt;=5,"ROJO",IF(DATEDIF(TODAY(),Q268,"M")&gt;=12,"VERDE",IF(AND(DATEDIF(TODAY(),Q268,"M")&gt;=6,DATEDIF(TODAY(),Q268,"M")&lt;=11),"AMARILLO"))),S268))</f>
        <v xml:space="preserve"> </v>
      </c>
      <c r="S268" s="25" t="str">
        <f>IF(Q268=0," ",IF(Q268&lt;=$N$4,"VENCIDO","NO VENCIDO"))</f>
        <v xml:space="preserve"> </v>
      </c>
      <c r="T268" s="18"/>
      <c r="U268" s="19"/>
      <c r="V268" s="19"/>
      <c r="W268" s="20"/>
      <c r="X268" s="20"/>
      <c r="Y268" s="164"/>
      <c r="Z268" s="21"/>
      <c r="AA268" s="4"/>
      <c r="AB268" s="166"/>
      <c r="AC268" s="166"/>
      <c r="AD268" s="170"/>
      <c r="AE268" s="166"/>
      <c r="AF268" s="166"/>
      <c r="AG268" s="166"/>
      <c r="AH268" s="166"/>
      <c r="AI268" s="166"/>
      <c r="AJ268" s="166"/>
      <c r="AK268" s="166"/>
      <c r="AL268" s="166"/>
      <c r="AM268" s="166"/>
      <c r="AN268" s="166"/>
      <c r="AO268" s="185"/>
      <c r="AP268" s="24"/>
      <c r="AQ268" s="8"/>
    </row>
    <row r="269" spans="1:43" ht="16.5">
      <c r="A269" s="103"/>
      <c r="B269" s="193"/>
      <c r="C269" s="193"/>
      <c r="D269" s="119"/>
      <c r="E269" s="128"/>
      <c r="F269" s="134"/>
      <c r="G269" s="134"/>
      <c r="H269" s="134"/>
      <c r="I269" s="134"/>
      <c r="J269" s="146"/>
      <c r="K269" s="149"/>
      <c r="L269" s="152"/>
      <c r="M269" s="28" t="b">
        <f>M264=N269</f>
        <v>0</v>
      </c>
      <c r="N269" s="29">
        <f>SUM(N264:N268)</f>
        <v>0</v>
      </c>
      <c r="O269" s="30" t="s">
        <v>112</v>
      </c>
      <c r="P269" s="31"/>
      <c r="Q269" s="32"/>
      <c r="R269" s="32"/>
      <c r="S269" s="32"/>
      <c r="T269" s="33">
        <f>SUM(T264:T268)</f>
        <v>0</v>
      </c>
      <c r="U269" s="34"/>
      <c r="V269" s="34"/>
      <c r="W269" s="35"/>
      <c r="X269" s="35"/>
      <c r="Y269" s="165"/>
      <c r="Z269" s="36"/>
      <c r="AA269" s="4"/>
      <c r="AB269" s="37"/>
      <c r="AC269" s="37"/>
      <c r="AD269" s="38"/>
      <c r="AE269" s="37"/>
      <c r="AF269" s="37"/>
      <c r="AG269" s="37"/>
      <c r="AH269" s="37"/>
      <c r="AI269" s="37"/>
      <c r="AJ269" s="37"/>
      <c r="AK269" s="37"/>
      <c r="AL269" s="37"/>
      <c r="AM269" s="37"/>
      <c r="AN269" s="37"/>
      <c r="AO269" s="39"/>
      <c r="AP269" s="24"/>
      <c r="AQ269" s="8"/>
    </row>
    <row r="270" spans="1:43" ht="14.65" customHeight="1">
      <c r="A270" s="103">
        <f>A264+1</f>
        <v>9</v>
      </c>
      <c r="B270" s="193" t="s">
        <v>192</v>
      </c>
      <c r="C270" s="193"/>
      <c r="D270" s="117">
        <f>+Septiembre!M270</f>
        <v>20</v>
      </c>
      <c r="E270" s="126"/>
      <c r="F270" s="132"/>
      <c r="G270" s="132"/>
      <c r="H270" s="132"/>
      <c r="I270" s="132"/>
      <c r="J270" s="144">
        <f>+F270+G270</f>
        <v>0</v>
      </c>
      <c r="K270" s="147">
        <f>+AO270</f>
        <v>0</v>
      </c>
      <c r="L270" s="150">
        <f>+J270+K270</f>
        <v>0</v>
      </c>
      <c r="M270" s="153">
        <f>+(D270+E270)-(L270)+H270-I270</f>
        <v>20</v>
      </c>
      <c r="N270" s="14"/>
      <c r="O270" s="15"/>
      <c r="P270" s="15"/>
      <c r="Q270" s="16"/>
      <c r="R270" s="17" t="str">
        <f ca="1">IF(Q270=0," ",IFERROR(IF(DATEDIF(TODAY(),Q270,"M")&lt;=5,"ROJO",IF(DATEDIF(TODAY(),Q270,"M")&gt;=12,"VERDE",IF(AND(DATEDIF(TODAY(),Q270,"M")&gt;=6,DATEDIF(TODAY(),Q270,"M")&lt;=11),"AMARILLO"))),S270))</f>
        <v xml:space="preserve"> </v>
      </c>
      <c r="S270" s="17" t="str">
        <f>IF(Q270=0," ",IF(Q270&lt;=$N$4,"VENCIDO","NO VENCIDO"))</f>
        <v xml:space="preserve"> </v>
      </c>
      <c r="T270" s="18"/>
      <c r="U270" s="19"/>
      <c r="V270" s="19"/>
      <c r="W270" s="20"/>
      <c r="X270" s="20"/>
      <c r="Y270" s="163">
        <f>+AT270</f>
        <v>0</v>
      </c>
      <c r="Z270" s="21"/>
      <c r="AA270" s="4"/>
      <c r="AB270" s="166"/>
      <c r="AC270" s="166"/>
      <c r="AD270" s="170">
        <f>+AB270+AC270</f>
        <v>0</v>
      </c>
      <c r="AE270" s="166"/>
      <c r="AF270" s="166"/>
      <c r="AG270" s="166"/>
      <c r="AH270" s="166"/>
      <c r="AI270" s="166"/>
      <c r="AJ270" s="166"/>
      <c r="AK270" s="166"/>
      <c r="AL270" s="166"/>
      <c r="AM270" s="166"/>
      <c r="AN270" s="166"/>
      <c r="AO270" s="183">
        <f>SUM(AD270:AN274)</f>
        <v>0</v>
      </c>
      <c r="AP270" s="24"/>
      <c r="AQ270" s="8"/>
    </row>
    <row r="271" spans="1:43" ht="14.65" customHeight="1">
      <c r="A271" s="103"/>
      <c r="B271" s="193"/>
      <c r="C271" s="193"/>
      <c r="D271" s="118"/>
      <c r="E271" s="127"/>
      <c r="F271" s="133"/>
      <c r="G271" s="133"/>
      <c r="H271" s="133"/>
      <c r="I271" s="133"/>
      <c r="J271" s="145"/>
      <c r="K271" s="148"/>
      <c r="L271" s="151"/>
      <c r="M271" s="154"/>
      <c r="N271" s="14"/>
      <c r="O271" s="15"/>
      <c r="P271" s="15"/>
      <c r="Q271" s="16"/>
      <c r="R271" s="17" t="str">
        <f ca="1">IF(Q271=0," ",IFERROR(IF(DATEDIF(TODAY(),Q271,"M")&lt;=5,"ROJO",IF(DATEDIF(TODAY(),Q271,"M")&gt;=12,"VERDE",IF(AND(DATEDIF(TODAY(),Q271,"M")&gt;=6,DATEDIF(TODAY(),Q271,"M")&lt;=11),"AMARILLO"))),S271))</f>
        <v xml:space="preserve"> </v>
      </c>
      <c r="S271" s="25" t="str">
        <f>IF(Q271=0," ",IF(Q271&lt;=$N$4,"VENCIDO","NO VENCIDO"))</f>
        <v xml:space="preserve"> </v>
      </c>
      <c r="T271" s="18"/>
      <c r="U271" s="19"/>
      <c r="V271" s="19"/>
      <c r="W271" s="20"/>
      <c r="X271" s="20"/>
      <c r="Y271" s="164"/>
      <c r="Z271" s="21"/>
      <c r="AA271" s="4"/>
      <c r="AB271" s="166"/>
      <c r="AC271" s="166"/>
      <c r="AD271" s="170"/>
      <c r="AE271" s="166"/>
      <c r="AF271" s="166"/>
      <c r="AG271" s="166"/>
      <c r="AH271" s="166"/>
      <c r="AI271" s="166"/>
      <c r="AJ271" s="166"/>
      <c r="AK271" s="166"/>
      <c r="AL271" s="166"/>
      <c r="AM271" s="166"/>
      <c r="AN271" s="166"/>
      <c r="AO271" s="184"/>
      <c r="AP271" s="24"/>
      <c r="AQ271" s="8"/>
    </row>
    <row r="272" spans="1:43" ht="14.65" customHeight="1">
      <c r="A272" s="103"/>
      <c r="B272" s="193"/>
      <c r="C272" s="193"/>
      <c r="D272" s="118"/>
      <c r="E272" s="127"/>
      <c r="F272" s="133"/>
      <c r="G272" s="133"/>
      <c r="H272" s="133"/>
      <c r="I272" s="133"/>
      <c r="J272" s="145"/>
      <c r="K272" s="148"/>
      <c r="L272" s="151"/>
      <c r="M272" s="154"/>
      <c r="N272" s="14"/>
      <c r="O272" s="15"/>
      <c r="P272" s="15"/>
      <c r="Q272" s="16"/>
      <c r="R272" s="17" t="str">
        <f ca="1">IF(Q272=0," ",IFERROR(IF(DATEDIF(TODAY(),Q272,"M")&lt;=5,"ROJO",IF(DATEDIF(TODAY(),Q272,"M")&gt;=12,"VERDE",IF(AND(DATEDIF(TODAY(),Q272,"M")&gt;=6,DATEDIF(TODAY(),Q272,"M")&lt;=11),"AMARILLO"))),S272))</f>
        <v xml:space="preserve"> </v>
      </c>
      <c r="S272" s="25" t="str">
        <f>IF(Q272=0," ",IF(Q272&lt;=$N$4,"VENCIDO","NO VENCIDO"))</f>
        <v xml:space="preserve"> </v>
      </c>
      <c r="T272" s="18"/>
      <c r="U272" s="19"/>
      <c r="V272" s="19"/>
      <c r="W272" s="20"/>
      <c r="X272" s="20"/>
      <c r="Y272" s="164"/>
      <c r="Z272" s="21"/>
      <c r="AA272" s="4"/>
      <c r="AB272" s="166"/>
      <c r="AC272" s="166"/>
      <c r="AD272" s="170"/>
      <c r="AE272" s="166"/>
      <c r="AF272" s="166"/>
      <c r="AG272" s="166"/>
      <c r="AH272" s="166"/>
      <c r="AI272" s="166"/>
      <c r="AJ272" s="166"/>
      <c r="AK272" s="166"/>
      <c r="AL272" s="166"/>
      <c r="AM272" s="166"/>
      <c r="AN272" s="166"/>
      <c r="AO272" s="184"/>
      <c r="AP272" s="24"/>
      <c r="AQ272" s="8"/>
    </row>
    <row r="273" spans="1:43" ht="14.65" customHeight="1">
      <c r="A273" s="103"/>
      <c r="B273" s="193"/>
      <c r="C273" s="193"/>
      <c r="D273" s="118"/>
      <c r="E273" s="127"/>
      <c r="F273" s="133"/>
      <c r="G273" s="133"/>
      <c r="H273" s="133"/>
      <c r="I273" s="133"/>
      <c r="J273" s="145"/>
      <c r="K273" s="148"/>
      <c r="L273" s="151"/>
      <c r="M273" s="154"/>
      <c r="N273" s="14"/>
      <c r="O273" s="15"/>
      <c r="P273" s="15"/>
      <c r="Q273" s="16"/>
      <c r="R273" s="17" t="str">
        <f ca="1">IF(Q273=0," ",IFERROR(IF(DATEDIF(TODAY(),Q273,"M")&lt;=5,"ROJO",IF(DATEDIF(TODAY(),Q273,"M")&gt;=12,"VERDE",IF(AND(DATEDIF(TODAY(),Q273,"M")&gt;=6,DATEDIF(TODAY(),Q273,"M")&lt;=11),"AMARILLO"))),S273))</f>
        <v xml:space="preserve"> </v>
      </c>
      <c r="S273" s="25" t="str">
        <f>IF(Q273=0," ",IF(Q273&lt;=$N$4,"VENCIDO","NO VENCIDO"))</f>
        <v xml:space="preserve"> </v>
      </c>
      <c r="T273" s="18"/>
      <c r="U273" s="19"/>
      <c r="V273" s="19"/>
      <c r="W273" s="20"/>
      <c r="X273" s="20"/>
      <c r="Y273" s="164"/>
      <c r="Z273" s="21"/>
      <c r="AA273" s="4"/>
      <c r="AB273" s="166"/>
      <c r="AC273" s="166"/>
      <c r="AD273" s="170"/>
      <c r="AE273" s="166"/>
      <c r="AF273" s="166"/>
      <c r="AG273" s="166"/>
      <c r="AH273" s="166"/>
      <c r="AI273" s="166"/>
      <c r="AJ273" s="166"/>
      <c r="AK273" s="166"/>
      <c r="AL273" s="166"/>
      <c r="AM273" s="166"/>
      <c r="AN273" s="166"/>
      <c r="AO273" s="184"/>
      <c r="AP273" s="24"/>
      <c r="AQ273" s="8"/>
    </row>
    <row r="274" spans="1:43" ht="14.65" customHeight="1">
      <c r="A274" s="103"/>
      <c r="B274" s="193"/>
      <c r="C274" s="193"/>
      <c r="D274" s="118"/>
      <c r="E274" s="127"/>
      <c r="F274" s="133"/>
      <c r="G274" s="133"/>
      <c r="H274" s="133"/>
      <c r="I274" s="133"/>
      <c r="J274" s="145"/>
      <c r="K274" s="148"/>
      <c r="L274" s="151"/>
      <c r="M274" s="155"/>
      <c r="N274" s="14"/>
      <c r="O274" s="15"/>
      <c r="P274" s="15"/>
      <c r="Q274" s="16"/>
      <c r="R274" s="17" t="str">
        <f ca="1">IF(Q274=0," ",IFERROR(IF(DATEDIF(TODAY(),Q274,"M")&lt;=5,"ROJO",IF(DATEDIF(TODAY(),Q274,"M")&gt;=12,"VERDE",IF(AND(DATEDIF(TODAY(),Q274,"M")&gt;=6,DATEDIF(TODAY(),Q274,"M")&lt;=11),"AMARILLO"))),S274))</f>
        <v xml:space="preserve"> </v>
      </c>
      <c r="S274" s="25" t="str">
        <f>IF(Q274=0," ",IF(Q274&lt;=$N$4,"VENCIDO","NO VENCIDO"))</f>
        <v xml:space="preserve"> </v>
      </c>
      <c r="T274" s="18"/>
      <c r="U274" s="19"/>
      <c r="V274" s="19"/>
      <c r="W274" s="20"/>
      <c r="X274" s="20"/>
      <c r="Y274" s="164"/>
      <c r="Z274" s="21"/>
      <c r="AA274" s="4"/>
      <c r="AB274" s="166"/>
      <c r="AC274" s="166"/>
      <c r="AD274" s="170"/>
      <c r="AE274" s="166"/>
      <c r="AF274" s="166"/>
      <c r="AG274" s="166"/>
      <c r="AH274" s="166"/>
      <c r="AI274" s="166"/>
      <c r="AJ274" s="166"/>
      <c r="AK274" s="166"/>
      <c r="AL274" s="166"/>
      <c r="AM274" s="166"/>
      <c r="AN274" s="166"/>
      <c r="AO274" s="185"/>
      <c r="AP274" s="24"/>
      <c r="AQ274" s="8"/>
    </row>
    <row r="275" spans="1:43" ht="16.5">
      <c r="A275" s="103"/>
      <c r="B275" s="193"/>
      <c r="C275" s="193"/>
      <c r="D275" s="119"/>
      <c r="E275" s="128"/>
      <c r="F275" s="134"/>
      <c r="G275" s="134"/>
      <c r="H275" s="134"/>
      <c r="I275" s="134"/>
      <c r="J275" s="146"/>
      <c r="K275" s="149"/>
      <c r="L275" s="152"/>
      <c r="M275" s="28" t="b">
        <f>M270=N275</f>
        <v>0</v>
      </c>
      <c r="N275" s="29">
        <f>SUM(N270:N274)</f>
        <v>0</v>
      </c>
      <c r="O275" s="30" t="s">
        <v>112</v>
      </c>
      <c r="P275" s="31"/>
      <c r="Q275" s="32"/>
      <c r="R275" s="32"/>
      <c r="S275" s="32"/>
      <c r="T275" s="33">
        <f>SUM(T270:T274)</f>
        <v>0</v>
      </c>
      <c r="U275" s="34"/>
      <c r="V275" s="34"/>
      <c r="W275" s="35"/>
      <c r="X275" s="35"/>
      <c r="Y275" s="165"/>
      <c r="Z275" s="36"/>
      <c r="AA275" s="4"/>
      <c r="AB275" s="37"/>
      <c r="AC275" s="37"/>
      <c r="AD275" s="38"/>
      <c r="AE275" s="37"/>
      <c r="AF275" s="37"/>
      <c r="AG275" s="37"/>
      <c r="AH275" s="37"/>
      <c r="AI275" s="37"/>
      <c r="AJ275" s="37"/>
      <c r="AK275" s="37"/>
      <c r="AL275" s="37"/>
      <c r="AM275" s="37"/>
      <c r="AN275" s="37"/>
      <c r="AO275" s="39"/>
      <c r="AP275" s="24"/>
      <c r="AQ275" s="8"/>
    </row>
    <row r="276" spans="1:43" ht="14.65" customHeight="1">
      <c r="A276" s="103">
        <f>A270+1</f>
        <v>10</v>
      </c>
      <c r="B276" s="193" t="s">
        <v>194</v>
      </c>
      <c r="C276" s="193"/>
      <c r="D276" s="117">
        <f>+Septiembre!M276</f>
        <v>10</v>
      </c>
      <c r="E276" s="126"/>
      <c r="F276" s="132"/>
      <c r="G276" s="132"/>
      <c r="H276" s="132"/>
      <c r="I276" s="132"/>
      <c r="J276" s="144">
        <f>+F276+G276</f>
        <v>0</v>
      </c>
      <c r="K276" s="147">
        <f>+AO276</f>
        <v>0</v>
      </c>
      <c r="L276" s="150">
        <f>+J276+K276</f>
        <v>0</v>
      </c>
      <c r="M276" s="153">
        <f>+(D276+E276)-(L276)+H276-I276</f>
        <v>10</v>
      </c>
      <c r="N276" s="14"/>
      <c r="O276" s="15"/>
      <c r="P276" s="15"/>
      <c r="Q276" s="16"/>
      <c r="R276" s="17" t="str">
        <f ca="1">IF(Q276=0," ",IFERROR(IF(DATEDIF(TODAY(),Q276,"M")&lt;=5,"ROJO",IF(DATEDIF(TODAY(),Q276,"M")&gt;=12,"VERDE",IF(AND(DATEDIF(TODAY(),Q276,"M")&gt;=6,DATEDIF(TODAY(),Q276,"M")&lt;=11),"AMARILLO"))),S276))</f>
        <v xml:space="preserve"> </v>
      </c>
      <c r="S276" s="17" t="str">
        <f>IF(Q276=0," ",IF(Q276&lt;=$N$4,"VENCIDO","NO VENCIDO"))</f>
        <v xml:space="preserve"> </v>
      </c>
      <c r="T276" s="18"/>
      <c r="U276" s="19"/>
      <c r="V276" s="19"/>
      <c r="W276" s="20"/>
      <c r="X276" s="20"/>
      <c r="Y276" s="163">
        <f>+AT276</f>
        <v>0</v>
      </c>
      <c r="Z276" s="21"/>
      <c r="AA276" s="4"/>
      <c r="AB276" s="166"/>
      <c r="AC276" s="166"/>
      <c r="AD276" s="170">
        <f>+AB276+AC276</f>
        <v>0</v>
      </c>
      <c r="AE276" s="166"/>
      <c r="AF276" s="166"/>
      <c r="AG276" s="166"/>
      <c r="AH276" s="166"/>
      <c r="AI276" s="166"/>
      <c r="AJ276" s="166"/>
      <c r="AK276" s="166"/>
      <c r="AL276" s="166"/>
      <c r="AM276" s="166"/>
      <c r="AN276" s="166"/>
      <c r="AO276" s="183">
        <f>SUM(AD276:AN280)</f>
        <v>0</v>
      </c>
      <c r="AP276" s="24"/>
      <c r="AQ276" s="8"/>
    </row>
    <row r="277" spans="1:43" ht="14.65" customHeight="1">
      <c r="A277" s="103"/>
      <c r="B277" s="193"/>
      <c r="C277" s="193"/>
      <c r="D277" s="118"/>
      <c r="E277" s="127"/>
      <c r="F277" s="133"/>
      <c r="G277" s="133"/>
      <c r="H277" s="133"/>
      <c r="I277" s="133"/>
      <c r="J277" s="145"/>
      <c r="K277" s="148"/>
      <c r="L277" s="151"/>
      <c r="M277" s="154"/>
      <c r="N277" s="14"/>
      <c r="O277" s="15"/>
      <c r="P277" s="15"/>
      <c r="Q277" s="16"/>
      <c r="R277" s="17" t="str">
        <f ca="1">IF(Q277=0," ",IFERROR(IF(DATEDIF(TODAY(),Q277,"M")&lt;=5,"ROJO",IF(DATEDIF(TODAY(),Q277,"M")&gt;=12,"VERDE",IF(AND(DATEDIF(TODAY(),Q277,"M")&gt;=6,DATEDIF(TODAY(),Q277,"M")&lt;=11),"AMARILLO"))),S277))</f>
        <v xml:space="preserve"> </v>
      </c>
      <c r="S277" s="25" t="str">
        <f>IF(Q277=0," ",IF(Q277&lt;=$N$4,"VENCIDO","NO VENCIDO"))</f>
        <v xml:space="preserve"> </v>
      </c>
      <c r="T277" s="18"/>
      <c r="U277" s="19"/>
      <c r="V277" s="19"/>
      <c r="W277" s="20"/>
      <c r="X277" s="20"/>
      <c r="Y277" s="164"/>
      <c r="Z277" s="21"/>
      <c r="AA277" s="4"/>
      <c r="AB277" s="166"/>
      <c r="AC277" s="166"/>
      <c r="AD277" s="170"/>
      <c r="AE277" s="166"/>
      <c r="AF277" s="166"/>
      <c r="AG277" s="166"/>
      <c r="AH277" s="166"/>
      <c r="AI277" s="166"/>
      <c r="AJ277" s="166"/>
      <c r="AK277" s="166"/>
      <c r="AL277" s="166"/>
      <c r="AM277" s="166"/>
      <c r="AN277" s="166"/>
      <c r="AO277" s="184"/>
      <c r="AP277" s="24"/>
      <c r="AQ277" s="8"/>
    </row>
    <row r="278" spans="1:43" ht="14.65" customHeight="1">
      <c r="A278" s="103"/>
      <c r="B278" s="193"/>
      <c r="C278" s="193"/>
      <c r="D278" s="118"/>
      <c r="E278" s="127"/>
      <c r="F278" s="133"/>
      <c r="G278" s="133"/>
      <c r="H278" s="133"/>
      <c r="I278" s="133"/>
      <c r="J278" s="145"/>
      <c r="K278" s="148"/>
      <c r="L278" s="151"/>
      <c r="M278" s="154"/>
      <c r="N278" s="14"/>
      <c r="O278" s="15"/>
      <c r="P278" s="15"/>
      <c r="Q278" s="16"/>
      <c r="R278" s="17" t="str">
        <f ca="1">IF(Q278=0," ",IFERROR(IF(DATEDIF(TODAY(),Q278,"M")&lt;=5,"ROJO",IF(DATEDIF(TODAY(),Q278,"M")&gt;=12,"VERDE",IF(AND(DATEDIF(TODAY(),Q278,"M")&gt;=6,DATEDIF(TODAY(),Q278,"M")&lt;=11),"AMARILLO"))),S278))</f>
        <v xml:space="preserve"> </v>
      </c>
      <c r="S278" s="25" t="str">
        <f>IF(Q278=0," ",IF(Q278&lt;=$N$4,"VENCIDO","NO VENCIDO"))</f>
        <v xml:space="preserve"> </v>
      </c>
      <c r="T278" s="18"/>
      <c r="U278" s="19"/>
      <c r="V278" s="19"/>
      <c r="W278" s="20"/>
      <c r="X278" s="20"/>
      <c r="Y278" s="164"/>
      <c r="Z278" s="21"/>
      <c r="AA278" s="4"/>
      <c r="AB278" s="166"/>
      <c r="AC278" s="166"/>
      <c r="AD278" s="170"/>
      <c r="AE278" s="166"/>
      <c r="AF278" s="166"/>
      <c r="AG278" s="166"/>
      <c r="AH278" s="166"/>
      <c r="AI278" s="166"/>
      <c r="AJ278" s="166"/>
      <c r="AK278" s="166"/>
      <c r="AL278" s="166"/>
      <c r="AM278" s="166"/>
      <c r="AN278" s="166"/>
      <c r="AO278" s="184"/>
      <c r="AP278" s="24"/>
      <c r="AQ278" s="8"/>
    </row>
    <row r="279" spans="1:43" ht="14.65" customHeight="1">
      <c r="A279" s="103"/>
      <c r="B279" s="193"/>
      <c r="C279" s="193"/>
      <c r="D279" s="118"/>
      <c r="E279" s="127"/>
      <c r="F279" s="133"/>
      <c r="G279" s="133"/>
      <c r="H279" s="133"/>
      <c r="I279" s="133"/>
      <c r="J279" s="145"/>
      <c r="K279" s="148"/>
      <c r="L279" s="151"/>
      <c r="M279" s="154"/>
      <c r="N279" s="14"/>
      <c r="O279" s="15"/>
      <c r="P279" s="15"/>
      <c r="Q279" s="16"/>
      <c r="R279" s="17" t="str">
        <f ca="1">IF(Q279=0," ",IFERROR(IF(DATEDIF(TODAY(),Q279,"M")&lt;=5,"ROJO",IF(DATEDIF(TODAY(),Q279,"M")&gt;=12,"VERDE",IF(AND(DATEDIF(TODAY(),Q279,"M")&gt;=6,DATEDIF(TODAY(),Q279,"M")&lt;=11),"AMARILLO"))),S279))</f>
        <v xml:space="preserve"> </v>
      </c>
      <c r="S279" s="25" t="str">
        <f>IF(Q279=0," ",IF(Q279&lt;=$N$4,"VENCIDO","NO VENCIDO"))</f>
        <v xml:space="preserve"> </v>
      </c>
      <c r="T279" s="18"/>
      <c r="U279" s="19"/>
      <c r="V279" s="19"/>
      <c r="W279" s="20"/>
      <c r="X279" s="20"/>
      <c r="Y279" s="164"/>
      <c r="Z279" s="21"/>
      <c r="AA279" s="4"/>
      <c r="AB279" s="166"/>
      <c r="AC279" s="166"/>
      <c r="AD279" s="170"/>
      <c r="AE279" s="166"/>
      <c r="AF279" s="166"/>
      <c r="AG279" s="166"/>
      <c r="AH279" s="166"/>
      <c r="AI279" s="166"/>
      <c r="AJ279" s="166"/>
      <c r="AK279" s="166"/>
      <c r="AL279" s="166"/>
      <c r="AM279" s="166"/>
      <c r="AN279" s="166"/>
      <c r="AO279" s="184"/>
      <c r="AP279" s="24"/>
      <c r="AQ279" s="8"/>
    </row>
    <row r="280" spans="1:43" ht="14.65" customHeight="1">
      <c r="A280" s="103"/>
      <c r="B280" s="193"/>
      <c r="C280" s="193"/>
      <c r="D280" s="118"/>
      <c r="E280" s="127"/>
      <c r="F280" s="133"/>
      <c r="G280" s="133"/>
      <c r="H280" s="133"/>
      <c r="I280" s="133"/>
      <c r="J280" s="145"/>
      <c r="K280" s="148"/>
      <c r="L280" s="151"/>
      <c r="M280" s="155"/>
      <c r="N280" s="14"/>
      <c r="O280" s="15"/>
      <c r="P280" s="15"/>
      <c r="Q280" s="16"/>
      <c r="R280" s="17" t="str">
        <f ca="1">IF(Q280=0," ",IFERROR(IF(DATEDIF(TODAY(),Q280,"M")&lt;=5,"ROJO",IF(DATEDIF(TODAY(),Q280,"M")&gt;=12,"VERDE",IF(AND(DATEDIF(TODAY(),Q280,"M")&gt;=6,DATEDIF(TODAY(),Q280,"M")&lt;=11),"AMARILLO"))),S280))</f>
        <v xml:space="preserve"> </v>
      </c>
      <c r="S280" s="25" t="str">
        <f>IF(Q280=0," ",IF(Q280&lt;=$N$4,"VENCIDO","NO VENCIDO"))</f>
        <v xml:space="preserve"> </v>
      </c>
      <c r="T280" s="18"/>
      <c r="U280" s="19"/>
      <c r="V280" s="19"/>
      <c r="W280" s="20"/>
      <c r="X280" s="20"/>
      <c r="Y280" s="164"/>
      <c r="Z280" s="21"/>
      <c r="AA280" s="4"/>
      <c r="AB280" s="166"/>
      <c r="AC280" s="166"/>
      <c r="AD280" s="170"/>
      <c r="AE280" s="166"/>
      <c r="AF280" s="166"/>
      <c r="AG280" s="166"/>
      <c r="AH280" s="166"/>
      <c r="AI280" s="166"/>
      <c r="AJ280" s="166"/>
      <c r="AK280" s="166"/>
      <c r="AL280" s="166"/>
      <c r="AM280" s="166"/>
      <c r="AN280" s="166"/>
      <c r="AO280" s="185"/>
      <c r="AP280" s="24"/>
      <c r="AQ280" s="8"/>
    </row>
    <row r="281" spans="1:43" ht="16.5">
      <c r="A281" s="103"/>
      <c r="B281" s="193"/>
      <c r="C281" s="193"/>
      <c r="D281" s="119"/>
      <c r="E281" s="128"/>
      <c r="F281" s="134"/>
      <c r="G281" s="134"/>
      <c r="H281" s="134"/>
      <c r="I281" s="134"/>
      <c r="J281" s="146"/>
      <c r="K281" s="149"/>
      <c r="L281" s="152"/>
      <c r="M281" s="28" t="b">
        <f>M276=N281</f>
        <v>0</v>
      </c>
      <c r="N281" s="29">
        <f>SUM(N276:N280)</f>
        <v>0</v>
      </c>
      <c r="O281" s="30" t="s">
        <v>112</v>
      </c>
      <c r="P281" s="31"/>
      <c r="Q281" s="32"/>
      <c r="R281" s="32"/>
      <c r="S281" s="32"/>
      <c r="T281" s="33">
        <f>SUM(T276:T280)</f>
        <v>0</v>
      </c>
      <c r="U281" s="34"/>
      <c r="V281" s="34"/>
      <c r="W281" s="35"/>
      <c r="X281" s="35"/>
      <c r="Y281" s="165"/>
      <c r="Z281" s="36"/>
      <c r="AA281" s="4"/>
      <c r="AB281" s="37"/>
      <c r="AC281" s="37"/>
      <c r="AD281" s="38"/>
      <c r="AE281" s="37"/>
      <c r="AF281" s="37"/>
      <c r="AG281" s="37"/>
      <c r="AH281" s="37"/>
      <c r="AI281" s="37"/>
      <c r="AJ281" s="37"/>
      <c r="AK281" s="37"/>
      <c r="AL281" s="37"/>
      <c r="AM281" s="37"/>
      <c r="AN281" s="37"/>
      <c r="AO281" s="39"/>
      <c r="AP281" s="24"/>
      <c r="AQ281" s="8"/>
    </row>
    <row r="282" spans="1:43" ht="14.65" customHeight="1">
      <c r="A282" s="103">
        <f>A276+1</f>
        <v>11</v>
      </c>
      <c r="B282" s="193" t="s">
        <v>195</v>
      </c>
      <c r="C282" s="193"/>
      <c r="D282" s="117">
        <f>+Septiembre!M282</f>
        <v>9</v>
      </c>
      <c r="E282" s="126"/>
      <c r="F282" s="132"/>
      <c r="G282" s="132"/>
      <c r="H282" s="132"/>
      <c r="I282" s="132"/>
      <c r="J282" s="144">
        <f>+F282+G282</f>
        <v>0</v>
      </c>
      <c r="K282" s="147">
        <f>+AO282</f>
        <v>0</v>
      </c>
      <c r="L282" s="150">
        <f>+J282+K282</f>
        <v>0</v>
      </c>
      <c r="M282" s="153">
        <f>+(D282+E282)-(L282)+H282-I282</f>
        <v>9</v>
      </c>
      <c r="N282" s="14"/>
      <c r="O282" s="15"/>
      <c r="P282" s="15"/>
      <c r="Q282" s="16"/>
      <c r="R282" s="17" t="str">
        <f ca="1">IF(Q282=0," ",IFERROR(IF(DATEDIF(TODAY(),Q282,"M")&lt;=5,"ROJO",IF(DATEDIF(TODAY(),Q282,"M")&gt;=12,"VERDE",IF(AND(DATEDIF(TODAY(),Q282,"M")&gt;=6,DATEDIF(TODAY(),Q282,"M")&lt;=11),"AMARILLO"))),S282))</f>
        <v xml:space="preserve"> </v>
      </c>
      <c r="S282" s="17" t="str">
        <f>IF(Q282=0," ",IF(Q282&lt;=$N$4,"VENCIDO","NO VENCIDO"))</f>
        <v xml:space="preserve"> </v>
      </c>
      <c r="T282" s="18"/>
      <c r="U282" s="19"/>
      <c r="V282" s="19"/>
      <c r="W282" s="20"/>
      <c r="X282" s="20"/>
      <c r="Y282" s="163">
        <f>+AT282</f>
        <v>0</v>
      </c>
      <c r="Z282" s="21"/>
      <c r="AA282" s="4"/>
      <c r="AB282" s="166"/>
      <c r="AC282" s="166"/>
      <c r="AD282" s="170">
        <f>+AB282+AC282</f>
        <v>0</v>
      </c>
      <c r="AE282" s="166"/>
      <c r="AF282" s="166"/>
      <c r="AG282" s="166"/>
      <c r="AH282" s="166"/>
      <c r="AI282" s="166"/>
      <c r="AJ282" s="166"/>
      <c r="AK282" s="166"/>
      <c r="AL282" s="166"/>
      <c r="AM282" s="166"/>
      <c r="AN282" s="166"/>
      <c r="AO282" s="183">
        <f>SUM(AD282:AN286)</f>
        <v>0</v>
      </c>
      <c r="AP282" s="24"/>
      <c r="AQ282" s="8"/>
    </row>
    <row r="283" spans="1:43" ht="14.65" customHeight="1">
      <c r="A283" s="103"/>
      <c r="B283" s="193"/>
      <c r="C283" s="193"/>
      <c r="D283" s="118"/>
      <c r="E283" s="127"/>
      <c r="F283" s="133"/>
      <c r="G283" s="133"/>
      <c r="H283" s="133"/>
      <c r="I283" s="133"/>
      <c r="J283" s="145"/>
      <c r="K283" s="148"/>
      <c r="L283" s="151"/>
      <c r="M283" s="154"/>
      <c r="N283" s="14"/>
      <c r="O283" s="15"/>
      <c r="P283" s="15"/>
      <c r="Q283" s="16"/>
      <c r="R283" s="17" t="str">
        <f ca="1">IF(Q283=0," ",IFERROR(IF(DATEDIF(TODAY(),Q283,"M")&lt;=5,"ROJO",IF(DATEDIF(TODAY(),Q283,"M")&gt;=12,"VERDE",IF(AND(DATEDIF(TODAY(),Q283,"M")&gt;=6,DATEDIF(TODAY(),Q283,"M")&lt;=11),"AMARILLO"))),S283))</f>
        <v xml:space="preserve"> </v>
      </c>
      <c r="S283" s="25" t="str">
        <f>IF(Q283=0," ",IF(Q283&lt;=$N$4,"VENCIDO","NO VENCIDO"))</f>
        <v xml:space="preserve"> </v>
      </c>
      <c r="T283" s="18"/>
      <c r="U283" s="19"/>
      <c r="V283" s="19"/>
      <c r="W283" s="20"/>
      <c r="X283" s="20"/>
      <c r="Y283" s="164"/>
      <c r="Z283" s="21"/>
      <c r="AA283" s="4"/>
      <c r="AB283" s="166"/>
      <c r="AC283" s="166"/>
      <c r="AD283" s="170"/>
      <c r="AE283" s="166"/>
      <c r="AF283" s="166"/>
      <c r="AG283" s="166"/>
      <c r="AH283" s="166"/>
      <c r="AI283" s="166"/>
      <c r="AJ283" s="166"/>
      <c r="AK283" s="166"/>
      <c r="AL283" s="166"/>
      <c r="AM283" s="166"/>
      <c r="AN283" s="166"/>
      <c r="AO283" s="184"/>
      <c r="AP283" s="24"/>
      <c r="AQ283" s="8"/>
    </row>
    <row r="284" spans="1:43" ht="14.65" customHeight="1">
      <c r="A284" s="103"/>
      <c r="B284" s="193"/>
      <c r="C284" s="193"/>
      <c r="D284" s="118"/>
      <c r="E284" s="127"/>
      <c r="F284" s="133"/>
      <c r="G284" s="133"/>
      <c r="H284" s="133"/>
      <c r="I284" s="133"/>
      <c r="J284" s="145"/>
      <c r="K284" s="148"/>
      <c r="L284" s="151"/>
      <c r="M284" s="154"/>
      <c r="N284" s="14"/>
      <c r="O284" s="15"/>
      <c r="P284" s="15"/>
      <c r="Q284" s="16"/>
      <c r="R284" s="17" t="str">
        <f ca="1">IF(Q284=0," ",IFERROR(IF(DATEDIF(TODAY(),Q284,"M")&lt;=5,"ROJO",IF(DATEDIF(TODAY(),Q284,"M")&gt;=12,"VERDE",IF(AND(DATEDIF(TODAY(),Q284,"M")&gt;=6,DATEDIF(TODAY(),Q284,"M")&lt;=11),"AMARILLO"))),S284))</f>
        <v xml:space="preserve"> </v>
      </c>
      <c r="S284" s="25" t="str">
        <f>IF(Q284=0," ",IF(Q284&lt;=$N$4,"VENCIDO","NO VENCIDO"))</f>
        <v xml:space="preserve"> </v>
      </c>
      <c r="T284" s="18"/>
      <c r="U284" s="19"/>
      <c r="V284" s="19"/>
      <c r="W284" s="20"/>
      <c r="X284" s="20"/>
      <c r="Y284" s="164"/>
      <c r="Z284" s="21"/>
      <c r="AA284" s="4"/>
      <c r="AB284" s="166"/>
      <c r="AC284" s="166"/>
      <c r="AD284" s="170"/>
      <c r="AE284" s="166"/>
      <c r="AF284" s="166"/>
      <c r="AG284" s="166"/>
      <c r="AH284" s="166"/>
      <c r="AI284" s="166"/>
      <c r="AJ284" s="166"/>
      <c r="AK284" s="166"/>
      <c r="AL284" s="166"/>
      <c r="AM284" s="166"/>
      <c r="AN284" s="166"/>
      <c r="AO284" s="184"/>
      <c r="AP284" s="24"/>
      <c r="AQ284" s="8"/>
    </row>
    <row r="285" spans="1:43" ht="14.65" customHeight="1">
      <c r="A285" s="103"/>
      <c r="B285" s="193"/>
      <c r="C285" s="193"/>
      <c r="D285" s="118"/>
      <c r="E285" s="127"/>
      <c r="F285" s="133"/>
      <c r="G285" s="133"/>
      <c r="H285" s="133"/>
      <c r="I285" s="133"/>
      <c r="J285" s="145"/>
      <c r="K285" s="148"/>
      <c r="L285" s="151"/>
      <c r="M285" s="154"/>
      <c r="N285" s="14"/>
      <c r="O285" s="15"/>
      <c r="P285" s="15"/>
      <c r="Q285" s="16"/>
      <c r="R285" s="17" t="str">
        <f ca="1">IF(Q285=0," ",IFERROR(IF(DATEDIF(TODAY(),Q285,"M")&lt;=5,"ROJO",IF(DATEDIF(TODAY(),Q285,"M")&gt;=12,"VERDE",IF(AND(DATEDIF(TODAY(),Q285,"M")&gt;=6,DATEDIF(TODAY(),Q285,"M")&lt;=11),"AMARILLO"))),S285))</f>
        <v xml:space="preserve"> </v>
      </c>
      <c r="S285" s="25" t="str">
        <f>IF(Q285=0," ",IF(Q285&lt;=$N$4,"VENCIDO","NO VENCIDO"))</f>
        <v xml:space="preserve"> </v>
      </c>
      <c r="T285" s="18"/>
      <c r="U285" s="19"/>
      <c r="V285" s="19"/>
      <c r="W285" s="20"/>
      <c r="X285" s="20"/>
      <c r="Y285" s="164"/>
      <c r="Z285" s="21"/>
      <c r="AA285" s="4"/>
      <c r="AB285" s="166"/>
      <c r="AC285" s="166"/>
      <c r="AD285" s="170"/>
      <c r="AE285" s="166"/>
      <c r="AF285" s="166"/>
      <c r="AG285" s="166"/>
      <c r="AH285" s="166"/>
      <c r="AI285" s="166"/>
      <c r="AJ285" s="166"/>
      <c r="AK285" s="166"/>
      <c r="AL285" s="166"/>
      <c r="AM285" s="166"/>
      <c r="AN285" s="166"/>
      <c r="AO285" s="184"/>
      <c r="AP285" s="24"/>
      <c r="AQ285" s="8"/>
    </row>
    <row r="286" spans="1:43" ht="14.65" customHeight="1">
      <c r="A286" s="103"/>
      <c r="B286" s="193"/>
      <c r="C286" s="193"/>
      <c r="D286" s="118"/>
      <c r="E286" s="127"/>
      <c r="F286" s="133"/>
      <c r="G286" s="133"/>
      <c r="H286" s="133"/>
      <c r="I286" s="133"/>
      <c r="J286" s="145"/>
      <c r="K286" s="148"/>
      <c r="L286" s="151"/>
      <c r="M286" s="155"/>
      <c r="N286" s="14"/>
      <c r="O286" s="15"/>
      <c r="P286" s="15"/>
      <c r="Q286" s="16"/>
      <c r="R286" s="17" t="str">
        <f ca="1">IF(Q286=0," ",IFERROR(IF(DATEDIF(TODAY(),Q286,"M")&lt;=5,"ROJO",IF(DATEDIF(TODAY(),Q286,"M")&gt;=12,"VERDE",IF(AND(DATEDIF(TODAY(),Q286,"M")&gt;=6,DATEDIF(TODAY(),Q286,"M")&lt;=11),"AMARILLO"))),S286))</f>
        <v xml:space="preserve"> </v>
      </c>
      <c r="S286" s="25" t="str">
        <f>IF(Q286=0," ",IF(Q286&lt;=$N$4,"VENCIDO","NO VENCIDO"))</f>
        <v xml:space="preserve"> </v>
      </c>
      <c r="T286" s="18"/>
      <c r="U286" s="19"/>
      <c r="V286" s="19"/>
      <c r="W286" s="20"/>
      <c r="X286" s="20"/>
      <c r="Y286" s="164"/>
      <c r="Z286" s="21"/>
      <c r="AA286" s="4"/>
      <c r="AB286" s="166"/>
      <c r="AC286" s="166"/>
      <c r="AD286" s="170"/>
      <c r="AE286" s="166"/>
      <c r="AF286" s="166"/>
      <c r="AG286" s="166"/>
      <c r="AH286" s="166"/>
      <c r="AI286" s="166"/>
      <c r="AJ286" s="166"/>
      <c r="AK286" s="166"/>
      <c r="AL286" s="166"/>
      <c r="AM286" s="166"/>
      <c r="AN286" s="166"/>
      <c r="AO286" s="185"/>
      <c r="AP286" s="24"/>
      <c r="AQ286" s="8"/>
    </row>
    <row r="287" spans="1:43" ht="16.5">
      <c r="A287" s="103"/>
      <c r="B287" s="193"/>
      <c r="C287" s="193"/>
      <c r="D287" s="119"/>
      <c r="E287" s="128"/>
      <c r="F287" s="134"/>
      <c r="G287" s="134"/>
      <c r="H287" s="134"/>
      <c r="I287" s="134"/>
      <c r="J287" s="146"/>
      <c r="K287" s="149"/>
      <c r="L287" s="152"/>
      <c r="M287" s="28" t="b">
        <f>M282=N287</f>
        <v>0</v>
      </c>
      <c r="N287" s="29">
        <f>SUM(N282:N286)</f>
        <v>0</v>
      </c>
      <c r="O287" s="30" t="s">
        <v>112</v>
      </c>
      <c r="P287" s="31"/>
      <c r="Q287" s="32"/>
      <c r="R287" s="32"/>
      <c r="S287" s="32"/>
      <c r="T287" s="33">
        <f>SUM(T282:T286)</f>
        <v>0</v>
      </c>
      <c r="U287" s="34"/>
      <c r="V287" s="34"/>
      <c r="W287" s="35"/>
      <c r="X287" s="35"/>
      <c r="Y287" s="165"/>
      <c r="Z287" s="36"/>
      <c r="AA287" s="4"/>
      <c r="AB287" s="37"/>
      <c r="AC287" s="37"/>
      <c r="AD287" s="38"/>
      <c r="AE287" s="37"/>
      <c r="AF287" s="37"/>
      <c r="AG287" s="37"/>
      <c r="AH287" s="37"/>
      <c r="AI287" s="37"/>
      <c r="AJ287" s="37"/>
      <c r="AK287" s="37"/>
      <c r="AL287" s="37"/>
      <c r="AM287" s="37"/>
      <c r="AN287" s="37"/>
      <c r="AO287" s="39"/>
      <c r="AP287" s="24"/>
      <c r="AQ287" s="8"/>
    </row>
    <row r="288" spans="1:43" ht="14.65" customHeight="1">
      <c r="A288" s="103">
        <f>A282+1</f>
        <v>12</v>
      </c>
      <c r="B288" s="193" t="s">
        <v>196</v>
      </c>
      <c r="C288" s="193"/>
      <c r="D288" s="117">
        <f>+Septiembre!M288</f>
        <v>0</v>
      </c>
      <c r="E288" s="126"/>
      <c r="F288" s="132"/>
      <c r="G288" s="132"/>
      <c r="H288" s="132"/>
      <c r="I288" s="132"/>
      <c r="J288" s="144">
        <f>+F288+G288</f>
        <v>0</v>
      </c>
      <c r="K288" s="147">
        <f>+AO288</f>
        <v>0</v>
      </c>
      <c r="L288" s="150">
        <f>+J288+K288</f>
        <v>0</v>
      </c>
      <c r="M288" s="153">
        <f>+(D288+E288)-(L288)+H288-I288</f>
        <v>0</v>
      </c>
      <c r="N288" s="14"/>
      <c r="O288" s="15"/>
      <c r="P288" s="15"/>
      <c r="Q288" s="16"/>
      <c r="R288" s="17" t="str">
        <f ca="1">IF(Q288=0," ",IFERROR(IF(DATEDIF(TODAY(),Q288,"M")&lt;=5,"ROJO",IF(DATEDIF(TODAY(),Q288,"M")&gt;=12,"VERDE",IF(AND(DATEDIF(TODAY(),Q288,"M")&gt;=6,DATEDIF(TODAY(),Q288,"M")&lt;=11),"AMARILLO"))),S288))</f>
        <v xml:space="preserve"> </v>
      </c>
      <c r="S288" s="17" t="str">
        <f>IF(Q288=0," ",IF(Q288&lt;=$N$4,"VENCIDO","NO VENCIDO"))</f>
        <v xml:space="preserve"> </v>
      </c>
      <c r="T288" s="18"/>
      <c r="U288" s="19"/>
      <c r="V288" s="19"/>
      <c r="W288" s="20"/>
      <c r="X288" s="20"/>
      <c r="Y288" s="163">
        <f>+AT288</f>
        <v>0</v>
      </c>
      <c r="Z288" s="21"/>
      <c r="AA288" s="4"/>
      <c r="AB288" s="166"/>
      <c r="AC288" s="166"/>
      <c r="AD288" s="170">
        <f>+AB288+AC288</f>
        <v>0</v>
      </c>
      <c r="AE288" s="166"/>
      <c r="AF288" s="166"/>
      <c r="AG288" s="166"/>
      <c r="AH288" s="166"/>
      <c r="AI288" s="166"/>
      <c r="AJ288" s="166"/>
      <c r="AK288" s="166"/>
      <c r="AL288" s="166"/>
      <c r="AM288" s="166"/>
      <c r="AN288" s="166"/>
      <c r="AO288" s="183">
        <f>SUM(AD288:AN292)</f>
        <v>0</v>
      </c>
      <c r="AP288" s="24"/>
      <c r="AQ288" s="8"/>
    </row>
    <row r="289" spans="1:43" ht="14.65" customHeight="1">
      <c r="A289" s="103"/>
      <c r="B289" s="193"/>
      <c r="C289" s="193"/>
      <c r="D289" s="118"/>
      <c r="E289" s="127"/>
      <c r="F289" s="133"/>
      <c r="G289" s="133"/>
      <c r="H289" s="133"/>
      <c r="I289" s="133"/>
      <c r="J289" s="145"/>
      <c r="K289" s="148"/>
      <c r="L289" s="151"/>
      <c r="M289" s="154"/>
      <c r="N289" s="14"/>
      <c r="O289" s="15"/>
      <c r="P289" s="15"/>
      <c r="Q289" s="16"/>
      <c r="R289" s="17" t="str">
        <f ca="1">IF(Q289=0," ",IFERROR(IF(DATEDIF(TODAY(),Q289,"M")&lt;=5,"ROJO",IF(DATEDIF(TODAY(),Q289,"M")&gt;=12,"VERDE",IF(AND(DATEDIF(TODAY(),Q289,"M")&gt;=6,DATEDIF(TODAY(),Q289,"M")&lt;=11),"AMARILLO"))),S289))</f>
        <v xml:space="preserve"> </v>
      </c>
      <c r="S289" s="25" t="str">
        <f>IF(Q289=0," ",IF(Q289&lt;=$N$4,"VENCIDO","NO VENCIDO"))</f>
        <v xml:space="preserve"> </v>
      </c>
      <c r="T289" s="18"/>
      <c r="U289" s="19"/>
      <c r="V289" s="19"/>
      <c r="W289" s="20"/>
      <c r="X289" s="20"/>
      <c r="Y289" s="164"/>
      <c r="Z289" s="21"/>
      <c r="AA289" s="4"/>
      <c r="AB289" s="166"/>
      <c r="AC289" s="166"/>
      <c r="AD289" s="170"/>
      <c r="AE289" s="166"/>
      <c r="AF289" s="166"/>
      <c r="AG289" s="166"/>
      <c r="AH289" s="166"/>
      <c r="AI289" s="166"/>
      <c r="AJ289" s="166"/>
      <c r="AK289" s="166"/>
      <c r="AL289" s="166"/>
      <c r="AM289" s="166"/>
      <c r="AN289" s="166"/>
      <c r="AO289" s="184"/>
      <c r="AP289" s="24"/>
      <c r="AQ289" s="8"/>
    </row>
    <row r="290" spans="1:43" ht="14.65" customHeight="1">
      <c r="A290" s="103"/>
      <c r="B290" s="193"/>
      <c r="C290" s="193"/>
      <c r="D290" s="118"/>
      <c r="E290" s="127"/>
      <c r="F290" s="133"/>
      <c r="G290" s="133"/>
      <c r="H290" s="133"/>
      <c r="I290" s="133"/>
      <c r="J290" s="145"/>
      <c r="K290" s="148"/>
      <c r="L290" s="151"/>
      <c r="M290" s="154"/>
      <c r="N290" s="14"/>
      <c r="O290" s="15"/>
      <c r="P290" s="15"/>
      <c r="Q290" s="16"/>
      <c r="R290" s="17" t="str">
        <f ca="1">IF(Q290=0," ",IFERROR(IF(DATEDIF(TODAY(),Q290,"M")&lt;=5,"ROJO",IF(DATEDIF(TODAY(),Q290,"M")&gt;=12,"VERDE",IF(AND(DATEDIF(TODAY(),Q290,"M")&gt;=6,DATEDIF(TODAY(),Q290,"M")&lt;=11),"AMARILLO"))),S290))</f>
        <v xml:space="preserve"> </v>
      </c>
      <c r="S290" s="25" t="str">
        <f>IF(Q290=0," ",IF(Q290&lt;=$N$4,"VENCIDO","NO VENCIDO"))</f>
        <v xml:space="preserve"> </v>
      </c>
      <c r="T290" s="18"/>
      <c r="U290" s="19"/>
      <c r="V290" s="19"/>
      <c r="W290" s="20"/>
      <c r="X290" s="20"/>
      <c r="Y290" s="164"/>
      <c r="Z290" s="21"/>
      <c r="AA290" s="4"/>
      <c r="AB290" s="166"/>
      <c r="AC290" s="166"/>
      <c r="AD290" s="170"/>
      <c r="AE290" s="166"/>
      <c r="AF290" s="166"/>
      <c r="AG290" s="166"/>
      <c r="AH290" s="166"/>
      <c r="AI290" s="166"/>
      <c r="AJ290" s="166"/>
      <c r="AK290" s="166"/>
      <c r="AL290" s="166"/>
      <c r="AM290" s="166"/>
      <c r="AN290" s="166"/>
      <c r="AO290" s="184"/>
      <c r="AP290" s="24"/>
      <c r="AQ290" s="8"/>
    </row>
    <row r="291" spans="1:43" ht="14.65" customHeight="1">
      <c r="A291" s="103"/>
      <c r="B291" s="193"/>
      <c r="C291" s="193"/>
      <c r="D291" s="118"/>
      <c r="E291" s="127"/>
      <c r="F291" s="133"/>
      <c r="G291" s="133"/>
      <c r="H291" s="133"/>
      <c r="I291" s="133"/>
      <c r="J291" s="145"/>
      <c r="K291" s="148"/>
      <c r="L291" s="151"/>
      <c r="M291" s="154"/>
      <c r="N291" s="14"/>
      <c r="O291" s="15"/>
      <c r="P291" s="15"/>
      <c r="Q291" s="16"/>
      <c r="R291" s="17" t="str">
        <f ca="1">IF(Q291=0," ",IFERROR(IF(DATEDIF(TODAY(),Q291,"M")&lt;=5,"ROJO",IF(DATEDIF(TODAY(),Q291,"M")&gt;=12,"VERDE",IF(AND(DATEDIF(TODAY(),Q291,"M")&gt;=6,DATEDIF(TODAY(),Q291,"M")&lt;=11),"AMARILLO"))),S291))</f>
        <v xml:space="preserve"> </v>
      </c>
      <c r="S291" s="25" t="str">
        <f>IF(Q291=0," ",IF(Q291&lt;=$N$4,"VENCIDO","NO VENCIDO"))</f>
        <v xml:space="preserve"> </v>
      </c>
      <c r="T291" s="18"/>
      <c r="U291" s="19"/>
      <c r="V291" s="19"/>
      <c r="W291" s="20"/>
      <c r="X291" s="20"/>
      <c r="Y291" s="164"/>
      <c r="Z291" s="21"/>
      <c r="AA291" s="4"/>
      <c r="AB291" s="166"/>
      <c r="AC291" s="166"/>
      <c r="AD291" s="170"/>
      <c r="AE291" s="166"/>
      <c r="AF291" s="166"/>
      <c r="AG291" s="166"/>
      <c r="AH291" s="166"/>
      <c r="AI291" s="166"/>
      <c r="AJ291" s="166"/>
      <c r="AK291" s="166"/>
      <c r="AL291" s="166"/>
      <c r="AM291" s="166"/>
      <c r="AN291" s="166"/>
      <c r="AO291" s="184"/>
      <c r="AP291" s="24"/>
      <c r="AQ291" s="8"/>
    </row>
    <row r="292" spans="1:43" ht="14.65" customHeight="1">
      <c r="A292" s="103"/>
      <c r="B292" s="193"/>
      <c r="C292" s="193"/>
      <c r="D292" s="118"/>
      <c r="E292" s="127"/>
      <c r="F292" s="133"/>
      <c r="G292" s="133"/>
      <c r="H292" s="133"/>
      <c r="I292" s="133"/>
      <c r="J292" s="145"/>
      <c r="K292" s="148"/>
      <c r="L292" s="151"/>
      <c r="M292" s="155"/>
      <c r="N292" s="14"/>
      <c r="O292" s="15"/>
      <c r="P292" s="15"/>
      <c r="Q292" s="16"/>
      <c r="R292" s="17" t="str">
        <f ca="1">IF(Q292=0," ",IFERROR(IF(DATEDIF(TODAY(),Q292,"M")&lt;=5,"ROJO",IF(DATEDIF(TODAY(),Q292,"M")&gt;=12,"VERDE",IF(AND(DATEDIF(TODAY(),Q292,"M")&gt;=6,DATEDIF(TODAY(),Q292,"M")&lt;=11),"AMARILLO"))),S292))</f>
        <v xml:space="preserve"> </v>
      </c>
      <c r="S292" s="25" t="str">
        <f>IF(Q292=0," ",IF(Q292&lt;=$N$4,"VENCIDO","NO VENCIDO"))</f>
        <v xml:space="preserve"> </v>
      </c>
      <c r="T292" s="18"/>
      <c r="U292" s="19"/>
      <c r="V292" s="19"/>
      <c r="W292" s="20"/>
      <c r="X292" s="20"/>
      <c r="Y292" s="164"/>
      <c r="Z292" s="21"/>
      <c r="AA292" s="4"/>
      <c r="AB292" s="166"/>
      <c r="AC292" s="166"/>
      <c r="AD292" s="170"/>
      <c r="AE292" s="166"/>
      <c r="AF292" s="166"/>
      <c r="AG292" s="166"/>
      <c r="AH292" s="166"/>
      <c r="AI292" s="166"/>
      <c r="AJ292" s="166"/>
      <c r="AK292" s="166"/>
      <c r="AL292" s="166"/>
      <c r="AM292" s="166"/>
      <c r="AN292" s="166"/>
      <c r="AO292" s="185"/>
      <c r="AP292" s="24"/>
      <c r="AQ292" s="8"/>
    </row>
    <row r="293" spans="1:43" ht="16.5">
      <c r="A293" s="103"/>
      <c r="B293" s="193"/>
      <c r="C293" s="193"/>
      <c r="D293" s="119"/>
      <c r="E293" s="128"/>
      <c r="F293" s="134"/>
      <c r="G293" s="134"/>
      <c r="H293" s="134"/>
      <c r="I293" s="134"/>
      <c r="J293" s="146"/>
      <c r="K293" s="149"/>
      <c r="L293" s="152"/>
      <c r="M293" s="28" t="b">
        <f>M288=N293</f>
        <v>1</v>
      </c>
      <c r="N293" s="29">
        <f>SUM(N288:N292)</f>
        <v>0</v>
      </c>
      <c r="O293" s="30" t="s">
        <v>112</v>
      </c>
      <c r="P293" s="31"/>
      <c r="Q293" s="32"/>
      <c r="R293" s="32"/>
      <c r="S293" s="32"/>
      <c r="T293" s="33">
        <f>SUM(T288:T292)</f>
        <v>0</v>
      </c>
      <c r="U293" s="34"/>
      <c r="V293" s="34"/>
      <c r="W293" s="35"/>
      <c r="X293" s="35"/>
      <c r="Y293" s="165"/>
      <c r="Z293" s="36"/>
      <c r="AA293" s="4"/>
      <c r="AB293" s="37"/>
      <c r="AC293" s="38"/>
      <c r="AD293" s="38"/>
      <c r="AE293" s="38"/>
      <c r="AF293" s="38"/>
      <c r="AG293" s="38"/>
      <c r="AH293" s="38"/>
      <c r="AI293" s="38"/>
      <c r="AJ293" s="38"/>
      <c r="AK293" s="38"/>
      <c r="AL293" s="38"/>
      <c r="AM293" s="38"/>
      <c r="AN293" s="38"/>
      <c r="AO293" s="39"/>
      <c r="AP293" s="24"/>
      <c r="AQ293" s="8"/>
    </row>
    <row r="294" spans="1:43" ht="16.5">
      <c r="A294" s="91" t="s">
        <v>197</v>
      </c>
      <c r="B294" s="91"/>
      <c r="C294" s="91"/>
      <c r="D294" s="48"/>
      <c r="E294" s="48"/>
      <c r="F294" s="48"/>
      <c r="G294" s="48"/>
      <c r="H294" s="48"/>
      <c r="I294" s="48"/>
      <c r="J294" s="48"/>
      <c r="K294" s="48"/>
      <c r="L294" s="48"/>
      <c r="M294" s="48"/>
      <c r="N294" s="48"/>
      <c r="O294" s="48"/>
      <c r="P294" s="48"/>
      <c r="Q294" s="48"/>
      <c r="R294" s="48"/>
      <c r="S294" s="48"/>
      <c r="T294" s="48"/>
      <c r="U294" s="48"/>
      <c r="V294" s="48"/>
      <c r="W294" s="48"/>
      <c r="X294" s="48"/>
      <c r="Y294" s="48"/>
      <c r="Z294" s="49"/>
      <c r="AA294" s="4"/>
      <c r="AB294" s="50"/>
      <c r="AC294" s="51"/>
      <c r="AD294" s="51"/>
      <c r="AE294" s="51"/>
      <c r="AF294" s="51"/>
      <c r="AG294" s="51"/>
      <c r="AH294" s="51"/>
      <c r="AI294" s="51"/>
      <c r="AJ294" s="51"/>
      <c r="AK294" s="51"/>
      <c r="AL294" s="51"/>
      <c r="AM294" s="51"/>
      <c r="AN294" s="51"/>
      <c r="AO294" s="51"/>
      <c r="AP294" s="52"/>
      <c r="AQ294" s="8"/>
    </row>
    <row r="295" spans="1:43" ht="14.65" customHeight="1">
      <c r="A295" s="103">
        <v>1</v>
      </c>
      <c r="B295" s="193" t="s">
        <v>198</v>
      </c>
      <c r="C295" s="193"/>
      <c r="D295" s="117">
        <f>+Septiembre!M295</f>
        <v>146</v>
      </c>
      <c r="E295" s="126"/>
      <c r="F295" s="132"/>
      <c r="G295" s="132"/>
      <c r="H295" s="132"/>
      <c r="I295" s="132"/>
      <c r="J295" s="144">
        <f>+F295+G295</f>
        <v>0</v>
      </c>
      <c r="K295" s="147">
        <f>+AO295</f>
        <v>0</v>
      </c>
      <c r="L295" s="150">
        <f>+J295+K295</f>
        <v>0</v>
      </c>
      <c r="M295" s="153">
        <f>+(D295+E295)-L295+H295-I295</f>
        <v>146</v>
      </c>
      <c r="N295" s="14"/>
      <c r="O295" s="15"/>
      <c r="P295" s="15"/>
      <c r="Q295" s="16"/>
      <c r="R295" s="17" t="str">
        <f ca="1">IF(Q295=0," ",IFERROR(IF(DATEDIF(TODAY(),Q295,"M")&lt;=5,"ROJO",IF(DATEDIF(TODAY(),Q295,"M")&gt;=12,"VERDE",IF(AND(DATEDIF(TODAY(),Q295,"M")&gt;=6,DATEDIF(TODAY(),Q295,"M")&lt;=11),"AMARILLO"))),S295))</f>
        <v xml:space="preserve"> </v>
      </c>
      <c r="S295" s="17" t="str">
        <f t="shared" ref="S295:S300" si="0">IF(Q295=0," ",IF(Q295&lt;=$N$4,"VENCIDO","NO VENCIDO"))</f>
        <v xml:space="preserve"> </v>
      </c>
      <c r="T295" s="18"/>
      <c r="U295" s="19"/>
      <c r="V295" s="19"/>
      <c r="W295" s="20"/>
      <c r="X295" s="20"/>
      <c r="Y295" s="163">
        <f>+AT295</f>
        <v>0</v>
      </c>
      <c r="Z295" s="21"/>
      <c r="AA295" s="4"/>
      <c r="AB295" s="167"/>
      <c r="AC295" s="167"/>
      <c r="AD295" s="171">
        <f>+AB295+AC295</f>
        <v>0</v>
      </c>
      <c r="AE295" s="167"/>
      <c r="AF295" s="167"/>
      <c r="AG295" s="167"/>
      <c r="AH295" s="167"/>
      <c r="AI295" s="167"/>
      <c r="AJ295" s="167"/>
      <c r="AK295" s="167"/>
      <c r="AL295" s="167"/>
      <c r="AM295" s="167"/>
      <c r="AN295" s="167"/>
      <c r="AO295" s="183">
        <f>SUM(AD295:AN300)</f>
        <v>0</v>
      </c>
      <c r="AP295" s="24"/>
      <c r="AQ295" s="8"/>
    </row>
    <row r="296" spans="1:43" ht="14.65" customHeight="1">
      <c r="A296" s="103"/>
      <c r="B296" s="193"/>
      <c r="C296" s="193"/>
      <c r="D296" s="118"/>
      <c r="E296" s="127"/>
      <c r="F296" s="133"/>
      <c r="G296" s="133"/>
      <c r="H296" s="133"/>
      <c r="I296" s="133"/>
      <c r="J296" s="145"/>
      <c r="K296" s="148"/>
      <c r="L296" s="151"/>
      <c r="M296" s="154"/>
      <c r="N296" s="14"/>
      <c r="O296" s="15"/>
      <c r="P296" s="15"/>
      <c r="Q296" s="16"/>
      <c r="R296" s="17" t="str">
        <f ca="1">IF(Q296=0," ",IFERROR(IF(DATEDIF(TODAY(),Q296,"M")&lt;=5,"ROJO",IF(DATEDIF(TODAY(),Q296,"M")&gt;=12,"VERDE",IF(AND(DATEDIF(TODAY(),Q296,"M")&gt;=6,DATEDIF(TODAY(),Q296,"M")&lt;=11),"AMARILLO"))),S296))</f>
        <v xml:space="preserve"> </v>
      </c>
      <c r="S296" s="25" t="str">
        <f t="shared" si="0"/>
        <v xml:space="preserve"> </v>
      </c>
      <c r="T296" s="18"/>
      <c r="U296" s="19"/>
      <c r="V296" s="19"/>
      <c r="W296" s="20"/>
      <c r="X296" s="20"/>
      <c r="Y296" s="164"/>
      <c r="Z296" s="21"/>
      <c r="AA296" s="4"/>
      <c r="AB296" s="168"/>
      <c r="AC296" s="168"/>
      <c r="AD296" s="172"/>
      <c r="AE296" s="168"/>
      <c r="AF296" s="168"/>
      <c r="AG296" s="168"/>
      <c r="AH296" s="168"/>
      <c r="AI296" s="168"/>
      <c r="AJ296" s="168"/>
      <c r="AK296" s="168"/>
      <c r="AL296" s="168"/>
      <c r="AM296" s="168"/>
      <c r="AN296" s="168"/>
      <c r="AO296" s="184"/>
      <c r="AP296" s="24"/>
      <c r="AQ296" s="8"/>
    </row>
    <row r="297" spans="1:43" ht="14.65" customHeight="1">
      <c r="A297" s="103"/>
      <c r="B297" s="193"/>
      <c r="C297" s="193"/>
      <c r="D297" s="118"/>
      <c r="E297" s="127"/>
      <c r="F297" s="133"/>
      <c r="G297" s="133"/>
      <c r="H297" s="133"/>
      <c r="I297" s="133"/>
      <c r="J297" s="145"/>
      <c r="K297" s="148"/>
      <c r="L297" s="151"/>
      <c r="M297" s="154"/>
      <c r="N297" s="14"/>
      <c r="O297" s="15"/>
      <c r="P297" s="15"/>
      <c r="Q297" s="16"/>
      <c r="R297" s="17" t="str">
        <f ca="1">IF(Q297=0," ",IFERROR(IF(DATEDIF(TODAY(),Q297,"M")&lt;=5,"ROJO",IF(DATEDIF(TODAY(),Q297,"M")&gt;=12,"VERDE",IF(AND(DATEDIF(TODAY(),Q297,"M")&gt;=6,DATEDIF(TODAY(),Q297,"M")&lt;=11),"AMARILLO"))),S297))</f>
        <v xml:space="preserve"> </v>
      </c>
      <c r="S297" s="25" t="str">
        <f t="shared" si="0"/>
        <v xml:space="preserve"> </v>
      </c>
      <c r="T297" s="18"/>
      <c r="U297" s="19"/>
      <c r="V297" s="19"/>
      <c r="W297" s="20"/>
      <c r="X297" s="20"/>
      <c r="Y297" s="164"/>
      <c r="Z297" s="21"/>
      <c r="AA297" s="4"/>
      <c r="AB297" s="168"/>
      <c r="AC297" s="168"/>
      <c r="AD297" s="172"/>
      <c r="AE297" s="168"/>
      <c r="AF297" s="168"/>
      <c r="AG297" s="168"/>
      <c r="AH297" s="168"/>
      <c r="AI297" s="168"/>
      <c r="AJ297" s="168"/>
      <c r="AK297" s="168"/>
      <c r="AL297" s="168"/>
      <c r="AM297" s="168"/>
      <c r="AN297" s="168"/>
      <c r="AO297" s="184"/>
      <c r="AP297" s="24"/>
      <c r="AQ297" s="8"/>
    </row>
    <row r="298" spans="1:43" ht="14.65" customHeight="1">
      <c r="A298" s="103"/>
      <c r="B298" s="193"/>
      <c r="C298" s="193"/>
      <c r="D298" s="118"/>
      <c r="E298" s="127"/>
      <c r="F298" s="133"/>
      <c r="G298" s="133"/>
      <c r="H298" s="133"/>
      <c r="I298" s="133"/>
      <c r="J298" s="145"/>
      <c r="K298" s="148"/>
      <c r="L298" s="151"/>
      <c r="M298" s="154"/>
      <c r="N298" s="14"/>
      <c r="O298" s="15"/>
      <c r="P298" s="15"/>
      <c r="Q298" s="16"/>
      <c r="R298" s="40"/>
      <c r="S298" s="41"/>
      <c r="T298" s="18"/>
      <c r="U298" s="19"/>
      <c r="V298" s="19"/>
      <c r="W298" s="20"/>
      <c r="X298" s="20"/>
      <c r="Y298" s="164"/>
      <c r="Z298" s="21"/>
      <c r="AA298" s="4"/>
      <c r="AB298" s="168"/>
      <c r="AC298" s="168"/>
      <c r="AD298" s="172"/>
      <c r="AE298" s="168"/>
      <c r="AF298" s="168"/>
      <c r="AG298" s="168"/>
      <c r="AH298" s="168"/>
      <c r="AI298" s="168"/>
      <c r="AJ298" s="168"/>
      <c r="AK298" s="168"/>
      <c r="AL298" s="168"/>
      <c r="AM298" s="168"/>
      <c r="AN298" s="168"/>
      <c r="AO298" s="184"/>
      <c r="AP298" s="24"/>
      <c r="AQ298" s="8"/>
    </row>
    <row r="299" spans="1:43" ht="14.65" customHeight="1">
      <c r="A299" s="103"/>
      <c r="B299" s="193"/>
      <c r="C299" s="193"/>
      <c r="D299" s="118"/>
      <c r="E299" s="127"/>
      <c r="F299" s="133"/>
      <c r="G299" s="133"/>
      <c r="H299" s="133"/>
      <c r="I299" s="133"/>
      <c r="J299" s="145"/>
      <c r="K299" s="148"/>
      <c r="L299" s="151"/>
      <c r="M299" s="154"/>
      <c r="N299" s="14"/>
      <c r="O299" s="15"/>
      <c r="P299" s="15"/>
      <c r="Q299" s="16"/>
      <c r="R299" s="17" t="str">
        <f ca="1">IF(Q299=0," ",IFERROR(IF(DATEDIF(TODAY(),Q299,"M")&lt;=5,"ROJO",IF(DATEDIF(TODAY(),Q299,"M")&gt;=12,"VERDE",IF(AND(DATEDIF(TODAY(),Q299,"M")&gt;=6,DATEDIF(TODAY(),Q299,"M")&lt;=11),"AMARILLO"))),S299))</f>
        <v xml:space="preserve"> </v>
      </c>
      <c r="S299" s="25" t="str">
        <f t="shared" si="0"/>
        <v xml:space="preserve"> </v>
      </c>
      <c r="T299" s="18"/>
      <c r="U299" s="19"/>
      <c r="V299" s="19"/>
      <c r="W299" s="20"/>
      <c r="X299" s="20"/>
      <c r="Y299" s="164"/>
      <c r="Z299" s="21"/>
      <c r="AA299" s="4"/>
      <c r="AB299" s="168"/>
      <c r="AC299" s="168"/>
      <c r="AD299" s="172"/>
      <c r="AE299" s="168"/>
      <c r="AF299" s="168"/>
      <c r="AG299" s="168"/>
      <c r="AH299" s="168"/>
      <c r="AI299" s="168"/>
      <c r="AJ299" s="168"/>
      <c r="AK299" s="168"/>
      <c r="AL299" s="168"/>
      <c r="AM299" s="168"/>
      <c r="AN299" s="168"/>
      <c r="AO299" s="184"/>
      <c r="AP299" s="24"/>
      <c r="AQ299" s="8"/>
    </row>
    <row r="300" spans="1:43" ht="14.65" customHeight="1">
      <c r="A300" s="103"/>
      <c r="B300" s="193"/>
      <c r="C300" s="193"/>
      <c r="D300" s="118"/>
      <c r="E300" s="127"/>
      <c r="F300" s="133"/>
      <c r="G300" s="133"/>
      <c r="H300" s="133"/>
      <c r="I300" s="133"/>
      <c r="J300" s="145"/>
      <c r="K300" s="148"/>
      <c r="L300" s="151"/>
      <c r="M300" s="155"/>
      <c r="N300" s="14"/>
      <c r="O300" s="15"/>
      <c r="P300" s="15"/>
      <c r="Q300" s="16"/>
      <c r="R300" s="17" t="str">
        <f ca="1">IF(Q300=0," ",IFERROR(IF(DATEDIF(TODAY(),Q300,"M")&lt;=5,"ROJO",IF(DATEDIF(TODAY(),Q300,"M")&gt;=12,"VERDE",IF(AND(DATEDIF(TODAY(),Q300,"M")&gt;=6,DATEDIF(TODAY(),Q300,"M")&lt;=11),"AMARILLO"))),S300))</f>
        <v xml:space="preserve"> </v>
      </c>
      <c r="S300" s="25" t="str">
        <f t="shared" si="0"/>
        <v xml:space="preserve"> </v>
      </c>
      <c r="T300" s="18"/>
      <c r="U300" s="19"/>
      <c r="V300" s="19"/>
      <c r="W300" s="20"/>
      <c r="X300" s="20"/>
      <c r="Y300" s="164"/>
      <c r="Z300" s="21"/>
      <c r="AA300" s="4"/>
      <c r="AB300" s="169"/>
      <c r="AC300" s="169"/>
      <c r="AD300" s="173"/>
      <c r="AE300" s="169"/>
      <c r="AF300" s="169"/>
      <c r="AG300" s="169"/>
      <c r="AH300" s="169"/>
      <c r="AI300" s="169"/>
      <c r="AJ300" s="169"/>
      <c r="AK300" s="169"/>
      <c r="AL300" s="169"/>
      <c r="AM300" s="169"/>
      <c r="AN300" s="169"/>
      <c r="AO300" s="185"/>
      <c r="AP300" s="24"/>
      <c r="AQ300" s="8"/>
    </row>
    <row r="301" spans="1:43" ht="16.5">
      <c r="A301" s="103"/>
      <c r="B301" s="193"/>
      <c r="C301" s="193"/>
      <c r="D301" s="119"/>
      <c r="E301" s="128"/>
      <c r="F301" s="134"/>
      <c r="G301" s="134"/>
      <c r="H301" s="134"/>
      <c r="I301" s="134"/>
      <c r="J301" s="146"/>
      <c r="K301" s="149"/>
      <c r="L301" s="152"/>
      <c r="M301" s="28" t="b">
        <f>M295=N301</f>
        <v>0</v>
      </c>
      <c r="N301" s="29">
        <f>SUM(N295:N300)</f>
        <v>0</v>
      </c>
      <c r="O301" s="30" t="s">
        <v>112</v>
      </c>
      <c r="P301" s="31"/>
      <c r="Q301" s="32"/>
      <c r="R301" s="32"/>
      <c r="S301" s="32"/>
      <c r="T301" s="33">
        <f>SUM(T295:T300)</f>
        <v>0</v>
      </c>
      <c r="U301" s="34"/>
      <c r="V301" s="34"/>
      <c r="W301" s="35"/>
      <c r="X301" s="35"/>
      <c r="Y301" s="165"/>
      <c r="Z301" s="36"/>
      <c r="AA301" s="4"/>
      <c r="AB301" s="37"/>
      <c r="AC301" s="38"/>
      <c r="AD301" s="53"/>
      <c r="AE301" s="38"/>
      <c r="AF301" s="38"/>
      <c r="AG301" s="38"/>
      <c r="AH301" s="38"/>
      <c r="AI301" s="38"/>
      <c r="AJ301" s="38"/>
      <c r="AK301" s="38"/>
      <c r="AL301" s="38"/>
      <c r="AM301" s="38"/>
      <c r="AN301" s="38"/>
      <c r="AO301" s="39"/>
      <c r="AP301" s="24"/>
      <c r="AQ301" s="8"/>
    </row>
    <row r="302" spans="1:43" ht="14.65" customHeight="1">
      <c r="A302" s="103">
        <f>+A295+1</f>
        <v>2</v>
      </c>
      <c r="B302" s="193" t="s">
        <v>201</v>
      </c>
      <c r="C302" s="193"/>
      <c r="D302" s="117">
        <f>+Septiembre!M302</f>
        <v>0</v>
      </c>
      <c r="E302" s="126"/>
      <c r="F302" s="132"/>
      <c r="G302" s="132"/>
      <c r="H302" s="132"/>
      <c r="I302" s="132"/>
      <c r="J302" s="144">
        <f>+F302+G302</f>
        <v>0</v>
      </c>
      <c r="K302" s="147">
        <f>+AO302</f>
        <v>0</v>
      </c>
      <c r="L302" s="150">
        <f>+J302+K302</f>
        <v>0</v>
      </c>
      <c r="M302" s="153">
        <f>+(D302+E302)-L302+H302-I302</f>
        <v>0</v>
      </c>
      <c r="N302" s="14"/>
      <c r="O302" s="15"/>
      <c r="P302" s="15"/>
      <c r="Q302" s="16"/>
      <c r="R302" s="17" t="str">
        <f ca="1">IF(Q302=0," ",IFERROR(IF(DATEDIF(TODAY(),Q302,"M")&lt;=5,"ROJO",IF(DATEDIF(TODAY(),Q302,"M")&gt;=12,"VERDE",IF(AND(DATEDIF(TODAY(),Q302,"M")&gt;=6,DATEDIF(TODAY(),Q302,"M")&lt;=11),"AMARILLO"))),S302))</f>
        <v xml:space="preserve"> </v>
      </c>
      <c r="S302" s="17" t="str">
        <f t="shared" ref="S302:S307" si="1">IF(Q302=0," ",IF(Q302&lt;=$N$4,"VENCIDO","NO VENCIDO"))</f>
        <v xml:space="preserve"> </v>
      </c>
      <c r="T302" s="18"/>
      <c r="U302" s="19"/>
      <c r="V302" s="19"/>
      <c r="W302" s="20"/>
      <c r="X302" s="20"/>
      <c r="Y302" s="163">
        <f>+AT302</f>
        <v>0</v>
      </c>
      <c r="Z302" s="21"/>
      <c r="AA302" s="4"/>
      <c r="AB302" s="167"/>
      <c r="AC302" s="167"/>
      <c r="AD302" s="171">
        <f>+AB302+AC302</f>
        <v>0</v>
      </c>
      <c r="AE302" s="167"/>
      <c r="AF302" s="167"/>
      <c r="AG302" s="167"/>
      <c r="AH302" s="167"/>
      <c r="AI302" s="167"/>
      <c r="AJ302" s="167"/>
      <c r="AK302" s="167"/>
      <c r="AL302" s="167"/>
      <c r="AM302" s="167"/>
      <c r="AN302" s="167"/>
      <c r="AO302" s="183">
        <f>SUM(AD302:AN307)</f>
        <v>0</v>
      </c>
      <c r="AP302" s="24"/>
      <c r="AQ302" s="8"/>
    </row>
    <row r="303" spans="1:43" ht="14.65" customHeight="1">
      <c r="A303" s="103"/>
      <c r="B303" s="193"/>
      <c r="C303" s="193"/>
      <c r="D303" s="118"/>
      <c r="E303" s="127"/>
      <c r="F303" s="133"/>
      <c r="G303" s="133"/>
      <c r="H303" s="133"/>
      <c r="I303" s="133"/>
      <c r="J303" s="145"/>
      <c r="K303" s="148"/>
      <c r="L303" s="151"/>
      <c r="M303" s="154"/>
      <c r="N303" s="14"/>
      <c r="O303" s="15"/>
      <c r="P303" s="15"/>
      <c r="Q303" s="16"/>
      <c r="R303" s="17" t="str">
        <f ca="1">IF(Q303=0," ",IFERROR(IF(DATEDIF(TODAY(),Q303,"M")&lt;=5,"ROJO",IF(DATEDIF(TODAY(),Q303,"M")&gt;=12,"VERDE",IF(AND(DATEDIF(TODAY(),Q303,"M")&gt;=6,DATEDIF(TODAY(),Q303,"M")&lt;=11),"AMARILLO"))),S303))</f>
        <v xml:space="preserve"> </v>
      </c>
      <c r="S303" s="25" t="str">
        <f t="shared" si="1"/>
        <v xml:space="preserve"> </v>
      </c>
      <c r="T303" s="18"/>
      <c r="U303" s="19"/>
      <c r="V303" s="19"/>
      <c r="W303" s="20"/>
      <c r="X303" s="20"/>
      <c r="Y303" s="164"/>
      <c r="Z303" s="21"/>
      <c r="AA303" s="4"/>
      <c r="AB303" s="168"/>
      <c r="AC303" s="168"/>
      <c r="AD303" s="172"/>
      <c r="AE303" s="168"/>
      <c r="AF303" s="168"/>
      <c r="AG303" s="168"/>
      <c r="AH303" s="168"/>
      <c r="AI303" s="168"/>
      <c r="AJ303" s="168"/>
      <c r="AK303" s="168"/>
      <c r="AL303" s="168"/>
      <c r="AM303" s="168"/>
      <c r="AN303" s="168"/>
      <c r="AO303" s="184"/>
      <c r="AP303" s="24"/>
      <c r="AQ303" s="8"/>
    </row>
    <row r="304" spans="1:43" ht="14.65" customHeight="1">
      <c r="A304" s="103"/>
      <c r="B304" s="193"/>
      <c r="C304" s="193"/>
      <c r="D304" s="118"/>
      <c r="E304" s="127"/>
      <c r="F304" s="133"/>
      <c r="G304" s="133"/>
      <c r="H304" s="133"/>
      <c r="I304" s="133"/>
      <c r="J304" s="145"/>
      <c r="K304" s="148"/>
      <c r="L304" s="151"/>
      <c r="M304" s="154"/>
      <c r="N304" s="14"/>
      <c r="O304" s="15"/>
      <c r="P304" s="15"/>
      <c r="Q304" s="16"/>
      <c r="R304" s="17" t="str">
        <f ca="1">IF(Q304=0," ",IFERROR(IF(DATEDIF(TODAY(),Q304,"M")&lt;=5,"ROJO",IF(DATEDIF(TODAY(),Q304,"M")&gt;=12,"VERDE",IF(AND(DATEDIF(TODAY(),Q304,"M")&gt;=6,DATEDIF(TODAY(),Q304,"M")&lt;=11),"AMARILLO"))),S304))</f>
        <v xml:space="preserve"> </v>
      </c>
      <c r="S304" s="25" t="str">
        <f t="shared" si="1"/>
        <v xml:space="preserve"> </v>
      </c>
      <c r="T304" s="18"/>
      <c r="U304" s="19"/>
      <c r="V304" s="19"/>
      <c r="W304" s="20"/>
      <c r="X304" s="20"/>
      <c r="Y304" s="164"/>
      <c r="Z304" s="21"/>
      <c r="AA304" s="4"/>
      <c r="AB304" s="168"/>
      <c r="AC304" s="168"/>
      <c r="AD304" s="172"/>
      <c r="AE304" s="168"/>
      <c r="AF304" s="168"/>
      <c r="AG304" s="168"/>
      <c r="AH304" s="168"/>
      <c r="AI304" s="168"/>
      <c r="AJ304" s="168"/>
      <c r="AK304" s="168"/>
      <c r="AL304" s="168"/>
      <c r="AM304" s="168"/>
      <c r="AN304" s="168"/>
      <c r="AO304" s="184"/>
      <c r="AP304" s="24"/>
      <c r="AQ304" s="8"/>
    </row>
    <row r="305" spans="1:43" ht="14.65" customHeight="1">
      <c r="A305" s="103"/>
      <c r="B305" s="193"/>
      <c r="C305" s="193"/>
      <c r="D305" s="118"/>
      <c r="E305" s="127"/>
      <c r="F305" s="133"/>
      <c r="G305" s="133"/>
      <c r="H305" s="133"/>
      <c r="I305" s="133"/>
      <c r="J305" s="145"/>
      <c r="K305" s="148"/>
      <c r="L305" s="151"/>
      <c r="M305" s="154"/>
      <c r="N305" s="14"/>
      <c r="O305" s="15"/>
      <c r="P305" s="15"/>
      <c r="Q305" s="16"/>
      <c r="R305" s="40"/>
      <c r="S305" s="41"/>
      <c r="T305" s="18"/>
      <c r="U305" s="19"/>
      <c r="V305" s="19"/>
      <c r="W305" s="20"/>
      <c r="X305" s="20"/>
      <c r="Y305" s="164"/>
      <c r="Z305" s="21"/>
      <c r="AA305" s="4"/>
      <c r="AB305" s="168"/>
      <c r="AC305" s="168"/>
      <c r="AD305" s="172"/>
      <c r="AE305" s="168"/>
      <c r="AF305" s="168"/>
      <c r="AG305" s="168"/>
      <c r="AH305" s="168"/>
      <c r="AI305" s="168"/>
      <c r="AJ305" s="168"/>
      <c r="AK305" s="168"/>
      <c r="AL305" s="168"/>
      <c r="AM305" s="168"/>
      <c r="AN305" s="168"/>
      <c r="AO305" s="184"/>
      <c r="AP305" s="24"/>
      <c r="AQ305" s="8"/>
    </row>
    <row r="306" spans="1:43" ht="14.65" customHeight="1">
      <c r="A306" s="103"/>
      <c r="B306" s="193"/>
      <c r="C306" s="193"/>
      <c r="D306" s="118"/>
      <c r="E306" s="127"/>
      <c r="F306" s="133"/>
      <c r="G306" s="133"/>
      <c r="H306" s="133"/>
      <c r="I306" s="133"/>
      <c r="J306" s="145"/>
      <c r="K306" s="148"/>
      <c r="L306" s="151"/>
      <c r="M306" s="154"/>
      <c r="N306" s="14"/>
      <c r="O306" s="15"/>
      <c r="P306" s="15"/>
      <c r="Q306" s="16"/>
      <c r="R306" s="17" t="str">
        <f ca="1">IF(Q306=0," ",IFERROR(IF(DATEDIF(TODAY(),Q306,"M")&lt;=5,"ROJO",IF(DATEDIF(TODAY(),Q306,"M")&gt;=12,"VERDE",IF(AND(DATEDIF(TODAY(),Q306,"M")&gt;=6,DATEDIF(TODAY(),Q306,"M")&lt;=11),"AMARILLO"))),S306))</f>
        <v xml:space="preserve"> </v>
      </c>
      <c r="S306" s="25" t="str">
        <f t="shared" si="1"/>
        <v xml:space="preserve"> </v>
      </c>
      <c r="T306" s="18"/>
      <c r="U306" s="19"/>
      <c r="V306" s="19"/>
      <c r="W306" s="20"/>
      <c r="X306" s="20"/>
      <c r="Y306" s="164"/>
      <c r="Z306" s="21"/>
      <c r="AA306" s="4"/>
      <c r="AB306" s="168"/>
      <c r="AC306" s="168"/>
      <c r="AD306" s="172"/>
      <c r="AE306" s="168"/>
      <c r="AF306" s="168"/>
      <c r="AG306" s="168"/>
      <c r="AH306" s="168"/>
      <c r="AI306" s="168"/>
      <c r="AJ306" s="168"/>
      <c r="AK306" s="168"/>
      <c r="AL306" s="168"/>
      <c r="AM306" s="168"/>
      <c r="AN306" s="168"/>
      <c r="AO306" s="184"/>
      <c r="AP306" s="24"/>
      <c r="AQ306" s="8"/>
    </row>
    <row r="307" spans="1:43" ht="14.65" customHeight="1">
      <c r="A307" s="103"/>
      <c r="B307" s="193"/>
      <c r="C307" s="193"/>
      <c r="D307" s="118"/>
      <c r="E307" s="127"/>
      <c r="F307" s="133"/>
      <c r="G307" s="133"/>
      <c r="H307" s="133"/>
      <c r="I307" s="133"/>
      <c r="J307" s="145"/>
      <c r="K307" s="148"/>
      <c r="L307" s="151"/>
      <c r="M307" s="155"/>
      <c r="N307" s="14"/>
      <c r="O307" s="15"/>
      <c r="P307" s="15"/>
      <c r="Q307" s="16"/>
      <c r="R307" s="17" t="str">
        <f ca="1">IF(Q307=0," ",IFERROR(IF(DATEDIF(TODAY(),Q307,"M")&lt;=5,"ROJO",IF(DATEDIF(TODAY(),Q307,"M")&gt;=12,"VERDE",IF(AND(DATEDIF(TODAY(),Q307,"M")&gt;=6,DATEDIF(TODAY(),Q307,"M")&lt;=11),"AMARILLO"))),S307))</f>
        <v xml:space="preserve"> </v>
      </c>
      <c r="S307" s="25" t="str">
        <f t="shared" si="1"/>
        <v xml:space="preserve"> </v>
      </c>
      <c r="T307" s="18"/>
      <c r="U307" s="19"/>
      <c r="V307" s="19"/>
      <c r="W307" s="20"/>
      <c r="X307" s="20"/>
      <c r="Y307" s="164"/>
      <c r="Z307" s="21"/>
      <c r="AA307" s="4"/>
      <c r="AB307" s="169"/>
      <c r="AC307" s="169"/>
      <c r="AD307" s="173"/>
      <c r="AE307" s="169"/>
      <c r="AF307" s="169"/>
      <c r="AG307" s="169"/>
      <c r="AH307" s="169"/>
      <c r="AI307" s="169"/>
      <c r="AJ307" s="169"/>
      <c r="AK307" s="169"/>
      <c r="AL307" s="169"/>
      <c r="AM307" s="169"/>
      <c r="AN307" s="169"/>
      <c r="AO307" s="185"/>
      <c r="AP307" s="24"/>
      <c r="AQ307" s="8"/>
    </row>
    <row r="308" spans="1:43" ht="16.5">
      <c r="A308" s="103"/>
      <c r="B308" s="193"/>
      <c r="C308" s="193"/>
      <c r="D308" s="119"/>
      <c r="E308" s="128"/>
      <c r="F308" s="134"/>
      <c r="G308" s="134"/>
      <c r="H308" s="134"/>
      <c r="I308" s="134"/>
      <c r="J308" s="146"/>
      <c r="K308" s="149"/>
      <c r="L308" s="152"/>
      <c r="M308" s="28" t="b">
        <f>M302=N308</f>
        <v>1</v>
      </c>
      <c r="N308" s="29">
        <f>SUM(N302:N307)</f>
        <v>0</v>
      </c>
      <c r="O308" s="30" t="s">
        <v>112</v>
      </c>
      <c r="P308" s="31"/>
      <c r="Q308" s="32"/>
      <c r="R308" s="32"/>
      <c r="S308" s="32"/>
      <c r="T308" s="33">
        <f>SUM(T302:T307)</f>
        <v>0</v>
      </c>
      <c r="U308" s="34"/>
      <c r="V308" s="34"/>
      <c r="W308" s="35"/>
      <c r="X308" s="35"/>
      <c r="Y308" s="165"/>
      <c r="Z308" s="36"/>
      <c r="AA308" s="4"/>
      <c r="AB308" s="37"/>
      <c r="AC308" s="38"/>
      <c r="AD308" s="53"/>
      <c r="AE308" s="38"/>
      <c r="AF308" s="38"/>
      <c r="AG308" s="38"/>
      <c r="AH308" s="38"/>
      <c r="AI308" s="38"/>
      <c r="AJ308" s="38"/>
      <c r="AK308" s="38"/>
      <c r="AL308" s="38"/>
      <c r="AM308" s="38"/>
      <c r="AN308" s="38"/>
      <c r="AO308" s="39"/>
      <c r="AP308" s="24"/>
      <c r="AQ308" s="8"/>
    </row>
    <row r="309" spans="1:43" ht="14.65" customHeight="1">
      <c r="A309" s="103">
        <f>+A302+1</f>
        <v>3</v>
      </c>
      <c r="B309" s="193" t="s">
        <v>202</v>
      </c>
      <c r="C309" s="193"/>
      <c r="D309" s="117">
        <f>+Septiembre!M309</f>
        <v>0</v>
      </c>
      <c r="E309" s="126"/>
      <c r="F309" s="132"/>
      <c r="G309" s="132"/>
      <c r="H309" s="132"/>
      <c r="I309" s="132"/>
      <c r="J309" s="144">
        <f>+F309+G309</f>
        <v>0</v>
      </c>
      <c r="K309" s="147">
        <f>+AO309</f>
        <v>0</v>
      </c>
      <c r="L309" s="150">
        <f>+J309+K309</f>
        <v>0</v>
      </c>
      <c r="M309" s="153">
        <f>+(D309+E309)-L309+H309-I309</f>
        <v>0</v>
      </c>
      <c r="N309" s="14"/>
      <c r="O309" s="15"/>
      <c r="P309" s="15"/>
      <c r="Q309" s="16"/>
      <c r="R309" s="17" t="str">
        <f ca="1">IF(Q309=0," ",IFERROR(IF(DATEDIF(TODAY(),Q309,"M")&lt;=5,"ROJO",IF(DATEDIF(TODAY(),Q309,"M")&gt;=12,"VERDE",IF(AND(DATEDIF(TODAY(),Q309,"M")&gt;=6,DATEDIF(TODAY(),Q309,"M")&lt;=11),"AMARILLO"))),S309))</f>
        <v xml:space="preserve"> </v>
      </c>
      <c r="S309" s="17" t="str">
        <f t="shared" ref="S309:S314" si="2">IF(Q309=0," ",IF(Q309&lt;=$N$4,"VENCIDO","NO VENCIDO"))</f>
        <v xml:space="preserve"> </v>
      </c>
      <c r="T309" s="18"/>
      <c r="U309" s="19"/>
      <c r="V309" s="19"/>
      <c r="W309" s="20"/>
      <c r="X309" s="20"/>
      <c r="Y309" s="163">
        <f>+AT309</f>
        <v>0</v>
      </c>
      <c r="Z309" s="21"/>
      <c r="AA309" s="4"/>
      <c r="AB309" s="167"/>
      <c r="AC309" s="167"/>
      <c r="AD309" s="171">
        <f>+AB309+AC309</f>
        <v>0</v>
      </c>
      <c r="AE309" s="167"/>
      <c r="AF309" s="167"/>
      <c r="AG309" s="167"/>
      <c r="AH309" s="167"/>
      <c r="AI309" s="167"/>
      <c r="AJ309" s="167"/>
      <c r="AK309" s="167"/>
      <c r="AL309" s="167"/>
      <c r="AM309" s="167"/>
      <c r="AN309" s="167"/>
      <c r="AO309" s="183">
        <f>SUM(AD309:AN314)</f>
        <v>0</v>
      </c>
      <c r="AP309" s="24"/>
      <c r="AQ309" s="8"/>
    </row>
    <row r="310" spans="1:43" ht="14.65" customHeight="1">
      <c r="A310" s="103"/>
      <c r="B310" s="193"/>
      <c r="C310" s="193"/>
      <c r="D310" s="118"/>
      <c r="E310" s="127"/>
      <c r="F310" s="133"/>
      <c r="G310" s="133"/>
      <c r="H310" s="133"/>
      <c r="I310" s="133"/>
      <c r="J310" s="145"/>
      <c r="K310" s="148"/>
      <c r="L310" s="151"/>
      <c r="M310" s="154"/>
      <c r="N310" s="14"/>
      <c r="O310" s="15"/>
      <c r="P310" s="15"/>
      <c r="Q310" s="16"/>
      <c r="R310" s="17" t="str">
        <f ca="1">IF(Q310=0," ",IFERROR(IF(DATEDIF(TODAY(),Q310,"M")&lt;=5,"ROJO",IF(DATEDIF(TODAY(),Q310,"M")&gt;=12,"VERDE",IF(AND(DATEDIF(TODAY(),Q310,"M")&gt;=6,DATEDIF(TODAY(),Q310,"M")&lt;=11),"AMARILLO"))),S310))</f>
        <v xml:space="preserve"> </v>
      </c>
      <c r="S310" s="25" t="str">
        <f t="shared" si="2"/>
        <v xml:space="preserve"> </v>
      </c>
      <c r="T310" s="18"/>
      <c r="U310" s="19"/>
      <c r="V310" s="19"/>
      <c r="W310" s="20"/>
      <c r="X310" s="20"/>
      <c r="Y310" s="164"/>
      <c r="Z310" s="21"/>
      <c r="AA310" s="4"/>
      <c r="AB310" s="168"/>
      <c r="AC310" s="168"/>
      <c r="AD310" s="172"/>
      <c r="AE310" s="168"/>
      <c r="AF310" s="168"/>
      <c r="AG310" s="168"/>
      <c r="AH310" s="168"/>
      <c r="AI310" s="168"/>
      <c r="AJ310" s="168"/>
      <c r="AK310" s="168"/>
      <c r="AL310" s="168"/>
      <c r="AM310" s="168"/>
      <c r="AN310" s="168"/>
      <c r="AO310" s="184"/>
      <c r="AP310" s="24"/>
      <c r="AQ310" s="8"/>
    </row>
    <row r="311" spans="1:43" ht="14.65" customHeight="1">
      <c r="A311" s="103"/>
      <c r="B311" s="193"/>
      <c r="C311" s="193"/>
      <c r="D311" s="118"/>
      <c r="E311" s="127"/>
      <c r="F311" s="133"/>
      <c r="G311" s="133"/>
      <c r="H311" s="133"/>
      <c r="I311" s="133"/>
      <c r="J311" s="145"/>
      <c r="K311" s="148"/>
      <c r="L311" s="151"/>
      <c r="M311" s="154"/>
      <c r="N311" s="14"/>
      <c r="O311" s="15"/>
      <c r="P311" s="15"/>
      <c r="Q311" s="16"/>
      <c r="R311" s="40"/>
      <c r="S311" s="41"/>
      <c r="T311" s="18"/>
      <c r="U311" s="19"/>
      <c r="V311" s="19"/>
      <c r="W311" s="20"/>
      <c r="X311" s="20"/>
      <c r="Y311" s="164"/>
      <c r="Z311" s="21"/>
      <c r="AA311" s="4"/>
      <c r="AB311" s="168"/>
      <c r="AC311" s="168"/>
      <c r="AD311" s="172"/>
      <c r="AE311" s="168"/>
      <c r="AF311" s="168"/>
      <c r="AG311" s="168"/>
      <c r="AH311" s="168"/>
      <c r="AI311" s="168"/>
      <c r="AJ311" s="168"/>
      <c r="AK311" s="168"/>
      <c r="AL311" s="168"/>
      <c r="AM311" s="168"/>
      <c r="AN311" s="168"/>
      <c r="AO311" s="184"/>
      <c r="AP311" s="24"/>
      <c r="AQ311" s="8"/>
    </row>
    <row r="312" spans="1:43" ht="14.65" customHeight="1">
      <c r="A312" s="103"/>
      <c r="B312" s="193"/>
      <c r="C312" s="193"/>
      <c r="D312" s="118"/>
      <c r="E312" s="127"/>
      <c r="F312" s="133"/>
      <c r="G312" s="133"/>
      <c r="H312" s="133"/>
      <c r="I312" s="133"/>
      <c r="J312" s="145"/>
      <c r="K312" s="148"/>
      <c r="L312" s="151"/>
      <c r="M312" s="154"/>
      <c r="N312" s="14"/>
      <c r="O312" s="15"/>
      <c r="P312" s="15"/>
      <c r="Q312" s="16"/>
      <c r="R312" s="17" t="str">
        <f ca="1">IF(Q312=0," ",IFERROR(IF(DATEDIF(TODAY(),Q312,"M")&lt;=5,"ROJO",IF(DATEDIF(TODAY(),Q312,"M")&gt;=12,"VERDE",IF(AND(DATEDIF(TODAY(),Q312,"M")&gt;=6,DATEDIF(TODAY(),Q312,"M")&lt;=11),"AMARILLO"))),S312))</f>
        <v xml:space="preserve"> </v>
      </c>
      <c r="S312" s="25" t="str">
        <f t="shared" si="2"/>
        <v xml:space="preserve"> </v>
      </c>
      <c r="T312" s="18"/>
      <c r="U312" s="19"/>
      <c r="V312" s="19"/>
      <c r="W312" s="20"/>
      <c r="X312" s="20"/>
      <c r="Y312" s="164"/>
      <c r="Z312" s="21"/>
      <c r="AA312" s="4"/>
      <c r="AB312" s="168"/>
      <c r="AC312" s="168"/>
      <c r="AD312" s="172"/>
      <c r="AE312" s="168"/>
      <c r="AF312" s="168"/>
      <c r="AG312" s="168"/>
      <c r="AH312" s="168"/>
      <c r="AI312" s="168"/>
      <c r="AJ312" s="168"/>
      <c r="AK312" s="168"/>
      <c r="AL312" s="168"/>
      <c r="AM312" s="168"/>
      <c r="AN312" s="168"/>
      <c r="AO312" s="184"/>
      <c r="AP312" s="24"/>
      <c r="AQ312" s="8"/>
    </row>
    <row r="313" spans="1:43" ht="14.65" customHeight="1">
      <c r="A313" s="103"/>
      <c r="B313" s="193"/>
      <c r="C313" s="193"/>
      <c r="D313" s="118"/>
      <c r="E313" s="127"/>
      <c r="F313" s="133"/>
      <c r="G313" s="133"/>
      <c r="H313" s="133"/>
      <c r="I313" s="133"/>
      <c r="J313" s="145"/>
      <c r="K313" s="148"/>
      <c r="L313" s="151"/>
      <c r="M313" s="154"/>
      <c r="N313" s="14"/>
      <c r="O313" s="15"/>
      <c r="P313" s="15"/>
      <c r="Q313" s="16"/>
      <c r="R313" s="17" t="str">
        <f ca="1">IF(Q313=0," ",IFERROR(IF(DATEDIF(TODAY(),Q313,"M")&lt;=5,"ROJO",IF(DATEDIF(TODAY(),Q313,"M")&gt;=12,"VERDE",IF(AND(DATEDIF(TODAY(),Q313,"M")&gt;=6,DATEDIF(TODAY(),Q313,"M")&lt;=11),"AMARILLO"))),S313))</f>
        <v xml:space="preserve"> </v>
      </c>
      <c r="S313" s="25" t="str">
        <f t="shared" si="2"/>
        <v xml:space="preserve"> </v>
      </c>
      <c r="T313" s="18"/>
      <c r="U313" s="19"/>
      <c r="V313" s="19"/>
      <c r="W313" s="20"/>
      <c r="X313" s="20"/>
      <c r="Y313" s="164"/>
      <c r="Z313" s="21"/>
      <c r="AA313" s="4"/>
      <c r="AB313" s="168"/>
      <c r="AC313" s="168"/>
      <c r="AD313" s="172"/>
      <c r="AE313" s="168"/>
      <c r="AF313" s="168"/>
      <c r="AG313" s="168"/>
      <c r="AH313" s="168"/>
      <c r="AI313" s="168"/>
      <c r="AJ313" s="168"/>
      <c r="AK313" s="168"/>
      <c r="AL313" s="168"/>
      <c r="AM313" s="168"/>
      <c r="AN313" s="168"/>
      <c r="AO313" s="184"/>
      <c r="AP313" s="24"/>
      <c r="AQ313" s="8"/>
    </row>
    <row r="314" spans="1:43" ht="14.65" customHeight="1">
      <c r="A314" s="103"/>
      <c r="B314" s="193"/>
      <c r="C314" s="193"/>
      <c r="D314" s="118"/>
      <c r="E314" s="127"/>
      <c r="F314" s="133"/>
      <c r="G314" s="133"/>
      <c r="H314" s="133"/>
      <c r="I314" s="133"/>
      <c r="J314" s="145"/>
      <c r="K314" s="148"/>
      <c r="L314" s="151"/>
      <c r="M314" s="155"/>
      <c r="N314" s="14"/>
      <c r="O314" s="15"/>
      <c r="P314" s="15"/>
      <c r="Q314" s="16"/>
      <c r="R314" s="17" t="str">
        <f ca="1">IF(Q314=0," ",IFERROR(IF(DATEDIF(TODAY(),Q314,"M")&lt;=5,"ROJO",IF(DATEDIF(TODAY(),Q314,"M")&gt;=12,"VERDE",IF(AND(DATEDIF(TODAY(),Q314,"M")&gt;=6,DATEDIF(TODAY(),Q314,"M")&lt;=11),"AMARILLO"))),S314))</f>
        <v xml:space="preserve"> </v>
      </c>
      <c r="S314" s="25" t="str">
        <f t="shared" si="2"/>
        <v xml:space="preserve"> </v>
      </c>
      <c r="T314" s="18"/>
      <c r="U314" s="19"/>
      <c r="V314" s="19"/>
      <c r="W314" s="20"/>
      <c r="X314" s="20"/>
      <c r="Y314" s="164"/>
      <c r="Z314" s="21"/>
      <c r="AA314" s="4"/>
      <c r="AB314" s="169"/>
      <c r="AC314" s="169"/>
      <c r="AD314" s="173"/>
      <c r="AE314" s="169"/>
      <c r="AF314" s="169"/>
      <c r="AG314" s="169"/>
      <c r="AH314" s="169"/>
      <c r="AI314" s="169"/>
      <c r="AJ314" s="169"/>
      <c r="AK314" s="169"/>
      <c r="AL314" s="169"/>
      <c r="AM314" s="169"/>
      <c r="AN314" s="169"/>
      <c r="AO314" s="185"/>
      <c r="AP314" s="24"/>
      <c r="AQ314" s="8"/>
    </row>
    <row r="315" spans="1:43" ht="16.5">
      <c r="A315" s="103"/>
      <c r="B315" s="193"/>
      <c r="C315" s="193"/>
      <c r="D315" s="119"/>
      <c r="E315" s="128"/>
      <c r="F315" s="134"/>
      <c r="G315" s="134"/>
      <c r="H315" s="134"/>
      <c r="I315" s="134"/>
      <c r="J315" s="146"/>
      <c r="K315" s="149"/>
      <c r="L315" s="152"/>
      <c r="M315" s="28" t="b">
        <f>M309=N315</f>
        <v>1</v>
      </c>
      <c r="N315" s="29">
        <f>SUM(N309:N314)</f>
        <v>0</v>
      </c>
      <c r="O315" s="30" t="s">
        <v>112</v>
      </c>
      <c r="P315" s="31"/>
      <c r="Q315" s="32"/>
      <c r="R315" s="32"/>
      <c r="S315" s="32"/>
      <c r="T315" s="33">
        <f>SUM(T309:T314)</f>
        <v>0</v>
      </c>
      <c r="U315" s="34"/>
      <c r="V315" s="34"/>
      <c r="W315" s="35"/>
      <c r="X315" s="35"/>
      <c r="Y315" s="165"/>
      <c r="Z315" s="36"/>
      <c r="AA315" s="4"/>
      <c r="AB315" s="37"/>
      <c r="AC315" s="38"/>
      <c r="AD315" s="53"/>
      <c r="AE315" s="38"/>
      <c r="AF315" s="38"/>
      <c r="AG315" s="38"/>
      <c r="AH315" s="38"/>
      <c r="AI315" s="38"/>
      <c r="AJ315" s="38"/>
      <c r="AK315" s="38"/>
      <c r="AL315" s="38"/>
      <c r="AM315" s="38"/>
      <c r="AN315" s="38"/>
      <c r="AO315" s="39"/>
      <c r="AP315" s="24"/>
      <c r="AQ315" s="8"/>
    </row>
    <row r="316" spans="1:43" ht="14.65" customHeight="1">
      <c r="A316" s="103">
        <f>+A309+1</f>
        <v>4</v>
      </c>
      <c r="B316" s="193" t="s">
        <v>203</v>
      </c>
      <c r="C316" s="193"/>
      <c r="D316" s="117">
        <f>+Septiembre!M316</f>
        <v>0</v>
      </c>
      <c r="E316" s="126"/>
      <c r="F316" s="132"/>
      <c r="G316" s="132"/>
      <c r="H316" s="132"/>
      <c r="I316" s="132"/>
      <c r="J316" s="144">
        <f>+F316+G316</f>
        <v>0</v>
      </c>
      <c r="K316" s="147">
        <f>+AO316</f>
        <v>0</v>
      </c>
      <c r="L316" s="150">
        <f>+J316+K316</f>
        <v>0</v>
      </c>
      <c r="M316" s="153">
        <f>+(D316+E316)-L316+H316-I316</f>
        <v>0</v>
      </c>
      <c r="N316" s="14"/>
      <c r="O316" s="15"/>
      <c r="P316" s="15"/>
      <c r="Q316" s="16"/>
      <c r="R316" s="17" t="str">
        <f ca="1">IF(Q316=0," ",IFERROR(IF(DATEDIF(TODAY(),Q316,"M")&lt;=5,"ROJO",IF(DATEDIF(TODAY(),Q316,"M")&gt;=12,"VERDE",IF(AND(DATEDIF(TODAY(),Q316,"M")&gt;=6,DATEDIF(TODAY(),Q316,"M")&lt;=11),"AMARILLO"))),S316))</f>
        <v xml:space="preserve"> </v>
      </c>
      <c r="S316" s="17" t="str">
        <f>IF(Q316=0," ",IF(Q316&lt;=$N$4,"VENCIDO","NO VENCIDO"))</f>
        <v xml:space="preserve"> </v>
      </c>
      <c r="T316" s="18"/>
      <c r="U316" s="19"/>
      <c r="V316" s="19"/>
      <c r="W316" s="20"/>
      <c r="X316" s="20"/>
      <c r="Y316" s="163">
        <f>+AT316</f>
        <v>0</v>
      </c>
      <c r="Z316" s="21"/>
      <c r="AA316" s="4"/>
      <c r="AB316" s="167"/>
      <c r="AC316" s="167"/>
      <c r="AD316" s="171">
        <f>+AB316+AC316</f>
        <v>0</v>
      </c>
      <c r="AE316" s="167"/>
      <c r="AF316" s="167"/>
      <c r="AG316" s="167"/>
      <c r="AH316" s="167"/>
      <c r="AI316" s="167"/>
      <c r="AJ316" s="167"/>
      <c r="AK316" s="167"/>
      <c r="AL316" s="167"/>
      <c r="AM316" s="167"/>
      <c r="AN316" s="167"/>
      <c r="AO316" s="183">
        <f>SUM(AD316:AN321)</f>
        <v>0</v>
      </c>
      <c r="AP316" s="24"/>
      <c r="AQ316" s="8"/>
    </row>
    <row r="317" spans="1:43" ht="14.65" customHeight="1">
      <c r="A317" s="103"/>
      <c r="B317" s="193"/>
      <c r="C317" s="193"/>
      <c r="D317" s="118"/>
      <c r="E317" s="127"/>
      <c r="F317" s="133"/>
      <c r="G317" s="133"/>
      <c r="H317" s="133"/>
      <c r="I317" s="133"/>
      <c r="J317" s="145"/>
      <c r="K317" s="148"/>
      <c r="L317" s="151"/>
      <c r="M317" s="154"/>
      <c r="N317" s="14"/>
      <c r="O317" s="15"/>
      <c r="P317" s="15"/>
      <c r="Q317" s="16"/>
      <c r="R317" s="17" t="str">
        <f ca="1">IF(Q317=0," ",IFERROR(IF(DATEDIF(TODAY(),Q317,"M")&lt;=5,"ROJO",IF(DATEDIF(TODAY(),Q317,"M")&gt;=12,"VERDE",IF(AND(DATEDIF(TODAY(),Q317,"M")&gt;=6,DATEDIF(TODAY(),Q317,"M")&lt;=11),"AMARILLO"))),S317))</f>
        <v xml:space="preserve"> </v>
      </c>
      <c r="S317" s="25" t="str">
        <f>IF(Q317=0," ",IF(Q317&lt;=$N$4,"VENCIDO","NO VENCIDO"))</f>
        <v xml:space="preserve"> </v>
      </c>
      <c r="T317" s="18"/>
      <c r="U317" s="19"/>
      <c r="V317" s="19"/>
      <c r="W317" s="20"/>
      <c r="X317" s="20"/>
      <c r="Y317" s="164"/>
      <c r="Z317" s="21"/>
      <c r="AA317" s="4"/>
      <c r="AB317" s="168"/>
      <c r="AC317" s="168"/>
      <c r="AD317" s="172"/>
      <c r="AE317" s="168"/>
      <c r="AF317" s="168"/>
      <c r="AG317" s="168"/>
      <c r="AH317" s="168"/>
      <c r="AI317" s="168"/>
      <c r="AJ317" s="168"/>
      <c r="AK317" s="168"/>
      <c r="AL317" s="168"/>
      <c r="AM317" s="168"/>
      <c r="AN317" s="168"/>
      <c r="AO317" s="184"/>
      <c r="AP317" s="24"/>
      <c r="AQ317" s="8"/>
    </row>
    <row r="318" spans="1:43" ht="14.65" customHeight="1">
      <c r="A318" s="103"/>
      <c r="B318" s="193"/>
      <c r="C318" s="193"/>
      <c r="D318" s="118"/>
      <c r="E318" s="127"/>
      <c r="F318" s="133"/>
      <c r="G318" s="133"/>
      <c r="H318" s="133"/>
      <c r="I318" s="133"/>
      <c r="J318" s="145"/>
      <c r="K318" s="148"/>
      <c r="L318" s="151"/>
      <c r="M318" s="154"/>
      <c r="N318" s="14"/>
      <c r="O318" s="15"/>
      <c r="P318" s="15"/>
      <c r="Q318" s="16"/>
      <c r="R318" s="40"/>
      <c r="S318" s="41"/>
      <c r="T318" s="18"/>
      <c r="U318" s="19"/>
      <c r="V318" s="19"/>
      <c r="W318" s="20"/>
      <c r="X318" s="20"/>
      <c r="Y318" s="164"/>
      <c r="Z318" s="21"/>
      <c r="AA318" s="4"/>
      <c r="AB318" s="168"/>
      <c r="AC318" s="168"/>
      <c r="AD318" s="172"/>
      <c r="AE318" s="168"/>
      <c r="AF318" s="168"/>
      <c r="AG318" s="168"/>
      <c r="AH318" s="168"/>
      <c r="AI318" s="168"/>
      <c r="AJ318" s="168"/>
      <c r="AK318" s="168"/>
      <c r="AL318" s="168"/>
      <c r="AM318" s="168"/>
      <c r="AN318" s="168"/>
      <c r="AO318" s="184"/>
      <c r="AP318" s="24"/>
      <c r="AQ318" s="8"/>
    </row>
    <row r="319" spans="1:43" ht="14.65" customHeight="1">
      <c r="A319" s="103"/>
      <c r="B319" s="193"/>
      <c r="C319" s="193"/>
      <c r="D319" s="118"/>
      <c r="E319" s="127"/>
      <c r="F319" s="133"/>
      <c r="G319" s="133"/>
      <c r="H319" s="133"/>
      <c r="I319" s="133"/>
      <c r="J319" s="145"/>
      <c r="K319" s="148"/>
      <c r="L319" s="151"/>
      <c r="M319" s="154"/>
      <c r="N319" s="14"/>
      <c r="O319" s="15"/>
      <c r="P319" s="15"/>
      <c r="Q319" s="16"/>
      <c r="R319" s="17" t="str">
        <f ca="1">IF(Q319=0," ",IFERROR(IF(DATEDIF(TODAY(),Q319,"M")&lt;=5,"ROJO",IF(DATEDIF(TODAY(),Q319,"M")&gt;=12,"VERDE",IF(AND(DATEDIF(TODAY(),Q319,"M")&gt;=6,DATEDIF(TODAY(),Q319,"M")&lt;=11),"AMARILLO"))),S319))</f>
        <v xml:space="preserve"> </v>
      </c>
      <c r="S319" s="25" t="str">
        <f>IF(Q319=0," ",IF(Q319&lt;=$N$4,"VENCIDO","NO VENCIDO"))</f>
        <v xml:space="preserve"> </v>
      </c>
      <c r="T319" s="18"/>
      <c r="U319" s="19"/>
      <c r="V319" s="19"/>
      <c r="W319" s="20"/>
      <c r="X319" s="20"/>
      <c r="Y319" s="164"/>
      <c r="Z319" s="21"/>
      <c r="AA319" s="4"/>
      <c r="AB319" s="168"/>
      <c r="AC319" s="168"/>
      <c r="AD319" s="172"/>
      <c r="AE319" s="168"/>
      <c r="AF319" s="168"/>
      <c r="AG319" s="168"/>
      <c r="AH319" s="168"/>
      <c r="AI319" s="168"/>
      <c r="AJ319" s="168"/>
      <c r="AK319" s="168"/>
      <c r="AL319" s="168"/>
      <c r="AM319" s="168"/>
      <c r="AN319" s="168"/>
      <c r="AO319" s="184"/>
      <c r="AP319" s="24"/>
      <c r="AQ319" s="8"/>
    </row>
    <row r="320" spans="1:43" ht="14.65" customHeight="1">
      <c r="A320" s="103"/>
      <c r="B320" s="193"/>
      <c r="C320" s="193"/>
      <c r="D320" s="118"/>
      <c r="E320" s="127"/>
      <c r="F320" s="133"/>
      <c r="G320" s="133"/>
      <c r="H320" s="133"/>
      <c r="I320" s="133"/>
      <c r="J320" s="145"/>
      <c r="K320" s="148"/>
      <c r="L320" s="151"/>
      <c r="M320" s="154"/>
      <c r="N320" s="14"/>
      <c r="O320" s="15"/>
      <c r="P320" s="15"/>
      <c r="Q320" s="16"/>
      <c r="R320" s="17" t="str">
        <f ca="1">IF(Q320=0," ",IFERROR(IF(DATEDIF(TODAY(),Q320,"M")&lt;=5,"ROJO",IF(DATEDIF(TODAY(),Q320,"M")&gt;=12,"VERDE",IF(AND(DATEDIF(TODAY(),Q320,"M")&gt;=6,DATEDIF(TODAY(),Q320,"M")&lt;=11),"AMARILLO"))),S320))</f>
        <v xml:space="preserve"> </v>
      </c>
      <c r="S320" s="25" t="str">
        <f>IF(Q320=0," ",IF(Q320&lt;=$N$4,"VENCIDO","NO VENCIDO"))</f>
        <v xml:space="preserve"> </v>
      </c>
      <c r="T320" s="18"/>
      <c r="U320" s="19"/>
      <c r="V320" s="19"/>
      <c r="W320" s="20"/>
      <c r="X320" s="20"/>
      <c r="Y320" s="164"/>
      <c r="Z320" s="21"/>
      <c r="AA320" s="4"/>
      <c r="AB320" s="168"/>
      <c r="AC320" s="168"/>
      <c r="AD320" s="172"/>
      <c r="AE320" s="168"/>
      <c r="AF320" s="168"/>
      <c r="AG320" s="168"/>
      <c r="AH320" s="168"/>
      <c r="AI320" s="168"/>
      <c r="AJ320" s="168"/>
      <c r="AK320" s="168"/>
      <c r="AL320" s="168"/>
      <c r="AM320" s="168"/>
      <c r="AN320" s="168"/>
      <c r="AO320" s="184"/>
      <c r="AP320" s="24"/>
      <c r="AQ320" s="8"/>
    </row>
    <row r="321" spans="1:43" ht="14.65" customHeight="1">
      <c r="A321" s="103"/>
      <c r="B321" s="193"/>
      <c r="C321" s="193"/>
      <c r="D321" s="118"/>
      <c r="E321" s="127"/>
      <c r="F321" s="133"/>
      <c r="G321" s="133"/>
      <c r="H321" s="133"/>
      <c r="I321" s="133"/>
      <c r="J321" s="145"/>
      <c r="K321" s="148"/>
      <c r="L321" s="151"/>
      <c r="M321" s="155"/>
      <c r="N321" s="14"/>
      <c r="O321" s="15"/>
      <c r="P321" s="15"/>
      <c r="Q321" s="16"/>
      <c r="R321" s="17" t="str">
        <f ca="1">IF(Q321=0," ",IFERROR(IF(DATEDIF(TODAY(),Q321,"M")&lt;=5,"ROJO",IF(DATEDIF(TODAY(),Q321,"M")&gt;=12,"VERDE",IF(AND(DATEDIF(TODAY(),Q321,"M")&gt;=6,DATEDIF(TODAY(),Q321,"M")&lt;=11),"AMARILLO"))),S321))</f>
        <v xml:space="preserve"> </v>
      </c>
      <c r="S321" s="25" t="str">
        <f>IF(Q321=0," ",IF(Q321&lt;=$N$4,"VENCIDO","NO VENCIDO"))</f>
        <v xml:space="preserve"> </v>
      </c>
      <c r="T321" s="18"/>
      <c r="U321" s="19"/>
      <c r="V321" s="19"/>
      <c r="W321" s="20"/>
      <c r="X321" s="20"/>
      <c r="Y321" s="164"/>
      <c r="Z321" s="21"/>
      <c r="AA321" s="4"/>
      <c r="AB321" s="169"/>
      <c r="AC321" s="169"/>
      <c r="AD321" s="173"/>
      <c r="AE321" s="169"/>
      <c r="AF321" s="169"/>
      <c r="AG321" s="169"/>
      <c r="AH321" s="169"/>
      <c r="AI321" s="169"/>
      <c r="AJ321" s="169"/>
      <c r="AK321" s="169"/>
      <c r="AL321" s="169"/>
      <c r="AM321" s="169"/>
      <c r="AN321" s="169"/>
      <c r="AO321" s="185"/>
      <c r="AP321" s="24"/>
      <c r="AQ321" s="8"/>
    </row>
    <row r="322" spans="1:43" ht="16.5">
      <c r="A322" s="103"/>
      <c r="B322" s="193"/>
      <c r="C322" s="193"/>
      <c r="D322" s="119"/>
      <c r="E322" s="128"/>
      <c r="F322" s="134"/>
      <c r="G322" s="134"/>
      <c r="H322" s="134"/>
      <c r="I322" s="134"/>
      <c r="J322" s="146"/>
      <c r="K322" s="149"/>
      <c r="L322" s="152"/>
      <c r="M322" s="28" t="b">
        <f>M316=N322</f>
        <v>1</v>
      </c>
      <c r="N322" s="29">
        <f>SUM(N316:N321)</f>
        <v>0</v>
      </c>
      <c r="O322" s="30" t="s">
        <v>112</v>
      </c>
      <c r="P322" s="31"/>
      <c r="Q322" s="32"/>
      <c r="R322" s="32"/>
      <c r="S322" s="32"/>
      <c r="T322" s="33">
        <f>SUM(T316:T321)</f>
        <v>0</v>
      </c>
      <c r="U322" s="34"/>
      <c r="V322" s="34"/>
      <c r="W322" s="35"/>
      <c r="X322" s="35"/>
      <c r="Y322" s="165"/>
      <c r="Z322" s="36"/>
      <c r="AA322" s="4"/>
      <c r="AB322" s="37"/>
      <c r="AC322" s="38"/>
      <c r="AD322" s="53"/>
      <c r="AE322" s="38"/>
      <c r="AF322" s="38"/>
      <c r="AG322" s="38"/>
      <c r="AH322" s="38"/>
      <c r="AI322" s="38"/>
      <c r="AJ322" s="38"/>
      <c r="AK322" s="38"/>
      <c r="AL322" s="38"/>
      <c r="AM322" s="38"/>
      <c r="AN322" s="38"/>
      <c r="AO322" s="39"/>
      <c r="AP322" s="24"/>
      <c r="AQ322" s="8"/>
    </row>
    <row r="323" spans="1:43" ht="14.65" customHeight="1">
      <c r="A323" s="103">
        <f>+A316+1</f>
        <v>5</v>
      </c>
      <c r="B323" s="193" t="s">
        <v>204</v>
      </c>
      <c r="C323" s="193"/>
      <c r="D323" s="117">
        <f>+Septiembre!M323</f>
        <v>93</v>
      </c>
      <c r="E323" s="126"/>
      <c r="F323" s="132"/>
      <c r="G323" s="132"/>
      <c r="H323" s="132"/>
      <c r="I323" s="132"/>
      <c r="J323" s="144">
        <f>+F323+G323</f>
        <v>0</v>
      </c>
      <c r="K323" s="147">
        <f>+AO323</f>
        <v>0</v>
      </c>
      <c r="L323" s="150">
        <f>+J323+K323</f>
        <v>0</v>
      </c>
      <c r="M323" s="153">
        <f>+(D323+E323)-L323+H323-I323</f>
        <v>93</v>
      </c>
      <c r="N323" s="14"/>
      <c r="O323" s="15"/>
      <c r="P323" s="15"/>
      <c r="Q323" s="16"/>
      <c r="R323" s="17" t="str">
        <f ca="1">IF(Q323=0," ",IFERROR(IF(DATEDIF(TODAY(),Q323,"M")&lt;=5,"ROJO",IF(DATEDIF(TODAY(),Q323,"M")&gt;=12,"VERDE",IF(AND(DATEDIF(TODAY(),Q323,"M")&gt;=6,DATEDIF(TODAY(),Q323,"M")&lt;=11),"AMARILLO"))),S323))</f>
        <v xml:space="preserve"> </v>
      </c>
      <c r="S323" s="17" t="str">
        <f>IF(Q323=0," ",IF(Q323&lt;=$N$4,"VENCIDO","NO VENCIDO"))</f>
        <v xml:space="preserve"> </v>
      </c>
      <c r="T323" s="18"/>
      <c r="U323" s="19"/>
      <c r="V323" s="19"/>
      <c r="W323" s="20"/>
      <c r="X323" s="20"/>
      <c r="Y323" s="163">
        <f>+AT323</f>
        <v>0</v>
      </c>
      <c r="Z323" s="21"/>
      <c r="AA323" s="4"/>
      <c r="AB323" s="167"/>
      <c r="AC323" s="167"/>
      <c r="AD323" s="171">
        <f>+AB323+AC323</f>
        <v>0</v>
      </c>
      <c r="AE323" s="167"/>
      <c r="AF323" s="167"/>
      <c r="AG323" s="167"/>
      <c r="AH323" s="167"/>
      <c r="AI323" s="167"/>
      <c r="AJ323" s="167"/>
      <c r="AK323" s="167"/>
      <c r="AL323" s="167"/>
      <c r="AM323" s="167"/>
      <c r="AN323" s="167"/>
      <c r="AO323" s="183">
        <f>SUM(AD323:AN328)</f>
        <v>0</v>
      </c>
      <c r="AP323" s="24"/>
      <c r="AQ323" s="8"/>
    </row>
    <row r="324" spans="1:43" ht="14.65" customHeight="1">
      <c r="A324" s="103"/>
      <c r="B324" s="193"/>
      <c r="C324" s="193"/>
      <c r="D324" s="118"/>
      <c r="E324" s="127"/>
      <c r="F324" s="133"/>
      <c r="G324" s="133"/>
      <c r="H324" s="133"/>
      <c r="I324" s="133"/>
      <c r="J324" s="145"/>
      <c r="K324" s="148"/>
      <c r="L324" s="151"/>
      <c r="M324" s="154"/>
      <c r="N324" s="14"/>
      <c r="O324" s="15"/>
      <c r="P324" s="15"/>
      <c r="Q324" s="16"/>
      <c r="R324" s="17" t="str">
        <f ca="1">IF(Q324=0," ",IFERROR(IF(DATEDIF(TODAY(),Q324,"M")&lt;=5,"ROJO",IF(DATEDIF(TODAY(),Q324,"M")&gt;=12,"VERDE",IF(AND(DATEDIF(TODAY(),Q324,"M")&gt;=6,DATEDIF(TODAY(),Q324,"M")&lt;=11),"AMARILLO"))),S324))</f>
        <v xml:space="preserve"> </v>
      </c>
      <c r="S324" s="25" t="str">
        <f>IF(Q324=0," ",IF(Q324&lt;=$N$4,"VENCIDO","NO VENCIDO"))</f>
        <v xml:space="preserve"> </v>
      </c>
      <c r="T324" s="18"/>
      <c r="U324" s="19"/>
      <c r="V324" s="19"/>
      <c r="W324" s="20"/>
      <c r="X324" s="20"/>
      <c r="Y324" s="164"/>
      <c r="Z324" s="21"/>
      <c r="AA324" s="4"/>
      <c r="AB324" s="168"/>
      <c r="AC324" s="168"/>
      <c r="AD324" s="172"/>
      <c r="AE324" s="168"/>
      <c r="AF324" s="168"/>
      <c r="AG324" s="168"/>
      <c r="AH324" s="168"/>
      <c r="AI324" s="168"/>
      <c r="AJ324" s="168"/>
      <c r="AK324" s="168"/>
      <c r="AL324" s="168"/>
      <c r="AM324" s="168"/>
      <c r="AN324" s="168"/>
      <c r="AO324" s="184"/>
      <c r="AP324" s="24"/>
      <c r="AQ324" s="8"/>
    </row>
    <row r="325" spans="1:43" ht="14.65" customHeight="1">
      <c r="A325" s="103"/>
      <c r="B325" s="193"/>
      <c r="C325" s="193"/>
      <c r="D325" s="118"/>
      <c r="E325" s="127"/>
      <c r="F325" s="133"/>
      <c r="G325" s="133"/>
      <c r="H325" s="133"/>
      <c r="I325" s="133"/>
      <c r="J325" s="145"/>
      <c r="K325" s="148"/>
      <c r="L325" s="151"/>
      <c r="M325" s="154"/>
      <c r="N325" s="14"/>
      <c r="O325" s="15"/>
      <c r="P325" s="15"/>
      <c r="Q325" s="16"/>
      <c r="R325" s="40"/>
      <c r="S325" s="41"/>
      <c r="T325" s="18"/>
      <c r="U325" s="19"/>
      <c r="V325" s="19"/>
      <c r="W325" s="20"/>
      <c r="X325" s="20"/>
      <c r="Y325" s="164"/>
      <c r="Z325" s="21"/>
      <c r="AA325" s="4"/>
      <c r="AB325" s="168"/>
      <c r="AC325" s="168"/>
      <c r="AD325" s="172"/>
      <c r="AE325" s="168"/>
      <c r="AF325" s="168"/>
      <c r="AG325" s="168"/>
      <c r="AH325" s="168"/>
      <c r="AI325" s="168"/>
      <c r="AJ325" s="168"/>
      <c r="AK325" s="168"/>
      <c r="AL325" s="168"/>
      <c r="AM325" s="168"/>
      <c r="AN325" s="168"/>
      <c r="AO325" s="184"/>
      <c r="AP325" s="24"/>
      <c r="AQ325" s="8"/>
    </row>
    <row r="326" spans="1:43" ht="14.65" customHeight="1">
      <c r="A326" s="103"/>
      <c r="B326" s="193"/>
      <c r="C326" s="193"/>
      <c r="D326" s="118"/>
      <c r="E326" s="127"/>
      <c r="F326" s="133"/>
      <c r="G326" s="133"/>
      <c r="H326" s="133"/>
      <c r="I326" s="133"/>
      <c r="J326" s="145"/>
      <c r="K326" s="148"/>
      <c r="L326" s="151"/>
      <c r="M326" s="154"/>
      <c r="N326" s="14"/>
      <c r="O326" s="15"/>
      <c r="P326" s="15"/>
      <c r="Q326" s="16"/>
      <c r="R326" s="17" t="str">
        <f ca="1">IF(Q326=0," ",IFERROR(IF(DATEDIF(TODAY(),Q326,"M")&lt;=5,"ROJO",IF(DATEDIF(TODAY(),Q326,"M")&gt;=12,"VERDE",IF(AND(DATEDIF(TODAY(),Q326,"M")&gt;=6,DATEDIF(TODAY(),Q326,"M")&lt;=11),"AMARILLO"))),S326))</f>
        <v xml:space="preserve"> </v>
      </c>
      <c r="S326" s="25" t="str">
        <f>IF(Q326=0," ",IF(Q326&lt;=$N$4,"VENCIDO","NO VENCIDO"))</f>
        <v xml:space="preserve"> </v>
      </c>
      <c r="T326" s="18"/>
      <c r="U326" s="19"/>
      <c r="V326" s="19"/>
      <c r="W326" s="20"/>
      <c r="X326" s="20"/>
      <c r="Y326" s="164"/>
      <c r="Z326" s="21"/>
      <c r="AA326" s="4"/>
      <c r="AB326" s="168"/>
      <c r="AC326" s="168"/>
      <c r="AD326" s="172"/>
      <c r="AE326" s="168"/>
      <c r="AF326" s="168"/>
      <c r="AG326" s="168"/>
      <c r="AH326" s="168"/>
      <c r="AI326" s="168"/>
      <c r="AJ326" s="168"/>
      <c r="AK326" s="168"/>
      <c r="AL326" s="168"/>
      <c r="AM326" s="168"/>
      <c r="AN326" s="168"/>
      <c r="AO326" s="184"/>
      <c r="AP326" s="24"/>
      <c r="AQ326" s="8"/>
    </row>
    <row r="327" spans="1:43" ht="14.65" customHeight="1">
      <c r="A327" s="103"/>
      <c r="B327" s="193"/>
      <c r="C327" s="193"/>
      <c r="D327" s="118"/>
      <c r="E327" s="127"/>
      <c r="F327" s="133"/>
      <c r="G327" s="133"/>
      <c r="H327" s="133"/>
      <c r="I327" s="133"/>
      <c r="J327" s="145"/>
      <c r="K327" s="148"/>
      <c r="L327" s="151"/>
      <c r="M327" s="154"/>
      <c r="N327" s="14"/>
      <c r="O327" s="15"/>
      <c r="P327" s="15"/>
      <c r="Q327" s="16"/>
      <c r="R327" s="17" t="str">
        <f ca="1">IF(Q327=0," ",IFERROR(IF(DATEDIF(TODAY(),Q327,"M")&lt;=5,"ROJO",IF(DATEDIF(TODAY(),Q327,"M")&gt;=12,"VERDE",IF(AND(DATEDIF(TODAY(),Q327,"M")&gt;=6,DATEDIF(TODAY(),Q327,"M")&lt;=11),"AMARILLO"))),S327))</f>
        <v xml:space="preserve"> </v>
      </c>
      <c r="S327" s="25" t="str">
        <f>IF(Q327=0," ",IF(Q327&lt;=$N$4,"VENCIDO","NO VENCIDO"))</f>
        <v xml:space="preserve"> </v>
      </c>
      <c r="T327" s="18"/>
      <c r="U327" s="19"/>
      <c r="V327" s="19"/>
      <c r="W327" s="20"/>
      <c r="X327" s="20"/>
      <c r="Y327" s="164"/>
      <c r="Z327" s="21"/>
      <c r="AA327" s="4"/>
      <c r="AB327" s="168"/>
      <c r="AC327" s="168"/>
      <c r="AD327" s="172"/>
      <c r="AE327" s="168"/>
      <c r="AF327" s="168"/>
      <c r="AG327" s="168"/>
      <c r="AH327" s="168"/>
      <c r="AI327" s="168"/>
      <c r="AJ327" s="168"/>
      <c r="AK327" s="168"/>
      <c r="AL327" s="168"/>
      <c r="AM327" s="168"/>
      <c r="AN327" s="168"/>
      <c r="AO327" s="184"/>
      <c r="AP327" s="24"/>
      <c r="AQ327" s="8"/>
    </row>
    <row r="328" spans="1:43" ht="14.65" customHeight="1">
      <c r="A328" s="103"/>
      <c r="B328" s="193"/>
      <c r="C328" s="193"/>
      <c r="D328" s="118"/>
      <c r="E328" s="127"/>
      <c r="F328" s="133"/>
      <c r="G328" s="133"/>
      <c r="H328" s="133"/>
      <c r="I328" s="133"/>
      <c r="J328" s="145"/>
      <c r="K328" s="148"/>
      <c r="L328" s="151"/>
      <c r="M328" s="155"/>
      <c r="N328" s="14"/>
      <c r="O328" s="15"/>
      <c r="P328" s="15"/>
      <c r="Q328" s="16"/>
      <c r="R328" s="17" t="str">
        <f ca="1">IF(Q328=0," ",IFERROR(IF(DATEDIF(TODAY(),Q328,"M")&lt;=5,"ROJO",IF(DATEDIF(TODAY(),Q328,"M")&gt;=12,"VERDE",IF(AND(DATEDIF(TODAY(),Q328,"M")&gt;=6,DATEDIF(TODAY(),Q328,"M")&lt;=11),"AMARILLO"))),S328))</f>
        <v xml:space="preserve"> </v>
      </c>
      <c r="S328" s="25" t="str">
        <f>IF(Q328=0," ",IF(Q328&lt;=$N$4,"VENCIDO","NO VENCIDO"))</f>
        <v xml:space="preserve"> </v>
      </c>
      <c r="T328" s="18"/>
      <c r="U328" s="19"/>
      <c r="V328" s="19"/>
      <c r="W328" s="20"/>
      <c r="X328" s="20"/>
      <c r="Y328" s="164"/>
      <c r="Z328" s="21"/>
      <c r="AA328" s="4"/>
      <c r="AB328" s="169"/>
      <c r="AC328" s="169"/>
      <c r="AD328" s="173"/>
      <c r="AE328" s="169"/>
      <c r="AF328" s="169"/>
      <c r="AG328" s="169"/>
      <c r="AH328" s="169"/>
      <c r="AI328" s="169"/>
      <c r="AJ328" s="169"/>
      <c r="AK328" s="169"/>
      <c r="AL328" s="169"/>
      <c r="AM328" s="169"/>
      <c r="AN328" s="169"/>
      <c r="AO328" s="185"/>
      <c r="AP328" s="24"/>
      <c r="AQ328" s="8"/>
    </row>
    <row r="329" spans="1:43" ht="16.5">
      <c r="A329" s="103"/>
      <c r="B329" s="193"/>
      <c r="C329" s="193"/>
      <c r="D329" s="119"/>
      <c r="E329" s="128"/>
      <c r="F329" s="134"/>
      <c r="G329" s="134"/>
      <c r="H329" s="134"/>
      <c r="I329" s="134"/>
      <c r="J329" s="146"/>
      <c r="K329" s="149"/>
      <c r="L329" s="152"/>
      <c r="M329" s="28" t="b">
        <f>M323=N329</f>
        <v>0</v>
      </c>
      <c r="N329" s="29">
        <f>SUM(N323:N328)</f>
        <v>0</v>
      </c>
      <c r="O329" s="30" t="s">
        <v>112</v>
      </c>
      <c r="P329" s="31"/>
      <c r="Q329" s="32"/>
      <c r="R329" s="32"/>
      <c r="S329" s="32"/>
      <c r="T329" s="33">
        <f>SUM(T323:T328)</f>
        <v>0</v>
      </c>
      <c r="U329" s="34"/>
      <c r="V329" s="34"/>
      <c r="W329" s="35"/>
      <c r="X329" s="35"/>
      <c r="Y329" s="165"/>
      <c r="Z329" s="36"/>
      <c r="AA329" s="4"/>
      <c r="AB329" s="37"/>
      <c r="AC329" s="38"/>
      <c r="AD329" s="53"/>
      <c r="AE329" s="38"/>
      <c r="AF329" s="38"/>
      <c r="AG329" s="38"/>
      <c r="AH329" s="38"/>
      <c r="AI329" s="38"/>
      <c r="AJ329" s="38"/>
      <c r="AK329" s="38"/>
      <c r="AL329" s="38"/>
      <c r="AM329" s="38"/>
      <c r="AN329" s="38"/>
      <c r="AO329" s="39"/>
      <c r="AP329" s="24"/>
      <c r="AQ329" s="8"/>
    </row>
    <row r="330" spans="1:43" ht="14.65" customHeight="1">
      <c r="A330" s="103">
        <f>+A323+1</f>
        <v>6</v>
      </c>
      <c r="B330" s="193" t="s">
        <v>205</v>
      </c>
      <c r="C330" s="193"/>
      <c r="D330" s="117">
        <f>+Septiembre!M330</f>
        <v>0</v>
      </c>
      <c r="E330" s="126"/>
      <c r="F330" s="132"/>
      <c r="G330" s="132"/>
      <c r="H330" s="132"/>
      <c r="I330" s="132"/>
      <c r="J330" s="144">
        <f>+F330+G330</f>
        <v>0</v>
      </c>
      <c r="K330" s="147">
        <f>+AO330</f>
        <v>0</v>
      </c>
      <c r="L330" s="150">
        <f>+J330+K330</f>
        <v>0</v>
      </c>
      <c r="M330" s="153">
        <f>+(D330+E330)-L330+H330-I330</f>
        <v>0</v>
      </c>
      <c r="N330" s="14"/>
      <c r="O330" s="15"/>
      <c r="P330" s="15"/>
      <c r="Q330" s="16"/>
      <c r="R330" s="17" t="str">
        <f ca="1">IF(Q330=0," ",IFERROR(IF(DATEDIF(TODAY(),Q330,"M")&lt;=5,"ROJO",IF(DATEDIF(TODAY(),Q330,"M")&gt;=12,"VERDE",IF(AND(DATEDIF(TODAY(),Q330,"M")&gt;=6,DATEDIF(TODAY(),Q330,"M")&lt;=11),"AMARILLO"))),S330))</f>
        <v xml:space="preserve"> </v>
      </c>
      <c r="S330" s="17" t="str">
        <f>IF(Q330=0," ",IF(Q330&lt;=$N$4,"VENCIDO","NO VENCIDO"))</f>
        <v xml:space="preserve"> </v>
      </c>
      <c r="T330" s="18"/>
      <c r="U330" s="19"/>
      <c r="V330" s="19"/>
      <c r="W330" s="20"/>
      <c r="X330" s="20"/>
      <c r="Y330" s="163">
        <f>+AT330</f>
        <v>0</v>
      </c>
      <c r="Z330" s="21"/>
      <c r="AA330" s="4"/>
      <c r="AB330" s="167"/>
      <c r="AC330" s="167"/>
      <c r="AD330" s="171">
        <f>+AB330+AC330</f>
        <v>0</v>
      </c>
      <c r="AE330" s="167"/>
      <c r="AF330" s="167"/>
      <c r="AG330" s="167"/>
      <c r="AH330" s="167"/>
      <c r="AI330" s="167"/>
      <c r="AJ330" s="167"/>
      <c r="AK330" s="167"/>
      <c r="AL330" s="167"/>
      <c r="AM330" s="167"/>
      <c r="AN330" s="167"/>
      <c r="AO330" s="183">
        <f>SUM(AD330:AN335)</f>
        <v>0</v>
      </c>
      <c r="AP330" s="24"/>
      <c r="AQ330" s="8"/>
    </row>
    <row r="331" spans="1:43" ht="14.65" customHeight="1">
      <c r="A331" s="103"/>
      <c r="B331" s="193"/>
      <c r="C331" s="193"/>
      <c r="D331" s="118"/>
      <c r="E331" s="127"/>
      <c r="F331" s="133"/>
      <c r="G331" s="133"/>
      <c r="H331" s="133"/>
      <c r="I331" s="133"/>
      <c r="J331" s="145"/>
      <c r="K331" s="148"/>
      <c r="L331" s="151"/>
      <c r="M331" s="154"/>
      <c r="N331" s="14"/>
      <c r="O331" s="15"/>
      <c r="P331" s="15"/>
      <c r="Q331" s="16"/>
      <c r="R331" s="17" t="str">
        <f ca="1">IF(Q331=0," ",IFERROR(IF(DATEDIF(TODAY(),Q331,"M")&lt;=5,"ROJO",IF(DATEDIF(TODAY(),Q331,"M")&gt;=12,"VERDE",IF(AND(DATEDIF(TODAY(),Q331,"M")&gt;=6,DATEDIF(TODAY(),Q331,"M")&lt;=11),"AMARILLO"))),S331))</f>
        <v xml:space="preserve"> </v>
      </c>
      <c r="S331" s="25" t="str">
        <f>IF(Q331=0," ",IF(Q331&lt;=$N$4,"VENCIDO","NO VENCIDO"))</f>
        <v xml:space="preserve"> </v>
      </c>
      <c r="T331" s="18"/>
      <c r="U331" s="19"/>
      <c r="V331" s="19"/>
      <c r="W331" s="20"/>
      <c r="X331" s="20"/>
      <c r="Y331" s="164"/>
      <c r="Z331" s="21"/>
      <c r="AA331" s="4"/>
      <c r="AB331" s="168"/>
      <c r="AC331" s="168"/>
      <c r="AD331" s="172"/>
      <c r="AE331" s="168"/>
      <c r="AF331" s="168"/>
      <c r="AG331" s="168"/>
      <c r="AH331" s="168"/>
      <c r="AI331" s="168"/>
      <c r="AJ331" s="168"/>
      <c r="AK331" s="168"/>
      <c r="AL331" s="168"/>
      <c r="AM331" s="168"/>
      <c r="AN331" s="168"/>
      <c r="AO331" s="184"/>
      <c r="AP331" s="24"/>
      <c r="AQ331" s="8"/>
    </row>
    <row r="332" spans="1:43" ht="14.65" customHeight="1">
      <c r="A332" s="103"/>
      <c r="B332" s="193"/>
      <c r="C332" s="193"/>
      <c r="D332" s="118"/>
      <c r="E332" s="127"/>
      <c r="F332" s="133"/>
      <c r="G332" s="133"/>
      <c r="H332" s="133"/>
      <c r="I332" s="133"/>
      <c r="J332" s="145"/>
      <c r="K332" s="148"/>
      <c r="L332" s="151"/>
      <c r="M332" s="154"/>
      <c r="N332" s="14"/>
      <c r="O332" s="15"/>
      <c r="P332" s="15"/>
      <c r="Q332" s="16"/>
      <c r="R332" s="40"/>
      <c r="S332" s="41"/>
      <c r="T332" s="18"/>
      <c r="U332" s="19"/>
      <c r="V332" s="19"/>
      <c r="W332" s="20"/>
      <c r="X332" s="20"/>
      <c r="Y332" s="164"/>
      <c r="Z332" s="21"/>
      <c r="AA332" s="4"/>
      <c r="AB332" s="168"/>
      <c r="AC332" s="168"/>
      <c r="AD332" s="172"/>
      <c r="AE332" s="168"/>
      <c r="AF332" s="168"/>
      <c r="AG332" s="168"/>
      <c r="AH332" s="168"/>
      <c r="AI332" s="168"/>
      <c r="AJ332" s="168"/>
      <c r="AK332" s="168"/>
      <c r="AL332" s="168"/>
      <c r="AM332" s="168"/>
      <c r="AN332" s="168"/>
      <c r="AO332" s="184"/>
      <c r="AP332" s="24"/>
      <c r="AQ332" s="8"/>
    </row>
    <row r="333" spans="1:43" ht="14.65" customHeight="1">
      <c r="A333" s="103"/>
      <c r="B333" s="193"/>
      <c r="C333" s="193"/>
      <c r="D333" s="118"/>
      <c r="E333" s="127"/>
      <c r="F333" s="133"/>
      <c r="G333" s="133"/>
      <c r="H333" s="133"/>
      <c r="I333" s="133"/>
      <c r="J333" s="145"/>
      <c r="K333" s="148"/>
      <c r="L333" s="151"/>
      <c r="M333" s="154"/>
      <c r="N333" s="14"/>
      <c r="O333" s="15"/>
      <c r="P333" s="15"/>
      <c r="Q333" s="16"/>
      <c r="R333" s="17" t="str">
        <f ca="1">IF(Q333=0," ",IFERROR(IF(DATEDIF(TODAY(),Q333,"M")&lt;=5,"ROJO",IF(DATEDIF(TODAY(),Q333,"M")&gt;=12,"VERDE",IF(AND(DATEDIF(TODAY(),Q333,"M")&gt;=6,DATEDIF(TODAY(),Q333,"M")&lt;=11),"AMARILLO"))),S333))</f>
        <v xml:space="preserve"> </v>
      </c>
      <c r="S333" s="25" t="str">
        <f>IF(Q333=0," ",IF(Q333&lt;=$N$4,"VENCIDO","NO VENCIDO"))</f>
        <v xml:space="preserve"> </v>
      </c>
      <c r="T333" s="18"/>
      <c r="U333" s="19"/>
      <c r="V333" s="19"/>
      <c r="W333" s="20"/>
      <c r="X333" s="20"/>
      <c r="Y333" s="164"/>
      <c r="Z333" s="21"/>
      <c r="AA333" s="4"/>
      <c r="AB333" s="168"/>
      <c r="AC333" s="168"/>
      <c r="AD333" s="172"/>
      <c r="AE333" s="168"/>
      <c r="AF333" s="168"/>
      <c r="AG333" s="168"/>
      <c r="AH333" s="168"/>
      <c r="AI333" s="168"/>
      <c r="AJ333" s="168"/>
      <c r="AK333" s="168"/>
      <c r="AL333" s="168"/>
      <c r="AM333" s="168"/>
      <c r="AN333" s="168"/>
      <c r="AO333" s="184"/>
      <c r="AP333" s="24"/>
      <c r="AQ333" s="8"/>
    </row>
    <row r="334" spans="1:43" ht="14.65" customHeight="1">
      <c r="A334" s="103"/>
      <c r="B334" s="193"/>
      <c r="C334" s="193"/>
      <c r="D334" s="118"/>
      <c r="E334" s="127"/>
      <c r="F334" s="133"/>
      <c r="G334" s="133"/>
      <c r="H334" s="133"/>
      <c r="I334" s="133"/>
      <c r="J334" s="145"/>
      <c r="K334" s="148"/>
      <c r="L334" s="151"/>
      <c r="M334" s="154"/>
      <c r="N334" s="14"/>
      <c r="O334" s="15"/>
      <c r="P334" s="15"/>
      <c r="Q334" s="16"/>
      <c r="R334" s="17" t="str">
        <f ca="1">IF(Q334=0," ",IFERROR(IF(DATEDIF(TODAY(),Q334,"M")&lt;=5,"ROJO",IF(DATEDIF(TODAY(),Q334,"M")&gt;=12,"VERDE",IF(AND(DATEDIF(TODAY(),Q334,"M")&gt;=6,DATEDIF(TODAY(),Q334,"M")&lt;=11),"AMARILLO"))),S334))</f>
        <v xml:space="preserve"> </v>
      </c>
      <c r="S334" s="25" t="str">
        <f>IF(Q334=0," ",IF(Q334&lt;=$N$4,"VENCIDO","NO VENCIDO"))</f>
        <v xml:space="preserve"> </v>
      </c>
      <c r="T334" s="18"/>
      <c r="U334" s="19"/>
      <c r="V334" s="19"/>
      <c r="W334" s="20"/>
      <c r="X334" s="20"/>
      <c r="Y334" s="164"/>
      <c r="Z334" s="21"/>
      <c r="AA334" s="4"/>
      <c r="AB334" s="168"/>
      <c r="AC334" s="168"/>
      <c r="AD334" s="172"/>
      <c r="AE334" s="168"/>
      <c r="AF334" s="168"/>
      <c r="AG334" s="168"/>
      <c r="AH334" s="168"/>
      <c r="AI334" s="168"/>
      <c r="AJ334" s="168"/>
      <c r="AK334" s="168"/>
      <c r="AL334" s="168"/>
      <c r="AM334" s="168"/>
      <c r="AN334" s="168"/>
      <c r="AO334" s="184"/>
      <c r="AP334" s="24"/>
      <c r="AQ334" s="8"/>
    </row>
    <row r="335" spans="1:43" ht="14.65" customHeight="1">
      <c r="A335" s="103"/>
      <c r="B335" s="193"/>
      <c r="C335" s="193"/>
      <c r="D335" s="118"/>
      <c r="E335" s="127"/>
      <c r="F335" s="133"/>
      <c r="G335" s="133"/>
      <c r="H335" s="133"/>
      <c r="I335" s="133"/>
      <c r="J335" s="145"/>
      <c r="K335" s="148"/>
      <c r="L335" s="151"/>
      <c r="M335" s="155"/>
      <c r="N335" s="14"/>
      <c r="O335" s="15"/>
      <c r="P335" s="15"/>
      <c r="Q335" s="16"/>
      <c r="R335" s="17" t="str">
        <f ca="1">IF(Q335=0," ",IFERROR(IF(DATEDIF(TODAY(),Q335,"M")&lt;=5,"ROJO",IF(DATEDIF(TODAY(),Q335,"M")&gt;=12,"VERDE",IF(AND(DATEDIF(TODAY(),Q335,"M")&gt;=6,DATEDIF(TODAY(),Q335,"M")&lt;=11),"AMARILLO"))),S335))</f>
        <v xml:space="preserve"> </v>
      </c>
      <c r="S335" s="25" t="str">
        <f>IF(Q335=0," ",IF(Q335&lt;=$N$4,"VENCIDO","NO VENCIDO"))</f>
        <v xml:space="preserve"> </v>
      </c>
      <c r="T335" s="18"/>
      <c r="U335" s="19"/>
      <c r="V335" s="19"/>
      <c r="W335" s="20"/>
      <c r="X335" s="20"/>
      <c r="Y335" s="164"/>
      <c r="Z335" s="21"/>
      <c r="AA335" s="4"/>
      <c r="AB335" s="169"/>
      <c r="AC335" s="169"/>
      <c r="AD335" s="173"/>
      <c r="AE335" s="169"/>
      <c r="AF335" s="169"/>
      <c r="AG335" s="169"/>
      <c r="AH335" s="169"/>
      <c r="AI335" s="169"/>
      <c r="AJ335" s="169"/>
      <c r="AK335" s="169"/>
      <c r="AL335" s="169"/>
      <c r="AM335" s="169"/>
      <c r="AN335" s="169"/>
      <c r="AO335" s="185"/>
      <c r="AP335" s="24"/>
      <c r="AQ335" s="8"/>
    </row>
    <row r="336" spans="1:43" ht="16.5">
      <c r="A336" s="103"/>
      <c r="B336" s="193"/>
      <c r="C336" s="193"/>
      <c r="D336" s="119"/>
      <c r="E336" s="128"/>
      <c r="F336" s="134"/>
      <c r="G336" s="134"/>
      <c r="H336" s="134"/>
      <c r="I336" s="134"/>
      <c r="J336" s="146"/>
      <c r="K336" s="149"/>
      <c r="L336" s="152"/>
      <c r="M336" s="28" t="b">
        <f>M330=N336</f>
        <v>1</v>
      </c>
      <c r="N336" s="29">
        <f>SUM(N330:N335)</f>
        <v>0</v>
      </c>
      <c r="O336" s="30" t="s">
        <v>112</v>
      </c>
      <c r="P336" s="31"/>
      <c r="Q336" s="32"/>
      <c r="R336" s="32"/>
      <c r="S336" s="32"/>
      <c r="T336" s="33">
        <f>SUM(T330:T335)</f>
        <v>0</v>
      </c>
      <c r="U336" s="34"/>
      <c r="V336" s="34"/>
      <c r="W336" s="35"/>
      <c r="X336" s="35"/>
      <c r="Y336" s="165"/>
      <c r="Z336" s="36"/>
      <c r="AA336" s="4"/>
      <c r="AB336" s="37"/>
      <c r="AC336" s="38"/>
      <c r="AD336" s="53"/>
      <c r="AE336" s="38"/>
      <c r="AF336" s="38"/>
      <c r="AG336" s="38"/>
      <c r="AH336" s="38"/>
      <c r="AI336" s="38"/>
      <c r="AJ336" s="38"/>
      <c r="AK336" s="38"/>
      <c r="AL336" s="38"/>
      <c r="AM336" s="38"/>
      <c r="AN336" s="38"/>
      <c r="AO336" s="39"/>
      <c r="AP336" s="24"/>
      <c r="AQ336" s="8"/>
    </row>
    <row r="337" spans="1:43" ht="14.65" customHeight="1">
      <c r="A337" s="103">
        <f>+A330+1</f>
        <v>7</v>
      </c>
      <c r="B337" s="193" t="s">
        <v>208</v>
      </c>
      <c r="C337" s="193"/>
      <c r="D337" s="117">
        <f>+Septiembre!M337</f>
        <v>0</v>
      </c>
      <c r="E337" s="126"/>
      <c r="F337" s="132"/>
      <c r="G337" s="132"/>
      <c r="H337" s="132"/>
      <c r="I337" s="132"/>
      <c r="J337" s="144">
        <f>+F337+G337</f>
        <v>0</v>
      </c>
      <c r="K337" s="147">
        <f>+AO337</f>
        <v>0</v>
      </c>
      <c r="L337" s="150">
        <f>+J337+K337</f>
        <v>0</v>
      </c>
      <c r="M337" s="153">
        <f>+(D337+E337)-L337+H337-I337</f>
        <v>0</v>
      </c>
      <c r="N337" s="14"/>
      <c r="O337" s="15"/>
      <c r="P337" s="15"/>
      <c r="Q337" s="16"/>
      <c r="R337" s="17" t="str">
        <f ca="1">IF(Q337=0," ",IFERROR(IF(DATEDIF(TODAY(),Q337,"M")&lt;=5,"ROJO",IF(DATEDIF(TODAY(),Q337,"M")&gt;=12,"VERDE",IF(AND(DATEDIF(TODAY(),Q337,"M")&gt;=6,DATEDIF(TODAY(),Q337,"M")&lt;=11),"AMARILLO"))),S337))</f>
        <v xml:space="preserve"> </v>
      </c>
      <c r="S337" s="17" t="str">
        <f>IF(Q337=0," ",IF(Q337&lt;=$N$4,"VENCIDO","NO VENCIDO"))</f>
        <v xml:space="preserve"> </v>
      </c>
      <c r="T337" s="18"/>
      <c r="U337" s="19"/>
      <c r="V337" s="19"/>
      <c r="W337" s="20"/>
      <c r="X337" s="20"/>
      <c r="Y337" s="163">
        <f>+AT337</f>
        <v>0</v>
      </c>
      <c r="Z337" s="21"/>
      <c r="AA337" s="4"/>
      <c r="AB337" s="167"/>
      <c r="AC337" s="167"/>
      <c r="AD337" s="171">
        <f>+AB337+AC337</f>
        <v>0</v>
      </c>
      <c r="AE337" s="167"/>
      <c r="AF337" s="167"/>
      <c r="AG337" s="167"/>
      <c r="AH337" s="167"/>
      <c r="AI337" s="167"/>
      <c r="AJ337" s="167"/>
      <c r="AK337" s="167"/>
      <c r="AL337" s="167"/>
      <c r="AM337" s="167"/>
      <c r="AN337" s="167"/>
      <c r="AO337" s="183">
        <f>SUM(AD337:AN342)</f>
        <v>0</v>
      </c>
      <c r="AP337" s="24"/>
      <c r="AQ337" s="8"/>
    </row>
    <row r="338" spans="1:43" ht="14.65" customHeight="1">
      <c r="A338" s="103"/>
      <c r="B338" s="193"/>
      <c r="C338" s="193"/>
      <c r="D338" s="118"/>
      <c r="E338" s="127"/>
      <c r="F338" s="133"/>
      <c r="G338" s="133"/>
      <c r="H338" s="133"/>
      <c r="I338" s="133"/>
      <c r="J338" s="145"/>
      <c r="K338" s="148"/>
      <c r="L338" s="151"/>
      <c r="M338" s="154"/>
      <c r="N338" s="14"/>
      <c r="O338" s="15"/>
      <c r="P338" s="15"/>
      <c r="Q338" s="16"/>
      <c r="R338" s="17" t="str">
        <f ca="1">IF(Q338=0," ",IFERROR(IF(DATEDIF(TODAY(),Q338,"M")&lt;=5,"ROJO",IF(DATEDIF(TODAY(),Q338,"M")&gt;=12,"VERDE",IF(AND(DATEDIF(TODAY(),Q338,"M")&gt;=6,DATEDIF(TODAY(),Q338,"M")&lt;=11),"AMARILLO"))),S338))</f>
        <v xml:space="preserve"> </v>
      </c>
      <c r="S338" s="25" t="str">
        <f>IF(Q338=0," ",IF(Q338&lt;=$N$4,"VENCIDO","NO VENCIDO"))</f>
        <v xml:space="preserve"> </v>
      </c>
      <c r="T338" s="18"/>
      <c r="U338" s="19"/>
      <c r="V338" s="19"/>
      <c r="W338" s="20"/>
      <c r="X338" s="20"/>
      <c r="Y338" s="164"/>
      <c r="Z338" s="21"/>
      <c r="AA338" s="4"/>
      <c r="AB338" s="168"/>
      <c r="AC338" s="168"/>
      <c r="AD338" s="172"/>
      <c r="AE338" s="168"/>
      <c r="AF338" s="168"/>
      <c r="AG338" s="168"/>
      <c r="AH338" s="168"/>
      <c r="AI338" s="168"/>
      <c r="AJ338" s="168"/>
      <c r="AK338" s="168"/>
      <c r="AL338" s="168"/>
      <c r="AM338" s="168"/>
      <c r="AN338" s="168"/>
      <c r="AO338" s="184"/>
      <c r="AP338" s="24"/>
      <c r="AQ338" s="8"/>
    </row>
    <row r="339" spans="1:43" ht="14.65" customHeight="1">
      <c r="A339" s="103"/>
      <c r="B339" s="193"/>
      <c r="C339" s="193"/>
      <c r="D339" s="118"/>
      <c r="E339" s="127"/>
      <c r="F339" s="133"/>
      <c r="G339" s="133"/>
      <c r="H339" s="133"/>
      <c r="I339" s="133"/>
      <c r="J339" s="145"/>
      <c r="K339" s="148"/>
      <c r="L339" s="151"/>
      <c r="M339" s="154"/>
      <c r="N339" s="14"/>
      <c r="O339" s="15"/>
      <c r="P339" s="15"/>
      <c r="Q339" s="16"/>
      <c r="R339" s="40"/>
      <c r="S339" s="41"/>
      <c r="T339" s="18"/>
      <c r="U339" s="19"/>
      <c r="V339" s="19"/>
      <c r="W339" s="20"/>
      <c r="X339" s="20"/>
      <c r="Y339" s="164"/>
      <c r="Z339" s="21"/>
      <c r="AA339" s="4"/>
      <c r="AB339" s="168"/>
      <c r="AC339" s="168"/>
      <c r="AD339" s="172"/>
      <c r="AE339" s="168"/>
      <c r="AF339" s="168"/>
      <c r="AG339" s="168"/>
      <c r="AH339" s="168"/>
      <c r="AI339" s="168"/>
      <c r="AJ339" s="168"/>
      <c r="AK339" s="168"/>
      <c r="AL339" s="168"/>
      <c r="AM339" s="168"/>
      <c r="AN339" s="168"/>
      <c r="AO339" s="184"/>
      <c r="AP339" s="24"/>
      <c r="AQ339" s="8"/>
    </row>
    <row r="340" spans="1:43" ht="14.65" customHeight="1">
      <c r="A340" s="103"/>
      <c r="B340" s="193"/>
      <c r="C340" s="193"/>
      <c r="D340" s="118"/>
      <c r="E340" s="127"/>
      <c r="F340" s="133"/>
      <c r="G340" s="133"/>
      <c r="H340" s="133"/>
      <c r="I340" s="133"/>
      <c r="J340" s="145"/>
      <c r="K340" s="148"/>
      <c r="L340" s="151"/>
      <c r="M340" s="154"/>
      <c r="N340" s="14"/>
      <c r="O340" s="15"/>
      <c r="P340" s="15"/>
      <c r="Q340" s="16"/>
      <c r="R340" s="17" t="str">
        <f ca="1">IF(Q340=0," ",IFERROR(IF(DATEDIF(TODAY(),Q340,"M")&lt;=5,"ROJO",IF(DATEDIF(TODAY(),Q340,"M")&gt;=12,"VERDE",IF(AND(DATEDIF(TODAY(),Q340,"M")&gt;=6,DATEDIF(TODAY(),Q340,"M")&lt;=11),"AMARILLO"))),S340))</f>
        <v xml:space="preserve"> </v>
      </c>
      <c r="S340" s="25" t="str">
        <f>IF(Q340=0," ",IF(Q340&lt;=$N$4,"VENCIDO","NO VENCIDO"))</f>
        <v xml:space="preserve"> </v>
      </c>
      <c r="T340" s="18"/>
      <c r="U340" s="19"/>
      <c r="V340" s="19"/>
      <c r="W340" s="20"/>
      <c r="X340" s="20"/>
      <c r="Y340" s="164"/>
      <c r="Z340" s="21"/>
      <c r="AA340" s="4"/>
      <c r="AB340" s="168"/>
      <c r="AC340" s="168"/>
      <c r="AD340" s="172"/>
      <c r="AE340" s="168"/>
      <c r="AF340" s="168"/>
      <c r="AG340" s="168"/>
      <c r="AH340" s="168"/>
      <c r="AI340" s="168"/>
      <c r="AJ340" s="168"/>
      <c r="AK340" s="168"/>
      <c r="AL340" s="168"/>
      <c r="AM340" s="168"/>
      <c r="AN340" s="168"/>
      <c r="AO340" s="184"/>
      <c r="AP340" s="24"/>
      <c r="AQ340" s="8"/>
    </row>
    <row r="341" spans="1:43" ht="14.65" customHeight="1">
      <c r="A341" s="103"/>
      <c r="B341" s="193"/>
      <c r="C341" s="193"/>
      <c r="D341" s="118"/>
      <c r="E341" s="127"/>
      <c r="F341" s="133"/>
      <c r="G341" s="133"/>
      <c r="H341" s="133"/>
      <c r="I341" s="133"/>
      <c r="J341" s="145"/>
      <c r="K341" s="148"/>
      <c r="L341" s="151"/>
      <c r="M341" s="154"/>
      <c r="N341" s="14"/>
      <c r="O341" s="15"/>
      <c r="P341" s="15"/>
      <c r="Q341" s="16"/>
      <c r="R341" s="17" t="str">
        <f ca="1">IF(Q341=0," ",IFERROR(IF(DATEDIF(TODAY(),Q341,"M")&lt;=5,"ROJO",IF(DATEDIF(TODAY(),Q341,"M")&gt;=12,"VERDE",IF(AND(DATEDIF(TODAY(),Q341,"M")&gt;=6,DATEDIF(TODAY(),Q341,"M")&lt;=11),"AMARILLO"))),S341))</f>
        <v xml:space="preserve"> </v>
      </c>
      <c r="S341" s="25" t="str">
        <f>IF(Q341=0," ",IF(Q341&lt;=$N$4,"VENCIDO","NO VENCIDO"))</f>
        <v xml:space="preserve"> </v>
      </c>
      <c r="T341" s="18"/>
      <c r="U341" s="19"/>
      <c r="V341" s="19"/>
      <c r="W341" s="20"/>
      <c r="X341" s="20"/>
      <c r="Y341" s="164"/>
      <c r="Z341" s="21"/>
      <c r="AA341" s="4"/>
      <c r="AB341" s="168"/>
      <c r="AC341" s="168"/>
      <c r="AD341" s="172"/>
      <c r="AE341" s="168"/>
      <c r="AF341" s="168"/>
      <c r="AG341" s="168"/>
      <c r="AH341" s="168"/>
      <c r="AI341" s="168"/>
      <c r="AJ341" s="168"/>
      <c r="AK341" s="168"/>
      <c r="AL341" s="168"/>
      <c r="AM341" s="168"/>
      <c r="AN341" s="168"/>
      <c r="AO341" s="184"/>
      <c r="AP341" s="24"/>
      <c r="AQ341" s="8"/>
    </row>
    <row r="342" spans="1:43" ht="14.65" customHeight="1">
      <c r="A342" s="103"/>
      <c r="B342" s="193"/>
      <c r="C342" s="193"/>
      <c r="D342" s="118"/>
      <c r="E342" s="127"/>
      <c r="F342" s="133"/>
      <c r="G342" s="133"/>
      <c r="H342" s="133"/>
      <c r="I342" s="133"/>
      <c r="J342" s="145"/>
      <c r="K342" s="148"/>
      <c r="L342" s="151"/>
      <c r="M342" s="155"/>
      <c r="N342" s="14"/>
      <c r="O342" s="15"/>
      <c r="P342" s="15"/>
      <c r="Q342" s="16"/>
      <c r="R342" s="17" t="str">
        <f ca="1">IF(Q342=0," ",IFERROR(IF(DATEDIF(TODAY(),Q342,"M")&lt;=5,"ROJO",IF(DATEDIF(TODAY(),Q342,"M")&gt;=12,"VERDE",IF(AND(DATEDIF(TODAY(),Q342,"M")&gt;=6,DATEDIF(TODAY(),Q342,"M")&lt;=11),"AMARILLO"))),S342))</f>
        <v xml:space="preserve"> </v>
      </c>
      <c r="S342" s="25" t="str">
        <f>IF(Q342=0," ",IF(Q342&lt;=$N$4,"VENCIDO","NO VENCIDO"))</f>
        <v xml:space="preserve"> </v>
      </c>
      <c r="T342" s="18"/>
      <c r="U342" s="19"/>
      <c r="V342" s="19"/>
      <c r="W342" s="20"/>
      <c r="X342" s="20"/>
      <c r="Y342" s="164"/>
      <c r="Z342" s="21"/>
      <c r="AA342" s="4"/>
      <c r="AB342" s="169"/>
      <c r="AC342" s="169"/>
      <c r="AD342" s="173"/>
      <c r="AE342" s="169"/>
      <c r="AF342" s="169"/>
      <c r="AG342" s="169"/>
      <c r="AH342" s="169"/>
      <c r="AI342" s="169"/>
      <c r="AJ342" s="169"/>
      <c r="AK342" s="169"/>
      <c r="AL342" s="169"/>
      <c r="AM342" s="169"/>
      <c r="AN342" s="169"/>
      <c r="AO342" s="185"/>
      <c r="AP342" s="24"/>
      <c r="AQ342" s="8"/>
    </row>
    <row r="343" spans="1:43" ht="16.5">
      <c r="A343" s="103"/>
      <c r="B343" s="193"/>
      <c r="C343" s="193"/>
      <c r="D343" s="119"/>
      <c r="E343" s="128"/>
      <c r="F343" s="134"/>
      <c r="G343" s="134"/>
      <c r="H343" s="134"/>
      <c r="I343" s="134"/>
      <c r="J343" s="146"/>
      <c r="K343" s="149"/>
      <c r="L343" s="152"/>
      <c r="M343" s="28" t="b">
        <f>M337=N343</f>
        <v>1</v>
      </c>
      <c r="N343" s="29">
        <f>SUM(N337:N342)</f>
        <v>0</v>
      </c>
      <c r="O343" s="30" t="s">
        <v>112</v>
      </c>
      <c r="P343" s="31"/>
      <c r="Q343" s="32"/>
      <c r="R343" s="32"/>
      <c r="S343" s="32"/>
      <c r="T343" s="33">
        <f>SUM(T337:T342)</f>
        <v>0</v>
      </c>
      <c r="U343" s="34"/>
      <c r="V343" s="34"/>
      <c r="W343" s="35"/>
      <c r="X343" s="35"/>
      <c r="Y343" s="165"/>
      <c r="Z343" s="36"/>
      <c r="AA343" s="4"/>
      <c r="AB343" s="37"/>
      <c r="AC343" s="38"/>
      <c r="AD343" s="53"/>
      <c r="AE343" s="38"/>
      <c r="AF343" s="38"/>
      <c r="AG343" s="38"/>
      <c r="AH343" s="38"/>
      <c r="AI343" s="38"/>
      <c r="AJ343" s="38"/>
      <c r="AK343" s="38"/>
      <c r="AL343" s="38"/>
      <c r="AM343" s="38"/>
      <c r="AN343" s="38"/>
      <c r="AO343" s="39"/>
      <c r="AP343" s="24"/>
      <c r="AQ343" s="8"/>
    </row>
    <row r="344" spans="1:43" ht="14.65" customHeight="1">
      <c r="A344" s="103">
        <f>+A337+1</f>
        <v>8</v>
      </c>
      <c r="B344" s="193" t="s">
        <v>209</v>
      </c>
      <c r="C344" s="193"/>
      <c r="D344" s="117">
        <f>+Septiembre!M344</f>
        <v>120</v>
      </c>
      <c r="E344" s="126"/>
      <c r="F344" s="132"/>
      <c r="G344" s="132"/>
      <c r="H344" s="132"/>
      <c r="I344" s="132"/>
      <c r="J344" s="144">
        <f>+F344+G344</f>
        <v>0</v>
      </c>
      <c r="K344" s="147">
        <f>+AO344</f>
        <v>0</v>
      </c>
      <c r="L344" s="150">
        <f>+J344+K344</f>
        <v>0</v>
      </c>
      <c r="M344" s="153">
        <f>+(D344+E344)-L344+H344-I344</f>
        <v>120</v>
      </c>
      <c r="N344" s="14"/>
      <c r="O344" s="15"/>
      <c r="P344" s="15"/>
      <c r="Q344" s="16"/>
      <c r="R344" s="17" t="str">
        <f ca="1">IF(Q344=0," ",IFERROR(IF(DATEDIF(TODAY(),Q344,"M")&lt;=5,"ROJO",IF(DATEDIF(TODAY(),Q344,"M")&gt;=12,"VERDE",IF(AND(DATEDIF(TODAY(),Q344,"M")&gt;=6,DATEDIF(TODAY(),Q344,"M")&lt;=11),"AMARILLO"))),S344))</f>
        <v xml:space="preserve"> </v>
      </c>
      <c r="S344" s="17" t="str">
        <f>IF(Q344=0," ",IF(Q344&lt;=$N$4,"VENCIDO","NO VENCIDO"))</f>
        <v xml:space="preserve"> </v>
      </c>
      <c r="T344" s="18"/>
      <c r="U344" s="19"/>
      <c r="V344" s="19"/>
      <c r="W344" s="20"/>
      <c r="X344" s="20"/>
      <c r="Y344" s="163">
        <f>+AT344</f>
        <v>0</v>
      </c>
      <c r="Z344" s="21"/>
      <c r="AA344" s="4"/>
      <c r="AB344" s="167"/>
      <c r="AC344" s="167"/>
      <c r="AD344" s="171">
        <f>+AB344+AC344</f>
        <v>0</v>
      </c>
      <c r="AE344" s="167"/>
      <c r="AF344" s="167"/>
      <c r="AG344" s="167"/>
      <c r="AH344" s="167"/>
      <c r="AI344" s="167"/>
      <c r="AJ344" s="167"/>
      <c r="AK344" s="167"/>
      <c r="AL344" s="167"/>
      <c r="AM344" s="167"/>
      <c r="AN344" s="167"/>
      <c r="AO344" s="183">
        <f>SUM(AD344:AN349)</f>
        <v>0</v>
      </c>
      <c r="AP344" s="24"/>
      <c r="AQ344" s="8"/>
    </row>
    <row r="345" spans="1:43" ht="14.65" customHeight="1">
      <c r="A345" s="103"/>
      <c r="B345" s="193"/>
      <c r="C345" s="193"/>
      <c r="D345" s="118"/>
      <c r="E345" s="127"/>
      <c r="F345" s="133"/>
      <c r="G345" s="133"/>
      <c r="H345" s="133"/>
      <c r="I345" s="133"/>
      <c r="J345" s="145"/>
      <c r="K345" s="148"/>
      <c r="L345" s="151"/>
      <c r="M345" s="154"/>
      <c r="N345" s="14"/>
      <c r="O345" s="15"/>
      <c r="P345" s="15"/>
      <c r="Q345" s="16"/>
      <c r="R345" s="17" t="str">
        <f ca="1">IF(Q345=0," ",IFERROR(IF(DATEDIF(TODAY(),Q345,"M")&lt;=5,"ROJO",IF(DATEDIF(TODAY(),Q345,"M")&gt;=12,"VERDE",IF(AND(DATEDIF(TODAY(),Q345,"M")&gt;=6,DATEDIF(TODAY(),Q345,"M")&lt;=11),"AMARILLO"))),S345))</f>
        <v xml:space="preserve"> </v>
      </c>
      <c r="S345" s="25" t="str">
        <f>IF(Q345=0," ",IF(Q345&lt;=$N$4,"VENCIDO","NO VENCIDO"))</f>
        <v xml:space="preserve"> </v>
      </c>
      <c r="T345" s="18"/>
      <c r="U345" s="19"/>
      <c r="V345" s="19"/>
      <c r="W345" s="20"/>
      <c r="X345" s="20"/>
      <c r="Y345" s="164"/>
      <c r="Z345" s="21"/>
      <c r="AA345" s="4"/>
      <c r="AB345" s="168"/>
      <c r="AC345" s="168"/>
      <c r="AD345" s="172"/>
      <c r="AE345" s="168"/>
      <c r="AF345" s="168"/>
      <c r="AG345" s="168"/>
      <c r="AH345" s="168"/>
      <c r="AI345" s="168"/>
      <c r="AJ345" s="168"/>
      <c r="AK345" s="168"/>
      <c r="AL345" s="168"/>
      <c r="AM345" s="168"/>
      <c r="AN345" s="168"/>
      <c r="AO345" s="184"/>
      <c r="AP345" s="24"/>
      <c r="AQ345" s="8"/>
    </row>
    <row r="346" spans="1:43" ht="14.65" customHeight="1">
      <c r="A346" s="103"/>
      <c r="B346" s="193"/>
      <c r="C346" s="193"/>
      <c r="D346" s="118"/>
      <c r="E346" s="127"/>
      <c r="F346" s="133"/>
      <c r="G346" s="133"/>
      <c r="H346" s="133"/>
      <c r="I346" s="133"/>
      <c r="J346" s="145"/>
      <c r="K346" s="148"/>
      <c r="L346" s="151"/>
      <c r="M346" s="154"/>
      <c r="N346" s="14"/>
      <c r="O346" s="15"/>
      <c r="P346" s="15"/>
      <c r="Q346" s="16"/>
      <c r="R346" s="40"/>
      <c r="S346" s="41"/>
      <c r="T346" s="18"/>
      <c r="U346" s="19"/>
      <c r="V346" s="19"/>
      <c r="W346" s="20"/>
      <c r="X346" s="20"/>
      <c r="Y346" s="164"/>
      <c r="Z346" s="21"/>
      <c r="AA346" s="4"/>
      <c r="AB346" s="168"/>
      <c r="AC346" s="168"/>
      <c r="AD346" s="172"/>
      <c r="AE346" s="168"/>
      <c r="AF346" s="168"/>
      <c r="AG346" s="168"/>
      <c r="AH346" s="168"/>
      <c r="AI346" s="168"/>
      <c r="AJ346" s="168"/>
      <c r="AK346" s="168"/>
      <c r="AL346" s="168"/>
      <c r="AM346" s="168"/>
      <c r="AN346" s="168"/>
      <c r="AO346" s="184"/>
      <c r="AP346" s="24"/>
      <c r="AQ346" s="8"/>
    </row>
    <row r="347" spans="1:43" ht="14.65" customHeight="1">
      <c r="A347" s="103"/>
      <c r="B347" s="193"/>
      <c r="C347" s="193"/>
      <c r="D347" s="118"/>
      <c r="E347" s="127"/>
      <c r="F347" s="133"/>
      <c r="G347" s="133"/>
      <c r="H347" s="133"/>
      <c r="I347" s="133"/>
      <c r="J347" s="145"/>
      <c r="K347" s="148"/>
      <c r="L347" s="151"/>
      <c r="M347" s="154"/>
      <c r="N347" s="14"/>
      <c r="O347" s="15"/>
      <c r="P347" s="15"/>
      <c r="Q347" s="16"/>
      <c r="R347" s="17" t="str">
        <f ca="1">IF(Q347=0," ",IFERROR(IF(DATEDIF(TODAY(),Q347,"M")&lt;=5,"ROJO",IF(DATEDIF(TODAY(),Q347,"M")&gt;=12,"VERDE",IF(AND(DATEDIF(TODAY(),Q347,"M")&gt;=6,DATEDIF(TODAY(),Q347,"M")&lt;=11),"AMARILLO"))),S347))</f>
        <v xml:space="preserve"> </v>
      </c>
      <c r="S347" s="25" t="str">
        <f>IF(Q347=0," ",IF(Q347&lt;=$N$4,"VENCIDO","NO VENCIDO"))</f>
        <v xml:space="preserve"> </v>
      </c>
      <c r="T347" s="18"/>
      <c r="U347" s="19"/>
      <c r="V347" s="19"/>
      <c r="W347" s="20"/>
      <c r="X347" s="20"/>
      <c r="Y347" s="164"/>
      <c r="Z347" s="21"/>
      <c r="AA347" s="4"/>
      <c r="AB347" s="168"/>
      <c r="AC347" s="168"/>
      <c r="AD347" s="172"/>
      <c r="AE347" s="168"/>
      <c r="AF347" s="168"/>
      <c r="AG347" s="168"/>
      <c r="AH347" s="168"/>
      <c r="AI347" s="168"/>
      <c r="AJ347" s="168"/>
      <c r="AK347" s="168"/>
      <c r="AL347" s="168"/>
      <c r="AM347" s="168"/>
      <c r="AN347" s="168"/>
      <c r="AO347" s="184"/>
      <c r="AP347" s="24"/>
      <c r="AQ347" s="8"/>
    </row>
    <row r="348" spans="1:43" ht="14.65" customHeight="1">
      <c r="A348" s="103"/>
      <c r="B348" s="193"/>
      <c r="C348" s="193"/>
      <c r="D348" s="118"/>
      <c r="E348" s="127"/>
      <c r="F348" s="133"/>
      <c r="G348" s="133"/>
      <c r="H348" s="133"/>
      <c r="I348" s="133"/>
      <c r="J348" s="145"/>
      <c r="K348" s="148"/>
      <c r="L348" s="151"/>
      <c r="M348" s="154"/>
      <c r="N348" s="14"/>
      <c r="O348" s="15"/>
      <c r="P348" s="15"/>
      <c r="Q348" s="16"/>
      <c r="R348" s="17" t="str">
        <f ca="1">IF(Q348=0," ",IFERROR(IF(DATEDIF(TODAY(),Q348,"M")&lt;=5,"ROJO",IF(DATEDIF(TODAY(),Q348,"M")&gt;=12,"VERDE",IF(AND(DATEDIF(TODAY(),Q348,"M")&gt;=6,DATEDIF(TODAY(),Q348,"M")&lt;=11),"AMARILLO"))),S348))</f>
        <v xml:space="preserve"> </v>
      </c>
      <c r="S348" s="25" t="str">
        <f>IF(Q348=0," ",IF(Q348&lt;=$N$4,"VENCIDO","NO VENCIDO"))</f>
        <v xml:space="preserve"> </v>
      </c>
      <c r="T348" s="18"/>
      <c r="U348" s="19"/>
      <c r="V348" s="19"/>
      <c r="W348" s="20"/>
      <c r="X348" s="20"/>
      <c r="Y348" s="164"/>
      <c r="Z348" s="21"/>
      <c r="AA348" s="4"/>
      <c r="AB348" s="168"/>
      <c r="AC348" s="168"/>
      <c r="AD348" s="172"/>
      <c r="AE348" s="168"/>
      <c r="AF348" s="168"/>
      <c r="AG348" s="168"/>
      <c r="AH348" s="168"/>
      <c r="AI348" s="168"/>
      <c r="AJ348" s="168"/>
      <c r="AK348" s="168"/>
      <c r="AL348" s="168"/>
      <c r="AM348" s="168"/>
      <c r="AN348" s="168"/>
      <c r="AO348" s="184"/>
      <c r="AP348" s="24"/>
      <c r="AQ348" s="8"/>
    </row>
    <row r="349" spans="1:43" ht="14.65" customHeight="1">
      <c r="A349" s="103"/>
      <c r="B349" s="193"/>
      <c r="C349" s="193"/>
      <c r="D349" s="118"/>
      <c r="E349" s="127"/>
      <c r="F349" s="133"/>
      <c r="G349" s="133"/>
      <c r="H349" s="133"/>
      <c r="I349" s="133"/>
      <c r="J349" s="145"/>
      <c r="K349" s="148"/>
      <c r="L349" s="151"/>
      <c r="M349" s="155"/>
      <c r="N349" s="14"/>
      <c r="O349" s="15"/>
      <c r="P349" s="15"/>
      <c r="Q349" s="16"/>
      <c r="R349" s="17" t="str">
        <f ca="1">IF(Q349=0," ",IFERROR(IF(DATEDIF(TODAY(),Q349,"M")&lt;=5,"ROJO",IF(DATEDIF(TODAY(),Q349,"M")&gt;=12,"VERDE",IF(AND(DATEDIF(TODAY(),Q349,"M")&gt;=6,DATEDIF(TODAY(),Q349,"M")&lt;=11),"AMARILLO"))),S349))</f>
        <v xml:space="preserve"> </v>
      </c>
      <c r="S349" s="25" t="str">
        <f>IF(Q349=0," ",IF(Q349&lt;=$N$4,"VENCIDO","NO VENCIDO"))</f>
        <v xml:space="preserve"> </v>
      </c>
      <c r="T349" s="18"/>
      <c r="U349" s="19"/>
      <c r="V349" s="19"/>
      <c r="W349" s="20"/>
      <c r="X349" s="20"/>
      <c r="Y349" s="164"/>
      <c r="Z349" s="21"/>
      <c r="AA349" s="4"/>
      <c r="AB349" s="169"/>
      <c r="AC349" s="169"/>
      <c r="AD349" s="173"/>
      <c r="AE349" s="169"/>
      <c r="AF349" s="169"/>
      <c r="AG349" s="169"/>
      <c r="AH349" s="169"/>
      <c r="AI349" s="169"/>
      <c r="AJ349" s="169"/>
      <c r="AK349" s="169"/>
      <c r="AL349" s="169"/>
      <c r="AM349" s="169"/>
      <c r="AN349" s="169"/>
      <c r="AO349" s="185"/>
      <c r="AP349" s="24"/>
      <c r="AQ349" s="8"/>
    </row>
    <row r="350" spans="1:43" ht="16.5">
      <c r="A350" s="103"/>
      <c r="B350" s="193"/>
      <c r="C350" s="193"/>
      <c r="D350" s="119"/>
      <c r="E350" s="128"/>
      <c r="F350" s="134"/>
      <c r="G350" s="134"/>
      <c r="H350" s="134"/>
      <c r="I350" s="134"/>
      <c r="J350" s="146"/>
      <c r="K350" s="149"/>
      <c r="L350" s="152"/>
      <c r="M350" s="28" t="b">
        <f>M344=N350</f>
        <v>0</v>
      </c>
      <c r="N350" s="29">
        <f>SUM(N344:N349)</f>
        <v>0</v>
      </c>
      <c r="O350" s="30" t="s">
        <v>112</v>
      </c>
      <c r="P350" s="31"/>
      <c r="Q350" s="32"/>
      <c r="R350" s="32"/>
      <c r="S350" s="32"/>
      <c r="T350" s="33">
        <f>SUM(T344:T349)</f>
        <v>0</v>
      </c>
      <c r="U350" s="34"/>
      <c r="V350" s="34"/>
      <c r="W350" s="35"/>
      <c r="X350" s="35"/>
      <c r="Y350" s="165"/>
      <c r="Z350" s="36"/>
      <c r="AA350" s="4"/>
      <c r="AB350" s="37"/>
      <c r="AC350" s="38"/>
      <c r="AD350" s="53"/>
      <c r="AE350" s="38"/>
      <c r="AF350" s="38"/>
      <c r="AG350" s="38"/>
      <c r="AH350" s="38"/>
      <c r="AI350" s="38"/>
      <c r="AJ350" s="38"/>
      <c r="AK350" s="38"/>
      <c r="AL350" s="38"/>
      <c r="AM350" s="38"/>
      <c r="AN350" s="38"/>
      <c r="AO350" s="39"/>
      <c r="AP350" s="24"/>
      <c r="AQ350" s="8"/>
    </row>
    <row r="351" spans="1:43" ht="14.65" customHeight="1">
      <c r="A351" s="103">
        <f>+A344+1</f>
        <v>9</v>
      </c>
      <c r="B351" s="193" t="s">
        <v>211</v>
      </c>
      <c r="C351" s="193"/>
      <c r="D351" s="117">
        <f>+Septiembre!M351</f>
        <v>44</v>
      </c>
      <c r="E351" s="126"/>
      <c r="F351" s="132"/>
      <c r="G351" s="132"/>
      <c r="H351" s="132"/>
      <c r="I351" s="132"/>
      <c r="J351" s="144">
        <f>+F351+G351</f>
        <v>0</v>
      </c>
      <c r="K351" s="147">
        <f>+AO351</f>
        <v>0</v>
      </c>
      <c r="L351" s="150">
        <f>+J351+K351</f>
        <v>0</v>
      </c>
      <c r="M351" s="153">
        <f>+(D351+E351)-L351+H351-I351</f>
        <v>44</v>
      </c>
      <c r="N351" s="14"/>
      <c r="O351" s="15"/>
      <c r="P351" s="15"/>
      <c r="Q351" s="16"/>
      <c r="R351" s="17" t="str">
        <f ca="1">IF(Q351=0," ",IFERROR(IF(DATEDIF(TODAY(),Q351,"M")&lt;=5,"ROJO",IF(DATEDIF(TODAY(),Q351,"M")&gt;=12,"VERDE",IF(AND(DATEDIF(TODAY(),Q351,"M")&gt;=6,DATEDIF(TODAY(),Q351,"M")&lt;=11),"AMARILLO"))),S351))</f>
        <v xml:space="preserve"> </v>
      </c>
      <c r="S351" s="17" t="str">
        <f>IF(Q351=0," ",IF(Q351&lt;=$N$4,"VENCIDO","NO VENCIDO"))</f>
        <v xml:space="preserve"> </v>
      </c>
      <c r="T351" s="18"/>
      <c r="U351" s="19"/>
      <c r="V351" s="19"/>
      <c r="W351" s="20"/>
      <c r="X351" s="20"/>
      <c r="Y351" s="163">
        <f>+AT351</f>
        <v>0</v>
      </c>
      <c r="Z351" s="21"/>
      <c r="AA351" s="4"/>
      <c r="AB351" s="167"/>
      <c r="AC351" s="167"/>
      <c r="AD351" s="171">
        <f>+AB351+AC351</f>
        <v>0</v>
      </c>
      <c r="AE351" s="167"/>
      <c r="AF351" s="167"/>
      <c r="AG351" s="167"/>
      <c r="AH351" s="167"/>
      <c r="AI351" s="167"/>
      <c r="AJ351" s="167"/>
      <c r="AK351" s="167"/>
      <c r="AL351" s="167"/>
      <c r="AM351" s="167"/>
      <c r="AN351" s="167"/>
      <c r="AO351" s="183">
        <f>SUM(AD351:AN356)</f>
        <v>0</v>
      </c>
      <c r="AP351" s="24"/>
      <c r="AQ351" s="8"/>
    </row>
    <row r="352" spans="1:43" ht="14.65" customHeight="1">
      <c r="A352" s="103"/>
      <c r="B352" s="193"/>
      <c r="C352" s="193"/>
      <c r="D352" s="118"/>
      <c r="E352" s="127"/>
      <c r="F352" s="133"/>
      <c r="G352" s="133"/>
      <c r="H352" s="133"/>
      <c r="I352" s="133"/>
      <c r="J352" s="145"/>
      <c r="K352" s="148"/>
      <c r="L352" s="151"/>
      <c r="M352" s="154"/>
      <c r="N352" s="14"/>
      <c r="O352" s="15"/>
      <c r="P352" s="15"/>
      <c r="Q352" s="16"/>
      <c r="R352" s="17" t="str">
        <f ca="1">IF(Q352=0," ",IFERROR(IF(DATEDIF(TODAY(),Q352,"M")&lt;=5,"ROJO",IF(DATEDIF(TODAY(),Q352,"M")&gt;=12,"VERDE",IF(AND(DATEDIF(TODAY(),Q352,"M")&gt;=6,DATEDIF(TODAY(),Q352,"M")&lt;=11),"AMARILLO"))),S352))</f>
        <v xml:space="preserve"> </v>
      </c>
      <c r="S352" s="25" t="str">
        <f>IF(Q352=0," ",IF(Q352&lt;=$N$4,"VENCIDO","NO VENCIDO"))</f>
        <v xml:space="preserve"> </v>
      </c>
      <c r="T352" s="18"/>
      <c r="U352" s="19"/>
      <c r="V352" s="19"/>
      <c r="W352" s="20"/>
      <c r="X352" s="20"/>
      <c r="Y352" s="164"/>
      <c r="Z352" s="21"/>
      <c r="AA352" s="4"/>
      <c r="AB352" s="168"/>
      <c r="AC352" s="168"/>
      <c r="AD352" s="172"/>
      <c r="AE352" s="168"/>
      <c r="AF352" s="168"/>
      <c r="AG352" s="168"/>
      <c r="AH352" s="168"/>
      <c r="AI352" s="168"/>
      <c r="AJ352" s="168"/>
      <c r="AK352" s="168"/>
      <c r="AL352" s="168"/>
      <c r="AM352" s="168"/>
      <c r="AN352" s="168"/>
      <c r="AO352" s="184"/>
      <c r="AP352" s="24"/>
      <c r="AQ352" s="8"/>
    </row>
    <row r="353" spans="1:43" ht="14.65" customHeight="1">
      <c r="A353" s="103"/>
      <c r="B353" s="193"/>
      <c r="C353" s="193"/>
      <c r="D353" s="118"/>
      <c r="E353" s="127"/>
      <c r="F353" s="133"/>
      <c r="G353" s="133"/>
      <c r="H353" s="133"/>
      <c r="I353" s="133"/>
      <c r="J353" s="145"/>
      <c r="K353" s="148"/>
      <c r="L353" s="151"/>
      <c r="M353" s="154"/>
      <c r="N353" s="14"/>
      <c r="O353" s="15"/>
      <c r="P353" s="15"/>
      <c r="Q353" s="16"/>
      <c r="R353" s="40"/>
      <c r="S353" s="41"/>
      <c r="T353" s="18"/>
      <c r="U353" s="19"/>
      <c r="V353" s="19"/>
      <c r="W353" s="20"/>
      <c r="X353" s="20"/>
      <c r="Y353" s="164"/>
      <c r="Z353" s="21"/>
      <c r="AA353" s="4"/>
      <c r="AB353" s="168"/>
      <c r="AC353" s="168"/>
      <c r="AD353" s="172"/>
      <c r="AE353" s="168"/>
      <c r="AF353" s="168"/>
      <c r="AG353" s="168"/>
      <c r="AH353" s="168"/>
      <c r="AI353" s="168"/>
      <c r="AJ353" s="168"/>
      <c r="AK353" s="168"/>
      <c r="AL353" s="168"/>
      <c r="AM353" s="168"/>
      <c r="AN353" s="168"/>
      <c r="AO353" s="184"/>
      <c r="AP353" s="24"/>
      <c r="AQ353" s="8"/>
    </row>
    <row r="354" spans="1:43" ht="14.65" customHeight="1">
      <c r="A354" s="103"/>
      <c r="B354" s="193"/>
      <c r="C354" s="193"/>
      <c r="D354" s="118"/>
      <c r="E354" s="127"/>
      <c r="F354" s="133"/>
      <c r="G354" s="133"/>
      <c r="H354" s="133"/>
      <c r="I354" s="133"/>
      <c r="J354" s="145"/>
      <c r="K354" s="148"/>
      <c r="L354" s="151"/>
      <c r="M354" s="154"/>
      <c r="N354" s="14"/>
      <c r="O354" s="15"/>
      <c r="P354" s="15"/>
      <c r="Q354" s="16"/>
      <c r="R354" s="17" t="str">
        <f ca="1">IF(Q354=0," ",IFERROR(IF(DATEDIF(TODAY(),Q354,"M")&lt;=5,"ROJO",IF(DATEDIF(TODAY(),Q354,"M")&gt;=12,"VERDE",IF(AND(DATEDIF(TODAY(),Q354,"M")&gt;=6,DATEDIF(TODAY(),Q354,"M")&lt;=11),"AMARILLO"))),S354))</f>
        <v xml:space="preserve"> </v>
      </c>
      <c r="S354" s="25" t="str">
        <f>IF(Q354=0," ",IF(Q354&lt;=$N$4,"VENCIDO","NO VENCIDO"))</f>
        <v xml:space="preserve"> </v>
      </c>
      <c r="T354" s="18"/>
      <c r="U354" s="19"/>
      <c r="V354" s="19"/>
      <c r="W354" s="20"/>
      <c r="X354" s="20"/>
      <c r="Y354" s="164"/>
      <c r="Z354" s="21"/>
      <c r="AA354" s="4"/>
      <c r="AB354" s="168"/>
      <c r="AC354" s="168"/>
      <c r="AD354" s="172"/>
      <c r="AE354" s="168"/>
      <c r="AF354" s="168"/>
      <c r="AG354" s="168"/>
      <c r="AH354" s="168"/>
      <c r="AI354" s="168"/>
      <c r="AJ354" s="168"/>
      <c r="AK354" s="168"/>
      <c r="AL354" s="168"/>
      <c r="AM354" s="168"/>
      <c r="AN354" s="168"/>
      <c r="AO354" s="184"/>
      <c r="AP354" s="24"/>
      <c r="AQ354" s="8"/>
    </row>
    <row r="355" spans="1:43" ht="14.65" customHeight="1">
      <c r="A355" s="103"/>
      <c r="B355" s="193"/>
      <c r="C355" s="193"/>
      <c r="D355" s="118"/>
      <c r="E355" s="127"/>
      <c r="F355" s="133"/>
      <c r="G355" s="133"/>
      <c r="H355" s="133"/>
      <c r="I355" s="133"/>
      <c r="J355" s="145"/>
      <c r="K355" s="148"/>
      <c r="L355" s="151"/>
      <c r="M355" s="154"/>
      <c r="N355" s="14"/>
      <c r="O355" s="15"/>
      <c r="P355" s="15"/>
      <c r="Q355" s="16"/>
      <c r="R355" s="17" t="str">
        <f ca="1">IF(Q355=0," ",IFERROR(IF(DATEDIF(TODAY(),Q355,"M")&lt;=5,"ROJO",IF(DATEDIF(TODAY(),Q355,"M")&gt;=12,"VERDE",IF(AND(DATEDIF(TODAY(),Q355,"M")&gt;=6,DATEDIF(TODAY(),Q355,"M")&lt;=11),"AMARILLO"))),S355))</f>
        <v xml:space="preserve"> </v>
      </c>
      <c r="S355" s="25" t="str">
        <f>IF(Q355=0," ",IF(Q355&lt;=$N$4,"VENCIDO","NO VENCIDO"))</f>
        <v xml:space="preserve"> </v>
      </c>
      <c r="T355" s="18"/>
      <c r="U355" s="19"/>
      <c r="V355" s="19"/>
      <c r="W355" s="20"/>
      <c r="X355" s="20"/>
      <c r="Y355" s="164"/>
      <c r="Z355" s="21"/>
      <c r="AA355" s="4"/>
      <c r="AB355" s="168"/>
      <c r="AC355" s="168"/>
      <c r="AD355" s="172"/>
      <c r="AE355" s="168"/>
      <c r="AF355" s="168"/>
      <c r="AG355" s="168"/>
      <c r="AH355" s="168"/>
      <c r="AI355" s="168"/>
      <c r="AJ355" s="168"/>
      <c r="AK355" s="168"/>
      <c r="AL355" s="168"/>
      <c r="AM355" s="168"/>
      <c r="AN355" s="168"/>
      <c r="AO355" s="184"/>
      <c r="AP355" s="24"/>
      <c r="AQ355" s="8"/>
    </row>
    <row r="356" spans="1:43" ht="14.65" customHeight="1">
      <c r="A356" s="103"/>
      <c r="B356" s="193"/>
      <c r="C356" s="193"/>
      <c r="D356" s="118"/>
      <c r="E356" s="127"/>
      <c r="F356" s="133"/>
      <c r="G356" s="133"/>
      <c r="H356" s="133"/>
      <c r="I356" s="133"/>
      <c r="J356" s="145"/>
      <c r="K356" s="148"/>
      <c r="L356" s="151"/>
      <c r="M356" s="155"/>
      <c r="N356" s="14"/>
      <c r="O356" s="15"/>
      <c r="P356" s="15"/>
      <c r="Q356" s="16"/>
      <c r="R356" s="17" t="str">
        <f ca="1">IF(Q356=0," ",IFERROR(IF(DATEDIF(TODAY(),Q356,"M")&lt;=5,"ROJO",IF(DATEDIF(TODAY(),Q356,"M")&gt;=12,"VERDE",IF(AND(DATEDIF(TODAY(),Q356,"M")&gt;=6,DATEDIF(TODAY(),Q356,"M")&lt;=11),"AMARILLO"))),S356))</f>
        <v xml:space="preserve"> </v>
      </c>
      <c r="S356" s="25" t="str">
        <f>IF(Q356=0," ",IF(Q356&lt;=$N$4,"VENCIDO","NO VENCIDO"))</f>
        <v xml:space="preserve"> </v>
      </c>
      <c r="T356" s="18"/>
      <c r="U356" s="19"/>
      <c r="V356" s="19"/>
      <c r="W356" s="20"/>
      <c r="X356" s="20"/>
      <c r="Y356" s="164"/>
      <c r="Z356" s="21"/>
      <c r="AA356" s="4"/>
      <c r="AB356" s="169"/>
      <c r="AC356" s="169"/>
      <c r="AD356" s="173"/>
      <c r="AE356" s="169"/>
      <c r="AF356" s="169"/>
      <c r="AG356" s="169"/>
      <c r="AH356" s="169"/>
      <c r="AI356" s="169"/>
      <c r="AJ356" s="169"/>
      <c r="AK356" s="169"/>
      <c r="AL356" s="169"/>
      <c r="AM356" s="169"/>
      <c r="AN356" s="169"/>
      <c r="AO356" s="185"/>
      <c r="AP356" s="24"/>
      <c r="AQ356" s="8"/>
    </row>
    <row r="357" spans="1:43" ht="16.5">
      <c r="A357" s="103"/>
      <c r="B357" s="193"/>
      <c r="C357" s="193"/>
      <c r="D357" s="119"/>
      <c r="E357" s="128"/>
      <c r="F357" s="134"/>
      <c r="G357" s="134"/>
      <c r="H357" s="134"/>
      <c r="I357" s="134"/>
      <c r="J357" s="146"/>
      <c r="K357" s="149"/>
      <c r="L357" s="152"/>
      <c r="M357" s="28" t="b">
        <f>M351=N357</f>
        <v>0</v>
      </c>
      <c r="N357" s="29">
        <f>SUM(N351:N356)</f>
        <v>0</v>
      </c>
      <c r="O357" s="30" t="s">
        <v>112</v>
      </c>
      <c r="P357" s="31"/>
      <c r="Q357" s="32"/>
      <c r="R357" s="32"/>
      <c r="S357" s="32"/>
      <c r="T357" s="33">
        <f>SUM(T351:T356)</f>
        <v>0</v>
      </c>
      <c r="U357" s="34"/>
      <c r="V357" s="34"/>
      <c r="W357" s="35"/>
      <c r="X357" s="35"/>
      <c r="Y357" s="165"/>
      <c r="Z357" s="36"/>
      <c r="AA357" s="4"/>
      <c r="AB357" s="37"/>
      <c r="AC357" s="38"/>
      <c r="AD357" s="53"/>
      <c r="AE357" s="38"/>
      <c r="AF357" s="38"/>
      <c r="AG357" s="38"/>
      <c r="AH357" s="38"/>
      <c r="AI357" s="38"/>
      <c r="AJ357" s="38"/>
      <c r="AK357" s="38"/>
      <c r="AL357" s="38"/>
      <c r="AM357" s="38"/>
      <c r="AN357" s="38"/>
      <c r="AO357" s="39"/>
      <c r="AP357" s="24"/>
      <c r="AQ357" s="8"/>
    </row>
    <row r="358" spans="1:43" ht="14.65" customHeight="1">
      <c r="A358" s="103">
        <f>+A351+1</f>
        <v>10</v>
      </c>
      <c r="B358" s="193" t="s">
        <v>213</v>
      </c>
      <c r="C358" s="193"/>
      <c r="D358" s="117">
        <f>+Septiembre!M358</f>
        <v>0</v>
      </c>
      <c r="E358" s="126"/>
      <c r="F358" s="132"/>
      <c r="G358" s="132"/>
      <c r="H358" s="132"/>
      <c r="I358" s="132"/>
      <c r="J358" s="144">
        <f>+F358+G358</f>
        <v>0</v>
      </c>
      <c r="K358" s="147">
        <f>+AO358</f>
        <v>0</v>
      </c>
      <c r="L358" s="150">
        <f>+J358+K358</f>
        <v>0</v>
      </c>
      <c r="M358" s="153">
        <f>+(D358+E358)-L358+H358-I358</f>
        <v>0</v>
      </c>
      <c r="N358" s="14"/>
      <c r="O358" s="15"/>
      <c r="P358" s="15"/>
      <c r="Q358" s="16"/>
      <c r="R358" s="17" t="str">
        <f ca="1">IF(Q358=0," ",IFERROR(IF(DATEDIF(TODAY(),Q358,"M")&lt;=5,"ROJO",IF(DATEDIF(TODAY(),Q358,"M")&gt;=12,"VERDE",IF(AND(DATEDIF(TODAY(),Q358,"M")&gt;=6,DATEDIF(TODAY(),Q358,"M")&lt;=11),"AMARILLO"))),S358))</f>
        <v xml:space="preserve"> </v>
      </c>
      <c r="S358" s="17" t="str">
        <f>IF(Q358=0," ",IF(Q358&lt;=$N$4,"VENCIDO","NO VENCIDO"))</f>
        <v xml:space="preserve"> </v>
      </c>
      <c r="T358" s="18"/>
      <c r="U358" s="19"/>
      <c r="V358" s="19"/>
      <c r="W358" s="20"/>
      <c r="X358" s="20"/>
      <c r="Y358" s="163">
        <f>+AT358</f>
        <v>0</v>
      </c>
      <c r="Z358" s="21"/>
      <c r="AA358" s="4"/>
      <c r="AB358" s="167"/>
      <c r="AC358" s="167"/>
      <c r="AD358" s="171">
        <f>+AB358+AC358</f>
        <v>0</v>
      </c>
      <c r="AE358" s="167"/>
      <c r="AF358" s="167"/>
      <c r="AG358" s="167"/>
      <c r="AH358" s="167"/>
      <c r="AI358" s="167"/>
      <c r="AJ358" s="167"/>
      <c r="AK358" s="167"/>
      <c r="AL358" s="167"/>
      <c r="AM358" s="167"/>
      <c r="AN358" s="167"/>
      <c r="AO358" s="183">
        <f>SUM(AD358:AN363)</f>
        <v>0</v>
      </c>
      <c r="AP358" s="24"/>
      <c r="AQ358" s="8"/>
    </row>
    <row r="359" spans="1:43" ht="14.65" customHeight="1">
      <c r="A359" s="103"/>
      <c r="B359" s="193"/>
      <c r="C359" s="193"/>
      <c r="D359" s="118"/>
      <c r="E359" s="127"/>
      <c r="F359" s="133"/>
      <c r="G359" s="133"/>
      <c r="H359" s="133"/>
      <c r="I359" s="133"/>
      <c r="J359" s="145"/>
      <c r="K359" s="148"/>
      <c r="L359" s="151"/>
      <c r="M359" s="154"/>
      <c r="N359" s="14"/>
      <c r="O359" s="15"/>
      <c r="P359" s="15"/>
      <c r="Q359" s="16"/>
      <c r="R359" s="17" t="str">
        <f ca="1">IF(Q359=0," ",IFERROR(IF(DATEDIF(TODAY(),Q359,"M")&lt;=5,"ROJO",IF(DATEDIF(TODAY(),Q359,"M")&gt;=12,"VERDE",IF(AND(DATEDIF(TODAY(),Q359,"M")&gt;=6,DATEDIF(TODAY(),Q359,"M")&lt;=11),"AMARILLO"))),S359))</f>
        <v xml:space="preserve"> </v>
      </c>
      <c r="S359" s="25" t="str">
        <f>IF(Q359=0," ",IF(Q359&lt;=$N$4,"VENCIDO","NO VENCIDO"))</f>
        <v xml:space="preserve"> </v>
      </c>
      <c r="T359" s="18"/>
      <c r="U359" s="19"/>
      <c r="V359" s="19"/>
      <c r="W359" s="20"/>
      <c r="X359" s="20"/>
      <c r="Y359" s="164"/>
      <c r="Z359" s="21"/>
      <c r="AA359" s="4"/>
      <c r="AB359" s="168"/>
      <c r="AC359" s="168"/>
      <c r="AD359" s="172"/>
      <c r="AE359" s="168"/>
      <c r="AF359" s="168"/>
      <c r="AG359" s="168"/>
      <c r="AH359" s="168"/>
      <c r="AI359" s="168"/>
      <c r="AJ359" s="168"/>
      <c r="AK359" s="168"/>
      <c r="AL359" s="168"/>
      <c r="AM359" s="168"/>
      <c r="AN359" s="168"/>
      <c r="AO359" s="184"/>
      <c r="AP359" s="24"/>
      <c r="AQ359" s="8"/>
    </row>
    <row r="360" spans="1:43" ht="14.65" customHeight="1">
      <c r="A360" s="103"/>
      <c r="B360" s="193"/>
      <c r="C360" s="193"/>
      <c r="D360" s="118"/>
      <c r="E360" s="127"/>
      <c r="F360" s="133"/>
      <c r="G360" s="133"/>
      <c r="H360" s="133"/>
      <c r="I360" s="133"/>
      <c r="J360" s="145"/>
      <c r="K360" s="148"/>
      <c r="L360" s="151"/>
      <c r="M360" s="154"/>
      <c r="N360" s="14"/>
      <c r="O360" s="15"/>
      <c r="P360" s="15"/>
      <c r="Q360" s="16"/>
      <c r="R360" s="40"/>
      <c r="S360" s="41"/>
      <c r="T360" s="18"/>
      <c r="U360" s="19"/>
      <c r="V360" s="19"/>
      <c r="W360" s="20"/>
      <c r="X360" s="20"/>
      <c r="Y360" s="164"/>
      <c r="Z360" s="21"/>
      <c r="AA360" s="4"/>
      <c r="AB360" s="168"/>
      <c r="AC360" s="168"/>
      <c r="AD360" s="172"/>
      <c r="AE360" s="168"/>
      <c r="AF360" s="168"/>
      <c r="AG360" s="168"/>
      <c r="AH360" s="168"/>
      <c r="AI360" s="168"/>
      <c r="AJ360" s="168"/>
      <c r="AK360" s="168"/>
      <c r="AL360" s="168"/>
      <c r="AM360" s="168"/>
      <c r="AN360" s="168"/>
      <c r="AO360" s="184"/>
      <c r="AP360" s="24"/>
      <c r="AQ360" s="8"/>
    </row>
    <row r="361" spans="1:43" ht="14.65" customHeight="1">
      <c r="A361" s="103"/>
      <c r="B361" s="193"/>
      <c r="C361" s="193"/>
      <c r="D361" s="118"/>
      <c r="E361" s="127"/>
      <c r="F361" s="133"/>
      <c r="G361" s="133"/>
      <c r="H361" s="133"/>
      <c r="I361" s="133"/>
      <c r="J361" s="145"/>
      <c r="K361" s="148"/>
      <c r="L361" s="151"/>
      <c r="M361" s="154"/>
      <c r="N361" s="14"/>
      <c r="O361" s="15"/>
      <c r="P361" s="15"/>
      <c r="Q361" s="16"/>
      <c r="R361" s="17" t="str">
        <f ca="1">IF(Q361=0," ",IFERROR(IF(DATEDIF(TODAY(),Q361,"M")&lt;=5,"ROJO",IF(DATEDIF(TODAY(),Q361,"M")&gt;=12,"VERDE",IF(AND(DATEDIF(TODAY(),Q361,"M")&gt;=6,DATEDIF(TODAY(),Q361,"M")&lt;=11),"AMARILLO"))),S361))</f>
        <v xml:space="preserve"> </v>
      </c>
      <c r="S361" s="25" t="str">
        <f>IF(Q361=0," ",IF(Q361&lt;=$N$4,"VENCIDO","NO VENCIDO"))</f>
        <v xml:space="preserve"> </v>
      </c>
      <c r="T361" s="18"/>
      <c r="U361" s="19"/>
      <c r="V361" s="19"/>
      <c r="W361" s="20"/>
      <c r="X361" s="20"/>
      <c r="Y361" s="164"/>
      <c r="Z361" s="21"/>
      <c r="AA361" s="4"/>
      <c r="AB361" s="168"/>
      <c r="AC361" s="168"/>
      <c r="AD361" s="172"/>
      <c r="AE361" s="168"/>
      <c r="AF361" s="168"/>
      <c r="AG361" s="168"/>
      <c r="AH361" s="168"/>
      <c r="AI361" s="168"/>
      <c r="AJ361" s="168"/>
      <c r="AK361" s="168"/>
      <c r="AL361" s="168"/>
      <c r="AM361" s="168"/>
      <c r="AN361" s="168"/>
      <c r="AO361" s="184"/>
      <c r="AP361" s="24"/>
      <c r="AQ361" s="8"/>
    </row>
    <row r="362" spans="1:43" ht="14.65" customHeight="1">
      <c r="A362" s="103"/>
      <c r="B362" s="193"/>
      <c r="C362" s="193"/>
      <c r="D362" s="118"/>
      <c r="E362" s="127"/>
      <c r="F362" s="133"/>
      <c r="G362" s="133"/>
      <c r="H362" s="133"/>
      <c r="I362" s="133"/>
      <c r="J362" s="145"/>
      <c r="K362" s="148"/>
      <c r="L362" s="151"/>
      <c r="M362" s="154"/>
      <c r="N362" s="14"/>
      <c r="O362" s="15"/>
      <c r="P362" s="15"/>
      <c r="Q362" s="16"/>
      <c r="R362" s="17" t="str">
        <f ca="1">IF(Q362=0," ",IFERROR(IF(DATEDIF(TODAY(),Q362,"M")&lt;=5,"ROJO",IF(DATEDIF(TODAY(),Q362,"M")&gt;=12,"VERDE",IF(AND(DATEDIF(TODAY(),Q362,"M")&gt;=6,DATEDIF(TODAY(),Q362,"M")&lt;=11),"AMARILLO"))),S362))</f>
        <v xml:space="preserve"> </v>
      </c>
      <c r="S362" s="25" t="str">
        <f>IF(Q362=0," ",IF(Q362&lt;=$N$4,"VENCIDO","NO VENCIDO"))</f>
        <v xml:space="preserve"> </v>
      </c>
      <c r="T362" s="18"/>
      <c r="U362" s="19"/>
      <c r="V362" s="19"/>
      <c r="W362" s="20"/>
      <c r="X362" s="20"/>
      <c r="Y362" s="164"/>
      <c r="Z362" s="21"/>
      <c r="AA362" s="4"/>
      <c r="AB362" s="168"/>
      <c r="AC362" s="168"/>
      <c r="AD362" s="172"/>
      <c r="AE362" s="168"/>
      <c r="AF362" s="168"/>
      <c r="AG362" s="168"/>
      <c r="AH362" s="168"/>
      <c r="AI362" s="168"/>
      <c r="AJ362" s="168"/>
      <c r="AK362" s="168"/>
      <c r="AL362" s="168"/>
      <c r="AM362" s="168"/>
      <c r="AN362" s="168"/>
      <c r="AO362" s="184"/>
      <c r="AP362" s="24"/>
      <c r="AQ362" s="8"/>
    </row>
    <row r="363" spans="1:43" ht="14.65" customHeight="1">
      <c r="A363" s="103"/>
      <c r="B363" s="193"/>
      <c r="C363" s="193"/>
      <c r="D363" s="118"/>
      <c r="E363" s="127"/>
      <c r="F363" s="133"/>
      <c r="G363" s="133"/>
      <c r="H363" s="133"/>
      <c r="I363" s="133"/>
      <c r="J363" s="145"/>
      <c r="K363" s="148"/>
      <c r="L363" s="151"/>
      <c r="M363" s="155"/>
      <c r="N363" s="14"/>
      <c r="O363" s="15"/>
      <c r="P363" s="15"/>
      <c r="Q363" s="16"/>
      <c r="R363" s="17" t="str">
        <f ca="1">IF(Q363=0," ",IFERROR(IF(DATEDIF(TODAY(),Q363,"M")&lt;=5,"ROJO",IF(DATEDIF(TODAY(),Q363,"M")&gt;=12,"VERDE",IF(AND(DATEDIF(TODAY(),Q363,"M")&gt;=6,DATEDIF(TODAY(),Q363,"M")&lt;=11),"AMARILLO"))),S363))</f>
        <v xml:space="preserve"> </v>
      </c>
      <c r="S363" s="25" t="str">
        <f>IF(Q363=0," ",IF(Q363&lt;=$N$4,"VENCIDO","NO VENCIDO"))</f>
        <v xml:space="preserve"> </v>
      </c>
      <c r="T363" s="18"/>
      <c r="U363" s="19"/>
      <c r="V363" s="19"/>
      <c r="W363" s="20"/>
      <c r="X363" s="20"/>
      <c r="Y363" s="164"/>
      <c r="Z363" s="21"/>
      <c r="AA363" s="4"/>
      <c r="AB363" s="169"/>
      <c r="AC363" s="169"/>
      <c r="AD363" s="173"/>
      <c r="AE363" s="169"/>
      <c r="AF363" s="169"/>
      <c r="AG363" s="169"/>
      <c r="AH363" s="169"/>
      <c r="AI363" s="169"/>
      <c r="AJ363" s="169"/>
      <c r="AK363" s="169"/>
      <c r="AL363" s="169"/>
      <c r="AM363" s="169"/>
      <c r="AN363" s="169"/>
      <c r="AO363" s="185"/>
      <c r="AP363" s="24"/>
      <c r="AQ363" s="8"/>
    </row>
    <row r="364" spans="1:43" ht="16.5">
      <c r="A364" s="103"/>
      <c r="B364" s="193"/>
      <c r="C364" s="193"/>
      <c r="D364" s="119"/>
      <c r="E364" s="128"/>
      <c r="F364" s="134"/>
      <c r="G364" s="134"/>
      <c r="H364" s="134"/>
      <c r="I364" s="134"/>
      <c r="J364" s="146"/>
      <c r="K364" s="149"/>
      <c r="L364" s="152"/>
      <c r="M364" s="28" t="b">
        <f>M358=N364</f>
        <v>1</v>
      </c>
      <c r="N364" s="29">
        <f>SUM(N358:N363)</f>
        <v>0</v>
      </c>
      <c r="O364" s="30" t="s">
        <v>112</v>
      </c>
      <c r="P364" s="31"/>
      <c r="Q364" s="32"/>
      <c r="R364" s="32"/>
      <c r="S364" s="32"/>
      <c r="T364" s="33">
        <f>SUM(T358:T363)</f>
        <v>0</v>
      </c>
      <c r="U364" s="34"/>
      <c r="V364" s="34"/>
      <c r="W364" s="35"/>
      <c r="X364" s="35"/>
      <c r="Y364" s="165"/>
      <c r="Z364" s="36"/>
      <c r="AA364" s="4"/>
      <c r="AB364" s="37"/>
      <c r="AC364" s="38"/>
      <c r="AD364" s="53"/>
      <c r="AE364" s="38"/>
      <c r="AF364" s="38"/>
      <c r="AG364" s="38"/>
      <c r="AH364" s="38"/>
      <c r="AI364" s="38"/>
      <c r="AJ364" s="38"/>
      <c r="AK364" s="38"/>
      <c r="AL364" s="38"/>
      <c r="AM364" s="38"/>
      <c r="AN364" s="38"/>
      <c r="AO364" s="39"/>
      <c r="AP364" s="24"/>
      <c r="AQ364" s="8"/>
    </row>
    <row r="365" spans="1:43" ht="14.65" customHeight="1">
      <c r="A365" s="45">
        <f>+A358+1</f>
        <v>11</v>
      </c>
      <c r="B365" s="99" t="s">
        <v>214</v>
      </c>
      <c r="C365" s="99"/>
      <c r="D365" s="54">
        <f>+Septiembre!M365</f>
        <v>54</v>
      </c>
      <c r="E365" s="55"/>
      <c r="F365" s="56"/>
      <c r="G365" s="56"/>
      <c r="H365" s="26"/>
      <c r="I365" s="26"/>
      <c r="J365" s="27">
        <f t="shared" ref="J365:J371" si="3">+F365+G365</f>
        <v>0</v>
      </c>
      <c r="K365" s="57">
        <f t="shared" ref="K365:K371" si="4">+AO365</f>
        <v>0</v>
      </c>
      <c r="L365" s="58">
        <f t="shared" ref="L365:L371" si="5">+J365+K365</f>
        <v>0</v>
      </c>
      <c r="M365" s="59">
        <f t="shared" ref="M365:M371" si="6">+(D365+E365)-(L365)+H365-I365</f>
        <v>54</v>
      </c>
      <c r="N365" s="14"/>
      <c r="O365" s="15"/>
      <c r="P365" s="15"/>
      <c r="Q365" s="16"/>
      <c r="R365" s="17" t="str">
        <f t="shared" ref="R365:R371" ca="1" si="7">IF(Q365=0," ",IFERROR(IF(DATEDIF(TODAY(),Q365,"M")&lt;=5,"ROJO",IF(DATEDIF(TODAY(),Q365,"M")&gt;=12,"VERDE",IF(AND(DATEDIF(TODAY(),Q365,"M")&gt;=6,DATEDIF(TODAY(),Q365,"M")&lt;=11),"AMARILLO"))),S365))</f>
        <v xml:space="preserve"> </v>
      </c>
      <c r="S365" s="25" t="str">
        <f t="shared" ref="S365:S371" si="8">IF(Q365=0," ",IF(Q365&lt;=$N$4,"VENCIDO","NO VENCIDO"))</f>
        <v xml:space="preserve"> </v>
      </c>
      <c r="T365" s="18"/>
      <c r="U365" s="19"/>
      <c r="V365" s="19"/>
      <c r="W365" s="20"/>
      <c r="X365" s="20"/>
      <c r="Y365" s="60"/>
      <c r="Z365" s="61"/>
      <c r="AA365" s="4"/>
      <c r="AB365" s="22"/>
      <c r="AC365" s="22"/>
      <c r="AD365" s="23">
        <f t="shared" ref="AD365:AD371" si="9">+AB365+AC365</f>
        <v>0</v>
      </c>
      <c r="AE365" s="22"/>
      <c r="AF365" s="22"/>
      <c r="AG365" s="22"/>
      <c r="AH365" s="22"/>
      <c r="AI365" s="22"/>
      <c r="AJ365" s="22"/>
      <c r="AK365" s="22"/>
      <c r="AL365" s="22"/>
      <c r="AM365" s="22"/>
      <c r="AN365" s="22"/>
      <c r="AO365" s="62">
        <f>SUM(AD365:AN365)</f>
        <v>0</v>
      </c>
      <c r="AP365" s="24"/>
      <c r="AQ365" s="8"/>
    </row>
    <row r="366" spans="1:43" ht="14.65" customHeight="1">
      <c r="A366" s="45">
        <f t="shared" ref="A366:A371" si="10">A365+1</f>
        <v>12</v>
      </c>
      <c r="B366" s="99" t="s">
        <v>215</v>
      </c>
      <c r="C366" s="99"/>
      <c r="D366" s="54">
        <f>+Septiembre!M366</f>
        <v>30</v>
      </c>
      <c r="E366" s="55"/>
      <c r="F366" s="56"/>
      <c r="G366" s="56"/>
      <c r="H366" s="26"/>
      <c r="I366" s="26"/>
      <c r="J366" s="27">
        <f t="shared" si="3"/>
        <v>0</v>
      </c>
      <c r="K366" s="57">
        <f t="shared" si="4"/>
        <v>0</v>
      </c>
      <c r="L366" s="58">
        <f t="shared" si="5"/>
        <v>0</v>
      </c>
      <c r="M366" s="59">
        <f t="shared" si="6"/>
        <v>30</v>
      </c>
      <c r="N366" s="14"/>
      <c r="O366" s="15"/>
      <c r="P366" s="15"/>
      <c r="Q366" s="16"/>
      <c r="R366" s="17" t="str">
        <f t="shared" ca="1" si="7"/>
        <v xml:space="preserve"> </v>
      </c>
      <c r="S366" s="25" t="str">
        <f t="shared" si="8"/>
        <v xml:space="preserve"> </v>
      </c>
      <c r="T366" s="18"/>
      <c r="U366" s="19"/>
      <c r="V366" s="19"/>
      <c r="W366" s="20"/>
      <c r="X366" s="20"/>
      <c r="Y366" s="63"/>
      <c r="Z366" s="61"/>
      <c r="AA366" s="4"/>
      <c r="AB366" s="22"/>
      <c r="AC366" s="22"/>
      <c r="AD366" s="23">
        <f t="shared" si="9"/>
        <v>0</v>
      </c>
      <c r="AE366" s="22"/>
      <c r="AF366" s="22"/>
      <c r="AG366" s="22"/>
      <c r="AH366" s="22"/>
      <c r="AI366" s="22"/>
      <c r="AJ366" s="22"/>
      <c r="AK366" s="22"/>
      <c r="AL366" s="22"/>
      <c r="AM366" s="22"/>
      <c r="AN366" s="22"/>
      <c r="AO366" s="62">
        <f t="shared" ref="AO366:AO371" si="11">SUM(AD366:AN366)</f>
        <v>0</v>
      </c>
      <c r="AP366" s="24"/>
      <c r="AQ366" s="8"/>
    </row>
    <row r="367" spans="1:43" ht="14.65" customHeight="1">
      <c r="A367" s="45">
        <f t="shared" si="10"/>
        <v>13</v>
      </c>
      <c r="B367" s="99" t="s">
        <v>216</v>
      </c>
      <c r="C367" s="99"/>
      <c r="D367" s="54">
        <f>+Septiembre!M367</f>
        <v>15</v>
      </c>
      <c r="E367" s="55"/>
      <c r="F367" s="56"/>
      <c r="G367" s="56"/>
      <c r="H367" s="26"/>
      <c r="I367" s="26"/>
      <c r="J367" s="27">
        <f t="shared" si="3"/>
        <v>0</v>
      </c>
      <c r="K367" s="57">
        <f t="shared" si="4"/>
        <v>0</v>
      </c>
      <c r="L367" s="58">
        <f t="shared" si="5"/>
        <v>0</v>
      </c>
      <c r="M367" s="59">
        <f t="shared" si="6"/>
        <v>15</v>
      </c>
      <c r="N367" s="14"/>
      <c r="O367" s="15"/>
      <c r="P367" s="15"/>
      <c r="Q367" s="16"/>
      <c r="R367" s="17" t="str">
        <f t="shared" ca="1" si="7"/>
        <v xml:space="preserve"> </v>
      </c>
      <c r="S367" s="25" t="str">
        <f t="shared" si="8"/>
        <v xml:space="preserve"> </v>
      </c>
      <c r="T367" s="18"/>
      <c r="U367" s="19"/>
      <c r="V367" s="19"/>
      <c r="W367" s="20"/>
      <c r="X367" s="20"/>
      <c r="Y367" s="63"/>
      <c r="Z367" s="61"/>
      <c r="AA367" s="4"/>
      <c r="AB367" s="22"/>
      <c r="AC367" s="22"/>
      <c r="AD367" s="23">
        <f t="shared" si="9"/>
        <v>0</v>
      </c>
      <c r="AE367" s="22"/>
      <c r="AF367" s="22"/>
      <c r="AG367" s="22"/>
      <c r="AH367" s="22"/>
      <c r="AI367" s="22"/>
      <c r="AJ367" s="22"/>
      <c r="AK367" s="22"/>
      <c r="AL367" s="22"/>
      <c r="AM367" s="22"/>
      <c r="AN367" s="22"/>
      <c r="AO367" s="62">
        <f t="shared" si="11"/>
        <v>0</v>
      </c>
      <c r="AP367" s="24"/>
      <c r="AQ367" s="8"/>
    </row>
    <row r="368" spans="1:43" ht="14.65" customHeight="1">
      <c r="A368" s="45">
        <f t="shared" si="10"/>
        <v>14</v>
      </c>
      <c r="B368" s="99" t="s">
        <v>217</v>
      </c>
      <c r="C368" s="99"/>
      <c r="D368" s="54">
        <f>+Septiembre!M368</f>
        <v>16</v>
      </c>
      <c r="E368" s="55"/>
      <c r="F368" s="56"/>
      <c r="G368" s="56"/>
      <c r="H368" s="26"/>
      <c r="I368" s="26"/>
      <c r="J368" s="27">
        <f t="shared" si="3"/>
        <v>0</v>
      </c>
      <c r="K368" s="57">
        <f t="shared" si="4"/>
        <v>0</v>
      </c>
      <c r="L368" s="58">
        <f t="shared" si="5"/>
        <v>0</v>
      </c>
      <c r="M368" s="59">
        <f t="shared" si="6"/>
        <v>16</v>
      </c>
      <c r="N368" s="14"/>
      <c r="O368" s="15"/>
      <c r="P368" s="15"/>
      <c r="Q368" s="16"/>
      <c r="R368" s="17" t="str">
        <f t="shared" ca="1" si="7"/>
        <v xml:space="preserve"> </v>
      </c>
      <c r="S368" s="25" t="str">
        <f t="shared" si="8"/>
        <v xml:space="preserve"> </v>
      </c>
      <c r="T368" s="18"/>
      <c r="U368" s="19"/>
      <c r="V368" s="19"/>
      <c r="W368" s="20"/>
      <c r="X368" s="20"/>
      <c r="Y368" s="63"/>
      <c r="Z368" s="61"/>
      <c r="AA368" s="4"/>
      <c r="AB368" s="22"/>
      <c r="AC368" s="22"/>
      <c r="AD368" s="23">
        <f t="shared" si="9"/>
        <v>0</v>
      </c>
      <c r="AE368" s="22"/>
      <c r="AF368" s="22"/>
      <c r="AG368" s="22"/>
      <c r="AH368" s="22"/>
      <c r="AI368" s="22"/>
      <c r="AJ368" s="22"/>
      <c r="AK368" s="22"/>
      <c r="AL368" s="22"/>
      <c r="AM368" s="22"/>
      <c r="AN368" s="22"/>
      <c r="AO368" s="62">
        <f t="shared" si="11"/>
        <v>0</v>
      </c>
      <c r="AP368" s="24"/>
      <c r="AQ368" s="8"/>
    </row>
    <row r="369" spans="1:43" ht="14.65" customHeight="1">
      <c r="A369" s="45">
        <f t="shared" si="10"/>
        <v>15</v>
      </c>
      <c r="B369" s="99" t="s">
        <v>218</v>
      </c>
      <c r="C369" s="99"/>
      <c r="D369" s="54">
        <f>+Septiembre!M369</f>
        <v>7</v>
      </c>
      <c r="E369" s="55"/>
      <c r="F369" s="56"/>
      <c r="G369" s="56"/>
      <c r="H369" s="26"/>
      <c r="I369" s="26"/>
      <c r="J369" s="27">
        <f t="shared" si="3"/>
        <v>0</v>
      </c>
      <c r="K369" s="57">
        <f t="shared" si="4"/>
        <v>0</v>
      </c>
      <c r="L369" s="58">
        <f t="shared" si="5"/>
        <v>0</v>
      </c>
      <c r="M369" s="59">
        <f t="shared" si="6"/>
        <v>7</v>
      </c>
      <c r="N369" s="14"/>
      <c r="O369" s="15"/>
      <c r="P369" s="15"/>
      <c r="Q369" s="16"/>
      <c r="R369" s="17" t="str">
        <f t="shared" ca="1" si="7"/>
        <v xml:space="preserve"> </v>
      </c>
      <c r="S369" s="25" t="str">
        <f t="shared" si="8"/>
        <v xml:space="preserve"> </v>
      </c>
      <c r="T369" s="18"/>
      <c r="U369" s="19"/>
      <c r="V369" s="19"/>
      <c r="W369" s="20"/>
      <c r="X369" s="20"/>
      <c r="Y369" s="63"/>
      <c r="Z369" s="61"/>
      <c r="AA369" s="4"/>
      <c r="AB369" s="22"/>
      <c r="AC369" s="22"/>
      <c r="AD369" s="23">
        <f t="shared" si="9"/>
        <v>0</v>
      </c>
      <c r="AE369" s="22"/>
      <c r="AF369" s="22"/>
      <c r="AG369" s="22"/>
      <c r="AH369" s="22"/>
      <c r="AI369" s="22"/>
      <c r="AJ369" s="22"/>
      <c r="AK369" s="22"/>
      <c r="AL369" s="22"/>
      <c r="AM369" s="22"/>
      <c r="AN369" s="22"/>
      <c r="AO369" s="62">
        <f t="shared" si="11"/>
        <v>0</v>
      </c>
      <c r="AP369" s="24"/>
      <c r="AQ369" s="8"/>
    </row>
    <row r="370" spans="1:43" ht="16.5">
      <c r="A370" s="45">
        <f t="shared" si="10"/>
        <v>16</v>
      </c>
      <c r="B370" s="99" t="s">
        <v>219</v>
      </c>
      <c r="C370" s="99"/>
      <c r="D370" s="54">
        <f>+Septiembre!M370</f>
        <v>10</v>
      </c>
      <c r="E370" s="55"/>
      <c r="F370" s="56"/>
      <c r="G370" s="56"/>
      <c r="H370" s="26"/>
      <c r="I370" s="26"/>
      <c r="J370" s="27">
        <f t="shared" si="3"/>
        <v>0</v>
      </c>
      <c r="K370" s="57">
        <f t="shared" si="4"/>
        <v>0</v>
      </c>
      <c r="L370" s="58">
        <f t="shared" si="5"/>
        <v>0</v>
      </c>
      <c r="M370" s="59">
        <f t="shared" si="6"/>
        <v>10</v>
      </c>
      <c r="N370" s="14"/>
      <c r="O370" s="15"/>
      <c r="P370" s="15"/>
      <c r="Q370" s="16"/>
      <c r="R370" s="17" t="str">
        <f t="shared" ca="1" si="7"/>
        <v xml:space="preserve"> </v>
      </c>
      <c r="S370" s="25" t="str">
        <f t="shared" si="8"/>
        <v xml:space="preserve"> </v>
      </c>
      <c r="T370" s="18"/>
      <c r="U370" s="19"/>
      <c r="V370" s="19"/>
      <c r="W370" s="20"/>
      <c r="X370" s="20"/>
      <c r="Y370" s="63"/>
      <c r="Z370" s="61"/>
      <c r="AA370" s="4"/>
      <c r="AB370" s="22"/>
      <c r="AC370" s="22"/>
      <c r="AD370" s="23">
        <f t="shared" si="9"/>
        <v>0</v>
      </c>
      <c r="AE370" s="22"/>
      <c r="AF370" s="22"/>
      <c r="AG370" s="22"/>
      <c r="AH370" s="22"/>
      <c r="AI370" s="22"/>
      <c r="AJ370" s="22"/>
      <c r="AK370" s="22"/>
      <c r="AL370" s="22"/>
      <c r="AM370" s="22"/>
      <c r="AN370" s="22"/>
      <c r="AO370" s="62">
        <f t="shared" si="11"/>
        <v>0</v>
      </c>
      <c r="AP370" s="24"/>
      <c r="AQ370" s="8"/>
    </row>
    <row r="371" spans="1:43" ht="16.5">
      <c r="A371" s="45">
        <f t="shared" si="10"/>
        <v>17</v>
      </c>
      <c r="B371" s="99" t="s">
        <v>220</v>
      </c>
      <c r="C371" s="99"/>
      <c r="D371" s="54">
        <f>+Septiembre!M371</f>
        <v>0</v>
      </c>
      <c r="E371" s="55"/>
      <c r="F371" s="56"/>
      <c r="G371" s="56"/>
      <c r="H371" s="26"/>
      <c r="I371" s="26"/>
      <c r="J371" s="27">
        <f t="shared" si="3"/>
        <v>0</v>
      </c>
      <c r="K371" s="57">
        <f t="shared" si="4"/>
        <v>0</v>
      </c>
      <c r="L371" s="58">
        <f t="shared" si="5"/>
        <v>0</v>
      </c>
      <c r="M371" s="59">
        <f t="shared" si="6"/>
        <v>0</v>
      </c>
      <c r="N371" s="14"/>
      <c r="O371" s="15"/>
      <c r="P371" s="15"/>
      <c r="Q371" s="16"/>
      <c r="R371" s="17" t="str">
        <f t="shared" ca="1" si="7"/>
        <v xml:space="preserve"> </v>
      </c>
      <c r="S371" s="25" t="str">
        <f t="shared" si="8"/>
        <v xml:space="preserve"> </v>
      </c>
      <c r="T371" s="18"/>
      <c r="U371" s="19"/>
      <c r="V371" s="19"/>
      <c r="W371" s="20"/>
      <c r="X371" s="20"/>
      <c r="Y371" s="63"/>
      <c r="Z371" s="61"/>
      <c r="AA371" s="4"/>
      <c r="AB371" s="22"/>
      <c r="AC371" s="22"/>
      <c r="AD371" s="23">
        <f t="shared" si="9"/>
        <v>0</v>
      </c>
      <c r="AE371" s="22"/>
      <c r="AF371" s="22"/>
      <c r="AG371" s="22"/>
      <c r="AH371" s="22"/>
      <c r="AI371" s="22"/>
      <c r="AJ371" s="22"/>
      <c r="AK371" s="22"/>
      <c r="AL371" s="22"/>
      <c r="AM371" s="22"/>
      <c r="AN371" s="22"/>
      <c r="AO371" s="62">
        <f t="shared" si="11"/>
        <v>0</v>
      </c>
      <c r="AP371" s="24"/>
      <c r="AQ371" s="8"/>
    </row>
    <row r="372" spans="1:43" ht="16.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row>
    <row r="373" spans="1:43" ht="14.65" customHeight="1">
      <c r="A373" s="113" t="s">
        <v>48</v>
      </c>
      <c r="B373" s="202" t="s">
        <v>221</v>
      </c>
      <c r="C373" s="202"/>
      <c r="D373" s="123" t="s">
        <v>78</v>
      </c>
      <c r="E373" s="113" t="s">
        <v>222</v>
      </c>
      <c r="F373" s="104" t="s">
        <v>80</v>
      </c>
      <c r="G373" s="105"/>
      <c r="H373" s="2" t="s">
        <v>81</v>
      </c>
      <c r="I373" s="3" t="s">
        <v>82</v>
      </c>
      <c r="J373" s="141" t="s">
        <v>83</v>
      </c>
      <c r="K373" s="110" t="s">
        <v>84</v>
      </c>
      <c r="L373" s="114" t="s">
        <v>85</v>
      </c>
      <c r="M373" s="113" t="s">
        <v>223</v>
      </c>
      <c r="N373" s="113" t="s">
        <v>87</v>
      </c>
      <c r="O373" s="113" t="s">
        <v>88</v>
      </c>
      <c r="P373" s="113" t="s">
        <v>89</v>
      </c>
      <c r="Q373" s="113" t="s">
        <v>90</v>
      </c>
      <c r="R373" s="159" t="s">
        <v>91</v>
      </c>
      <c r="S373" s="159" t="s">
        <v>92</v>
      </c>
      <c r="T373" s="162" t="s">
        <v>93</v>
      </c>
      <c r="U373" s="162" t="s">
        <v>89</v>
      </c>
      <c r="V373" s="162" t="s">
        <v>94</v>
      </c>
      <c r="W373" s="162" t="s">
        <v>95</v>
      </c>
      <c r="X373" s="162" t="s">
        <v>95</v>
      </c>
      <c r="Y373" s="110" t="s">
        <v>224</v>
      </c>
      <c r="Z373" s="162" t="s">
        <v>98</v>
      </c>
      <c r="AA373" s="4"/>
      <c r="AB373" s="106" t="s">
        <v>225</v>
      </c>
      <c r="AC373" s="106"/>
      <c r="AD373" s="106"/>
      <c r="AE373" s="106"/>
      <c r="AF373" s="106"/>
      <c r="AG373" s="106"/>
      <c r="AH373" s="106"/>
      <c r="AI373" s="106"/>
      <c r="AJ373" s="106"/>
      <c r="AK373" s="106"/>
      <c r="AL373" s="106"/>
      <c r="AM373" s="106"/>
      <c r="AN373" s="106"/>
      <c r="AO373" s="106"/>
      <c r="AP373" s="106"/>
      <c r="AQ373" s="186" t="s">
        <v>100</v>
      </c>
    </row>
    <row r="374" spans="1:43" ht="14.65" customHeight="1">
      <c r="A374" s="113"/>
      <c r="B374" s="202"/>
      <c r="C374" s="202"/>
      <c r="D374" s="124"/>
      <c r="E374" s="113"/>
      <c r="F374" s="114" t="s">
        <v>101</v>
      </c>
      <c r="G374" s="114" t="s">
        <v>102</v>
      </c>
      <c r="H374" s="135" t="s">
        <v>103</v>
      </c>
      <c r="I374" s="138" t="s">
        <v>104</v>
      </c>
      <c r="J374" s="142"/>
      <c r="K374" s="111"/>
      <c r="L374" s="115"/>
      <c r="M374" s="113"/>
      <c r="N374" s="113"/>
      <c r="O374" s="113"/>
      <c r="P374" s="113"/>
      <c r="Q374" s="113"/>
      <c r="R374" s="160"/>
      <c r="S374" s="160"/>
      <c r="T374" s="162"/>
      <c r="U374" s="162"/>
      <c r="V374" s="162"/>
      <c r="W374" s="162"/>
      <c r="X374" s="162"/>
      <c r="Y374" s="111"/>
      <c r="Z374" s="162"/>
      <c r="AA374" s="4"/>
      <c r="AB374" s="91">
        <v>1</v>
      </c>
      <c r="AC374" s="91"/>
      <c r="AD374" s="9">
        <v>2</v>
      </c>
      <c r="AE374" s="9">
        <v>3</v>
      </c>
      <c r="AF374" s="9">
        <v>4</v>
      </c>
      <c r="AG374" s="9">
        <v>5</v>
      </c>
      <c r="AH374" s="9">
        <v>6</v>
      </c>
      <c r="AI374" s="9">
        <v>7</v>
      </c>
      <c r="AJ374" s="9">
        <v>8</v>
      </c>
      <c r="AK374" s="9">
        <v>9</v>
      </c>
      <c r="AL374" s="9">
        <v>10</v>
      </c>
      <c r="AM374" s="9">
        <v>11</v>
      </c>
      <c r="AN374" s="9">
        <v>12</v>
      </c>
      <c r="AO374" s="9">
        <v>13</v>
      </c>
      <c r="AP374" s="9">
        <v>14</v>
      </c>
      <c r="AQ374" s="186"/>
    </row>
    <row r="375" spans="1:43" ht="14.65" customHeight="1">
      <c r="A375" s="113"/>
      <c r="B375" s="202"/>
      <c r="C375" s="202"/>
      <c r="D375" s="124"/>
      <c r="E375" s="113"/>
      <c r="F375" s="115"/>
      <c r="G375" s="115"/>
      <c r="H375" s="136"/>
      <c r="I375" s="139"/>
      <c r="J375" s="142"/>
      <c r="K375" s="111"/>
      <c r="L375" s="115"/>
      <c r="M375" s="113"/>
      <c r="N375" s="113"/>
      <c r="O375" s="113"/>
      <c r="P375" s="113"/>
      <c r="Q375" s="113"/>
      <c r="R375" s="160"/>
      <c r="S375" s="160"/>
      <c r="T375" s="162"/>
      <c r="U375" s="162"/>
      <c r="V375" s="162"/>
      <c r="W375" s="162"/>
      <c r="X375" s="162"/>
      <c r="Y375" s="111"/>
      <c r="Z375" s="162"/>
      <c r="AA375" s="4"/>
      <c r="AB375" s="107" t="s">
        <v>49</v>
      </c>
      <c r="AC375" s="107"/>
      <c r="AD375" s="174" t="s">
        <v>51</v>
      </c>
      <c r="AE375" s="177" t="s">
        <v>53</v>
      </c>
      <c r="AF375" s="174" t="s">
        <v>55</v>
      </c>
      <c r="AG375" s="177" t="s">
        <v>57</v>
      </c>
      <c r="AH375" s="174" t="s">
        <v>59</v>
      </c>
      <c r="AI375" s="177" t="s">
        <v>61</v>
      </c>
      <c r="AJ375" s="174" t="s">
        <v>63</v>
      </c>
      <c r="AK375" s="177" t="s">
        <v>65</v>
      </c>
      <c r="AL375" s="174" t="s">
        <v>67</v>
      </c>
      <c r="AM375" s="107" t="s">
        <v>40</v>
      </c>
      <c r="AN375" s="174" t="s">
        <v>226</v>
      </c>
      <c r="AO375" s="107" t="s">
        <v>73</v>
      </c>
      <c r="AP375" s="174" t="s">
        <v>75</v>
      </c>
      <c r="AQ375" s="186"/>
    </row>
    <row r="376" spans="1:43" ht="16.5">
      <c r="A376" s="113"/>
      <c r="B376" s="202"/>
      <c r="C376" s="202"/>
      <c r="D376" s="125"/>
      <c r="E376" s="113"/>
      <c r="F376" s="116"/>
      <c r="G376" s="116"/>
      <c r="H376" s="137"/>
      <c r="I376" s="140"/>
      <c r="J376" s="143"/>
      <c r="K376" s="112"/>
      <c r="L376" s="116"/>
      <c r="M376" s="113"/>
      <c r="N376" s="113"/>
      <c r="O376" s="113"/>
      <c r="P376" s="113"/>
      <c r="Q376" s="113"/>
      <c r="R376" s="161"/>
      <c r="S376" s="161"/>
      <c r="T376" s="162"/>
      <c r="U376" s="162"/>
      <c r="V376" s="162"/>
      <c r="W376" s="162"/>
      <c r="X376" s="162"/>
      <c r="Y376" s="112"/>
      <c r="Z376" s="162"/>
      <c r="AA376" s="4"/>
      <c r="AB376" s="64" t="s">
        <v>106</v>
      </c>
      <c r="AC376" s="64" t="s">
        <v>107</v>
      </c>
      <c r="AD376" s="174"/>
      <c r="AE376" s="178"/>
      <c r="AF376" s="174"/>
      <c r="AG376" s="178"/>
      <c r="AH376" s="174"/>
      <c r="AI376" s="178"/>
      <c r="AJ376" s="174"/>
      <c r="AK376" s="178"/>
      <c r="AL376" s="174"/>
      <c r="AM376" s="107"/>
      <c r="AN376" s="174"/>
      <c r="AO376" s="107"/>
      <c r="AP376" s="174"/>
      <c r="AQ376" s="186"/>
    </row>
    <row r="377" spans="1:43" ht="14.65" customHeight="1">
      <c r="A377" s="45">
        <v>1</v>
      </c>
      <c r="B377" s="108" t="s">
        <v>227</v>
      </c>
      <c r="C377" s="109"/>
      <c r="D377" s="54">
        <f>+Septiembre!M377</f>
        <v>0</v>
      </c>
      <c r="E377" s="55"/>
      <c r="F377" s="65"/>
      <c r="G377" s="65"/>
      <c r="H377" s="66"/>
      <c r="I377" s="66"/>
      <c r="J377" s="27">
        <f>SUM(F377,G377)</f>
        <v>0</v>
      </c>
      <c r="K377" s="57">
        <f>+AQ377</f>
        <v>0</v>
      </c>
      <c r="L377" s="58">
        <f>+J377+K377</f>
        <v>0</v>
      </c>
      <c r="M377" s="59">
        <f>+(D377+E377)-(L377)+H377-I377</f>
        <v>0</v>
      </c>
      <c r="N377" s="67">
        <f>+AS377</f>
        <v>0</v>
      </c>
      <c r="O377" s="19"/>
      <c r="P377" s="19"/>
      <c r="Q377" s="19"/>
      <c r="R377" s="19"/>
      <c r="S377" s="20"/>
      <c r="T377" s="20"/>
      <c r="U377" s="68"/>
      <c r="V377" s="68"/>
      <c r="W377" s="68"/>
      <c r="X377" s="68"/>
      <c r="Y377" s="67">
        <f>+AS377</f>
        <v>0</v>
      </c>
      <c r="Z377" s="21"/>
      <c r="AA377" s="4"/>
      <c r="AB377" s="69"/>
      <c r="AC377" s="69"/>
      <c r="AD377" s="69"/>
      <c r="AE377" s="69"/>
      <c r="AF377" s="69"/>
      <c r="AG377" s="69"/>
      <c r="AH377" s="69"/>
      <c r="AI377" s="69"/>
      <c r="AJ377" s="69"/>
      <c r="AK377" s="69"/>
      <c r="AL377" s="69"/>
      <c r="AM377" s="69"/>
      <c r="AN377" s="69"/>
      <c r="AO377" s="69"/>
      <c r="AP377" s="69"/>
      <c r="AQ377" s="70">
        <f>SUM(AB377:AP377)</f>
        <v>0</v>
      </c>
    </row>
    <row r="378" spans="1:43" ht="14.65" customHeight="1">
      <c r="A378" s="45">
        <f>A377+1</f>
        <v>2</v>
      </c>
      <c r="B378" s="108" t="s">
        <v>228</v>
      </c>
      <c r="C378" s="109"/>
      <c r="D378" s="54">
        <f>+Septiembre!M378</f>
        <v>0</v>
      </c>
      <c r="E378" s="55"/>
      <c r="F378" s="65"/>
      <c r="G378" s="65"/>
      <c r="H378" s="66"/>
      <c r="I378" s="66"/>
      <c r="J378" s="27">
        <f>SUM(F378,G378)</f>
        <v>0</v>
      </c>
      <c r="K378" s="57">
        <f>+AQ378</f>
        <v>0</v>
      </c>
      <c r="L378" s="58">
        <f>+J378+K378</f>
        <v>0</v>
      </c>
      <c r="M378" s="59">
        <f>+(D378+E378)-(L378)+H378-I378</f>
        <v>0</v>
      </c>
      <c r="N378" s="67">
        <f>+AS378</f>
        <v>0</v>
      </c>
      <c r="O378" s="19"/>
      <c r="P378" s="19"/>
      <c r="Q378" s="19"/>
      <c r="R378" s="19"/>
      <c r="S378" s="20"/>
      <c r="T378" s="20"/>
      <c r="U378" s="68"/>
      <c r="V378" s="68"/>
      <c r="W378" s="68"/>
      <c r="X378" s="68"/>
      <c r="Y378" s="67">
        <f>+AS378</f>
        <v>0</v>
      </c>
      <c r="Z378" s="21"/>
      <c r="AA378" s="4"/>
      <c r="AB378" s="69"/>
      <c r="AC378" s="69"/>
      <c r="AD378" s="69"/>
      <c r="AE378" s="69"/>
      <c r="AF378" s="69"/>
      <c r="AG378" s="69"/>
      <c r="AH378" s="69"/>
      <c r="AI378" s="69"/>
      <c r="AJ378" s="69"/>
      <c r="AK378" s="69"/>
      <c r="AL378" s="69"/>
      <c r="AM378" s="69"/>
      <c r="AN378" s="69"/>
      <c r="AO378" s="69"/>
      <c r="AP378" s="69"/>
      <c r="AQ378" s="70">
        <f>SUM(AB378:AP378)</f>
        <v>0</v>
      </c>
    </row>
    <row r="379" spans="1:43" ht="16.5">
      <c r="A379" s="45">
        <f>A378+1</f>
        <v>3</v>
      </c>
      <c r="B379" s="108" t="s">
        <v>229</v>
      </c>
      <c r="C379" s="109"/>
      <c r="D379" s="54">
        <f>+Septiembre!M379</f>
        <v>0</v>
      </c>
      <c r="E379" s="55"/>
      <c r="F379" s="65"/>
      <c r="G379" s="65"/>
      <c r="H379" s="66"/>
      <c r="I379" s="66"/>
      <c r="J379" s="27">
        <f>SUM(F379,G379)</f>
        <v>0</v>
      </c>
      <c r="K379" s="57">
        <f>+AQ379</f>
        <v>0</v>
      </c>
      <c r="L379" s="58">
        <f>+J379+K379</f>
        <v>0</v>
      </c>
      <c r="M379" s="59">
        <f>+(D379+E379)-(L379)+H379-I379</f>
        <v>0</v>
      </c>
      <c r="N379" s="67">
        <f>+AS379</f>
        <v>0</v>
      </c>
      <c r="O379" s="19"/>
      <c r="P379" s="19"/>
      <c r="Q379" s="19"/>
      <c r="R379" s="19"/>
      <c r="S379" s="20"/>
      <c r="T379" s="20"/>
      <c r="U379" s="68"/>
      <c r="V379" s="68"/>
      <c r="W379" s="68"/>
      <c r="X379" s="68"/>
      <c r="Y379" s="67">
        <f>+AS379</f>
        <v>0</v>
      </c>
      <c r="Z379" s="21"/>
      <c r="AA379" s="4"/>
      <c r="AB379" s="69"/>
      <c r="AC379" s="69"/>
      <c r="AD379" s="69"/>
      <c r="AE379" s="69"/>
      <c r="AF379" s="69"/>
      <c r="AG379" s="69"/>
      <c r="AH379" s="69"/>
      <c r="AI379" s="69"/>
      <c r="AJ379" s="69"/>
      <c r="AK379" s="69"/>
      <c r="AL379" s="69"/>
      <c r="AM379" s="69"/>
      <c r="AN379" s="69"/>
      <c r="AO379" s="69"/>
      <c r="AP379" s="69"/>
      <c r="AQ379" s="70">
        <f>SUM(AB379:AP379)</f>
        <v>0</v>
      </c>
    </row>
    <row r="380" spans="1:43" ht="16.5">
      <c r="A380" s="45">
        <v>4</v>
      </c>
      <c r="B380" s="108" t="s">
        <v>230</v>
      </c>
      <c r="C380" s="109"/>
      <c r="D380" s="54">
        <f>+Septiembre!M380</f>
        <v>30</v>
      </c>
      <c r="E380" s="55"/>
      <c r="F380" s="65"/>
      <c r="G380" s="65"/>
      <c r="H380" s="66"/>
      <c r="I380" s="66"/>
      <c r="J380" s="27">
        <f t="shared" ref="J380:J381" si="12">SUM(F380,G380)</f>
        <v>0</v>
      </c>
      <c r="K380" s="57">
        <f t="shared" ref="K380:K381" si="13">+AQ380</f>
        <v>0</v>
      </c>
      <c r="L380" s="58">
        <f t="shared" ref="L380:L381" si="14">+J380+K380</f>
        <v>0</v>
      </c>
      <c r="M380" s="59">
        <f t="shared" ref="M380:M381" si="15">+(D380+E380)-(L380)+H380-I380</f>
        <v>30</v>
      </c>
      <c r="N380" s="67">
        <f t="shared" ref="N380:N381" si="16">+AS380</f>
        <v>0</v>
      </c>
      <c r="O380" s="19"/>
      <c r="P380" s="19"/>
      <c r="Q380" s="19"/>
      <c r="R380" s="19"/>
      <c r="S380" s="20"/>
      <c r="T380" s="20"/>
      <c r="U380" s="68"/>
      <c r="V380" s="68"/>
      <c r="W380" s="68"/>
      <c r="X380" s="68"/>
      <c r="Y380" s="67">
        <f t="shared" ref="Y380:Y381" si="17">+AS380</f>
        <v>0</v>
      </c>
      <c r="Z380" s="21"/>
      <c r="AA380" s="4"/>
      <c r="AB380" s="69"/>
      <c r="AC380" s="69"/>
      <c r="AD380" s="69"/>
      <c r="AE380" s="69"/>
      <c r="AF380" s="69"/>
      <c r="AG380" s="69"/>
      <c r="AH380" s="69"/>
      <c r="AI380" s="69"/>
      <c r="AJ380" s="69"/>
      <c r="AK380" s="69"/>
      <c r="AL380" s="69"/>
      <c r="AM380" s="69"/>
      <c r="AN380" s="69"/>
      <c r="AO380" s="69"/>
      <c r="AP380" s="69"/>
      <c r="AQ380" s="70">
        <f t="shared" ref="AQ380:AQ381" si="18">SUM(AB380:AP380)</f>
        <v>0</v>
      </c>
    </row>
    <row r="381" spans="1:43" ht="16.5">
      <c r="A381" s="45">
        <f>A380+1</f>
        <v>5</v>
      </c>
      <c r="B381" s="108" t="s">
        <v>231</v>
      </c>
      <c r="C381" s="109"/>
      <c r="D381" s="54">
        <f>+Septiembre!M381</f>
        <v>0</v>
      </c>
      <c r="E381" s="55"/>
      <c r="F381" s="65"/>
      <c r="G381" s="65"/>
      <c r="H381" s="66"/>
      <c r="I381" s="66"/>
      <c r="J381" s="27">
        <f t="shared" si="12"/>
        <v>0</v>
      </c>
      <c r="K381" s="57">
        <f t="shared" si="13"/>
        <v>0</v>
      </c>
      <c r="L381" s="58">
        <f t="shared" si="14"/>
        <v>0</v>
      </c>
      <c r="M381" s="59">
        <f t="shared" si="15"/>
        <v>0</v>
      </c>
      <c r="N381" s="67">
        <f t="shared" si="16"/>
        <v>0</v>
      </c>
      <c r="O381" s="19"/>
      <c r="P381" s="19"/>
      <c r="Q381" s="19"/>
      <c r="R381" s="19"/>
      <c r="S381" s="20"/>
      <c r="T381" s="20"/>
      <c r="U381" s="68"/>
      <c r="V381" s="68"/>
      <c r="W381" s="68"/>
      <c r="X381" s="68"/>
      <c r="Y381" s="67">
        <f t="shared" si="17"/>
        <v>0</v>
      </c>
      <c r="Z381" s="21"/>
      <c r="AA381" s="4"/>
      <c r="AB381" s="69"/>
      <c r="AC381" s="69"/>
      <c r="AD381" s="69"/>
      <c r="AE381" s="69"/>
      <c r="AF381" s="69"/>
      <c r="AG381" s="69"/>
      <c r="AH381" s="69"/>
      <c r="AI381" s="69"/>
      <c r="AJ381" s="69"/>
      <c r="AK381" s="69"/>
      <c r="AL381" s="69"/>
      <c r="AM381" s="69"/>
      <c r="AN381" s="69"/>
      <c r="AO381" s="69"/>
      <c r="AP381" s="69"/>
      <c r="AQ381" s="70">
        <f t="shared" si="18"/>
        <v>0</v>
      </c>
    </row>
  </sheetData>
  <sheetProtection algorithmName="SHA-512" hashValue="feFDGyENHoMnZ92he7xwxTWUWh+zDFoHIBqhJlIQEOKWR706GiBDAdQy0/ndLmJuhmgBf5W50HXCf0VPT+smrA==" saltValue="OG4XwUKBwfIw/f6thxD5Eg==" spinCount="100000" sheet="1" objects="1" scenarios="1"/>
  <protectedRanges>
    <protectedRange algorithmName="SHA-512" hashValue="zHOOI8C6TdaV6s6N2/27xESvwU0t5zAaLoItHRVoGpTXM9j+vyxsopMktU83nI5i57EgckgHvMhLqaFhlwmlrQ==" saltValue="lXnRqhBa+m7p3r+f6ZoJ4w==" spinCount="100000" sqref="K5:K220 K222:K293 K295:K371 Q221:Y221 Q294:Y294 M5:M9 M11:M15 M17:M21 M23:M27 M29:M33 M35:M39 M41:M45 M47:M51 M53:M57 M59:M63 M65:M69 M71:M75 M77:M81 M83:M87 M89:M93 M95:M99 M101:M105 M107:M111 M113:M117 M119:M123 M125:M129 M131:M135 M137:M141 M143:M147 M149:M153 M155:M159 M161:M165 M167:M171 M173:M177 M179:M183 M185:M189 M191:M195 M197:M201 M203:M207 M209:M213 M215:M219 M222:M226 M228:M232 M234:M238 M240:M244 M246:M250 M252:M256 M258:M262 M264:M268 M270:M274 M276:M280 M282:M286 M288:M292 M365:M371" name="Municipios_1_2"/>
    <protectedRange algorithmName="SHA-512" hashValue="azGcVdqYkhR86HIKn2rYPPRr5+mVW4IEq7uRHMk25sS6su9btp67csEbkWb5GQvriIX/bROpuDFXXVgLMPzhMQ==" saltValue="So3PWvzqU6WQxaYTU7AVAg==" spinCount="100000" sqref="M10 M16 M22 M28 M34 M40 M46 M52 M58 M64 M70 M76 M82 M100 M112 M118 M124 M130 M136 M142 M148 M88 M94 M106 M166 M172 M178 M184 M190 M196 M202 M208 M214 M220 M227 M233 M239 M245 M251 M257 M263 M269 M275 M281 M287 M293 M364 M160 M154" name="Acopio_1_2_2"/>
    <protectedRange algorithmName="SHA-512" hashValue="8byoQttQWGP5qbcxqBkq+H+/zRRYljqgH/rENkvAtcx2vfR2IwlTET4l4/66wUB+2T3pLT28iauSquQPOk8bNw==" saltValue="lZksW1D6kU5eg3qR/gQlwA==" spinCount="100000" sqref="AO1:AO4" name="Enero Perdidas_2_2"/>
    <protectedRange algorithmName="SHA-512" hashValue="8byoQttQWGP5qbcxqBkq+H+/zRRYljqgH/rENkvAtcx2vfR2IwlTET4l4/66wUB+2T3pLT28iauSquQPOk8bNw==" saltValue="lZksW1D6kU5eg3qR/gQlwA==" spinCount="100000" sqref="AQ373:AQ376" name="Enero Perdidas_3_2"/>
    <protectedRange algorithmName="SHA-512" hashValue="zHOOI8C6TdaV6s6N2/27xESvwU0t5zAaLoItHRVoGpTXM9j+vyxsopMktU83nI5i57EgckgHvMhLqaFhlwmlrQ==" saltValue="lXnRqhBa+m7p3r+f6ZoJ4w==" spinCount="100000" sqref="M295:M300 M302:M307 M309:M314 M316:M321 M323:M328 M330:M335 M337:M342 M344:M349 M351:M356 M358:M363" name="Municipios_1_2_1"/>
    <protectedRange algorithmName="SHA-512" hashValue="azGcVdqYkhR86HIKn2rYPPRr5+mVW4IEq7uRHMk25sS6su9btp67csEbkWb5GQvriIX/bROpuDFXXVgLMPzhMQ==" saltValue="So3PWvzqU6WQxaYTU7AVAg==" spinCount="100000" sqref="M301 M308 M315 M322 M329 M336 M343 M350 M357" name="Acopio_1_2_2_1"/>
    <protectedRange algorithmName="SHA-512" hashValue="zHOOI8C6TdaV6s6N2/27xESvwU0t5zAaLoItHRVoGpTXM9j+vyxsopMktU83nI5i57EgckgHvMhLqaFhlwmlrQ==" saltValue="lXnRqhBa+m7p3r+f6ZoJ4w==" spinCount="100000" sqref="K377:K381 M377:M381" name="Municipios_1_2_3"/>
    <protectedRange algorithmName="SHA-512" hashValue="8byoQttQWGP5qbcxqBkq+H+/zRRYljqgH/rENkvAtcx2vfR2IwlTET4l4/66wUB+2T3pLT28iauSquQPOk8bNw==" saltValue="lZksW1D6kU5eg3qR/gQlwA==" spinCount="100000" sqref="AQ377:AQ381" name="Enero Perdidas_5_2_2"/>
  </protectedRanges>
  <mergeCells count="1668">
    <mergeCell ref="B209:C214"/>
    <mergeCell ref="B203:C208"/>
    <mergeCell ref="B373:C376"/>
    <mergeCell ref="B358:C364"/>
    <mergeCell ref="B351:C357"/>
    <mergeCell ref="B344:C350"/>
    <mergeCell ref="B337:C343"/>
    <mergeCell ref="B330:C336"/>
    <mergeCell ref="B323:C329"/>
    <mergeCell ref="B316:C322"/>
    <mergeCell ref="B309:C315"/>
    <mergeCell ref="B41:C46"/>
    <mergeCell ref="B35:C40"/>
    <mergeCell ref="B29:C34"/>
    <mergeCell ref="B23:C28"/>
    <mergeCell ref="B17:C22"/>
    <mergeCell ref="B11:C16"/>
    <mergeCell ref="B371:C371"/>
    <mergeCell ref="B5:C10"/>
    <mergeCell ref="B1:C4"/>
    <mergeCell ref="B197:C202"/>
    <mergeCell ref="B191:C196"/>
    <mergeCell ref="B185:C190"/>
    <mergeCell ref="B179:C184"/>
    <mergeCell ref="B173:C178"/>
    <mergeCell ref="B167:C172"/>
    <mergeCell ref="B161:C166"/>
    <mergeCell ref="B155:C157"/>
    <mergeCell ref="B149:C151"/>
    <mergeCell ref="B143:C148"/>
    <mergeCell ref="B137:C142"/>
    <mergeCell ref="B131:C136"/>
    <mergeCell ref="B125:C130"/>
    <mergeCell ref="B119:C124"/>
    <mergeCell ref="B113:C118"/>
    <mergeCell ref="B107:C112"/>
    <mergeCell ref="B101:C106"/>
    <mergeCell ref="AO330:AO335"/>
    <mergeCell ref="AO337:AO342"/>
    <mergeCell ref="AO344:AO349"/>
    <mergeCell ref="AO351:AO356"/>
    <mergeCell ref="AO358:AO363"/>
    <mergeCell ref="AO375:AO376"/>
    <mergeCell ref="AP375:AP376"/>
    <mergeCell ref="AQ373:AQ376"/>
    <mergeCell ref="B95:C100"/>
    <mergeCell ref="B89:C94"/>
    <mergeCell ref="B83:C88"/>
    <mergeCell ref="B77:C82"/>
    <mergeCell ref="B71:C76"/>
    <mergeCell ref="B65:C70"/>
    <mergeCell ref="B59:C64"/>
    <mergeCell ref="B53:C58"/>
    <mergeCell ref="B47:C52"/>
    <mergeCell ref="B302:C308"/>
    <mergeCell ref="B295:C301"/>
    <mergeCell ref="B288:C293"/>
    <mergeCell ref="B282:C287"/>
    <mergeCell ref="B276:C281"/>
    <mergeCell ref="B270:C275"/>
    <mergeCell ref="B264:C269"/>
    <mergeCell ref="B258:C263"/>
    <mergeCell ref="B252:C257"/>
    <mergeCell ref="B246:C251"/>
    <mergeCell ref="B240:C245"/>
    <mergeCell ref="B234:C239"/>
    <mergeCell ref="B228:C233"/>
    <mergeCell ref="B222:C227"/>
    <mergeCell ref="B215:C220"/>
    <mergeCell ref="AO222:AO226"/>
    <mergeCell ref="AO228:AO232"/>
    <mergeCell ref="AO234:AO238"/>
    <mergeCell ref="AO240:AO244"/>
    <mergeCell ref="AO246:AO250"/>
    <mergeCell ref="AO252:AO256"/>
    <mergeCell ref="AO258:AO262"/>
    <mergeCell ref="AO264:AO268"/>
    <mergeCell ref="AO270:AO274"/>
    <mergeCell ref="AO276:AO280"/>
    <mergeCell ref="AO282:AO286"/>
    <mergeCell ref="AO288:AO292"/>
    <mergeCell ref="AO295:AO300"/>
    <mergeCell ref="AO302:AO307"/>
    <mergeCell ref="AO309:AO314"/>
    <mergeCell ref="AO316:AO321"/>
    <mergeCell ref="AO323:AO328"/>
    <mergeCell ref="AO119:AO123"/>
    <mergeCell ref="AO125:AO129"/>
    <mergeCell ref="AO131:AO135"/>
    <mergeCell ref="AO137:AO141"/>
    <mergeCell ref="AO143:AO147"/>
    <mergeCell ref="AO149:AO153"/>
    <mergeCell ref="AO155:AO159"/>
    <mergeCell ref="AO161:AO165"/>
    <mergeCell ref="AO167:AO171"/>
    <mergeCell ref="AO173:AO177"/>
    <mergeCell ref="AO179:AO183"/>
    <mergeCell ref="AO185:AO189"/>
    <mergeCell ref="AO191:AO195"/>
    <mergeCell ref="AO197:AO201"/>
    <mergeCell ref="AO203:AO207"/>
    <mergeCell ref="AO209:AO213"/>
    <mergeCell ref="AO215:AO219"/>
    <mergeCell ref="AN288:AN292"/>
    <mergeCell ref="AN295:AN300"/>
    <mergeCell ref="AN302:AN307"/>
    <mergeCell ref="AN309:AN314"/>
    <mergeCell ref="AN316:AN321"/>
    <mergeCell ref="AN323:AN328"/>
    <mergeCell ref="AN330:AN335"/>
    <mergeCell ref="AN337:AN342"/>
    <mergeCell ref="AN344:AN349"/>
    <mergeCell ref="AN351:AN356"/>
    <mergeCell ref="AN358:AN363"/>
    <mergeCell ref="AN375:AN376"/>
    <mergeCell ref="AO1:AO4"/>
    <mergeCell ref="AO5:AO9"/>
    <mergeCell ref="AO11:AO15"/>
    <mergeCell ref="AO17:AO21"/>
    <mergeCell ref="AO23:AO27"/>
    <mergeCell ref="AO29:AO33"/>
    <mergeCell ref="AO35:AO39"/>
    <mergeCell ref="AO41:AO45"/>
    <mergeCell ref="AO47:AO51"/>
    <mergeCell ref="AO53:AO57"/>
    <mergeCell ref="AO59:AO63"/>
    <mergeCell ref="AO65:AO69"/>
    <mergeCell ref="AO71:AO75"/>
    <mergeCell ref="AO77:AO81"/>
    <mergeCell ref="AO83:AO87"/>
    <mergeCell ref="AO89:AO93"/>
    <mergeCell ref="AO95:AO99"/>
    <mergeCell ref="AO101:AO105"/>
    <mergeCell ref="AO107:AO111"/>
    <mergeCell ref="AO113:AO117"/>
    <mergeCell ref="AN185:AN189"/>
    <mergeCell ref="AN191:AN195"/>
    <mergeCell ref="AN197:AN201"/>
    <mergeCell ref="AN203:AN207"/>
    <mergeCell ref="AN209:AN213"/>
    <mergeCell ref="AN215:AN219"/>
    <mergeCell ref="AN222:AN226"/>
    <mergeCell ref="AN228:AN232"/>
    <mergeCell ref="AN234:AN238"/>
    <mergeCell ref="AN240:AN244"/>
    <mergeCell ref="AN246:AN250"/>
    <mergeCell ref="AN252:AN256"/>
    <mergeCell ref="AN258:AN262"/>
    <mergeCell ref="AN264:AN268"/>
    <mergeCell ref="AN270:AN274"/>
    <mergeCell ref="AN276:AN280"/>
    <mergeCell ref="AN282:AN286"/>
    <mergeCell ref="AM375:AM376"/>
    <mergeCell ref="AN3:AN4"/>
    <mergeCell ref="AN5:AN9"/>
    <mergeCell ref="AN11:AN15"/>
    <mergeCell ref="AN17:AN21"/>
    <mergeCell ref="AN23:AN27"/>
    <mergeCell ref="AN29:AN33"/>
    <mergeCell ref="AN35:AN39"/>
    <mergeCell ref="AN41:AN45"/>
    <mergeCell ref="AN47:AN51"/>
    <mergeCell ref="AN53:AN57"/>
    <mergeCell ref="AN59:AN63"/>
    <mergeCell ref="AN65:AN69"/>
    <mergeCell ref="AN71:AN75"/>
    <mergeCell ref="AN77:AN81"/>
    <mergeCell ref="AN83:AN87"/>
    <mergeCell ref="AN89:AN93"/>
    <mergeCell ref="AN95:AN99"/>
    <mergeCell ref="AN101:AN105"/>
    <mergeCell ref="AN107:AN111"/>
    <mergeCell ref="AN113:AN117"/>
    <mergeCell ref="AN119:AN123"/>
    <mergeCell ref="AN125:AN129"/>
    <mergeCell ref="AN131:AN135"/>
    <mergeCell ref="AN137:AN141"/>
    <mergeCell ref="AN143:AN147"/>
    <mergeCell ref="AN149:AN153"/>
    <mergeCell ref="AN155:AN159"/>
    <mergeCell ref="AN161:AN165"/>
    <mergeCell ref="AN167:AN171"/>
    <mergeCell ref="AN173:AN177"/>
    <mergeCell ref="AN179:AN183"/>
    <mergeCell ref="AM252:AM256"/>
    <mergeCell ref="AM258:AM262"/>
    <mergeCell ref="AM264:AM268"/>
    <mergeCell ref="AM270:AM274"/>
    <mergeCell ref="AM276:AM280"/>
    <mergeCell ref="AM282:AM286"/>
    <mergeCell ref="AM288:AM292"/>
    <mergeCell ref="AM295:AM300"/>
    <mergeCell ref="AM302:AM307"/>
    <mergeCell ref="AM309:AM314"/>
    <mergeCell ref="AM316:AM321"/>
    <mergeCell ref="AM323:AM328"/>
    <mergeCell ref="AM330:AM335"/>
    <mergeCell ref="AM337:AM342"/>
    <mergeCell ref="AM344:AM349"/>
    <mergeCell ref="AM351:AM356"/>
    <mergeCell ref="AM358:AM363"/>
    <mergeCell ref="AM149:AM153"/>
    <mergeCell ref="AM155:AM159"/>
    <mergeCell ref="AM161:AM165"/>
    <mergeCell ref="AM167:AM171"/>
    <mergeCell ref="AM173:AM177"/>
    <mergeCell ref="AM179:AM183"/>
    <mergeCell ref="AM185:AM189"/>
    <mergeCell ref="AM191:AM195"/>
    <mergeCell ref="AM197:AM201"/>
    <mergeCell ref="AM203:AM207"/>
    <mergeCell ref="AM209:AM213"/>
    <mergeCell ref="AM215:AM219"/>
    <mergeCell ref="AM222:AM226"/>
    <mergeCell ref="AM228:AM232"/>
    <mergeCell ref="AM234:AM238"/>
    <mergeCell ref="AM240:AM244"/>
    <mergeCell ref="AM246:AM250"/>
    <mergeCell ref="AL323:AL328"/>
    <mergeCell ref="AL330:AL335"/>
    <mergeCell ref="AL337:AL342"/>
    <mergeCell ref="AL344:AL349"/>
    <mergeCell ref="AL351:AL356"/>
    <mergeCell ref="AL358:AL363"/>
    <mergeCell ref="AL375:AL376"/>
    <mergeCell ref="AM3:AM4"/>
    <mergeCell ref="AM5:AM9"/>
    <mergeCell ref="AM11:AM15"/>
    <mergeCell ref="AM17:AM21"/>
    <mergeCell ref="AM23:AM27"/>
    <mergeCell ref="AM29:AM33"/>
    <mergeCell ref="AM35:AM39"/>
    <mergeCell ref="AM41:AM45"/>
    <mergeCell ref="AM47:AM51"/>
    <mergeCell ref="AM53:AM57"/>
    <mergeCell ref="AM59:AM63"/>
    <mergeCell ref="AM65:AM69"/>
    <mergeCell ref="AM71:AM75"/>
    <mergeCell ref="AM77:AM81"/>
    <mergeCell ref="AM83:AM87"/>
    <mergeCell ref="AM89:AM93"/>
    <mergeCell ref="AM95:AM99"/>
    <mergeCell ref="AM101:AM105"/>
    <mergeCell ref="AM107:AM111"/>
    <mergeCell ref="AM113:AM117"/>
    <mergeCell ref="AM119:AM123"/>
    <mergeCell ref="AM125:AM129"/>
    <mergeCell ref="AM131:AM135"/>
    <mergeCell ref="AM137:AM141"/>
    <mergeCell ref="AM143:AM147"/>
    <mergeCell ref="AL215:AL219"/>
    <mergeCell ref="AL222:AL226"/>
    <mergeCell ref="AL228:AL232"/>
    <mergeCell ref="AL234:AL238"/>
    <mergeCell ref="AL240:AL244"/>
    <mergeCell ref="AL246:AL250"/>
    <mergeCell ref="AL252:AL256"/>
    <mergeCell ref="AL258:AL262"/>
    <mergeCell ref="AL264:AL268"/>
    <mergeCell ref="AL270:AL274"/>
    <mergeCell ref="AL276:AL280"/>
    <mergeCell ref="AL282:AL286"/>
    <mergeCell ref="AL288:AL292"/>
    <mergeCell ref="AL295:AL300"/>
    <mergeCell ref="AL302:AL307"/>
    <mergeCell ref="AL309:AL314"/>
    <mergeCell ref="AL316:AL321"/>
    <mergeCell ref="AL113:AL117"/>
    <mergeCell ref="AL119:AL123"/>
    <mergeCell ref="AL125:AL129"/>
    <mergeCell ref="AL131:AL135"/>
    <mergeCell ref="AL137:AL141"/>
    <mergeCell ref="AL143:AL147"/>
    <mergeCell ref="AL149:AL153"/>
    <mergeCell ref="AL155:AL159"/>
    <mergeCell ref="AL161:AL165"/>
    <mergeCell ref="AL167:AL171"/>
    <mergeCell ref="AL173:AL177"/>
    <mergeCell ref="AL179:AL183"/>
    <mergeCell ref="AL185:AL189"/>
    <mergeCell ref="AL191:AL195"/>
    <mergeCell ref="AL197:AL201"/>
    <mergeCell ref="AL203:AL207"/>
    <mergeCell ref="AL209:AL213"/>
    <mergeCell ref="AK282:AK286"/>
    <mergeCell ref="AK288:AK292"/>
    <mergeCell ref="AK295:AK300"/>
    <mergeCell ref="AK302:AK307"/>
    <mergeCell ref="AK309:AK314"/>
    <mergeCell ref="AK316:AK321"/>
    <mergeCell ref="AK323:AK328"/>
    <mergeCell ref="AK330:AK335"/>
    <mergeCell ref="AK337:AK342"/>
    <mergeCell ref="AK344:AK349"/>
    <mergeCell ref="AK351:AK356"/>
    <mergeCell ref="AK358:AK363"/>
    <mergeCell ref="AK375:AK376"/>
    <mergeCell ref="AL3:AL4"/>
    <mergeCell ref="AL5:AL9"/>
    <mergeCell ref="AL11:AL15"/>
    <mergeCell ref="AL17:AL21"/>
    <mergeCell ref="AL23:AL27"/>
    <mergeCell ref="AL29:AL33"/>
    <mergeCell ref="AL35:AL39"/>
    <mergeCell ref="AL41:AL45"/>
    <mergeCell ref="AL47:AL51"/>
    <mergeCell ref="AL53:AL57"/>
    <mergeCell ref="AL59:AL63"/>
    <mergeCell ref="AL65:AL69"/>
    <mergeCell ref="AL71:AL75"/>
    <mergeCell ref="AL77:AL81"/>
    <mergeCell ref="AL83:AL87"/>
    <mergeCell ref="AL89:AL93"/>
    <mergeCell ref="AL95:AL99"/>
    <mergeCell ref="AL101:AL105"/>
    <mergeCell ref="AL107:AL111"/>
    <mergeCell ref="AK179:AK183"/>
    <mergeCell ref="AK185:AK189"/>
    <mergeCell ref="AK191:AK195"/>
    <mergeCell ref="AK197:AK201"/>
    <mergeCell ref="AK203:AK207"/>
    <mergeCell ref="AK209:AK213"/>
    <mergeCell ref="AK215:AK219"/>
    <mergeCell ref="AK222:AK226"/>
    <mergeCell ref="AK228:AK232"/>
    <mergeCell ref="AK234:AK238"/>
    <mergeCell ref="AK240:AK244"/>
    <mergeCell ref="AK246:AK250"/>
    <mergeCell ref="AK252:AK256"/>
    <mergeCell ref="AK258:AK262"/>
    <mergeCell ref="AK264:AK268"/>
    <mergeCell ref="AK270:AK274"/>
    <mergeCell ref="AK276:AK280"/>
    <mergeCell ref="AJ358:AJ363"/>
    <mergeCell ref="AJ375:AJ376"/>
    <mergeCell ref="AK3:AK4"/>
    <mergeCell ref="AK5:AK9"/>
    <mergeCell ref="AK11:AK15"/>
    <mergeCell ref="AK17:AK21"/>
    <mergeCell ref="AK23:AK27"/>
    <mergeCell ref="AK29:AK33"/>
    <mergeCell ref="AK35:AK39"/>
    <mergeCell ref="AK41:AK45"/>
    <mergeCell ref="AK47:AK51"/>
    <mergeCell ref="AK53:AK57"/>
    <mergeCell ref="AK59:AK63"/>
    <mergeCell ref="AK65:AK69"/>
    <mergeCell ref="AK71:AK75"/>
    <mergeCell ref="AK77:AK81"/>
    <mergeCell ref="AK83:AK87"/>
    <mergeCell ref="AK89:AK93"/>
    <mergeCell ref="AK95:AK99"/>
    <mergeCell ref="AK101:AK105"/>
    <mergeCell ref="AK107:AK111"/>
    <mergeCell ref="AK113:AK117"/>
    <mergeCell ref="AK119:AK123"/>
    <mergeCell ref="AK125:AK129"/>
    <mergeCell ref="AK131:AK135"/>
    <mergeCell ref="AK137:AK141"/>
    <mergeCell ref="AK143:AK147"/>
    <mergeCell ref="AK149:AK153"/>
    <mergeCell ref="AK155:AK159"/>
    <mergeCell ref="AK161:AK165"/>
    <mergeCell ref="AK167:AK171"/>
    <mergeCell ref="AK173:AK177"/>
    <mergeCell ref="AJ246:AJ250"/>
    <mergeCell ref="AJ252:AJ256"/>
    <mergeCell ref="AJ258:AJ262"/>
    <mergeCell ref="AJ264:AJ268"/>
    <mergeCell ref="AJ270:AJ274"/>
    <mergeCell ref="AJ276:AJ280"/>
    <mergeCell ref="AJ282:AJ286"/>
    <mergeCell ref="AJ288:AJ292"/>
    <mergeCell ref="AJ295:AJ300"/>
    <mergeCell ref="AJ302:AJ307"/>
    <mergeCell ref="AJ309:AJ314"/>
    <mergeCell ref="AJ316:AJ321"/>
    <mergeCell ref="AJ323:AJ328"/>
    <mergeCell ref="AJ330:AJ335"/>
    <mergeCell ref="AJ337:AJ342"/>
    <mergeCell ref="AJ344:AJ349"/>
    <mergeCell ref="AJ351:AJ356"/>
    <mergeCell ref="AJ143:AJ147"/>
    <mergeCell ref="AJ149:AJ153"/>
    <mergeCell ref="AJ155:AJ159"/>
    <mergeCell ref="AJ161:AJ165"/>
    <mergeCell ref="AJ167:AJ171"/>
    <mergeCell ref="AJ173:AJ177"/>
    <mergeCell ref="AJ179:AJ183"/>
    <mergeCell ref="AJ185:AJ189"/>
    <mergeCell ref="AJ191:AJ195"/>
    <mergeCell ref="AJ197:AJ201"/>
    <mergeCell ref="AJ203:AJ207"/>
    <mergeCell ref="AJ209:AJ213"/>
    <mergeCell ref="AJ215:AJ219"/>
    <mergeCell ref="AJ222:AJ226"/>
    <mergeCell ref="AJ228:AJ232"/>
    <mergeCell ref="AJ234:AJ238"/>
    <mergeCell ref="AJ240:AJ244"/>
    <mergeCell ref="AI316:AI321"/>
    <mergeCell ref="AI323:AI328"/>
    <mergeCell ref="AI330:AI335"/>
    <mergeCell ref="AI337:AI342"/>
    <mergeCell ref="AI344:AI349"/>
    <mergeCell ref="AI351:AI356"/>
    <mergeCell ref="AI358:AI363"/>
    <mergeCell ref="AI375:AI376"/>
    <mergeCell ref="AJ3:AJ4"/>
    <mergeCell ref="AJ5:AJ9"/>
    <mergeCell ref="AJ11:AJ15"/>
    <mergeCell ref="AJ17:AJ21"/>
    <mergeCell ref="AJ23:AJ27"/>
    <mergeCell ref="AJ29:AJ33"/>
    <mergeCell ref="AJ35:AJ39"/>
    <mergeCell ref="AJ41:AJ45"/>
    <mergeCell ref="AJ47:AJ51"/>
    <mergeCell ref="AJ53:AJ57"/>
    <mergeCell ref="AJ59:AJ63"/>
    <mergeCell ref="AJ65:AJ69"/>
    <mergeCell ref="AJ71:AJ75"/>
    <mergeCell ref="AJ77:AJ81"/>
    <mergeCell ref="AJ83:AJ87"/>
    <mergeCell ref="AJ89:AJ93"/>
    <mergeCell ref="AJ95:AJ99"/>
    <mergeCell ref="AJ101:AJ105"/>
    <mergeCell ref="AJ107:AJ111"/>
    <mergeCell ref="AJ113:AJ117"/>
    <mergeCell ref="AJ119:AJ123"/>
    <mergeCell ref="AJ125:AJ129"/>
    <mergeCell ref="AJ131:AJ135"/>
    <mergeCell ref="AJ137:AJ141"/>
    <mergeCell ref="AI209:AI213"/>
    <mergeCell ref="AI215:AI219"/>
    <mergeCell ref="AI222:AI226"/>
    <mergeCell ref="AI228:AI232"/>
    <mergeCell ref="AI234:AI238"/>
    <mergeCell ref="AI240:AI244"/>
    <mergeCell ref="AI246:AI250"/>
    <mergeCell ref="AI252:AI256"/>
    <mergeCell ref="AI258:AI262"/>
    <mergeCell ref="AI264:AI268"/>
    <mergeCell ref="AI270:AI274"/>
    <mergeCell ref="AI276:AI280"/>
    <mergeCell ref="AI282:AI286"/>
    <mergeCell ref="AI288:AI292"/>
    <mergeCell ref="AI295:AI300"/>
    <mergeCell ref="AI302:AI307"/>
    <mergeCell ref="AI309:AI314"/>
    <mergeCell ref="AI107:AI111"/>
    <mergeCell ref="AI113:AI117"/>
    <mergeCell ref="AI119:AI123"/>
    <mergeCell ref="AI125:AI129"/>
    <mergeCell ref="AI131:AI135"/>
    <mergeCell ref="AI137:AI141"/>
    <mergeCell ref="AI143:AI147"/>
    <mergeCell ref="AI149:AI153"/>
    <mergeCell ref="AI155:AI159"/>
    <mergeCell ref="AI161:AI165"/>
    <mergeCell ref="AI167:AI171"/>
    <mergeCell ref="AI173:AI177"/>
    <mergeCell ref="AI179:AI183"/>
    <mergeCell ref="AI185:AI189"/>
    <mergeCell ref="AI191:AI195"/>
    <mergeCell ref="AI197:AI201"/>
    <mergeCell ref="AI203:AI207"/>
    <mergeCell ref="AH276:AH280"/>
    <mergeCell ref="AH282:AH286"/>
    <mergeCell ref="AH288:AH292"/>
    <mergeCell ref="AH295:AH300"/>
    <mergeCell ref="AH302:AH307"/>
    <mergeCell ref="AH309:AH314"/>
    <mergeCell ref="AH316:AH321"/>
    <mergeCell ref="AH323:AH328"/>
    <mergeCell ref="AH330:AH335"/>
    <mergeCell ref="AH337:AH342"/>
    <mergeCell ref="AH344:AH349"/>
    <mergeCell ref="AH351:AH356"/>
    <mergeCell ref="AH358:AH363"/>
    <mergeCell ref="AH375:AH376"/>
    <mergeCell ref="AI3:AI4"/>
    <mergeCell ref="AI5:AI9"/>
    <mergeCell ref="AI11:AI15"/>
    <mergeCell ref="AI17:AI21"/>
    <mergeCell ref="AI23:AI27"/>
    <mergeCell ref="AI29:AI33"/>
    <mergeCell ref="AI35:AI39"/>
    <mergeCell ref="AI41:AI45"/>
    <mergeCell ref="AI47:AI51"/>
    <mergeCell ref="AI53:AI57"/>
    <mergeCell ref="AI59:AI63"/>
    <mergeCell ref="AI65:AI69"/>
    <mergeCell ref="AI71:AI75"/>
    <mergeCell ref="AI77:AI81"/>
    <mergeCell ref="AI83:AI87"/>
    <mergeCell ref="AI89:AI93"/>
    <mergeCell ref="AI95:AI99"/>
    <mergeCell ref="AI101:AI105"/>
    <mergeCell ref="AH173:AH177"/>
    <mergeCell ref="AH179:AH183"/>
    <mergeCell ref="AH185:AH189"/>
    <mergeCell ref="AH191:AH195"/>
    <mergeCell ref="AH197:AH201"/>
    <mergeCell ref="AH203:AH207"/>
    <mergeCell ref="AH209:AH213"/>
    <mergeCell ref="AH215:AH219"/>
    <mergeCell ref="AH222:AH226"/>
    <mergeCell ref="AH228:AH232"/>
    <mergeCell ref="AH234:AH238"/>
    <mergeCell ref="AH240:AH244"/>
    <mergeCell ref="AH246:AH250"/>
    <mergeCell ref="AH252:AH256"/>
    <mergeCell ref="AH258:AH262"/>
    <mergeCell ref="AH264:AH268"/>
    <mergeCell ref="AH270:AH274"/>
    <mergeCell ref="AG351:AG356"/>
    <mergeCell ref="AG358:AG363"/>
    <mergeCell ref="AG375:AG376"/>
    <mergeCell ref="AH3:AH4"/>
    <mergeCell ref="AH5:AH9"/>
    <mergeCell ref="AH11:AH15"/>
    <mergeCell ref="AH17:AH21"/>
    <mergeCell ref="AH23:AH27"/>
    <mergeCell ref="AH29:AH33"/>
    <mergeCell ref="AH35:AH39"/>
    <mergeCell ref="AH41:AH45"/>
    <mergeCell ref="AH47:AH51"/>
    <mergeCell ref="AH53:AH57"/>
    <mergeCell ref="AH59:AH63"/>
    <mergeCell ref="AH65:AH69"/>
    <mergeCell ref="AH71:AH75"/>
    <mergeCell ref="AH77:AH81"/>
    <mergeCell ref="AH83:AH87"/>
    <mergeCell ref="AH89:AH93"/>
    <mergeCell ref="AH95:AH99"/>
    <mergeCell ref="AH101:AH105"/>
    <mergeCell ref="AH107:AH111"/>
    <mergeCell ref="AH113:AH117"/>
    <mergeCell ref="AH119:AH123"/>
    <mergeCell ref="AH125:AH129"/>
    <mergeCell ref="AH131:AH135"/>
    <mergeCell ref="AH137:AH141"/>
    <mergeCell ref="AH143:AH147"/>
    <mergeCell ref="AH149:AH153"/>
    <mergeCell ref="AH155:AH159"/>
    <mergeCell ref="AH161:AH165"/>
    <mergeCell ref="AH167:AH171"/>
    <mergeCell ref="AG240:AG244"/>
    <mergeCell ref="AG246:AG250"/>
    <mergeCell ref="AG252:AG256"/>
    <mergeCell ref="AG258:AG262"/>
    <mergeCell ref="AG264:AG268"/>
    <mergeCell ref="AG270:AG274"/>
    <mergeCell ref="AG276:AG280"/>
    <mergeCell ref="AG282:AG286"/>
    <mergeCell ref="AG288:AG292"/>
    <mergeCell ref="AG295:AG300"/>
    <mergeCell ref="AG302:AG307"/>
    <mergeCell ref="AG309:AG314"/>
    <mergeCell ref="AG316:AG321"/>
    <mergeCell ref="AG323:AG328"/>
    <mergeCell ref="AG330:AG335"/>
    <mergeCell ref="AG337:AG342"/>
    <mergeCell ref="AG344:AG349"/>
    <mergeCell ref="AG137:AG141"/>
    <mergeCell ref="AG143:AG147"/>
    <mergeCell ref="AG149:AG153"/>
    <mergeCell ref="AG155:AG159"/>
    <mergeCell ref="AG161:AG165"/>
    <mergeCell ref="AG167:AG171"/>
    <mergeCell ref="AG173:AG177"/>
    <mergeCell ref="AG179:AG183"/>
    <mergeCell ref="AG185:AG189"/>
    <mergeCell ref="AG191:AG195"/>
    <mergeCell ref="AG197:AG201"/>
    <mergeCell ref="AG203:AG207"/>
    <mergeCell ref="AG209:AG213"/>
    <mergeCell ref="AG215:AG219"/>
    <mergeCell ref="AG222:AG226"/>
    <mergeCell ref="AG228:AG232"/>
    <mergeCell ref="AG234:AG238"/>
    <mergeCell ref="AF309:AF314"/>
    <mergeCell ref="AF316:AF321"/>
    <mergeCell ref="AF323:AF328"/>
    <mergeCell ref="AF330:AF335"/>
    <mergeCell ref="AF337:AF342"/>
    <mergeCell ref="AF344:AF349"/>
    <mergeCell ref="AF351:AF356"/>
    <mergeCell ref="AF358:AF363"/>
    <mergeCell ref="AF375:AF376"/>
    <mergeCell ref="AG3:AG4"/>
    <mergeCell ref="AG5:AG9"/>
    <mergeCell ref="AG11:AG15"/>
    <mergeCell ref="AG17:AG21"/>
    <mergeCell ref="AG23:AG27"/>
    <mergeCell ref="AG29:AG33"/>
    <mergeCell ref="AG35:AG39"/>
    <mergeCell ref="AG41:AG45"/>
    <mergeCell ref="AG47:AG51"/>
    <mergeCell ref="AG53:AG57"/>
    <mergeCell ref="AG59:AG63"/>
    <mergeCell ref="AG65:AG69"/>
    <mergeCell ref="AG71:AG75"/>
    <mergeCell ref="AG77:AG81"/>
    <mergeCell ref="AG83:AG87"/>
    <mergeCell ref="AG89:AG93"/>
    <mergeCell ref="AG95:AG99"/>
    <mergeCell ref="AG101:AG105"/>
    <mergeCell ref="AG107:AG111"/>
    <mergeCell ref="AG113:AG117"/>
    <mergeCell ref="AG119:AG123"/>
    <mergeCell ref="AG125:AG129"/>
    <mergeCell ref="AG131:AG135"/>
    <mergeCell ref="AF203:AF207"/>
    <mergeCell ref="AF209:AF213"/>
    <mergeCell ref="AF215:AF219"/>
    <mergeCell ref="AF222:AF226"/>
    <mergeCell ref="AF228:AF232"/>
    <mergeCell ref="AF234:AF238"/>
    <mergeCell ref="AF240:AF244"/>
    <mergeCell ref="AF246:AF250"/>
    <mergeCell ref="AF252:AF256"/>
    <mergeCell ref="AF258:AF262"/>
    <mergeCell ref="AF264:AF268"/>
    <mergeCell ref="AF270:AF274"/>
    <mergeCell ref="AF276:AF280"/>
    <mergeCell ref="AF282:AF286"/>
    <mergeCell ref="AF288:AF292"/>
    <mergeCell ref="AF295:AF300"/>
    <mergeCell ref="AF302:AF307"/>
    <mergeCell ref="AF101:AF105"/>
    <mergeCell ref="AF107:AF111"/>
    <mergeCell ref="AF113:AF117"/>
    <mergeCell ref="AF119:AF123"/>
    <mergeCell ref="AF125:AF129"/>
    <mergeCell ref="AF131:AF135"/>
    <mergeCell ref="AF137:AF141"/>
    <mergeCell ref="AF143:AF147"/>
    <mergeCell ref="AF149:AF153"/>
    <mergeCell ref="AF155:AF159"/>
    <mergeCell ref="AF161:AF165"/>
    <mergeCell ref="AF167:AF171"/>
    <mergeCell ref="AF173:AF177"/>
    <mergeCell ref="AF179:AF183"/>
    <mergeCell ref="AF185:AF189"/>
    <mergeCell ref="AF191:AF195"/>
    <mergeCell ref="AF197:AF201"/>
    <mergeCell ref="AF3:AF4"/>
    <mergeCell ref="AF5:AF9"/>
    <mergeCell ref="AF11:AF15"/>
    <mergeCell ref="AF17:AF21"/>
    <mergeCell ref="AF23:AF27"/>
    <mergeCell ref="AF29:AF33"/>
    <mergeCell ref="AF35:AF39"/>
    <mergeCell ref="AF41:AF45"/>
    <mergeCell ref="AF47:AF51"/>
    <mergeCell ref="AF53:AF57"/>
    <mergeCell ref="AF59:AF63"/>
    <mergeCell ref="AF65:AF69"/>
    <mergeCell ref="AF71:AF75"/>
    <mergeCell ref="AF77:AF81"/>
    <mergeCell ref="AF83:AF87"/>
    <mergeCell ref="AF89:AF93"/>
    <mergeCell ref="AF95:AF99"/>
    <mergeCell ref="AE258:AE262"/>
    <mergeCell ref="AE264:AE268"/>
    <mergeCell ref="AE270:AE274"/>
    <mergeCell ref="AE276:AE280"/>
    <mergeCell ref="AE282:AE286"/>
    <mergeCell ref="AE288:AE292"/>
    <mergeCell ref="AE295:AE300"/>
    <mergeCell ref="AE302:AE307"/>
    <mergeCell ref="AE309:AE314"/>
    <mergeCell ref="AE316:AE321"/>
    <mergeCell ref="AE323:AE328"/>
    <mergeCell ref="AE330:AE335"/>
    <mergeCell ref="AE337:AE342"/>
    <mergeCell ref="AE344:AE349"/>
    <mergeCell ref="AE351:AE356"/>
    <mergeCell ref="AE358:AE363"/>
    <mergeCell ref="AE375:AE376"/>
    <mergeCell ref="AE155:AE159"/>
    <mergeCell ref="AE161:AE165"/>
    <mergeCell ref="AE167:AE171"/>
    <mergeCell ref="AE173:AE177"/>
    <mergeCell ref="AE179:AE183"/>
    <mergeCell ref="AE185:AE189"/>
    <mergeCell ref="AE191:AE195"/>
    <mergeCell ref="AE197:AE201"/>
    <mergeCell ref="AE203:AE207"/>
    <mergeCell ref="AE209:AE213"/>
    <mergeCell ref="AE215:AE219"/>
    <mergeCell ref="AE222:AE226"/>
    <mergeCell ref="AE228:AE232"/>
    <mergeCell ref="AE234:AE238"/>
    <mergeCell ref="AE240:AE244"/>
    <mergeCell ref="AE246:AE250"/>
    <mergeCell ref="AE252:AE256"/>
    <mergeCell ref="AD330:AD335"/>
    <mergeCell ref="AD337:AD342"/>
    <mergeCell ref="AD344:AD349"/>
    <mergeCell ref="AD351:AD356"/>
    <mergeCell ref="AD358:AD363"/>
    <mergeCell ref="AD375:AD376"/>
    <mergeCell ref="AE3:AE4"/>
    <mergeCell ref="AE5:AE9"/>
    <mergeCell ref="AE11:AE15"/>
    <mergeCell ref="AE17:AE21"/>
    <mergeCell ref="AE23:AE27"/>
    <mergeCell ref="AE29:AE33"/>
    <mergeCell ref="AE35:AE39"/>
    <mergeCell ref="AE41:AE45"/>
    <mergeCell ref="AE47:AE51"/>
    <mergeCell ref="AE53:AE57"/>
    <mergeCell ref="AE59:AE63"/>
    <mergeCell ref="AE65:AE69"/>
    <mergeCell ref="AE71:AE75"/>
    <mergeCell ref="AE77:AE81"/>
    <mergeCell ref="AE83:AE87"/>
    <mergeCell ref="AE89:AE93"/>
    <mergeCell ref="AE95:AE99"/>
    <mergeCell ref="AE101:AE105"/>
    <mergeCell ref="AE107:AE111"/>
    <mergeCell ref="AE113:AE117"/>
    <mergeCell ref="AE119:AE123"/>
    <mergeCell ref="AE125:AE129"/>
    <mergeCell ref="AE131:AE135"/>
    <mergeCell ref="AE137:AE141"/>
    <mergeCell ref="AE143:AE147"/>
    <mergeCell ref="AE149:AE153"/>
    <mergeCell ref="AD222:AD226"/>
    <mergeCell ref="AD228:AD232"/>
    <mergeCell ref="AD234:AD238"/>
    <mergeCell ref="AD240:AD244"/>
    <mergeCell ref="AD246:AD250"/>
    <mergeCell ref="AD252:AD256"/>
    <mergeCell ref="AD258:AD262"/>
    <mergeCell ref="AD264:AD268"/>
    <mergeCell ref="AD270:AD274"/>
    <mergeCell ref="AD276:AD280"/>
    <mergeCell ref="AD282:AD286"/>
    <mergeCell ref="AD288:AD292"/>
    <mergeCell ref="AD295:AD300"/>
    <mergeCell ref="AD302:AD307"/>
    <mergeCell ref="AD309:AD314"/>
    <mergeCell ref="AD316:AD321"/>
    <mergeCell ref="AD323:AD328"/>
    <mergeCell ref="AD119:AD123"/>
    <mergeCell ref="AD125:AD129"/>
    <mergeCell ref="AD131:AD135"/>
    <mergeCell ref="AD137:AD141"/>
    <mergeCell ref="AD143:AD147"/>
    <mergeCell ref="AD149:AD153"/>
    <mergeCell ref="AD155:AD159"/>
    <mergeCell ref="AD161:AD165"/>
    <mergeCell ref="AD167:AD171"/>
    <mergeCell ref="AD173:AD177"/>
    <mergeCell ref="AD179:AD183"/>
    <mergeCell ref="AD185:AD189"/>
    <mergeCell ref="AD191:AD195"/>
    <mergeCell ref="AD197:AD201"/>
    <mergeCell ref="AD203:AD207"/>
    <mergeCell ref="AD209:AD213"/>
    <mergeCell ref="AD215:AD219"/>
    <mergeCell ref="AC276:AC280"/>
    <mergeCell ref="AC282:AC286"/>
    <mergeCell ref="AC288:AC292"/>
    <mergeCell ref="AC295:AC300"/>
    <mergeCell ref="AC302:AC307"/>
    <mergeCell ref="AC309:AC314"/>
    <mergeCell ref="AC316:AC321"/>
    <mergeCell ref="AC323:AC328"/>
    <mergeCell ref="AC330:AC335"/>
    <mergeCell ref="AC337:AC342"/>
    <mergeCell ref="AC344:AC349"/>
    <mergeCell ref="AC351:AC356"/>
    <mergeCell ref="AC358:AC363"/>
    <mergeCell ref="AD5:AD9"/>
    <mergeCell ref="AD11:AD15"/>
    <mergeCell ref="AD17:AD21"/>
    <mergeCell ref="AD23:AD27"/>
    <mergeCell ref="AD29:AD33"/>
    <mergeCell ref="AD35:AD39"/>
    <mergeCell ref="AD41:AD45"/>
    <mergeCell ref="AD47:AD51"/>
    <mergeCell ref="AD53:AD57"/>
    <mergeCell ref="AD59:AD63"/>
    <mergeCell ref="AD65:AD69"/>
    <mergeCell ref="AD71:AD75"/>
    <mergeCell ref="AD77:AD81"/>
    <mergeCell ref="AD83:AD87"/>
    <mergeCell ref="AD89:AD93"/>
    <mergeCell ref="AD95:AD99"/>
    <mergeCell ref="AD101:AD105"/>
    <mergeCell ref="AD107:AD111"/>
    <mergeCell ref="AD113:AD117"/>
    <mergeCell ref="AC173:AC177"/>
    <mergeCell ref="AC179:AC183"/>
    <mergeCell ref="AC185:AC189"/>
    <mergeCell ref="AC191:AC195"/>
    <mergeCell ref="AC197:AC201"/>
    <mergeCell ref="AC203:AC207"/>
    <mergeCell ref="AC209:AC213"/>
    <mergeCell ref="AC215:AC219"/>
    <mergeCell ref="AC222:AC226"/>
    <mergeCell ref="AC228:AC232"/>
    <mergeCell ref="AC234:AC238"/>
    <mergeCell ref="AC240:AC244"/>
    <mergeCell ref="AC246:AC250"/>
    <mergeCell ref="AC252:AC256"/>
    <mergeCell ref="AC258:AC262"/>
    <mergeCell ref="AC264:AC268"/>
    <mergeCell ref="AC270:AC274"/>
    <mergeCell ref="AB337:AB342"/>
    <mergeCell ref="AB344:AB349"/>
    <mergeCell ref="AB351:AB356"/>
    <mergeCell ref="AB358:AB363"/>
    <mergeCell ref="AC5:AC9"/>
    <mergeCell ref="AC11:AC15"/>
    <mergeCell ref="AC17:AC21"/>
    <mergeCell ref="AC23:AC27"/>
    <mergeCell ref="AC29:AC33"/>
    <mergeCell ref="AC35:AC39"/>
    <mergeCell ref="AC41:AC45"/>
    <mergeCell ref="AC47:AC51"/>
    <mergeCell ref="AC53:AC57"/>
    <mergeCell ref="AC59:AC63"/>
    <mergeCell ref="AC65:AC69"/>
    <mergeCell ref="AC71:AC75"/>
    <mergeCell ref="AC77:AC81"/>
    <mergeCell ref="AC83:AC87"/>
    <mergeCell ref="AC89:AC93"/>
    <mergeCell ref="AC95:AC99"/>
    <mergeCell ref="AC101:AC105"/>
    <mergeCell ref="AC107:AC111"/>
    <mergeCell ref="AC113:AC117"/>
    <mergeCell ref="AC119:AC123"/>
    <mergeCell ref="AC125:AC129"/>
    <mergeCell ref="AC131:AC135"/>
    <mergeCell ref="AC137:AC141"/>
    <mergeCell ref="AC143:AC147"/>
    <mergeCell ref="AC149:AC153"/>
    <mergeCell ref="AC155:AC159"/>
    <mergeCell ref="AC161:AC165"/>
    <mergeCell ref="AC167:AC171"/>
    <mergeCell ref="AB228:AB232"/>
    <mergeCell ref="AB234:AB238"/>
    <mergeCell ref="AB240:AB244"/>
    <mergeCell ref="AB246:AB250"/>
    <mergeCell ref="AB252:AB256"/>
    <mergeCell ref="AB258:AB262"/>
    <mergeCell ref="AB264:AB268"/>
    <mergeCell ref="AB270:AB274"/>
    <mergeCell ref="AB276:AB280"/>
    <mergeCell ref="AB282:AB286"/>
    <mergeCell ref="AB288:AB292"/>
    <mergeCell ref="AB295:AB300"/>
    <mergeCell ref="AB302:AB307"/>
    <mergeCell ref="AB309:AB314"/>
    <mergeCell ref="AB316:AB321"/>
    <mergeCell ref="AB323:AB328"/>
    <mergeCell ref="AB330:AB335"/>
    <mergeCell ref="AB125:AB129"/>
    <mergeCell ref="AB131:AB135"/>
    <mergeCell ref="AB137:AB141"/>
    <mergeCell ref="AB143:AB147"/>
    <mergeCell ref="AB149:AB153"/>
    <mergeCell ref="AB155:AB159"/>
    <mergeCell ref="AB161:AB165"/>
    <mergeCell ref="AB167:AB171"/>
    <mergeCell ref="AB173:AB177"/>
    <mergeCell ref="AB179:AB183"/>
    <mergeCell ref="AB185:AB189"/>
    <mergeCell ref="AB191:AB195"/>
    <mergeCell ref="AB197:AB201"/>
    <mergeCell ref="AB203:AB207"/>
    <mergeCell ref="AB209:AB213"/>
    <mergeCell ref="AB215:AB219"/>
    <mergeCell ref="AB222:AB226"/>
    <mergeCell ref="Y302:Y308"/>
    <mergeCell ref="Y309:Y315"/>
    <mergeCell ref="Y316:Y322"/>
    <mergeCell ref="Y323:Y329"/>
    <mergeCell ref="Y330:Y336"/>
    <mergeCell ref="Y337:Y343"/>
    <mergeCell ref="Y344:Y350"/>
    <mergeCell ref="Y351:Y357"/>
    <mergeCell ref="Y358:Y364"/>
    <mergeCell ref="Y373:Y376"/>
    <mergeCell ref="Z1:Z4"/>
    <mergeCell ref="Z373:Z376"/>
    <mergeCell ref="AB5:AB9"/>
    <mergeCell ref="AB11:AB15"/>
    <mergeCell ref="AB17:AB21"/>
    <mergeCell ref="AB23:AB27"/>
    <mergeCell ref="AB29:AB33"/>
    <mergeCell ref="AB35:AB39"/>
    <mergeCell ref="AB41:AB45"/>
    <mergeCell ref="AB47:AB51"/>
    <mergeCell ref="AB53:AB57"/>
    <mergeCell ref="AB59:AB63"/>
    <mergeCell ref="AB65:AB69"/>
    <mergeCell ref="AB71:AB75"/>
    <mergeCell ref="AB77:AB81"/>
    <mergeCell ref="AB83:AB87"/>
    <mergeCell ref="AB89:AB93"/>
    <mergeCell ref="AB95:AB99"/>
    <mergeCell ref="AB101:AB105"/>
    <mergeCell ref="AB107:AB111"/>
    <mergeCell ref="AB113:AB117"/>
    <mergeCell ref="AB119:AB123"/>
    <mergeCell ref="Y197:Y202"/>
    <mergeCell ref="Y203:Y208"/>
    <mergeCell ref="Y209:Y214"/>
    <mergeCell ref="Y215:Y220"/>
    <mergeCell ref="Y222:Y227"/>
    <mergeCell ref="Y228:Y233"/>
    <mergeCell ref="Y234:Y239"/>
    <mergeCell ref="Y240:Y245"/>
    <mergeCell ref="Y246:Y251"/>
    <mergeCell ref="Y252:Y257"/>
    <mergeCell ref="Y258:Y263"/>
    <mergeCell ref="Y264:Y269"/>
    <mergeCell ref="Y270:Y275"/>
    <mergeCell ref="Y276:Y281"/>
    <mergeCell ref="Y282:Y287"/>
    <mergeCell ref="Y288:Y293"/>
    <mergeCell ref="Y295:Y301"/>
    <mergeCell ref="Y95:Y100"/>
    <mergeCell ref="Y101:Y106"/>
    <mergeCell ref="Y107:Y112"/>
    <mergeCell ref="Y113:Y118"/>
    <mergeCell ref="Y119:Y124"/>
    <mergeCell ref="Y125:Y130"/>
    <mergeCell ref="Y131:Y136"/>
    <mergeCell ref="Y137:Y142"/>
    <mergeCell ref="Y143:Y148"/>
    <mergeCell ref="Y149:Y154"/>
    <mergeCell ref="Y155:Y160"/>
    <mergeCell ref="Y161:Y166"/>
    <mergeCell ref="Y167:Y172"/>
    <mergeCell ref="Y173:Y178"/>
    <mergeCell ref="Y179:Y184"/>
    <mergeCell ref="Y185:Y190"/>
    <mergeCell ref="Y191:Y196"/>
    <mergeCell ref="Q1:Q4"/>
    <mergeCell ref="Q373:Q376"/>
    <mergeCell ref="R1:R4"/>
    <mergeCell ref="R373:R376"/>
    <mergeCell ref="S1:S4"/>
    <mergeCell ref="S373:S376"/>
    <mergeCell ref="T1:T4"/>
    <mergeCell ref="T373:T376"/>
    <mergeCell ref="U1:U4"/>
    <mergeCell ref="U373:U376"/>
    <mergeCell ref="V1:V4"/>
    <mergeCell ref="V373:V376"/>
    <mergeCell ref="W1:W4"/>
    <mergeCell ref="W373:W376"/>
    <mergeCell ref="X1:X4"/>
    <mergeCell ref="X373:X376"/>
    <mergeCell ref="Y1:Y4"/>
    <mergeCell ref="Y5:Y10"/>
    <mergeCell ref="Y11:Y16"/>
    <mergeCell ref="Y17:Y22"/>
    <mergeCell ref="Y23:Y28"/>
    <mergeCell ref="Y29:Y34"/>
    <mergeCell ref="Y35:Y40"/>
    <mergeCell ref="Y41:Y46"/>
    <mergeCell ref="Y47:Y52"/>
    <mergeCell ref="Y53:Y58"/>
    <mergeCell ref="Y59:Y64"/>
    <mergeCell ref="Y65:Y70"/>
    <mergeCell ref="Y71:Y76"/>
    <mergeCell ref="Y77:Y82"/>
    <mergeCell ref="Y83:Y88"/>
    <mergeCell ref="Y89:Y94"/>
    <mergeCell ref="O1:O4"/>
    <mergeCell ref="O373:O376"/>
    <mergeCell ref="P1:P4"/>
    <mergeCell ref="P373:P376"/>
    <mergeCell ref="M185:M189"/>
    <mergeCell ref="M191:M195"/>
    <mergeCell ref="M197:M201"/>
    <mergeCell ref="M203:M207"/>
    <mergeCell ref="M209:M213"/>
    <mergeCell ref="M215:M219"/>
    <mergeCell ref="M222:M226"/>
    <mergeCell ref="M228:M232"/>
    <mergeCell ref="M234:M238"/>
    <mergeCell ref="M240:M244"/>
    <mergeCell ref="M246:M250"/>
    <mergeCell ref="M252:M256"/>
    <mergeCell ref="M258:M262"/>
    <mergeCell ref="M264:M268"/>
    <mergeCell ref="M167:M171"/>
    <mergeCell ref="M173:M177"/>
    <mergeCell ref="M179:M183"/>
    <mergeCell ref="M119:M123"/>
    <mergeCell ref="M125:M129"/>
    <mergeCell ref="M131:M135"/>
    <mergeCell ref="M137:M141"/>
    <mergeCell ref="M143:M147"/>
    <mergeCell ref="M149:M153"/>
    <mergeCell ref="M155:M159"/>
    <mergeCell ref="M161:M165"/>
    <mergeCell ref="M288:M292"/>
    <mergeCell ref="M295:M300"/>
    <mergeCell ref="M302:M307"/>
    <mergeCell ref="M344:M349"/>
    <mergeCell ref="M351:M356"/>
    <mergeCell ref="M358:M363"/>
    <mergeCell ref="M373:M376"/>
    <mergeCell ref="N1:N4"/>
    <mergeCell ref="N373:N376"/>
    <mergeCell ref="L323:L329"/>
    <mergeCell ref="L330:L336"/>
    <mergeCell ref="L337:L343"/>
    <mergeCell ref="M270:M274"/>
    <mergeCell ref="M276:M280"/>
    <mergeCell ref="M282:M286"/>
    <mergeCell ref="M309:M314"/>
    <mergeCell ref="M316:M321"/>
    <mergeCell ref="M323:M328"/>
    <mergeCell ref="M330:M335"/>
    <mergeCell ref="M337:M342"/>
    <mergeCell ref="L373:L376"/>
    <mergeCell ref="M1:M4"/>
    <mergeCell ref="M5:M9"/>
    <mergeCell ref="M11:M15"/>
    <mergeCell ref="M17:M21"/>
    <mergeCell ref="M23:M27"/>
    <mergeCell ref="M29:M33"/>
    <mergeCell ref="M35:M39"/>
    <mergeCell ref="M41:M45"/>
    <mergeCell ref="M47:M51"/>
    <mergeCell ref="M53:M57"/>
    <mergeCell ref="M59:M63"/>
    <mergeCell ref="M65:M69"/>
    <mergeCell ref="M71:M75"/>
    <mergeCell ref="M77:M81"/>
    <mergeCell ref="M83:M87"/>
    <mergeCell ref="M89:M93"/>
    <mergeCell ref="M95:M99"/>
    <mergeCell ref="M101:M105"/>
    <mergeCell ref="M107:M111"/>
    <mergeCell ref="M113:M117"/>
    <mergeCell ref="L143:L148"/>
    <mergeCell ref="L344:L350"/>
    <mergeCell ref="L351:L357"/>
    <mergeCell ref="L358:L364"/>
    <mergeCell ref="L149:L154"/>
    <mergeCell ref="L155:L160"/>
    <mergeCell ref="L161:L166"/>
    <mergeCell ref="L167:L172"/>
    <mergeCell ref="L173:L178"/>
    <mergeCell ref="L179:L184"/>
    <mergeCell ref="L185:L190"/>
    <mergeCell ref="L191:L196"/>
    <mergeCell ref="L197:L202"/>
    <mergeCell ref="L203:L208"/>
    <mergeCell ref="L209:L214"/>
    <mergeCell ref="L215:L220"/>
    <mergeCell ref="L222:L227"/>
    <mergeCell ref="L228:L233"/>
    <mergeCell ref="L234:L239"/>
    <mergeCell ref="L240:L245"/>
    <mergeCell ref="L246:L251"/>
    <mergeCell ref="L252:L257"/>
    <mergeCell ref="L258:L263"/>
    <mergeCell ref="L264:L269"/>
    <mergeCell ref="L270:L275"/>
    <mergeCell ref="L276:L281"/>
    <mergeCell ref="L282:L287"/>
    <mergeCell ref="L288:L293"/>
    <mergeCell ref="L295:L301"/>
    <mergeCell ref="L302:L308"/>
    <mergeCell ref="L309:L315"/>
    <mergeCell ref="L316:L322"/>
    <mergeCell ref="K316:K322"/>
    <mergeCell ref="K323:K329"/>
    <mergeCell ref="K330:K336"/>
    <mergeCell ref="K337:K343"/>
    <mergeCell ref="K344:K350"/>
    <mergeCell ref="K351:K357"/>
    <mergeCell ref="K358:K364"/>
    <mergeCell ref="K373:K376"/>
    <mergeCell ref="L1:L4"/>
    <mergeCell ref="L5:L10"/>
    <mergeCell ref="L11:L16"/>
    <mergeCell ref="L17:L22"/>
    <mergeCell ref="L23:L28"/>
    <mergeCell ref="L29:L34"/>
    <mergeCell ref="L35:L40"/>
    <mergeCell ref="L41:L46"/>
    <mergeCell ref="L47:L52"/>
    <mergeCell ref="L53:L58"/>
    <mergeCell ref="L59:L64"/>
    <mergeCell ref="L65:L70"/>
    <mergeCell ref="L71:L76"/>
    <mergeCell ref="L77:L82"/>
    <mergeCell ref="L83:L88"/>
    <mergeCell ref="L89:L94"/>
    <mergeCell ref="L95:L100"/>
    <mergeCell ref="L101:L106"/>
    <mergeCell ref="L107:L112"/>
    <mergeCell ref="L113:L118"/>
    <mergeCell ref="L119:L124"/>
    <mergeCell ref="L125:L130"/>
    <mergeCell ref="L131:L136"/>
    <mergeCell ref="L137:L142"/>
    <mergeCell ref="K209:K214"/>
    <mergeCell ref="K215:K220"/>
    <mergeCell ref="K222:K227"/>
    <mergeCell ref="K228:K233"/>
    <mergeCell ref="K234:K239"/>
    <mergeCell ref="K240:K245"/>
    <mergeCell ref="K246:K251"/>
    <mergeCell ref="K252:K257"/>
    <mergeCell ref="K258:K263"/>
    <mergeCell ref="K264:K269"/>
    <mergeCell ref="K270:K275"/>
    <mergeCell ref="K276:K281"/>
    <mergeCell ref="K282:K287"/>
    <mergeCell ref="K288:K293"/>
    <mergeCell ref="K295:K301"/>
    <mergeCell ref="K302:K308"/>
    <mergeCell ref="K309:K315"/>
    <mergeCell ref="K107:K112"/>
    <mergeCell ref="K113:K118"/>
    <mergeCell ref="K119:K124"/>
    <mergeCell ref="K125:K130"/>
    <mergeCell ref="K131:K136"/>
    <mergeCell ref="K137:K142"/>
    <mergeCell ref="K143:K148"/>
    <mergeCell ref="K149:K154"/>
    <mergeCell ref="K155:K160"/>
    <mergeCell ref="K161:K166"/>
    <mergeCell ref="K167:K172"/>
    <mergeCell ref="K173:K178"/>
    <mergeCell ref="K179:K184"/>
    <mergeCell ref="K185:K190"/>
    <mergeCell ref="K191:K196"/>
    <mergeCell ref="K197:K202"/>
    <mergeCell ref="K203:K208"/>
    <mergeCell ref="J276:J281"/>
    <mergeCell ref="J282:J287"/>
    <mergeCell ref="J288:J293"/>
    <mergeCell ref="J295:J301"/>
    <mergeCell ref="J302:J308"/>
    <mergeCell ref="J309:J315"/>
    <mergeCell ref="J316:J322"/>
    <mergeCell ref="J323:J329"/>
    <mergeCell ref="J330:J336"/>
    <mergeCell ref="J337:J343"/>
    <mergeCell ref="J344:J350"/>
    <mergeCell ref="J351:J357"/>
    <mergeCell ref="J358:J364"/>
    <mergeCell ref="J373:J376"/>
    <mergeCell ref="K1:K4"/>
    <mergeCell ref="K5:K10"/>
    <mergeCell ref="K11:K16"/>
    <mergeCell ref="K17:K22"/>
    <mergeCell ref="K23:K28"/>
    <mergeCell ref="K29:K34"/>
    <mergeCell ref="K35:K40"/>
    <mergeCell ref="K41:K46"/>
    <mergeCell ref="K47:K52"/>
    <mergeCell ref="K53:K58"/>
    <mergeCell ref="K59:K64"/>
    <mergeCell ref="K65:K70"/>
    <mergeCell ref="K71:K76"/>
    <mergeCell ref="K77:K82"/>
    <mergeCell ref="K83:K88"/>
    <mergeCell ref="K89:K94"/>
    <mergeCell ref="K95:K100"/>
    <mergeCell ref="K101:K106"/>
    <mergeCell ref="J173:J178"/>
    <mergeCell ref="J179:J184"/>
    <mergeCell ref="J185:J190"/>
    <mergeCell ref="J191:J196"/>
    <mergeCell ref="J197:J202"/>
    <mergeCell ref="J203:J208"/>
    <mergeCell ref="J209:J214"/>
    <mergeCell ref="J215:J220"/>
    <mergeCell ref="J222:J227"/>
    <mergeCell ref="J228:J233"/>
    <mergeCell ref="J234:J239"/>
    <mergeCell ref="J240:J245"/>
    <mergeCell ref="J246:J251"/>
    <mergeCell ref="J252:J257"/>
    <mergeCell ref="J258:J263"/>
    <mergeCell ref="J264:J269"/>
    <mergeCell ref="J270:J275"/>
    <mergeCell ref="I351:I357"/>
    <mergeCell ref="I358:I364"/>
    <mergeCell ref="I374:I376"/>
    <mergeCell ref="J1:J4"/>
    <mergeCell ref="J5:J10"/>
    <mergeCell ref="J11:J16"/>
    <mergeCell ref="J17:J22"/>
    <mergeCell ref="J23:J28"/>
    <mergeCell ref="J29:J34"/>
    <mergeCell ref="J35:J40"/>
    <mergeCell ref="J41:J46"/>
    <mergeCell ref="J47:J52"/>
    <mergeCell ref="J53:J58"/>
    <mergeCell ref="J59:J64"/>
    <mergeCell ref="J65:J70"/>
    <mergeCell ref="J71:J76"/>
    <mergeCell ref="J77:J82"/>
    <mergeCell ref="J83:J88"/>
    <mergeCell ref="J89:J94"/>
    <mergeCell ref="J95:J100"/>
    <mergeCell ref="J101:J106"/>
    <mergeCell ref="J107:J112"/>
    <mergeCell ref="J113:J118"/>
    <mergeCell ref="J119:J124"/>
    <mergeCell ref="J125:J130"/>
    <mergeCell ref="J131:J136"/>
    <mergeCell ref="J137:J142"/>
    <mergeCell ref="J143:J148"/>
    <mergeCell ref="J149:J154"/>
    <mergeCell ref="J155:J160"/>
    <mergeCell ref="J161:J166"/>
    <mergeCell ref="J167:J172"/>
    <mergeCell ref="I240:I245"/>
    <mergeCell ref="I246:I251"/>
    <mergeCell ref="I252:I257"/>
    <mergeCell ref="I258:I263"/>
    <mergeCell ref="I264:I269"/>
    <mergeCell ref="I270:I275"/>
    <mergeCell ref="I276:I281"/>
    <mergeCell ref="I282:I287"/>
    <mergeCell ref="I288:I293"/>
    <mergeCell ref="I295:I301"/>
    <mergeCell ref="I302:I308"/>
    <mergeCell ref="I309:I315"/>
    <mergeCell ref="I316:I322"/>
    <mergeCell ref="I323:I329"/>
    <mergeCell ref="I330:I336"/>
    <mergeCell ref="I337:I343"/>
    <mergeCell ref="I344:I350"/>
    <mergeCell ref="I137:I142"/>
    <mergeCell ref="I143:I148"/>
    <mergeCell ref="I149:I154"/>
    <mergeCell ref="I155:I160"/>
    <mergeCell ref="I161:I166"/>
    <mergeCell ref="I167:I172"/>
    <mergeCell ref="I173:I178"/>
    <mergeCell ref="I179:I184"/>
    <mergeCell ref="I185:I190"/>
    <mergeCell ref="I191:I196"/>
    <mergeCell ref="I197:I202"/>
    <mergeCell ref="I203:I208"/>
    <mergeCell ref="I209:I214"/>
    <mergeCell ref="I215:I220"/>
    <mergeCell ref="I222:I227"/>
    <mergeCell ref="I228:I233"/>
    <mergeCell ref="I234:I239"/>
    <mergeCell ref="H309:H315"/>
    <mergeCell ref="H316:H322"/>
    <mergeCell ref="H323:H329"/>
    <mergeCell ref="H330:H336"/>
    <mergeCell ref="H337:H343"/>
    <mergeCell ref="H344:H350"/>
    <mergeCell ref="H351:H357"/>
    <mergeCell ref="H358:H364"/>
    <mergeCell ref="H374:H376"/>
    <mergeCell ref="I2:I4"/>
    <mergeCell ref="I5:I10"/>
    <mergeCell ref="I11:I16"/>
    <mergeCell ref="I17:I22"/>
    <mergeCell ref="I23:I28"/>
    <mergeCell ref="I29:I34"/>
    <mergeCell ref="I35:I40"/>
    <mergeCell ref="I41:I46"/>
    <mergeCell ref="I47:I52"/>
    <mergeCell ref="I53:I58"/>
    <mergeCell ref="I59:I64"/>
    <mergeCell ref="I65:I70"/>
    <mergeCell ref="I71:I76"/>
    <mergeCell ref="I77:I82"/>
    <mergeCell ref="I83:I88"/>
    <mergeCell ref="I89:I94"/>
    <mergeCell ref="I95:I100"/>
    <mergeCell ref="I101:I106"/>
    <mergeCell ref="I107:I112"/>
    <mergeCell ref="I113:I118"/>
    <mergeCell ref="I119:I124"/>
    <mergeCell ref="I125:I130"/>
    <mergeCell ref="I131:I136"/>
    <mergeCell ref="H203:H208"/>
    <mergeCell ref="H209:H214"/>
    <mergeCell ref="H215:H220"/>
    <mergeCell ref="H222:H227"/>
    <mergeCell ref="H228:H233"/>
    <mergeCell ref="H234:H239"/>
    <mergeCell ref="H240:H245"/>
    <mergeCell ref="H246:H251"/>
    <mergeCell ref="H252:H257"/>
    <mergeCell ref="H258:H263"/>
    <mergeCell ref="H264:H269"/>
    <mergeCell ref="H270:H275"/>
    <mergeCell ref="H276:H281"/>
    <mergeCell ref="H282:H287"/>
    <mergeCell ref="H288:H293"/>
    <mergeCell ref="H295:H301"/>
    <mergeCell ref="H302:H308"/>
    <mergeCell ref="H101:H106"/>
    <mergeCell ref="H107:H112"/>
    <mergeCell ref="H113:H118"/>
    <mergeCell ref="H119:H124"/>
    <mergeCell ref="H125:H130"/>
    <mergeCell ref="H131:H136"/>
    <mergeCell ref="H137:H142"/>
    <mergeCell ref="H143:H148"/>
    <mergeCell ref="H149:H154"/>
    <mergeCell ref="H155:H160"/>
    <mergeCell ref="H161:H166"/>
    <mergeCell ref="H167:H172"/>
    <mergeCell ref="H173:H178"/>
    <mergeCell ref="H179:H184"/>
    <mergeCell ref="H185:H190"/>
    <mergeCell ref="H191:H196"/>
    <mergeCell ref="H197:H202"/>
    <mergeCell ref="G270:G275"/>
    <mergeCell ref="G276:G281"/>
    <mergeCell ref="G282:G287"/>
    <mergeCell ref="G288:G293"/>
    <mergeCell ref="G295:G301"/>
    <mergeCell ref="G302:G308"/>
    <mergeCell ref="G309:G315"/>
    <mergeCell ref="G316:G322"/>
    <mergeCell ref="G323:G329"/>
    <mergeCell ref="G330:G336"/>
    <mergeCell ref="G337:G343"/>
    <mergeCell ref="G344:G350"/>
    <mergeCell ref="G351:G357"/>
    <mergeCell ref="G358:G364"/>
    <mergeCell ref="G374:G376"/>
    <mergeCell ref="H2:H4"/>
    <mergeCell ref="H5:H10"/>
    <mergeCell ref="H11:H16"/>
    <mergeCell ref="H17:H22"/>
    <mergeCell ref="H23:H28"/>
    <mergeCell ref="H29:H34"/>
    <mergeCell ref="H35:H40"/>
    <mergeCell ref="H41:H46"/>
    <mergeCell ref="H47:H52"/>
    <mergeCell ref="H53:H58"/>
    <mergeCell ref="H59:H64"/>
    <mergeCell ref="H65:H70"/>
    <mergeCell ref="H71:H76"/>
    <mergeCell ref="H77:H82"/>
    <mergeCell ref="H83:H88"/>
    <mergeCell ref="H89:H94"/>
    <mergeCell ref="H95:H100"/>
    <mergeCell ref="G167:G172"/>
    <mergeCell ref="G173:G178"/>
    <mergeCell ref="G179:G184"/>
    <mergeCell ref="G185:G190"/>
    <mergeCell ref="G191:G196"/>
    <mergeCell ref="G197:G202"/>
    <mergeCell ref="G203:G208"/>
    <mergeCell ref="G209:G214"/>
    <mergeCell ref="G215:G220"/>
    <mergeCell ref="G222:G227"/>
    <mergeCell ref="G228:G233"/>
    <mergeCell ref="G234:G239"/>
    <mergeCell ref="G240:G245"/>
    <mergeCell ref="G246:G251"/>
    <mergeCell ref="G252:G257"/>
    <mergeCell ref="G258:G263"/>
    <mergeCell ref="G264:G269"/>
    <mergeCell ref="F344:F350"/>
    <mergeCell ref="F351:F357"/>
    <mergeCell ref="F358:F364"/>
    <mergeCell ref="F374:F376"/>
    <mergeCell ref="G2:G4"/>
    <mergeCell ref="G5:G10"/>
    <mergeCell ref="G11:G16"/>
    <mergeCell ref="G17:G22"/>
    <mergeCell ref="G23:G28"/>
    <mergeCell ref="G29:G34"/>
    <mergeCell ref="G35:G40"/>
    <mergeCell ref="G41:G46"/>
    <mergeCell ref="G47:G52"/>
    <mergeCell ref="G53:G58"/>
    <mergeCell ref="G59:G64"/>
    <mergeCell ref="G65:G70"/>
    <mergeCell ref="G71:G76"/>
    <mergeCell ref="G77:G82"/>
    <mergeCell ref="G83:G88"/>
    <mergeCell ref="G89:G94"/>
    <mergeCell ref="G95:G100"/>
    <mergeCell ref="G101:G106"/>
    <mergeCell ref="G107:G112"/>
    <mergeCell ref="G113:G118"/>
    <mergeCell ref="G119:G124"/>
    <mergeCell ref="G125:G130"/>
    <mergeCell ref="G131:G136"/>
    <mergeCell ref="G137:G142"/>
    <mergeCell ref="G143:G148"/>
    <mergeCell ref="G149:G154"/>
    <mergeCell ref="G155:G160"/>
    <mergeCell ref="G161:G166"/>
    <mergeCell ref="F234:F239"/>
    <mergeCell ref="F240:F245"/>
    <mergeCell ref="F246:F251"/>
    <mergeCell ref="F252:F257"/>
    <mergeCell ref="F258:F263"/>
    <mergeCell ref="F264:F269"/>
    <mergeCell ref="F270:F275"/>
    <mergeCell ref="F276:F281"/>
    <mergeCell ref="F282:F287"/>
    <mergeCell ref="F288:F293"/>
    <mergeCell ref="F295:F301"/>
    <mergeCell ref="F302:F308"/>
    <mergeCell ref="F309:F315"/>
    <mergeCell ref="F316:F322"/>
    <mergeCell ref="F323:F329"/>
    <mergeCell ref="F330:F336"/>
    <mergeCell ref="F337:F343"/>
    <mergeCell ref="F131:F136"/>
    <mergeCell ref="F137:F142"/>
    <mergeCell ref="F143:F148"/>
    <mergeCell ref="F149:F154"/>
    <mergeCell ref="F155:F160"/>
    <mergeCell ref="F161:F166"/>
    <mergeCell ref="F167:F172"/>
    <mergeCell ref="F173:F178"/>
    <mergeCell ref="F179:F184"/>
    <mergeCell ref="F185:F190"/>
    <mergeCell ref="F191:F196"/>
    <mergeCell ref="F197:F202"/>
    <mergeCell ref="F203:F208"/>
    <mergeCell ref="F209:F214"/>
    <mergeCell ref="F215:F220"/>
    <mergeCell ref="F222:F227"/>
    <mergeCell ref="F228:F233"/>
    <mergeCell ref="E302:E308"/>
    <mergeCell ref="E309:E315"/>
    <mergeCell ref="E316:E322"/>
    <mergeCell ref="E323:E329"/>
    <mergeCell ref="E330:E336"/>
    <mergeCell ref="E337:E343"/>
    <mergeCell ref="E344:E350"/>
    <mergeCell ref="E351:E357"/>
    <mergeCell ref="E358:E364"/>
    <mergeCell ref="E373:E376"/>
    <mergeCell ref="F2:F4"/>
    <mergeCell ref="F5:F10"/>
    <mergeCell ref="F11:F16"/>
    <mergeCell ref="F17:F22"/>
    <mergeCell ref="F23:F28"/>
    <mergeCell ref="F29:F34"/>
    <mergeCell ref="F35:F40"/>
    <mergeCell ref="F41:F46"/>
    <mergeCell ref="F47:F52"/>
    <mergeCell ref="F53:F58"/>
    <mergeCell ref="F59:F64"/>
    <mergeCell ref="F65:F70"/>
    <mergeCell ref="F71:F76"/>
    <mergeCell ref="F77:F82"/>
    <mergeCell ref="F83:F88"/>
    <mergeCell ref="F89:F94"/>
    <mergeCell ref="F95:F100"/>
    <mergeCell ref="F101:F106"/>
    <mergeCell ref="F107:F112"/>
    <mergeCell ref="F113:F118"/>
    <mergeCell ref="F119:F124"/>
    <mergeCell ref="F125:F130"/>
    <mergeCell ref="E197:E202"/>
    <mergeCell ref="E203:E208"/>
    <mergeCell ref="E209:E214"/>
    <mergeCell ref="E215:E220"/>
    <mergeCell ref="E222:E227"/>
    <mergeCell ref="E228:E233"/>
    <mergeCell ref="E234:E239"/>
    <mergeCell ref="E240:E245"/>
    <mergeCell ref="E246:E251"/>
    <mergeCell ref="E252:E257"/>
    <mergeCell ref="E258:E263"/>
    <mergeCell ref="E264:E269"/>
    <mergeCell ref="E270:E275"/>
    <mergeCell ref="E276:E281"/>
    <mergeCell ref="E282:E287"/>
    <mergeCell ref="E288:E293"/>
    <mergeCell ref="E295:E301"/>
    <mergeCell ref="E95:E100"/>
    <mergeCell ref="E101:E106"/>
    <mergeCell ref="E107:E112"/>
    <mergeCell ref="E113:E118"/>
    <mergeCell ref="E119:E124"/>
    <mergeCell ref="E125:E130"/>
    <mergeCell ref="E131:E136"/>
    <mergeCell ref="E137:E142"/>
    <mergeCell ref="E143:E148"/>
    <mergeCell ref="E149:E154"/>
    <mergeCell ref="E155:E160"/>
    <mergeCell ref="E161:E166"/>
    <mergeCell ref="E167:E172"/>
    <mergeCell ref="E173:E178"/>
    <mergeCell ref="E179:E184"/>
    <mergeCell ref="E185:E190"/>
    <mergeCell ref="E191:E196"/>
    <mergeCell ref="D264:D269"/>
    <mergeCell ref="D270:D275"/>
    <mergeCell ref="D276:D281"/>
    <mergeCell ref="D282:D287"/>
    <mergeCell ref="D288:D293"/>
    <mergeCell ref="D295:D301"/>
    <mergeCell ref="D302:D308"/>
    <mergeCell ref="D309:D315"/>
    <mergeCell ref="D316:D322"/>
    <mergeCell ref="D323:D329"/>
    <mergeCell ref="D330:D336"/>
    <mergeCell ref="D337:D343"/>
    <mergeCell ref="D344:D350"/>
    <mergeCell ref="D351:D357"/>
    <mergeCell ref="D358:D364"/>
    <mergeCell ref="D373:D376"/>
    <mergeCell ref="E1:E4"/>
    <mergeCell ref="E5:E10"/>
    <mergeCell ref="E11:E16"/>
    <mergeCell ref="E17:E22"/>
    <mergeCell ref="E23:E28"/>
    <mergeCell ref="E29:E34"/>
    <mergeCell ref="E35:E40"/>
    <mergeCell ref="E41:E46"/>
    <mergeCell ref="E47:E52"/>
    <mergeCell ref="E53:E58"/>
    <mergeCell ref="E59:E64"/>
    <mergeCell ref="E65:E70"/>
    <mergeCell ref="E71:E76"/>
    <mergeCell ref="E77:E82"/>
    <mergeCell ref="E83:E88"/>
    <mergeCell ref="E89:E94"/>
    <mergeCell ref="D161:D166"/>
    <mergeCell ref="D167:D172"/>
    <mergeCell ref="D173:D178"/>
    <mergeCell ref="D179:D184"/>
    <mergeCell ref="D185:D190"/>
    <mergeCell ref="D191:D196"/>
    <mergeCell ref="D197:D202"/>
    <mergeCell ref="D203:D208"/>
    <mergeCell ref="D209:D214"/>
    <mergeCell ref="D215:D220"/>
    <mergeCell ref="D222:D227"/>
    <mergeCell ref="D228:D233"/>
    <mergeCell ref="D234:D239"/>
    <mergeCell ref="D240:D245"/>
    <mergeCell ref="D246:D251"/>
    <mergeCell ref="D252:D257"/>
    <mergeCell ref="D258:D263"/>
    <mergeCell ref="A337:A343"/>
    <mergeCell ref="A344:A350"/>
    <mergeCell ref="A351:A357"/>
    <mergeCell ref="A358:A364"/>
    <mergeCell ref="A373:A376"/>
    <mergeCell ref="D1:D4"/>
    <mergeCell ref="D5:D10"/>
    <mergeCell ref="D11:D16"/>
    <mergeCell ref="D17:D22"/>
    <mergeCell ref="D23:D28"/>
    <mergeCell ref="D29:D34"/>
    <mergeCell ref="D35:D40"/>
    <mergeCell ref="D41:D46"/>
    <mergeCell ref="D47:D52"/>
    <mergeCell ref="D53:D58"/>
    <mergeCell ref="D59:D64"/>
    <mergeCell ref="D65:D70"/>
    <mergeCell ref="D71:D76"/>
    <mergeCell ref="D77:D82"/>
    <mergeCell ref="D83:D88"/>
    <mergeCell ref="D89:D94"/>
    <mergeCell ref="D95:D100"/>
    <mergeCell ref="D101:D106"/>
    <mergeCell ref="D107:D112"/>
    <mergeCell ref="D113:D118"/>
    <mergeCell ref="D119:D124"/>
    <mergeCell ref="D125:D130"/>
    <mergeCell ref="D131:D136"/>
    <mergeCell ref="D137:D142"/>
    <mergeCell ref="D143:D148"/>
    <mergeCell ref="D149:D151"/>
    <mergeCell ref="D155:D157"/>
    <mergeCell ref="A228:A233"/>
    <mergeCell ref="A234:A239"/>
    <mergeCell ref="A240:A245"/>
    <mergeCell ref="A246:A251"/>
    <mergeCell ref="A252:A257"/>
    <mergeCell ref="A258:A263"/>
    <mergeCell ref="A264:A269"/>
    <mergeCell ref="A270:A275"/>
    <mergeCell ref="A276:A281"/>
    <mergeCell ref="A282:A287"/>
    <mergeCell ref="A288:A293"/>
    <mergeCell ref="A295:A301"/>
    <mergeCell ref="A302:A308"/>
    <mergeCell ref="A309:A315"/>
    <mergeCell ref="A316:A322"/>
    <mergeCell ref="A323:A329"/>
    <mergeCell ref="A330:A336"/>
    <mergeCell ref="F373:G373"/>
    <mergeCell ref="AB373:AP373"/>
    <mergeCell ref="AB374:AC374"/>
    <mergeCell ref="AB375:AC375"/>
    <mergeCell ref="B377:C377"/>
    <mergeCell ref="B378:C378"/>
    <mergeCell ref="B379:C379"/>
    <mergeCell ref="B380:C380"/>
    <mergeCell ref="B381:C381"/>
    <mergeCell ref="A1:A4"/>
    <mergeCell ref="A5:A10"/>
    <mergeCell ref="A11:A16"/>
    <mergeCell ref="A17:A22"/>
    <mergeCell ref="A23:A28"/>
    <mergeCell ref="A29:A34"/>
    <mergeCell ref="A35:A40"/>
    <mergeCell ref="A41:A46"/>
    <mergeCell ref="A47:A52"/>
    <mergeCell ref="A53:A58"/>
    <mergeCell ref="A59:A64"/>
    <mergeCell ref="A65:A70"/>
    <mergeCell ref="A71:A76"/>
    <mergeCell ref="A77:A82"/>
    <mergeCell ref="A83:A88"/>
    <mergeCell ref="A89:A94"/>
    <mergeCell ref="A95:A100"/>
    <mergeCell ref="A101:A106"/>
    <mergeCell ref="A107:A112"/>
    <mergeCell ref="A113:A118"/>
    <mergeCell ref="A119:A124"/>
    <mergeCell ref="A125:A130"/>
    <mergeCell ref="F1:G1"/>
    <mergeCell ref="AB2:AD2"/>
    <mergeCell ref="AB3:AD3"/>
    <mergeCell ref="B152:C152"/>
    <mergeCell ref="B153:C153"/>
    <mergeCell ref="B154:C154"/>
    <mergeCell ref="B158:C158"/>
    <mergeCell ref="B159:C159"/>
    <mergeCell ref="B160:C160"/>
    <mergeCell ref="A221:C221"/>
    <mergeCell ref="A294:C294"/>
    <mergeCell ref="B365:C365"/>
    <mergeCell ref="B366:C366"/>
    <mergeCell ref="B367:C367"/>
    <mergeCell ref="B368:C368"/>
    <mergeCell ref="B369:C369"/>
    <mergeCell ref="B370:C370"/>
    <mergeCell ref="A131:A136"/>
    <mergeCell ref="A137:A142"/>
    <mergeCell ref="A143:A148"/>
    <mergeCell ref="A149:A154"/>
    <mergeCell ref="A155:A160"/>
    <mergeCell ref="A161:A166"/>
    <mergeCell ref="A167:A172"/>
    <mergeCell ref="A173:A178"/>
    <mergeCell ref="A179:A184"/>
    <mergeCell ref="A185:A190"/>
    <mergeCell ref="A191:A196"/>
    <mergeCell ref="A197:A202"/>
    <mergeCell ref="A203:A208"/>
    <mergeCell ref="A209:A214"/>
    <mergeCell ref="A215:A220"/>
    <mergeCell ref="A222:A227"/>
  </mergeCells>
  <conditionalFormatting sqref="D154">
    <cfRule type="cellIs" dxfId="647" priority="17" stopIfTrue="1" operator="lessThan">
      <formula>0</formula>
    </cfRule>
  </conditionalFormatting>
  <conditionalFormatting sqref="D160">
    <cfRule type="cellIs" dxfId="646" priority="18" stopIfTrue="1" operator="lessThan">
      <formula>0</formula>
    </cfRule>
  </conditionalFormatting>
  <conditionalFormatting sqref="M5:M9">
    <cfRule type="cellIs" dxfId="645" priority="70" stopIfTrue="1" operator="lessThan">
      <formula>0</formula>
    </cfRule>
  </conditionalFormatting>
  <conditionalFormatting sqref="M10">
    <cfRule type="containsText" dxfId="644" priority="226" operator="containsText" text="Falso">
      <formula>NOT(ISERROR(SEARCH("Falso",M10)))</formula>
    </cfRule>
  </conditionalFormatting>
  <conditionalFormatting sqref="M11:M15">
    <cfRule type="cellIs" dxfId="643" priority="68" stopIfTrue="1" operator="lessThan">
      <formula>0</formula>
    </cfRule>
  </conditionalFormatting>
  <conditionalFormatting sqref="M16">
    <cfRule type="containsText" dxfId="642" priority="225" operator="containsText" text="Falso">
      <formula>NOT(ISERROR(SEARCH("Falso",M16)))</formula>
    </cfRule>
  </conditionalFormatting>
  <conditionalFormatting sqref="M17:M21">
    <cfRule type="cellIs" dxfId="641" priority="67" stopIfTrue="1" operator="lessThan">
      <formula>0</formula>
    </cfRule>
  </conditionalFormatting>
  <conditionalFormatting sqref="M22">
    <cfRule type="containsText" dxfId="640" priority="216" operator="containsText" text="Falso">
      <formula>NOT(ISERROR(SEARCH("Falso",M22)))</formula>
    </cfRule>
  </conditionalFormatting>
  <conditionalFormatting sqref="M23:M27">
    <cfRule type="cellIs" dxfId="639" priority="66" stopIfTrue="1" operator="lessThan">
      <formula>0</formula>
    </cfRule>
  </conditionalFormatting>
  <conditionalFormatting sqref="M28">
    <cfRule type="containsText" dxfId="638" priority="215" operator="containsText" text="Falso">
      <formula>NOT(ISERROR(SEARCH("Falso",M28)))</formula>
    </cfRule>
  </conditionalFormatting>
  <conditionalFormatting sqref="M29:M33">
    <cfRule type="cellIs" dxfId="637" priority="65" stopIfTrue="1" operator="lessThan">
      <formula>0</formula>
    </cfRule>
  </conditionalFormatting>
  <conditionalFormatting sqref="M34">
    <cfRule type="containsText" dxfId="636" priority="206" operator="containsText" text="Falso">
      <formula>NOT(ISERROR(SEARCH("Falso",M34)))</formula>
    </cfRule>
  </conditionalFormatting>
  <conditionalFormatting sqref="M35:M39">
    <cfRule type="cellIs" dxfId="635" priority="64" stopIfTrue="1" operator="lessThan">
      <formula>0</formula>
    </cfRule>
  </conditionalFormatting>
  <conditionalFormatting sqref="M40">
    <cfRule type="containsText" dxfId="634" priority="205" operator="containsText" text="Falso">
      <formula>NOT(ISERROR(SEARCH("Falso",M40)))</formula>
    </cfRule>
  </conditionalFormatting>
  <conditionalFormatting sqref="M41:M45">
    <cfRule type="cellIs" dxfId="633" priority="63" stopIfTrue="1" operator="lessThan">
      <formula>0</formula>
    </cfRule>
  </conditionalFormatting>
  <conditionalFormatting sqref="M46">
    <cfRule type="containsText" dxfId="632" priority="196" operator="containsText" text="Falso">
      <formula>NOT(ISERROR(SEARCH("Falso",M46)))</formula>
    </cfRule>
  </conditionalFormatting>
  <conditionalFormatting sqref="M47:M51">
    <cfRule type="cellIs" dxfId="631" priority="62" stopIfTrue="1" operator="lessThan">
      <formula>0</formula>
    </cfRule>
  </conditionalFormatting>
  <conditionalFormatting sqref="M52 M58 M64 M70 M76 M82 M100 M112 M118 M124 M130 M136 M142 M148">
    <cfRule type="containsText" dxfId="630" priority="191" operator="containsText" text="Falso">
      <formula>NOT(ISERROR(SEARCH("Falso",M52)))</formula>
    </cfRule>
  </conditionalFormatting>
  <conditionalFormatting sqref="M53:M57">
    <cfRule type="cellIs" dxfId="629" priority="61" stopIfTrue="1" operator="lessThan">
      <formula>0</formula>
    </cfRule>
  </conditionalFormatting>
  <conditionalFormatting sqref="M59:M63">
    <cfRule type="cellIs" dxfId="628" priority="60" stopIfTrue="1" operator="lessThan">
      <formula>0</formula>
    </cfRule>
  </conditionalFormatting>
  <conditionalFormatting sqref="M65:M69">
    <cfRule type="cellIs" dxfId="627" priority="59" stopIfTrue="1" operator="lessThan">
      <formula>0</formula>
    </cfRule>
  </conditionalFormatting>
  <conditionalFormatting sqref="M71:M75">
    <cfRule type="cellIs" dxfId="626" priority="58" stopIfTrue="1" operator="lessThan">
      <formula>0</formula>
    </cfRule>
  </conditionalFormatting>
  <conditionalFormatting sqref="M77:M81">
    <cfRule type="cellIs" dxfId="625" priority="57" stopIfTrue="1" operator="lessThan">
      <formula>0</formula>
    </cfRule>
  </conditionalFormatting>
  <conditionalFormatting sqref="M83:M87">
    <cfRule type="cellIs" dxfId="624" priority="56" stopIfTrue="1" operator="lessThan">
      <formula>0</formula>
    </cfRule>
  </conditionalFormatting>
  <conditionalFormatting sqref="M88 M94">
    <cfRule type="containsText" dxfId="623" priority="186" operator="containsText" text="Falso">
      <formula>NOT(ISERROR(SEARCH("Falso",M88)))</formula>
    </cfRule>
  </conditionalFormatting>
  <conditionalFormatting sqref="M89:M93">
    <cfRule type="cellIs" dxfId="622" priority="55" stopIfTrue="1" operator="lessThan">
      <formula>0</formula>
    </cfRule>
  </conditionalFormatting>
  <conditionalFormatting sqref="M95:M99">
    <cfRule type="cellIs" dxfId="621" priority="54" stopIfTrue="1" operator="lessThan">
      <formula>0</formula>
    </cfRule>
  </conditionalFormatting>
  <conditionalFormatting sqref="M101:M105">
    <cfRule type="cellIs" dxfId="620" priority="53" stopIfTrue="1" operator="lessThan">
      <formula>0</formula>
    </cfRule>
  </conditionalFormatting>
  <conditionalFormatting sqref="M106">
    <cfRule type="containsText" dxfId="619" priority="181" operator="containsText" text="Falso">
      <formula>NOT(ISERROR(SEARCH("Falso",M106)))</formula>
    </cfRule>
  </conditionalFormatting>
  <conditionalFormatting sqref="M107:M111">
    <cfRule type="cellIs" dxfId="618" priority="52" stopIfTrue="1" operator="lessThan">
      <formula>0</formula>
    </cfRule>
  </conditionalFormatting>
  <conditionalFormatting sqref="M113:M117">
    <cfRule type="cellIs" dxfId="617" priority="51" stopIfTrue="1" operator="lessThan">
      <formula>0</formula>
    </cfRule>
  </conditionalFormatting>
  <conditionalFormatting sqref="M119:M123">
    <cfRule type="cellIs" dxfId="616" priority="50" stopIfTrue="1" operator="lessThan">
      <formula>0</formula>
    </cfRule>
  </conditionalFormatting>
  <conditionalFormatting sqref="M125:M129">
    <cfRule type="cellIs" dxfId="615" priority="49" stopIfTrue="1" operator="lessThan">
      <formula>0</formula>
    </cfRule>
  </conditionalFormatting>
  <conditionalFormatting sqref="M131:M135">
    <cfRule type="cellIs" dxfId="614" priority="48" stopIfTrue="1" operator="lessThan">
      <formula>0</formula>
    </cfRule>
  </conditionalFormatting>
  <conditionalFormatting sqref="M137:M141">
    <cfRule type="cellIs" dxfId="613" priority="47" stopIfTrue="1" operator="lessThan">
      <formula>0</formula>
    </cfRule>
  </conditionalFormatting>
  <conditionalFormatting sqref="M143:M147">
    <cfRule type="cellIs" dxfId="612" priority="46" stopIfTrue="1" operator="lessThan">
      <formula>0</formula>
    </cfRule>
  </conditionalFormatting>
  <conditionalFormatting sqref="M149:M153">
    <cfRule type="cellIs" dxfId="611" priority="45" stopIfTrue="1" operator="lessThan">
      <formula>0</formula>
    </cfRule>
  </conditionalFormatting>
  <conditionalFormatting sqref="M154">
    <cfRule type="containsText" dxfId="610" priority="71" operator="containsText" text="Falso">
      <formula>NOT(ISERROR(SEARCH("Falso",M154)))</formula>
    </cfRule>
  </conditionalFormatting>
  <conditionalFormatting sqref="M155:M159">
    <cfRule type="cellIs" dxfId="609" priority="44" stopIfTrue="1" operator="lessThan">
      <formula>0</formula>
    </cfRule>
  </conditionalFormatting>
  <conditionalFormatting sqref="M160">
    <cfRule type="containsText" dxfId="608" priority="72" operator="containsText" text="Falso">
      <formula>NOT(ISERROR(SEARCH("Falso",M160)))</formula>
    </cfRule>
  </conditionalFormatting>
  <conditionalFormatting sqref="M161:M165">
    <cfRule type="cellIs" dxfId="607" priority="43" stopIfTrue="1" operator="lessThan">
      <formula>0</formula>
    </cfRule>
  </conditionalFormatting>
  <conditionalFormatting sqref="M166">
    <cfRule type="containsText" dxfId="606" priority="168" operator="containsText" text="Falso">
      <formula>NOT(ISERROR(SEARCH("Falso",M166)))</formula>
    </cfRule>
  </conditionalFormatting>
  <conditionalFormatting sqref="M167:M171">
    <cfRule type="cellIs" dxfId="605" priority="42" stopIfTrue="1" operator="lessThan">
      <formula>0</formula>
    </cfRule>
  </conditionalFormatting>
  <conditionalFormatting sqref="M172">
    <cfRule type="containsText" dxfId="604" priority="163" operator="containsText" text="Falso">
      <formula>NOT(ISERROR(SEARCH("Falso",M172)))</formula>
    </cfRule>
  </conditionalFormatting>
  <conditionalFormatting sqref="M173:M177">
    <cfRule type="cellIs" dxfId="603" priority="41" stopIfTrue="1" operator="lessThan">
      <formula>0</formula>
    </cfRule>
  </conditionalFormatting>
  <conditionalFormatting sqref="M178">
    <cfRule type="containsText" dxfId="602" priority="158" operator="containsText" text="Falso">
      <formula>NOT(ISERROR(SEARCH("Falso",M178)))</formula>
    </cfRule>
  </conditionalFormatting>
  <conditionalFormatting sqref="M179:M183">
    <cfRule type="cellIs" dxfId="601" priority="40" stopIfTrue="1" operator="lessThan">
      <formula>0</formula>
    </cfRule>
  </conditionalFormatting>
  <conditionalFormatting sqref="M184">
    <cfRule type="containsText" dxfId="600" priority="153" operator="containsText" text="Falso">
      <formula>NOT(ISERROR(SEARCH("Falso",M184)))</formula>
    </cfRule>
  </conditionalFormatting>
  <conditionalFormatting sqref="M185:M189">
    <cfRule type="cellIs" dxfId="599" priority="39" stopIfTrue="1" operator="lessThan">
      <formula>0</formula>
    </cfRule>
  </conditionalFormatting>
  <conditionalFormatting sqref="M190 M196">
    <cfRule type="containsText" dxfId="598" priority="148" operator="containsText" text="Falso">
      <formula>NOT(ISERROR(SEARCH("Falso",M190)))</formula>
    </cfRule>
  </conditionalFormatting>
  <conditionalFormatting sqref="M191:M195">
    <cfRule type="cellIs" dxfId="597" priority="38" stopIfTrue="1" operator="lessThan">
      <formula>0</formula>
    </cfRule>
  </conditionalFormatting>
  <conditionalFormatting sqref="M197:M201">
    <cfRule type="cellIs" dxfId="596" priority="37" stopIfTrue="1" operator="lessThan">
      <formula>0</formula>
    </cfRule>
  </conditionalFormatting>
  <conditionalFormatting sqref="M202 M208 M214 M220">
    <cfRule type="containsText" dxfId="595" priority="143" operator="containsText" text="Falso">
      <formula>NOT(ISERROR(SEARCH("Falso",M202)))</formula>
    </cfRule>
  </conditionalFormatting>
  <conditionalFormatting sqref="M203:M207">
    <cfRule type="cellIs" dxfId="594" priority="36" stopIfTrue="1" operator="lessThan">
      <formula>0</formula>
    </cfRule>
  </conditionalFormatting>
  <conditionalFormatting sqref="M209:M213">
    <cfRule type="cellIs" dxfId="593" priority="35" stopIfTrue="1" operator="lessThan">
      <formula>0</formula>
    </cfRule>
  </conditionalFormatting>
  <conditionalFormatting sqref="M215:M219">
    <cfRule type="cellIs" dxfId="592" priority="34" stopIfTrue="1" operator="lessThan">
      <formula>0</formula>
    </cfRule>
  </conditionalFormatting>
  <conditionalFormatting sqref="M222:M226">
    <cfRule type="cellIs" dxfId="591" priority="33" stopIfTrue="1" operator="lessThan">
      <formula>0</formula>
    </cfRule>
  </conditionalFormatting>
  <conditionalFormatting sqref="M227">
    <cfRule type="containsText" dxfId="590" priority="142" operator="containsText" text="Falso">
      <formula>NOT(ISERROR(SEARCH("Falso",M227)))</formula>
    </cfRule>
  </conditionalFormatting>
  <conditionalFormatting sqref="M228:M232">
    <cfRule type="cellIs" dxfId="589" priority="32" stopIfTrue="1" operator="lessThan">
      <formula>0</formula>
    </cfRule>
  </conditionalFormatting>
  <conditionalFormatting sqref="M233 M239 M245">
    <cfRule type="containsText" dxfId="588" priority="137" operator="containsText" text="Falso">
      <formula>NOT(ISERROR(SEARCH("Falso",M233)))</formula>
    </cfRule>
  </conditionalFormatting>
  <conditionalFormatting sqref="M234:M238">
    <cfRule type="cellIs" dxfId="587" priority="31" stopIfTrue="1" operator="lessThan">
      <formula>0</formula>
    </cfRule>
  </conditionalFormatting>
  <conditionalFormatting sqref="M240:M244">
    <cfRule type="cellIs" dxfId="586" priority="30" stopIfTrue="1" operator="lessThan">
      <formula>0</formula>
    </cfRule>
  </conditionalFormatting>
  <conditionalFormatting sqref="M246:M250">
    <cfRule type="cellIs" dxfId="585" priority="29" stopIfTrue="1" operator="lessThan">
      <formula>0</formula>
    </cfRule>
  </conditionalFormatting>
  <conditionalFormatting sqref="M251">
    <cfRule type="containsText" dxfId="584" priority="132" operator="containsText" text="Falso">
      <formula>NOT(ISERROR(SEARCH("Falso",M251)))</formula>
    </cfRule>
  </conditionalFormatting>
  <conditionalFormatting sqref="M252:M256">
    <cfRule type="cellIs" dxfId="583" priority="28" stopIfTrue="1" operator="lessThan">
      <formula>0</formula>
    </cfRule>
  </conditionalFormatting>
  <conditionalFormatting sqref="M257">
    <cfRule type="containsText" dxfId="582" priority="127" operator="containsText" text="Falso">
      <formula>NOT(ISERROR(SEARCH("Falso",M257)))</formula>
    </cfRule>
  </conditionalFormatting>
  <conditionalFormatting sqref="M258:M262">
    <cfRule type="cellIs" dxfId="581" priority="27" stopIfTrue="1" operator="lessThan">
      <formula>0</formula>
    </cfRule>
  </conditionalFormatting>
  <conditionalFormatting sqref="M263 M269">
    <cfRule type="containsText" dxfId="580" priority="122" operator="containsText" text="Falso">
      <formula>NOT(ISERROR(SEARCH("Falso",M263)))</formula>
    </cfRule>
  </conditionalFormatting>
  <conditionalFormatting sqref="M264:M268">
    <cfRule type="cellIs" dxfId="579" priority="26" stopIfTrue="1" operator="lessThan">
      <formula>0</formula>
    </cfRule>
  </conditionalFormatting>
  <conditionalFormatting sqref="M270:M274">
    <cfRule type="cellIs" dxfId="578" priority="25" stopIfTrue="1" operator="lessThan">
      <formula>0</formula>
    </cfRule>
  </conditionalFormatting>
  <conditionalFormatting sqref="M275 M281 M287 M293">
    <cfRule type="containsText" dxfId="577" priority="117" operator="containsText" text="Falso">
      <formula>NOT(ISERROR(SEARCH("Falso",M275)))</formula>
    </cfRule>
  </conditionalFormatting>
  <conditionalFormatting sqref="M276:M280">
    <cfRule type="cellIs" dxfId="576" priority="24" stopIfTrue="1" operator="lessThan">
      <formula>0</formula>
    </cfRule>
  </conditionalFormatting>
  <conditionalFormatting sqref="M282:M286">
    <cfRule type="cellIs" dxfId="575" priority="23" stopIfTrue="1" operator="lessThan">
      <formula>0</formula>
    </cfRule>
  </conditionalFormatting>
  <conditionalFormatting sqref="M288:M292">
    <cfRule type="cellIs" dxfId="574" priority="22" stopIfTrue="1" operator="lessThan">
      <formula>0</formula>
    </cfRule>
  </conditionalFormatting>
  <conditionalFormatting sqref="M295:M300">
    <cfRule type="cellIs" dxfId="573" priority="16" stopIfTrue="1" operator="lessThan">
      <formula>0</formula>
    </cfRule>
  </conditionalFormatting>
  <conditionalFormatting sqref="M301">
    <cfRule type="containsText" dxfId="572" priority="15" operator="containsText" text="Falso">
      <formula>NOT(ISERROR(SEARCH("Falso",M301)))</formula>
    </cfRule>
  </conditionalFormatting>
  <conditionalFormatting sqref="M302:M307">
    <cfRule type="cellIs" dxfId="571" priority="10" stopIfTrue="1" operator="lessThan">
      <formula>0</formula>
    </cfRule>
  </conditionalFormatting>
  <conditionalFormatting sqref="M308 M315">
    <cfRule type="containsText" dxfId="570" priority="14" operator="containsText" text="Falso">
      <formula>NOT(ISERROR(SEARCH("Falso",M308)))</formula>
    </cfRule>
  </conditionalFormatting>
  <conditionalFormatting sqref="M309:M314">
    <cfRule type="cellIs" dxfId="569" priority="9" stopIfTrue="1" operator="lessThan">
      <formula>0</formula>
    </cfRule>
  </conditionalFormatting>
  <conditionalFormatting sqref="M316:M321">
    <cfRule type="cellIs" dxfId="568" priority="8" stopIfTrue="1" operator="lessThan">
      <formula>0</formula>
    </cfRule>
  </conditionalFormatting>
  <conditionalFormatting sqref="M322 M329 M336">
    <cfRule type="containsText" dxfId="567" priority="13" operator="containsText" text="Falso">
      <formula>NOT(ISERROR(SEARCH("Falso",M322)))</formula>
    </cfRule>
  </conditionalFormatting>
  <conditionalFormatting sqref="M323:M328">
    <cfRule type="cellIs" dxfId="566" priority="7" stopIfTrue="1" operator="lessThan">
      <formula>0</formula>
    </cfRule>
  </conditionalFormatting>
  <conditionalFormatting sqref="M330:M335">
    <cfRule type="cellIs" dxfId="565" priority="6" stopIfTrue="1" operator="lessThan">
      <formula>0</formula>
    </cfRule>
  </conditionalFormatting>
  <conditionalFormatting sqref="M337:M342">
    <cfRule type="cellIs" dxfId="564" priority="5" stopIfTrue="1" operator="lessThan">
      <formula>0</formula>
    </cfRule>
  </conditionalFormatting>
  <conditionalFormatting sqref="M343 M350">
    <cfRule type="containsText" dxfId="563" priority="12" operator="containsText" text="Falso">
      <formula>NOT(ISERROR(SEARCH("Falso",M343)))</formula>
    </cfRule>
  </conditionalFormatting>
  <conditionalFormatting sqref="M344:M349">
    <cfRule type="cellIs" dxfId="562" priority="4" stopIfTrue="1" operator="lessThan">
      <formula>0</formula>
    </cfRule>
  </conditionalFormatting>
  <conditionalFormatting sqref="M351:M356">
    <cfRule type="cellIs" dxfId="561" priority="3" stopIfTrue="1" operator="lessThan">
      <formula>0</formula>
    </cfRule>
  </conditionalFormatting>
  <conditionalFormatting sqref="M357">
    <cfRule type="containsText" dxfId="560" priority="11" operator="containsText" text="Falso">
      <formula>NOT(ISERROR(SEARCH("Falso",M357)))</formula>
    </cfRule>
  </conditionalFormatting>
  <conditionalFormatting sqref="M358:M363">
    <cfRule type="cellIs" dxfId="559" priority="2" stopIfTrue="1" operator="lessThan">
      <formula>0</formula>
    </cfRule>
  </conditionalFormatting>
  <conditionalFormatting sqref="M364">
    <cfRule type="containsText" dxfId="558" priority="81" operator="containsText" text="Falso">
      <formula>NOT(ISERROR(SEARCH("Falso",M364)))</formula>
    </cfRule>
  </conditionalFormatting>
  <conditionalFormatting sqref="M365:M371">
    <cfRule type="cellIs" dxfId="557" priority="231" stopIfTrue="1" operator="lessThan">
      <formula>0</formula>
    </cfRule>
  </conditionalFormatting>
  <conditionalFormatting sqref="M377:M381">
    <cfRule type="cellIs" dxfId="556" priority="1" stopIfTrue="1" operator="lessThan">
      <formula>0</formula>
    </cfRule>
  </conditionalFormatting>
  <conditionalFormatting sqref="R5:R9">
    <cfRule type="containsText" dxfId="555" priority="230" operator="containsText" text="ROJO">
      <formula>NOT(ISERROR(SEARCH("ROJO",R5)))</formula>
    </cfRule>
    <cfRule type="containsText" dxfId="554" priority="227" operator="containsText" text="VENCIDO">
      <formula>NOT(ISERROR(SEARCH("VENCIDO",R5)))</formula>
    </cfRule>
    <cfRule type="containsText" dxfId="553" priority="228" operator="containsText" text="VERDE">
      <formula>NOT(ISERROR(SEARCH("VERDE",R5)))</formula>
    </cfRule>
    <cfRule type="containsText" dxfId="552" priority="229" stopIfTrue="1" operator="containsText" text="AMARILLO">
      <formula>NOT(ISERROR(SEARCH("AMARILLO",R5)))</formula>
    </cfRule>
  </conditionalFormatting>
  <conditionalFormatting sqref="R11:R15">
    <cfRule type="containsText" dxfId="551" priority="223" stopIfTrue="1" operator="containsText" text="AMARILLO">
      <formula>NOT(ISERROR(SEARCH("AMARILLO",R11)))</formula>
    </cfRule>
    <cfRule type="containsText" dxfId="550" priority="222" operator="containsText" text="VERDE">
      <formula>NOT(ISERROR(SEARCH("VERDE",R11)))</formula>
    </cfRule>
    <cfRule type="containsText" dxfId="549" priority="221" operator="containsText" text="VENCIDO">
      <formula>NOT(ISERROR(SEARCH("VENCIDO",R11)))</formula>
    </cfRule>
    <cfRule type="containsText" dxfId="548" priority="224" operator="containsText" text="ROJO">
      <formula>NOT(ISERROR(SEARCH("ROJO",R11)))</formula>
    </cfRule>
  </conditionalFormatting>
  <conditionalFormatting sqref="R17:R21">
    <cfRule type="containsText" dxfId="547" priority="219" stopIfTrue="1" operator="containsText" text="AMARILLO">
      <formula>NOT(ISERROR(SEARCH("AMARILLO",R17)))</formula>
    </cfRule>
    <cfRule type="containsText" dxfId="546" priority="220" operator="containsText" text="ROJO">
      <formula>NOT(ISERROR(SEARCH("ROJO",R17)))</formula>
    </cfRule>
    <cfRule type="containsText" dxfId="545" priority="217" operator="containsText" text="VENCIDO">
      <formula>NOT(ISERROR(SEARCH("VENCIDO",R17)))</formula>
    </cfRule>
    <cfRule type="containsText" dxfId="544" priority="218" operator="containsText" text="VERDE">
      <formula>NOT(ISERROR(SEARCH("VERDE",R17)))</formula>
    </cfRule>
  </conditionalFormatting>
  <conditionalFormatting sqref="R23:R27">
    <cfRule type="containsText" dxfId="543" priority="213" stopIfTrue="1" operator="containsText" text="AMARILLO">
      <formula>NOT(ISERROR(SEARCH("AMARILLO",R23)))</formula>
    </cfRule>
    <cfRule type="containsText" dxfId="542" priority="214" operator="containsText" text="ROJO">
      <formula>NOT(ISERROR(SEARCH("ROJO",R23)))</formula>
    </cfRule>
    <cfRule type="containsText" dxfId="541" priority="211" operator="containsText" text="VENCIDO">
      <formula>NOT(ISERROR(SEARCH("VENCIDO",R23)))</formula>
    </cfRule>
    <cfRule type="containsText" dxfId="540" priority="212" operator="containsText" text="VERDE">
      <formula>NOT(ISERROR(SEARCH("VERDE",R23)))</formula>
    </cfRule>
  </conditionalFormatting>
  <conditionalFormatting sqref="R29:R33">
    <cfRule type="containsText" dxfId="539" priority="209" stopIfTrue="1" operator="containsText" text="AMARILLO">
      <formula>NOT(ISERROR(SEARCH("AMARILLO",R29)))</formula>
    </cfRule>
    <cfRule type="containsText" dxfId="538" priority="210" operator="containsText" text="ROJO">
      <formula>NOT(ISERROR(SEARCH("ROJO",R29)))</formula>
    </cfRule>
    <cfRule type="containsText" dxfId="537" priority="207" operator="containsText" text="VENCIDO">
      <formula>NOT(ISERROR(SEARCH("VENCIDO",R29)))</formula>
    </cfRule>
    <cfRule type="containsText" dxfId="536" priority="208" operator="containsText" text="VERDE">
      <formula>NOT(ISERROR(SEARCH("VERDE",R29)))</formula>
    </cfRule>
  </conditionalFormatting>
  <conditionalFormatting sqref="R35:R39">
    <cfRule type="containsText" dxfId="535" priority="204" operator="containsText" text="ROJO">
      <formula>NOT(ISERROR(SEARCH("ROJO",R35)))</formula>
    </cfRule>
    <cfRule type="containsText" dxfId="534" priority="201" operator="containsText" text="VENCIDO">
      <formula>NOT(ISERROR(SEARCH("VENCIDO",R35)))</formula>
    </cfRule>
    <cfRule type="containsText" dxfId="533" priority="202" operator="containsText" text="VERDE">
      <formula>NOT(ISERROR(SEARCH("VERDE",R35)))</formula>
    </cfRule>
    <cfRule type="containsText" dxfId="532" priority="203" stopIfTrue="1" operator="containsText" text="AMARILLO">
      <formula>NOT(ISERROR(SEARCH("AMARILLO",R35)))</formula>
    </cfRule>
  </conditionalFormatting>
  <conditionalFormatting sqref="R41:R45">
    <cfRule type="containsText" dxfId="531" priority="200" operator="containsText" text="ROJO">
      <formula>NOT(ISERROR(SEARCH("ROJO",R41)))</formula>
    </cfRule>
    <cfRule type="containsText" dxfId="530" priority="199" stopIfTrue="1" operator="containsText" text="AMARILLO">
      <formula>NOT(ISERROR(SEARCH("AMARILLO",R41)))</formula>
    </cfRule>
    <cfRule type="containsText" dxfId="529" priority="198" operator="containsText" text="VERDE">
      <formula>NOT(ISERROR(SEARCH("VERDE",R41)))</formula>
    </cfRule>
    <cfRule type="containsText" dxfId="528" priority="197" operator="containsText" text="VENCIDO">
      <formula>NOT(ISERROR(SEARCH("VENCIDO",R41)))</formula>
    </cfRule>
  </conditionalFormatting>
  <conditionalFormatting sqref="R47:R51 R53:R57 R59:R63 R65:R69 R71:R75 R77:R81 R95:R99 R107:R111 R113:R117 R119:R123 R125:R129 R131:R135 R137:R141 R143:R147">
    <cfRule type="containsText" dxfId="527" priority="195" operator="containsText" text="ROJO">
      <formula>NOT(ISERROR(SEARCH("ROJO",R47)))</formula>
    </cfRule>
    <cfRule type="containsText" dxfId="526" priority="194" stopIfTrue="1" operator="containsText" text="AMARILLO">
      <formula>NOT(ISERROR(SEARCH("AMARILLO",R47)))</formula>
    </cfRule>
    <cfRule type="containsText" dxfId="525" priority="193" operator="containsText" text="VERDE">
      <formula>NOT(ISERROR(SEARCH("VERDE",R47)))</formula>
    </cfRule>
    <cfRule type="containsText" dxfId="524" priority="192" operator="containsText" text="VENCIDO">
      <formula>NOT(ISERROR(SEARCH("VENCIDO",R47)))</formula>
    </cfRule>
  </conditionalFormatting>
  <conditionalFormatting sqref="R83:R87 R89:R93">
    <cfRule type="containsText" dxfId="523" priority="189" stopIfTrue="1" operator="containsText" text="AMARILLO">
      <formula>NOT(ISERROR(SEARCH("AMARILLO",R83)))</formula>
    </cfRule>
    <cfRule type="containsText" dxfId="522" priority="190" operator="containsText" text="ROJO">
      <formula>NOT(ISERROR(SEARCH("ROJO",R83)))</formula>
    </cfRule>
    <cfRule type="containsText" dxfId="521" priority="187" operator="containsText" text="VENCIDO">
      <formula>NOT(ISERROR(SEARCH("VENCIDO",R83)))</formula>
    </cfRule>
    <cfRule type="containsText" dxfId="520" priority="188" operator="containsText" text="VERDE">
      <formula>NOT(ISERROR(SEARCH("VERDE",R83)))</formula>
    </cfRule>
  </conditionalFormatting>
  <conditionalFormatting sqref="R101:R105">
    <cfRule type="containsText" dxfId="519" priority="184" stopIfTrue="1" operator="containsText" text="AMARILLO">
      <formula>NOT(ISERROR(SEARCH("AMARILLO",R101)))</formula>
    </cfRule>
    <cfRule type="containsText" dxfId="518" priority="185" operator="containsText" text="ROJO">
      <formula>NOT(ISERROR(SEARCH("ROJO",R101)))</formula>
    </cfRule>
    <cfRule type="containsText" dxfId="517" priority="182" operator="containsText" text="VENCIDO">
      <formula>NOT(ISERROR(SEARCH("VENCIDO",R101)))</formula>
    </cfRule>
    <cfRule type="containsText" dxfId="516" priority="183" operator="containsText" text="VERDE">
      <formula>NOT(ISERROR(SEARCH("VERDE",R101)))</formula>
    </cfRule>
  </conditionalFormatting>
  <conditionalFormatting sqref="R149:R153">
    <cfRule type="containsText" dxfId="515" priority="178" operator="containsText" text="VERDE">
      <formula>NOT(ISERROR(SEARCH("VERDE",R149)))</formula>
    </cfRule>
    <cfRule type="containsText" dxfId="514" priority="177" operator="containsText" text="VENCIDO">
      <formula>NOT(ISERROR(SEARCH("VENCIDO",R149)))</formula>
    </cfRule>
    <cfRule type="containsText" dxfId="513" priority="179" stopIfTrue="1" operator="containsText" text="AMARILLO">
      <formula>NOT(ISERROR(SEARCH("AMARILLO",R149)))</formula>
    </cfRule>
    <cfRule type="containsText" dxfId="512" priority="180" operator="containsText" text="ROJO">
      <formula>NOT(ISERROR(SEARCH("ROJO",R149)))</formula>
    </cfRule>
  </conditionalFormatting>
  <conditionalFormatting sqref="R155:R159">
    <cfRule type="containsText" dxfId="511" priority="176" operator="containsText" text="ROJO">
      <formula>NOT(ISERROR(SEARCH("ROJO",R155)))</formula>
    </cfRule>
    <cfRule type="containsText" dxfId="510" priority="174" operator="containsText" text="VERDE">
      <formula>NOT(ISERROR(SEARCH("VERDE",R155)))</formula>
    </cfRule>
    <cfRule type="containsText" dxfId="509" priority="175" stopIfTrue="1" operator="containsText" text="AMARILLO">
      <formula>NOT(ISERROR(SEARCH("AMARILLO",R155)))</formula>
    </cfRule>
    <cfRule type="containsText" dxfId="508" priority="173" operator="containsText" text="VENCIDO">
      <formula>NOT(ISERROR(SEARCH("VENCIDO",R155)))</formula>
    </cfRule>
  </conditionalFormatting>
  <conditionalFormatting sqref="R161:R165">
    <cfRule type="containsText" dxfId="507" priority="170" operator="containsText" text="VERDE">
      <formula>NOT(ISERROR(SEARCH("VERDE",R161)))</formula>
    </cfRule>
    <cfRule type="containsText" dxfId="506" priority="169" operator="containsText" text="VENCIDO">
      <formula>NOT(ISERROR(SEARCH("VENCIDO",R161)))</formula>
    </cfRule>
    <cfRule type="containsText" dxfId="505" priority="171" stopIfTrue="1" operator="containsText" text="AMARILLO">
      <formula>NOT(ISERROR(SEARCH("AMARILLO",R161)))</formula>
    </cfRule>
    <cfRule type="containsText" dxfId="504" priority="172" operator="containsText" text="ROJO">
      <formula>NOT(ISERROR(SEARCH("ROJO",R161)))</formula>
    </cfRule>
  </conditionalFormatting>
  <conditionalFormatting sqref="R167:R171">
    <cfRule type="containsText" dxfId="503" priority="164" operator="containsText" text="VENCIDO">
      <formula>NOT(ISERROR(SEARCH("VENCIDO",R167)))</formula>
    </cfRule>
    <cfRule type="containsText" dxfId="502" priority="166" stopIfTrue="1" operator="containsText" text="AMARILLO">
      <formula>NOT(ISERROR(SEARCH("AMARILLO",R167)))</formula>
    </cfRule>
    <cfRule type="containsText" dxfId="501" priority="167" operator="containsText" text="ROJO">
      <formula>NOT(ISERROR(SEARCH("ROJO",R167)))</formula>
    </cfRule>
    <cfRule type="containsText" dxfId="500" priority="165" operator="containsText" text="VERDE">
      <formula>NOT(ISERROR(SEARCH("VERDE",R167)))</formula>
    </cfRule>
  </conditionalFormatting>
  <conditionalFormatting sqref="R173:R177">
    <cfRule type="containsText" dxfId="499" priority="160" operator="containsText" text="VERDE">
      <formula>NOT(ISERROR(SEARCH("VERDE",R173)))</formula>
    </cfRule>
    <cfRule type="containsText" dxfId="498" priority="161" stopIfTrue="1" operator="containsText" text="AMARILLO">
      <formula>NOT(ISERROR(SEARCH("AMARILLO",R173)))</formula>
    </cfRule>
    <cfRule type="containsText" dxfId="497" priority="162" operator="containsText" text="ROJO">
      <formula>NOT(ISERROR(SEARCH("ROJO",R173)))</formula>
    </cfRule>
    <cfRule type="containsText" dxfId="496" priority="159" operator="containsText" text="VENCIDO">
      <formula>NOT(ISERROR(SEARCH("VENCIDO",R173)))</formula>
    </cfRule>
  </conditionalFormatting>
  <conditionalFormatting sqref="R179:R183">
    <cfRule type="containsText" dxfId="495" priority="157" operator="containsText" text="ROJO">
      <formula>NOT(ISERROR(SEARCH("ROJO",R179)))</formula>
    </cfRule>
    <cfRule type="containsText" dxfId="494" priority="156" stopIfTrue="1" operator="containsText" text="AMARILLO">
      <formula>NOT(ISERROR(SEARCH("AMARILLO",R179)))</formula>
    </cfRule>
    <cfRule type="containsText" dxfId="493" priority="154" operator="containsText" text="VENCIDO">
      <formula>NOT(ISERROR(SEARCH("VENCIDO",R179)))</formula>
    </cfRule>
    <cfRule type="containsText" dxfId="492" priority="155" operator="containsText" text="VERDE">
      <formula>NOT(ISERROR(SEARCH("VERDE",R179)))</formula>
    </cfRule>
  </conditionalFormatting>
  <conditionalFormatting sqref="R185:R189 R191:R195">
    <cfRule type="containsText" dxfId="491" priority="151" stopIfTrue="1" operator="containsText" text="AMARILLO">
      <formula>NOT(ISERROR(SEARCH("AMARILLO",R185)))</formula>
    </cfRule>
    <cfRule type="containsText" dxfId="490" priority="150" operator="containsText" text="VERDE">
      <formula>NOT(ISERROR(SEARCH("VERDE",R185)))</formula>
    </cfRule>
    <cfRule type="containsText" dxfId="489" priority="149" operator="containsText" text="VENCIDO">
      <formula>NOT(ISERROR(SEARCH("VENCIDO",R185)))</formula>
    </cfRule>
    <cfRule type="containsText" dxfId="488" priority="152" operator="containsText" text="ROJO">
      <formula>NOT(ISERROR(SEARCH("ROJO",R185)))</formula>
    </cfRule>
  </conditionalFormatting>
  <conditionalFormatting sqref="R197:R201 R203:R207 R209:R213 R215:R219">
    <cfRule type="containsText" dxfId="487" priority="146" stopIfTrue="1" operator="containsText" text="AMARILLO">
      <formula>NOT(ISERROR(SEARCH("AMARILLO",R197)))</formula>
    </cfRule>
    <cfRule type="containsText" dxfId="486" priority="147" operator="containsText" text="ROJO">
      <formula>NOT(ISERROR(SEARCH("ROJO",R197)))</formula>
    </cfRule>
    <cfRule type="containsText" dxfId="485" priority="144" operator="containsText" text="VENCIDO">
      <formula>NOT(ISERROR(SEARCH("VENCIDO",R197)))</formula>
    </cfRule>
    <cfRule type="containsText" dxfId="484" priority="145" operator="containsText" text="VERDE">
      <formula>NOT(ISERROR(SEARCH("VERDE",R197)))</formula>
    </cfRule>
  </conditionalFormatting>
  <conditionalFormatting sqref="R222:R226">
    <cfRule type="containsText" dxfId="483" priority="141" operator="containsText" text="ROJO">
      <formula>NOT(ISERROR(SEARCH("ROJO",R222)))</formula>
    </cfRule>
    <cfRule type="containsText" dxfId="482" priority="140" stopIfTrue="1" operator="containsText" text="AMARILLO">
      <formula>NOT(ISERROR(SEARCH("AMARILLO",R222)))</formula>
    </cfRule>
    <cfRule type="containsText" dxfId="481" priority="139" operator="containsText" text="VERDE">
      <formula>NOT(ISERROR(SEARCH("VERDE",R222)))</formula>
    </cfRule>
    <cfRule type="containsText" dxfId="480" priority="138" operator="containsText" text="VENCIDO">
      <formula>NOT(ISERROR(SEARCH("VENCIDO",R222)))</formula>
    </cfRule>
  </conditionalFormatting>
  <conditionalFormatting sqref="R228:R232 R234:R238 R240:R244">
    <cfRule type="containsText" dxfId="479" priority="133" operator="containsText" text="VENCIDO">
      <formula>NOT(ISERROR(SEARCH("VENCIDO",R228)))</formula>
    </cfRule>
    <cfRule type="containsText" dxfId="478" priority="134" operator="containsText" text="VERDE">
      <formula>NOT(ISERROR(SEARCH("VERDE",R228)))</formula>
    </cfRule>
    <cfRule type="containsText" dxfId="477" priority="135" stopIfTrue="1" operator="containsText" text="AMARILLO">
      <formula>NOT(ISERROR(SEARCH("AMARILLO",R228)))</formula>
    </cfRule>
    <cfRule type="containsText" dxfId="476" priority="136" operator="containsText" text="ROJO">
      <formula>NOT(ISERROR(SEARCH("ROJO",R228)))</formula>
    </cfRule>
  </conditionalFormatting>
  <conditionalFormatting sqref="R246:R250">
    <cfRule type="containsText" dxfId="475" priority="128" operator="containsText" text="VENCIDO">
      <formula>NOT(ISERROR(SEARCH("VENCIDO",R246)))</formula>
    </cfRule>
    <cfRule type="containsText" dxfId="474" priority="129" operator="containsText" text="VERDE">
      <formula>NOT(ISERROR(SEARCH("VERDE",R246)))</formula>
    </cfRule>
    <cfRule type="containsText" dxfId="473" priority="130" stopIfTrue="1" operator="containsText" text="AMARILLO">
      <formula>NOT(ISERROR(SEARCH("AMARILLO",R246)))</formula>
    </cfRule>
    <cfRule type="containsText" dxfId="472" priority="131" operator="containsText" text="ROJO">
      <formula>NOT(ISERROR(SEARCH("ROJO",R246)))</formula>
    </cfRule>
  </conditionalFormatting>
  <conditionalFormatting sqref="R252:R256">
    <cfRule type="containsText" dxfId="471" priority="123" operator="containsText" text="VENCIDO">
      <formula>NOT(ISERROR(SEARCH("VENCIDO",R252)))</formula>
    </cfRule>
    <cfRule type="containsText" dxfId="470" priority="124" operator="containsText" text="VERDE">
      <formula>NOT(ISERROR(SEARCH("VERDE",R252)))</formula>
    </cfRule>
    <cfRule type="containsText" dxfId="469" priority="125" stopIfTrue="1" operator="containsText" text="AMARILLO">
      <formula>NOT(ISERROR(SEARCH("AMARILLO",R252)))</formula>
    </cfRule>
    <cfRule type="containsText" dxfId="468" priority="126" operator="containsText" text="ROJO">
      <formula>NOT(ISERROR(SEARCH("ROJO",R252)))</formula>
    </cfRule>
  </conditionalFormatting>
  <conditionalFormatting sqref="R258:R262 R264:R268">
    <cfRule type="containsText" dxfId="467" priority="121" operator="containsText" text="ROJO">
      <formula>NOT(ISERROR(SEARCH("ROJO",R258)))</formula>
    </cfRule>
    <cfRule type="containsText" dxfId="466" priority="120" stopIfTrue="1" operator="containsText" text="AMARILLO">
      <formula>NOT(ISERROR(SEARCH("AMARILLO",R258)))</formula>
    </cfRule>
    <cfRule type="containsText" dxfId="465" priority="118" operator="containsText" text="VENCIDO">
      <formula>NOT(ISERROR(SEARCH("VENCIDO",R258)))</formula>
    </cfRule>
    <cfRule type="containsText" dxfId="464" priority="119" operator="containsText" text="VERDE">
      <formula>NOT(ISERROR(SEARCH("VERDE",R258)))</formula>
    </cfRule>
  </conditionalFormatting>
  <conditionalFormatting sqref="R270:R274 R276:R280 R282:R286 R288:R292">
    <cfRule type="containsText" dxfId="463" priority="113" operator="containsText" text="VENCIDO">
      <formula>NOT(ISERROR(SEARCH("VENCIDO",R270)))</formula>
    </cfRule>
    <cfRule type="containsText" dxfId="462" priority="114" operator="containsText" text="VERDE">
      <formula>NOT(ISERROR(SEARCH("VERDE",R270)))</formula>
    </cfRule>
    <cfRule type="containsText" dxfId="461" priority="115" stopIfTrue="1" operator="containsText" text="AMARILLO">
      <formula>NOT(ISERROR(SEARCH("AMARILLO",R270)))</formula>
    </cfRule>
    <cfRule type="containsText" dxfId="460" priority="116" operator="containsText" text="ROJO">
      <formula>NOT(ISERROR(SEARCH("ROJO",R270)))</formula>
    </cfRule>
  </conditionalFormatting>
  <conditionalFormatting sqref="R295:R300">
    <cfRule type="containsText" dxfId="459" priority="108" operator="containsText" text="VERDE">
      <formula>NOT(ISERROR(SEARCH("VERDE",R295)))</formula>
    </cfRule>
    <cfRule type="containsText" dxfId="458" priority="109" stopIfTrue="1" operator="containsText" text="AMARILLO">
      <formula>NOT(ISERROR(SEARCH("AMARILLO",R295)))</formula>
    </cfRule>
    <cfRule type="containsText" dxfId="457" priority="110" operator="containsText" text="ROJO">
      <formula>NOT(ISERROR(SEARCH("ROJO",R295)))</formula>
    </cfRule>
    <cfRule type="containsText" dxfId="456" priority="107" operator="containsText" text="VENCIDO">
      <formula>NOT(ISERROR(SEARCH("VENCIDO",R295)))</formula>
    </cfRule>
  </conditionalFormatting>
  <conditionalFormatting sqref="R302:R307 R309:R314">
    <cfRule type="containsText" dxfId="455" priority="103" stopIfTrue="1" operator="containsText" text="AMARILLO">
      <formula>NOT(ISERROR(SEARCH("AMARILLO",R302)))</formula>
    </cfRule>
    <cfRule type="containsText" dxfId="454" priority="102" operator="containsText" text="VERDE">
      <formula>NOT(ISERROR(SEARCH("VERDE",R302)))</formula>
    </cfRule>
    <cfRule type="containsText" dxfId="453" priority="101" operator="containsText" text="VENCIDO">
      <formula>NOT(ISERROR(SEARCH("VENCIDO",R302)))</formula>
    </cfRule>
    <cfRule type="containsText" dxfId="452" priority="104" operator="containsText" text="ROJO">
      <formula>NOT(ISERROR(SEARCH("ROJO",R302)))</formula>
    </cfRule>
  </conditionalFormatting>
  <conditionalFormatting sqref="R316:R321 R323:R328 R330:R335">
    <cfRule type="containsText" dxfId="451" priority="98" operator="containsText" text="ROJO">
      <formula>NOT(ISERROR(SEARCH("ROJO",R316)))</formula>
    </cfRule>
    <cfRule type="containsText" dxfId="450" priority="97" stopIfTrue="1" operator="containsText" text="AMARILLO">
      <formula>NOT(ISERROR(SEARCH("AMARILLO",R316)))</formula>
    </cfRule>
    <cfRule type="containsText" dxfId="449" priority="96" operator="containsText" text="VERDE">
      <formula>NOT(ISERROR(SEARCH("VERDE",R316)))</formula>
    </cfRule>
    <cfRule type="containsText" dxfId="448" priority="95" operator="containsText" text="VENCIDO">
      <formula>NOT(ISERROR(SEARCH("VENCIDO",R316)))</formula>
    </cfRule>
  </conditionalFormatting>
  <conditionalFormatting sqref="R337:R342 R344:R349">
    <cfRule type="containsText" dxfId="447" priority="91" stopIfTrue="1" operator="containsText" text="AMARILLO">
      <formula>NOT(ISERROR(SEARCH("AMARILLO",R337)))</formula>
    </cfRule>
    <cfRule type="containsText" dxfId="446" priority="90" operator="containsText" text="VERDE">
      <formula>NOT(ISERROR(SEARCH("VERDE",R337)))</formula>
    </cfRule>
    <cfRule type="containsText" dxfId="445" priority="89" operator="containsText" text="VENCIDO">
      <formula>NOT(ISERROR(SEARCH("VENCIDO",R337)))</formula>
    </cfRule>
    <cfRule type="containsText" dxfId="444" priority="92" operator="containsText" text="ROJO">
      <formula>NOT(ISERROR(SEARCH("ROJO",R337)))</formula>
    </cfRule>
  </conditionalFormatting>
  <conditionalFormatting sqref="R351:R356">
    <cfRule type="containsText" dxfId="443" priority="86" operator="containsText" text="ROJO">
      <formula>NOT(ISERROR(SEARCH("ROJO",R351)))</formula>
    </cfRule>
    <cfRule type="containsText" dxfId="442" priority="85" stopIfTrue="1" operator="containsText" text="AMARILLO">
      <formula>NOT(ISERROR(SEARCH("AMARILLO",R351)))</formula>
    </cfRule>
    <cfRule type="containsText" dxfId="441" priority="84" operator="containsText" text="VERDE">
      <formula>NOT(ISERROR(SEARCH("VERDE",R351)))</formula>
    </cfRule>
    <cfRule type="containsText" dxfId="440" priority="83" operator="containsText" text="VENCIDO">
      <formula>NOT(ISERROR(SEARCH("VENCIDO",R351)))</formula>
    </cfRule>
  </conditionalFormatting>
  <conditionalFormatting sqref="R358:R363">
    <cfRule type="containsText" dxfId="439" priority="79" stopIfTrue="1" operator="containsText" text="AMARILLO">
      <formula>NOT(ISERROR(SEARCH("AMARILLO",R358)))</formula>
    </cfRule>
    <cfRule type="containsText" dxfId="438" priority="78" operator="containsText" text="VERDE">
      <formula>NOT(ISERROR(SEARCH("VERDE",R358)))</formula>
    </cfRule>
    <cfRule type="containsText" dxfId="437" priority="77" operator="containsText" text="VENCIDO">
      <formula>NOT(ISERROR(SEARCH("VENCIDO",R358)))</formula>
    </cfRule>
    <cfRule type="containsText" dxfId="436" priority="80" operator="containsText" text="ROJO">
      <formula>NOT(ISERROR(SEARCH("ROJO",R358)))</formula>
    </cfRule>
  </conditionalFormatting>
  <conditionalFormatting sqref="R365:R371">
    <cfRule type="containsText" dxfId="435" priority="76" operator="containsText" text="ROJO">
      <formula>NOT(ISERROR(SEARCH("ROJO",R365)))</formula>
    </cfRule>
    <cfRule type="containsText" dxfId="434" priority="75" stopIfTrue="1" operator="containsText" text="AMARILLO">
      <formula>NOT(ISERROR(SEARCH("AMARILLO",R365)))</formula>
    </cfRule>
    <cfRule type="containsText" dxfId="433" priority="73" operator="containsText" text="VENCIDO">
      <formula>NOT(ISERROR(SEARCH("VENCIDO",R365)))</formula>
    </cfRule>
    <cfRule type="containsText" dxfId="432" priority="74" operator="containsText" text="VERDE">
      <formula>NOT(ISERROR(SEARCH("VERDE",R365)))</formula>
    </cfRule>
  </conditionalFormatting>
  <dataValidations count="1">
    <dataValidation type="list" allowBlank="1" showInputMessage="1" showErrorMessage="1" sqref="T222:T226 T228:T232 T234:T238 T240:T244 T246:T250 T252:T256 T258:T262 T264:T268 T270:T274 T276:T280 T282:T286 T288:T292 T295:T300 T302:T307 T309:T314 T316:T321 T323:T328 T330:T335 T337:T342 T344:T349 T351:T356 T358:T363 T365:T371 T377:T381" xr:uid="{00000000-0002-0000-0A00-000000000000}">
      <formula1>"VENCIDO,NO VENCIDO"</formula1>
    </dataValidation>
  </dataValidations>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Q381"/>
  <sheetViews>
    <sheetView zoomScale="60" zoomScaleNormal="60" workbookViewId="0">
      <selection activeCell="D5" sqref="D5:D10"/>
    </sheetView>
  </sheetViews>
  <sheetFormatPr baseColWidth="10" defaultColWidth="10.875" defaultRowHeight="13.5"/>
  <cols>
    <col min="1" max="12" width="10.875" style="1"/>
    <col min="13" max="13" width="16.25" style="1" customWidth="1"/>
    <col min="14" max="16384" width="10.875" style="1"/>
  </cols>
  <sheetData>
    <row r="1" spans="1:43" ht="14.65" customHeight="1">
      <c r="A1" s="110" t="s">
        <v>48</v>
      </c>
      <c r="B1" s="195" t="s">
        <v>77</v>
      </c>
      <c r="C1" s="196"/>
      <c r="D1" s="114" t="s">
        <v>78</v>
      </c>
      <c r="E1" s="110" t="s">
        <v>79</v>
      </c>
      <c r="F1" s="104" t="s">
        <v>80</v>
      </c>
      <c r="G1" s="105"/>
      <c r="H1" s="2" t="s">
        <v>81</v>
      </c>
      <c r="I1" s="3" t="s">
        <v>82</v>
      </c>
      <c r="J1" s="141" t="s">
        <v>83</v>
      </c>
      <c r="K1" s="110" t="s">
        <v>84</v>
      </c>
      <c r="L1" s="114" t="s">
        <v>85</v>
      </c>
      <c r="M1" s="113" t="s">
        <v>86</v>
      </c>
      <c r="N1" s="113" t="s">
        <v>87</v>
      </c>
      <c r="O1" s="113" t="s">
        <v>88</v>
      </c>
      <c r="P1" s="156" t="s">
        <v>89</v>
      </c>
      <c r="Q1" s="113" t="s">
        <v>90</v>
      </c>
      <c r="R1" s="159" t="s">
        <v>91</v>
      </c>
      <c r="S1" s="159" t="s">
        <v>92</v>
      </c>
      <c r="T1" s="162" t="s">
        <v>93</v>
      </c>
      <c r="U1" s="162" t="s">
        <v>89</v>
      </c>
      <c r="V1" s="162" t="s">
        <v>94</v>
      </c>
      <c r="W1" s="162" t="s">
        <v>95</v>
      </c>
      <c r="X1" s="162" t="s">
        <v>96</v>
      </c>
      <c r="Y1" s="110" t="s">
        <v>97</v>
      </c>
      <c r="Z1" s="110" t="s">
        <v>98</v>
      </c>
      <c r="AA1" s="4"/>
      <c r="AB1" s="5" t="s">
        <v>99</v>
      </c>
      <c r="AC1" s="6"/>
      <c r="AD1" s="6"/>
      <c r="AE1" s="6"/>
      <c r="AF1" s="6"/>
      <c r="AG1" s="6"/>
      <c r="AH1" s="6"/>
      <c r="AI1" s="6"/>
      <c r="AJ1" s="6"/>
      <c r="AK1" s="6"/>
      <c r="AL1" s="6"/>
      <c r="AM1" s="6"/>
      <c r="AN1" s="6"/>
      <c r="AO1" s="180" t="s">
        <v>100</v>
      </c>
      <c r="AP1" s="7"/>
      <c r="AQ1" s="8"/>
    </row>
    <row r="2" spans="1:43" ht="16.5">
      <c r="A2" s="111"/>
      <c r="B2" s="197"/>
      <c r="C2" s="198"/>
      <c r="D2" s="115"/>
      <c r="E2" s="111"/>
      <c r="F2" s="114" t="s">
        <v>101</v>
      </c>
      <c r="G2" s="114" t="s">
        <v>102</v>
      </c>
      <c r="H2" s="135" t="s">
        <v>103</v>
      </c>
      <c r="I2" s="138" t="s">
        <v>104</v>
      </c>
      <c r="J2" s="142"/>
      <c r="K2" s="111"/>
      <c r="L2" s="115"/>
      <c r="M2" s="113"/>
      <c r="N2" s="113"/>
      <c r="O2" s="113"/>
      <c r="P2" s="157"/>
      <c r="Q2" s="113"/>
      <c r="R2" s="160"/>
      <c r="S2" s="160"/>
      <c r="T2" s="162"/>
      <c r="U2" s="162"/>
      <c r="V2" s="162"/>
      <c r="W2" s="162"/>
      <c r="X2" s="162"/>
      <c r="Y2" s="111"/>
      <c r="Z2" s="111"/>
      <c r="AA2" s="4"/>
      <c r="AB2" s="91">
        <v>1</v>
      </c>
      <c r="AC2" s="91"/>
      <c r="AD2" s="91"/>
      <c r="AE2" s="10">
        <v>2</v>
      </c>
      <c r="AF2" s="11">
        <v>3</v>
      </c>
      <c r="AG2" s="9">
        <v>4</v>
      </c>
      <c r="AH2" s="11">
        <v>5</v>
      </c>
      <c r="AI2" s="9">
        <v>6</v>
      </c>
      <c r="AJ2" s="11">
        <v>7</v>
      </c>
      <c r="AK2" s="9">
        <v>8</v>
      </c>
      <c r="AL2" s="9">
        <v>9</v>
      </c>
      <c r="AM2" s="9">
        <v>10</v>
      </c>
      <c r="AN2" s="11">
        <v>11</v>
      </c>
      <c r="AO2" s="181"/>
      <c r="AP2" s="12"/>
      <c r="AQ2" s="8"/>
    </row>
    <row r="3" spans="1:43" ht="16.5">
      <c r="A3" s="111"/>
      <c r="B3" s="197"/>
      <c r="C3" s="198"/>
      <c r="D3" s="115"/>
      <c r="E3" s="111"/>
      <c r="F3" s="115"/>
      <c r="G3" s="115"/>
      <c r="H3" s="136"/>
      <c r="I3" s="139"/>
      <c r="J3" s="142"/>
      <c r="K3" s="111"/>
      <c r="L3" s="115"/>
      <c r="M3" s="113"/>
      <c r="N3" s="113"/>
      <c r="O3" s="113"/>
      <c r="P3" s="157"/>
      <c r="Q3" s="113"/>
      <c r="R3" s="160"/>
      <c r="S3" s="160"/>
      <c r="T3" s="162"/>
      <c r="U3" s="162"/>
      <c r="V3" s="162"/>
      <c r="W3" s="162"/>
      <c r="X3" s="162"/>
      <c r="Y3" s="111"/>
      <c r="Z3" s="111"/>
      <c r="AA3" s="4"/>
      <c r="AB3" s="91" t="s">
        <v>49</v>
      </c>
      <c r="AC3" s="91"/>
      <c r="AD3" s="91"/>
      <c r="AE3" s="175" t="s">
        <v>8</v>
      </c>
      <c r="AF3" s="179" t="s">
        <v>12</v>
      </c>
      <c r="AG3" s="91" t="s">
        <v>14</v>
      </c>
      <c r="AH3" s="179" t="s">
        <v>17</v>
      </c>
      <c r="AI3" s="91" t="s">
        <v>25</v>
      </c>
      <c r="AJ3" s="179" t="s">
        <v>105</v>
      </c>
      <c r="AK3" s="91" t="s">
        <v>35</v>
      </c>
      <c r="AL3" s="91" t="s">
        <v>37</v>
      </c>
      <c r="AM3" s="91" t="s">
        <v>40</v>
      </c>
      <c r="AN3" s="179" t="s">
        <v>43</v>
      </c>
      <c r="AO3" s="181"/>
      <c r="AP3" s="13"/>
      <c r="AQ3" s="8"/>
    </row>
    <row r="4" spans="1:43" ht="25.5">
      <c r="A4" s="112"/>
      <c r="B4" s="199"/>
      <c r="C4" s="200"/>
      <c r="D4" s="116"/>
      <c r="E4" s="112"/>
      <c r="F4" s="116"/>
      <c r="G4" s="116"/>
      <c r="H4" s="137"/>
      <c r="I4" s="140"/>
      <c r="J4" s="143"/>
      <c r="K4" s="112"/>
      <c r="L4" s="116"/>
      <c r="M4" s="113"/>
      <c r="N4" s="113"/>
      <c r="O4" s="113"/>
      <c r="P4" s="158"/>
      <c r="Q4" s="113"/>
      <c r="R4" s="161"/>
      <c r="S4" s="161"/>
      <c r="T4" s="162"/>
      <c r="U4" s="162"/>
      <c r="V4" s="162"/>
      <c r="W4" s="162"/>
      <c r="X4" s="162"/>
      <c r="Y4" s="112"/>
      <c r="Z4" s="112"/>
      <c r="AA4" s="4"/>
      <c r="AB4" s="9" t="s">
        <v>106</v>
      </c>
      <c r="AC4" s="9" t="s">
        <v>107</v>
      </c>
      <c r="AD4" s="9" t="s">
        <v>108</v>
      </c>
      <c r="AE4" s="176"/>
      <c r="AF4" s="179"/>
      <c r="AG4" s="91"/>
      <c r="AH4" s="179"/>
      <c r="AI4" s="91"/>
      <c r="AJ4" s="179"/>
      <c r="AK4" s="91"/>
      <c r="AL4" s="91"/>
      <c r="AM4" s="91"/>
      <c r="AN4" s="179"/>
      <c r="AO4" s="182"/>
      <c r="AP4" s="13"/>
      <c r="AQ4" s="8"/>
    </row>
    <row r="5" spans="1:43" ht="16.5">
      <c r="A5" s="100">
        <v>1</v>
      </c>
      <c r="B5" s="187" t="s">
        <v>109</v>
      </c>
      <c r="C5" s="188"/>
      <c r="D5" s="117">
        <f>+Octubre!M5</f>
        <v>20</v>
      </c>
      <c r="E5" s="126"/>
      <c r="F5" s="132"/>
      <c r="G5" s="132"/>
      <c r="H5" s="132"/>
      <c r="I5" s="132"/>
      <c r="J5" s="144">
        <f>+F5+G5</f>
        <v>0</v>
      </c>
      <c r="K5" s="147">
        <f>+AO5</f>
        <v>0</v>
      </c>
      <c r="L5" s="150">
        <f>+J5+K5</f>
        <v>0</v>
      </c>
      <c r="M5" s="153">
        <f>+(D5+E5)-(L5)+H5-I5</f>
        <v>20</v>
      </c>
      <c r="N5" s="14"/>
      <c r="O5" s="15"/>
      <c r="P5" s="15"/>
      <c r="Q5" s="16"/>
      <c r="R5" s="17" t="str">
        <f ca="1">IF(Q5=0," ",IFERROR(IF(DATEDIF(TODAY(),Q5,"M")&lt;=5,"ROJO",IF(DATEDIF(TODAY(),Q5,"M")&gt;=12,"VERDE",IF(AND(DATEDIF(TODAY(),Q5,"M")&gt;=6,DATEDIF(TODAY(),Q5,"M")&lt;=11),"AMARILLO"))),S5))</f>
        <v xml:space="preserve"> </v>
      </c>
      <c r="S5" s="17" t="str">
        <f>IF(Q5=0," ",IF(Q5&lt;=$N$4,"VENCIDO","NO VENCIDO"))</f>
        <v xml:space="preserve"> </v>
      </c>
      <c r="T5" s="18"/>
      <c r="U5" s="19"/>
      <c r="V5" s="19"/>
      <c r="W5" s="20"/>
      <c r="X5" s="20"/>
      <c r="Y5" s="163">
        <f>+AT5</f>
        <v>0</v>
      </c>
      <c r="Z5" s="21"/>
      <c r="AA5" s="4"/>
      <c r="AB5" s="166"/>
      <c r="AC5" s="166"/>
      <c r="AD5" s="170">
        <f>+AB5+AC5</f>
        <v>0</v>
      </c>
      <c r="AE5" s="167"/>
      <c r="AF5" s="167"/>
      <c r="AG5" s="167"/>
      <c r="AH5" s="167"/>
      <c r="AI5" s="167"/>
      <c r="AJ5" s="167"/>
      <c r="AK5" s="167"/>
      <c r="AL5" s="167"/>
      <c r="AM5" s="167"/>
      <c r="AN5" s="167"/>
      <c r="AO5" s="183">
        <f>SUM(AD5:AN9)</f>
        <v>0</v>
      </c>
      <c r="AP5" s="24"/>
      <c r="AQ5" s="8"/>
    </row>
    <row r="6" spans="1:43" ht="16.5">
      <c r="A6" s="101"/>
      <c r="B6" s="189"/>
      <c r="C6" s="190"/>
      <c r="D6" s="118"/>
      <c r="E6" s="127"/>
      <c r="F6" s="133"/>
      <c r="G6" s="133"/>
      <c r="H6" s="133"/>
      <c r="I6" s="133"/>
      <c r="J6" s="145"/>
      <c r="K6" s="148"/>
      <c r="L6" s="151"/>
      <c r="M6" s="154"/>
      <c r="N6" s="14"/>
      <c r="O6" s="15"/>
      <c r="P6" s="15"/>
      <c r="Q6" s="16"/>
      <c r="R6" s="17" t="str">
        <f ca="1">IF(Q6=0," ",IFERROR(IF(DATEDIF(TODAY(),Q6,"M")&lt;=5,"ROJO",IF(DATEDIF(TODAY(),Q6,"M")&gt;=12,"VERDE",IF(AND(DATEDIF(TODAY(),Q6,"M")&gt;=6,DATEDIF(TODAY(),Q6,"M")&lt;=11),"AMARILLO"))),S6))</f>
        <v xml:space="preserve"> </v>
      </c>
      <c r="S6" s="25" t="str">
        <f>IF(Q6=0," ",IF(Q6&lt;=$N$4,"VENCIDO","NO VENCIDO"))</f>
        <v xml:space="preserve"> </v>
      </c>
      <c r="T6" s="18"/>
      <c r="U6" s="19"/>
      <c r="V6" s="19"/>
      <c r="W6" s="20"/>
      <c r="X6" s="20"/>
      <c r="Y6" s="164"/>
      <c r="Z6" s="21"/>
      <c r="AA6" s="4"/>
      <c r="AB6" s="166"/>
      <c r="AC6" s="166"/>
      <c r="AD6" s="170"/>
      <c r="AE6" s="168"/>
      <c r="AF6" s="168"/>
      <c r="AG6" s="168"/>
      <c r="AH6" s="168"/>
      <c r="AI6" s="168"/>
      <c r="AJ6" s="168"/>
      <c r="AK6" s="168"/>
      <c r="AL6" s="168"/>
      <c r="AM6" s="168"/>
      <c r="AN6" s="168"/>
      <c r="AO6" s="184"/>
      <c r="AP6" s="24"/>
      <c r="AQ6" s="8"/>
    </row>
    <row r="7" spans="1:43" ht="16.5">
      <c r="A7" s="101"/>
      <c r="B7" s="189"/>
      <c r="C7" s="190"/>
      <c r="D7" s="118"/>
      <c r="E7" s="127"/>
      <c r="F7" s="133"/>
      <c r="G7" s="133"/>
      <c r="H7" s="133"/>
      <c r="I7" s="133"/>
      <c r="J7" s="145"/>
      <c r="K7" s="148"/>
      <c r="L7" s="151"/>
      <c r="M7" s="154"/>
      <c r="N7" s="14"/>
      <c r="O7" s="15"/>
      <c r="P7" s="15"/>
      <c r="Q7" s="16"/>
      <c r="R7" s="17" t="str">
        <f ca="1">IF(Q7=0," ",IFERROR(IF(DATEDIF(TODAY(),Q7,"M")&lt;=5,"ROJO",IF(DATEDIF(TODAY(),Q7,"M")&gt;=12,"VERDE",IF(AND(DATEDIF(TODAY(),Q7,"M")&gt;=6,DATEDIF(TODAY(),Q7,"M")&lt;=11),"AMARILLO"))),S7))</f>
        <v xml:space="preserve"> </v>
      </c>
      <c r="S7" s="25" t="str">
        <f>IF(Q7=0," ",IF(Q7&lt;=$N$4,"VENCIDO","NO VENCIDO"))</f>
        <v xml:space="preserve"> </v>
      </c>
      <c r="T7" s="18"/>
      <c r="U7" s="19"/>
      <c r="V7" s="19"/>
      <c r="W7" s="20"/>
      <c r="X7" s="20"/>
      <c r="Y7" s="164"/>
      <c r="Z7" s="21"/>
      <c r="AA7" s="4"/>
      <c r="AB7" s="166"/>
      <c r="AC7" s="166"/>
      <c r="AD7" s="170"/>
      <c r="AE7" s="168"/>
      <c r="AF7" s="168"/>
      <c r="AG7" s="168"/>
      <c r="AH7" s="168"/>
      <c r="AI7" s="168"/>
      <c r="AJ7" s="168"/>
      <c r="AK7" s="168"/>
      <c r="AL7" s="168"/>
      <c r="AM7" s="168"/>
      <c r="AN7" s="168"/>
      <c r="AO7" s="184"/>
      <c r="AP7" s="24"/>
      <c r="AQ7" s="8"/>
    </row>
    <row r="8" spans="1:43" ht="16.5">
      <c r="A8" s="101"/>
      <c r="B8" s="189"/>
      <c r="C8" s="190"/>
      <c r="D8" s="118"/>
      <c r="E8" s="127"/>
      <c r="F8" s="133"/>
      <c r="G8" s="133"/>
      <c r="H8" s="133"/>
      <c r="I8" s="133"/>
      <c r="J8" s="145"/>
      <c r="K8" s="148"/>
      <c r="L8" s="151"/>
      <c r="M8" s="154"/>
      <c r="N8" s="14"/>
      <c r="O8" s="15"/>
      <c r="P8" s="15"/>
      <c r="Q8" s="16"/>
      <c r="R8" s="17" t="str">
        <f ca="1">IF(Q8=0," ",IFERROR(IF(DATEDIF(TODAY(),Q8,"M")&lt;=5,"ROJO",IF(DATEDIF(TODAY(),Q8,"M")&gt;=12,"VERDE",IF(AND(DATEDIF(TODAY(),Q8,"M")&gt;=6,DATEDIF(TODAY(),Q8,"M")&lt;=11),"AMARILLO"))),S8))</f>
        <v xml:space="preserve"> </v>
      </c>
      <c r="S8" s="25" t="str">
        <f>IF(Q8=0," ",IF(Q8&lt;=$N$4,"VENCIDO","NO VENCIDO"))</f>
        <v xml:space="preserve"> </v>
      </c>
      <c r="T8" s="18"/>
      <c r="U8" s="19"/>
      <c r="V8" s="19"/>
      <c r="W8" s="20"/>
      <c r="X8" s="20"/>
      <c r="Y8" s="164"/>
      <c r="Z8" s="21"/>
      <c r="AA8" s="4"/>
      <c r="AB8" s="166"/>
      <c r="AC8" s="166"/>
      <c r="AD8" s="170"/>
      <c r="AE8" s="168"/>
      <c r="AF8" s="168"/>
      <c r="AG8" s="168"/>
      <c r="AH8" s="168"/>
      <c r="AI8" s="168"/>
      <c r="AJ8" s="168"/>
      <c r="AK8" s="168"/>
      <c r="AL8" s="168"/>
      <c r="AM8" s="168"/>
      <c r="AN8" s="168"/>
      <c r="AO8" s="184"/>
      <c r="AP8" s="24"/>
      <c r="AQ8" s="8"/>
    </row>
    <row r="9" spans="1:43" ht="16.5">
      <c r="A9" s="101"/>
      <c r="B9" s="189"/>
      <c r="C9" s="190"/>
      <c r="D9" s="118"/>
      <c r="E9" s="127"/>
      <c r="F9" s="133"/>
      <c r="G9" s="133"/>
      <c r="H9" s="133"/>
      <c r="I9" s="133"/>
      <c r="J9" s="145"/>
      <c r="K9" s="148"/>
      <c r="L9" s="151"/>
      <c r="M9" s="155"/>
      <c r="N9" s="14"/>
      <c r="O9" s="15"/>
      <c r="P9" s="15"/>
      <c r="Q9" s="16"/>
      <c r="R9" s="17" t="str">
        <f ca="1">IF(Q9=0," ",IFERROR(IF(DATEDIF(TODAY(),Q9,"M")&lt;=5,"ROJO",IF(DATEDIF(TODAY(),Q9,"M")&gt;=12,"VERDE",IF(AND(DATEDIF(TODAY(),Q9,"M")&gt;=6,DATEDIF(TODAY(),Q9,"M")&lt;=11),"AMARILLO"))),S9))</f>
        <v xml:space="preserve"> </v>
      </c>
      <c r="S9" s="25" t="str">
        <f>IF(Q9=0," ",IF(Q9&lt;=$N$4,"VENCIDO","NO VENCIDO"))</f>
        <v xml:space="preserve"> </v>
      </c>
      <c r="T9" s="18"/>
      <c r="U9" s="19"/>
      <c r="V9" s="19"/>
      <c r="W9" s="20"/>
      <c r="X9" s="20"/>
      <c r="Y9" s="164"/>
      <c r="Z9" s="21"/>
      <c r="AA9" s="4"/>
      <c r="AB9" s="166"/>
      <c r="AC9" s="166"/>
      <c r="AD9" s="170"/>
      <c r="AE9" s="169"/>
      <c r="AF9" s="169"/>
      <c r="AG9" s="169"/>
      <c r="AH9" s="169"/>
      <c r="AI9" s="169"/>
      <c r="AJ9" s="169"/>
      <c r="AK9" s="169"/>
      <c r="AL9" s="169"/>
      <c r="AM9" s="169"/>
      <c r="AN9" s="169"/>
      <c r="AO9" s="185"/>
      <c r="AP9" s="24"/>
      <c r="AQ9" s="8"/>
    </row>
    <row r="10" spans="1:43" ht="16.5">
      <c r="A10" s="102"/>
      <c r="B10" s="191"/>
      <c r="C10" s="192"/>
      <c r="D10" s="119"/>
      <c r="E10" s="128"/>
      <c r="F10" s="134"/>
      <c r="G10" s="134"/>
      <c r="H10" s="134"/>
      <c r="I10" s="134"/>
      <c r="J10" s="146"/>
      <c r="K10" s="149"/>
      <c r="L10" s="152"/>
      <c r="M10" s="28" t="b">
        <f>M5=N10</f>
        <v>0</v>
      </c>
      <c r="N10" s="29">
        <f>SUM(N5:N9)</f>
        <v>0</v>
      </c>
      <c r="O10" s="30" t="s">
        <v>112</v>
      </c>
      <c r="P10" s="31"/>
      <c r="Q10" s="32"/>
      <c r="R10" s="32"/>
      <c r="S10" s="32"/>
      <c r="T10" s="33">
        <f>SUM(T5:T9)</f>
        <v>0</v>
      </c>
      <c r="U10" s="34"/>
      <c r="V10" s="34"/>
      <c r="W10" s="34"/>
      <c r="X10" s="35"/>
      <c r="Y10" s="165"/>
      <c r="Z10" s="36"/>
      <c r="AA10" s="4"/>
      <c r="AB10" s="37"/>
      <c r="AC10" s="38"/>
      <c r="AD10" s="38"/>
      <c r="AE10" s="38"/>
      <c r="AF10" s="38"/>
      <c r="AG10" s="38"/>
      <c r="AH10" s="38"/>
      <c r="AI10" s="38"/>
      <c r="AJ10" s="38"/>
      <c r="AK10" s="38"/>
      <c r="AL10" s="38"/>
      <c r="AM10" s="38"/>
      <c r="AN10" s="38"/>
      <c r="AO10" s="39"/>
      <c r="AP10" s="24"/>
      <c r="AQ10" s="8"/>
    </row>
    <row r="11" spans="1:43" ht="14.65" customHeight="1">
      <c r="A11" s="100">
        <f>A5+1</f>
        <v>2</v>
      </c>
      <c r="B11" s="187" t="s">
        <v>113</v>
      </c>
      <c r="C11" s="188"/>
      <c r="D11" s="117">
        <f>+Octubre!M11</f>
        <v>20</v>
      </c>
      <c r="E11" s="126"/>
      <c r="F11" s="132"/>
      <c r="G11" s="132"/>
      <c r="H11" s="132"/>
      <c r="I11" s="132"/>
      <c r="J11" s="144">
        <f>+F11+G11</f>
        <v>0</v>
      </c>
      <c r="K11" s="147">
        <f>+AO11</f>
        <v>0</v>
      </c>
      <c r="L11" s="150">
        <f>+J11+K11</f>
        <v>0</v>
      </c>
      <c r="M11" s="153">
        <f>+(D11+E11)-(L11)+H11-I11</f>
        <v>20</v>
      </c>
      <c r="N11" s="14"/>
      <c r="O11" s="15"/>
      <c r="P11" s="15"/>
      <c r="Q11" s="16"/>
      <c r="R11" s="17" t="str">
        <f ca="1">IF(Q11=0," ",IFERROR(IF(DATEDIF(TODAY(),Q11,"M")&lt;=5,"ROJO",IF(DATEDIF(TODAY(),Q11,"M")&gt;=12,"VERDE",IF(AND(DATEDIF(TODAY(),Q11,"M")&gt;=6,DATEDIF(TODAY(),Q11,"M")&lt;=11),"AMARILLO"))),S11))</f>
        <v xml:space="preserve"> </v>
      </c>
      <c r="S11" s="17" t="str">
        <f>IF(Q11=0," ",IF(Q11&lt;=$N$4,"VENCIDO","NO VENCIDO"))</f>
        <v xml:space="preserve"> </v>
      </c>
      <c r="T11" s="18"/>
      <c r="U11" s="19"/>
      <c r="V11" s="19"/>
      <c r="W11" s="20"/>
      <c r="X11" s="20"/>
      <c r="Y11" s="163">
        <f>+AT11</f>
        <v>0</v>
      </c>
      <c r="Z11" s="21"/>
      <c r="AA11" s="4"/>
      <c r="AB11" s="166"/>
      <c r="AC11" s="166"/>
      <c r="AD11" s="170">
        <f>+AB11+AC11</f>
        <v>0</v>
      </c>
      <c r="AE11" s="167"/>
      <c r="AF11" s="166"/>
      <c r="AG11" s="166"/>
      <c r="AH11" s="166"/>
      <c r="AI11" s="166"/>
      <c r="AJ11" s="166"/>
      <c r="AK11" s="166"/>
      <c r="AL11" s="166"/>
      <c r="AM11" s="166"/>
      <c r="AN11" s="166"/>
      <c r="AO11" s="183">
        <f>SUM(AD11:AN15)</f>
        <v>0</v>
      </c>
      <c r="AP11" s="24"/>
      <c r="AQ11" s="8"/>
    </row>
    <row r="12" spans="1:43" ht="14.65" customHeight="1">
      <c r="A12" s="101"/>
      <c r="B12" s="189"/>
      <c r="C12" s="190"/>
      <c r="D12" s="118"/>
      <c r="E12" s="127"/>
      <c r="F12" s="133"/>
      <c r="G12" s="133"/>
      <c r="H12" s="133"/>
      <c r="I12" s="133"/>
      <c r="J12" s="145"/>
      <c r="K12" s="148"/>
      <c r="L12" s="151"/>
      <c r="M12" s="154"/>
      <c r="N12" s="14"/>
      <c r="O12" s="15"/>
      <c r="P12" s="15"/>
      <c r="Q12" s="16"/>
      <c r="R12" s="17" t="str">
        <f ca="1">IF(Q12=0," ",IFERROR(IF(DATEDIF(TODAY(),Q12,"M")&lt;=5,"ROJO",IF(DATEDIF(TODAY(),Q12,"M")&gt;=12,"VERDE",IF(AND(DATEDIF(TODAY(),Q12,"M")&gt;=6,DATEDIF(TODAY(),Q12,"M")&lt;=11),"AMARILLO"))),S12))</f>
        <v xml:space="preserve"> </v>
      </c>
      <c r="S12" s="25" t="str">
        <f>IF(Q12=0," ",IF(Q12&lt;=$N$4,"VENCIDO","NO VENCIDO"))</f>
        <v xml:space="preserve"> </v>
      </c>
      <c r="T12" s="18"/>
      <c r="U12" s="19"/>
      <c r="V12" s="19"/>
      <c r="W12" s="20"/>
      <c r="X12" s="20"/>
      <c r="Y12" s="164"/>
      <c r="Z12" s="21"/>
      <c r="AA12" s="4"/>
      <c r="AB12" s="166"/>
      <c r="AC12" s="166"/>
      <c r="AD12" s="170"/>
      <c r="AE12" s="168"/>
      <c r="AF12" s="166"/>
      <c r="AG12" s="166"/>
      <c r="AH12" s="166"/>
      <c r="AI12" s="166"/>
      <c r="AJ12" s="166"/>
      <c r="AK12" s="166"/>
      <c r="AL12" s="166"/>
      <c r="AM12" s="166"/>
      <c r="AN12" s="166"/>
      <c r="AO12" s="184"/>
      <c r="AP12" s="24"/>
      <c r="AQ12" s="8"/>
    </row>
    <row r="13" spans="1:43" ht="14.65" customHeight="1">
      <c r="A13" s="101"/>
      <c r="B13" s="189"/>
      <c r="C13" s="190"/>
      <c r="D13" s="118"/>
      <c r="E13" s="127"/>
      <c r="F13" s="133"/>
      <c r="G13" s="133"/>
      <c r="H13" s="133"/>
      <c r="I13" s="133"/>
      <c r="J13" s="145"/>
      <c r="K13" s="148"/>
      <c r="L13" s="151"/>
      <c r="M13" s="154"/>
      <c r="N13" s="14"/>
      <c r="O13" s="15"/>
      <c r="P13" s="15"/>
      <c r="Q13" s="16"/>
      <c r="R13" s="17" t="str">
        <f ca="1">IF(Q13=0," ",IFERROR(IF(DATEDIF(TODAY(),Q13,"M")&lt;=5,"ROJO",IF(DATEDIF(TODAY(),Q13,"M")&gt;=12,"VERDE",IF(AND(DATEDIF(TODAY(),Q13,"M")&gt;=6,DATEDIF(TODAY(),Q13,"M")&lt;=11),"AMARILLO"))),S13))</f>
        <v xml:space="preserve"> </v>
      </c>
      <c r="S13" s="25" t="str">
        <f>IF(Q13=0," ",IF(Q13&lt;=$N$4,"VENCIDO","NO VENCIDO"))</f>
        <v xml:space="preserve"> </v>
      </c>
      <c r="T13" s="18"/>
      <c r="U13" s="19"/>
      <c r="V13" s="19"/>
      <c r="W13" s="20"/>
      <c r="X13" s="20"/>
      <c r="Y13" s="164"/>
      <c r="Z13" s="21"/>
      <c r="AA13" s="4"/>
      <c r="AB13" s="166"/>
      <c r="AC13" s="166"/>
      <c r="AD13" s="170"/>
      <c r="AE13" s="168"/>
      <c r="AF13" s="166"/>
      <c r="AG13" s="166"/>
      <c r="AH13" s="166"/>
      <c r="AI13" s="166"/>
      <c r="AJ13" s="166"/>
      <c r="AK13" s="166"/>
      <c r="AL13" s="166"/>
      <c r="AM13" s="166"/>
      <c r="AN13" s="166"/>
      <c r="AO13" s="184"/>
      <c r="AP13" s="24"/>
      <c r="AQ13" s="8"/>
    </row>
    <row r="14" spans="1:43" ht="14.65" customHeight="1">
      <c r="A14" s="101"/>
      <c r="B14" s="189"/>
      <c r="C14" s="190"/>
      <c r="D14" s="118"/>
      <c r="E14" s="127"/>
      <c r="F14" s="133"/>
      <c r="G14" s="133"/>
      <c r="H14" s="133"/>
      <c r="I14" s="133"/>
      <c r="J14" s="145"/>
      <c r="K14" s="148"/>
      <c r="L14" s="151"/>
      <c r="M14" s="154"/>
      <c r="N14" s="14"/>
      <c r="O14" s="15"/>
      <c r="P14" s="15"/>
      <c r="Q14" s="16"/>
      <c r="R14" s="17" t="str">
        <f ca="1">IF(Q14=0," ",IFERROR(IF(DATEDIF(TODAY(),Q14,"M")&lt;=5,"ROJO",IF(DATEDIF(TODAY(),Q14,"M")&gt;=12,"VERDE",IF(AND(DATEDIF(TODAY(),Q14,"M")&gt;=6,DATEDIF(TODAY(),Q14,"M")&lt;=11),"AMARILLO"))),S14))</f>
        <v xml:space="preserve"> </v>
      </c>
      <c r="S14" s="25" t="str">
        <f>IF(Q14=0," ",IF(Q14&lt;=$N$4,"VENCIDO","NO VENCIDO"))</f>
        <v xml:space="preserve"> </v>
      </c>
      <c r="T14" s="18"/>
      <c r="U14" s="19"/>
      <c r="V14" s="19"/>
      <c r="W14" s="20"/>
      <c r="X14" s="20"/>
      <c r="Y14" s="164"/>
      <c r="Z14" s="21"/>
      <c r="AA14" s="4"/>
      <c r="AB14" s="166"/>
      <c r="AC14" s="166"/>
      <c r="AD14" s="170"/>
      <c r="AE14" s="168"/>
      <c r="AF14" s="166"/>
      <c r="AG14" s="166"/>
      <c r="AH14" s="166"/>
      <c r="AI14" s="166"/>
      <c r="AJ14" s="166"/>
      <c r="AK14" s="166"/>
      <c r="AL14" s="166"/>
      <c r="AM14" s="166"/>
      <c r="AN14" s="166"/>
      <c r="AO14" s="184"/>
      <c r="AP14" s="24"/>
      <c r="AQ14" s="8"/>
    </row>
    <row r="15" spans="1:43" ht="14.65" customHeight="1">
      <c r="A15" s="101"/>
      <c r="B15" s="189"/>
      <c r="C15" s="190"/>
      <c r="D15" s="118"/>
      <c r="E15" s="127"/>
      <c r="F15" s="133"/>
      <c r="G15" s="133"/>
      <c r="H15" s="133"/>
      <c r="I15" s="133"/>
      <c r="J15" s="145"/>
      <c r="K15" s="148"/>
      <c r="L15" s="151"/>
      <c r="M15" s="155"/>
      <c r="N15" s="14"/>
      <c r="O15" s="15"/>
      <c r="P15" s="15"/>
      <c r="Q15" s="16"/>
      <c r="R15" s="17" t="str">
        <f ca="1">IF(Q15=0," ",IFERROR(IF(DATEDIF(TODAY(),Q15,"M")&lt;=5,"ROJO",IF(DATEDIF(TODAY(),Q15,"M")&gt;=12,"VERDE",IF(AND(DATEDIF(TODAY(),Q15,"M")&gt;=6,DATEDIF(TODAY(),Q15,"M")&lt;=11),"AMARILLO"))),S15))</f>
        <v xml:space="preserve"> </v>
      </c>
      <c r="S15" s="25" t="str">
        <f>IF(Q15=0," ",IF(Q15&lt;=$N$4,"VENCIDO","NO VENCIDO"))</f>
        <v xml:space="preserve"> </v>
      </c>
      <c r="T15" s="18"/>
      <c r="U15" s="19"/>
      <c r="V15" s="19"/>
      <c r="W15" s="20"/>
      <c r="X15" s="20"/>
      <c r="Y15" s="164"/>
      <c r="Z15" s="21"/>
      <c r="AA15" s="4"/>
      <c r="AB15" s="166"/>
      <c r="AC15" s="166"/>
      <c r="AD15" s="170"/>
      <c r="AE15" s="169"/>
      <c r="AF15" s="166"/>
      <c r="AG15" s="166"/>
      <c r="AH15" s="166"/>
      <c r="AI15" s="166"/>
      <c r="AJ15" s="166"/>
      <c r="AK15" s="166"/>
      <c r="AL15" s="166"/>
      <c r="AM15" s="166"/>
      <c r="AN15" s="166"/>
      <c r="AO15" s="185"/>
      <c r="AP15" s="24"/>
      <c r="AQ15" s="8"/>
    </row>
    <row r="16" spans="1:43" ht="16.5">
      <c r="A16" s="102"/>
      <c r="B16" s="191"/>
      <c r="C16" s="192"/>
      <c r="D16" s="119"/>
      <c r="E16" s="128"/>
      <c r="F16" s="134"/>
      <c r="G16" s="134"/>
      <c r="H16" s="134"/>
      <c r="I16" s="134"/>
      <c r="J16" s="146"/>
      <c r="K16" s="149"/>
      <c r="L16" s="152"/>
      <c r="M16" s="28" t="b">
        <f>M11=N16</f>
        <v>0</v>
      </c>
      <c r="N16" s="29">
        <f>SUM(N11:N15)</f>
        <v>0</v>
      </c>
      <c r="O16" s="30" t="s">
        <v>112</v>
      </c>
      <c r="P16" s="31"/>
      <c r="Q16" s="32"/>
      <c r="R16" s="32"/>
      <c r="S16" s="32"/>
      <c r="T16" s="33">
        <f>SUM(T11:T15)</f>
        <v>0</v>
      </c>
      <c r="U16" s="34"/>
      <c r="V16" s="34"/>
      <c r="W16" s="34"/>
      <c r="X16" s="35"/>
      <c r="Y16" s="165"/>
      <c r="Z16" s="36"/>
      <c r="AA16" s="4"/>
      <c r="AB16" s="37"/>
      <c r="AC16" s="38"/>
      <c r="AD16" s="38"/>
      <c r="AE16" s="38"/>
      <c r="AF16" s="38"/>
      <c r="AG16" s="38"/>
      <c r="AH16" s="38"/>
      <c r="AI16" s="38"/>
      <c r="AJ16" s="38"/>
      <c r="AK16" s="38"/>
      <c r="AL16" s="38"/>
      <c r="AM16" s="38"/>
      <c r="AN16" s="38"/>
      <c r="AO16" s="39"/>
      <c r="AP16" s="24"/>
      <c r="AQ16" s="8"/>
    </row>
    <row r="17" spans="1:43" ht="14.65" customHeight="1">
      <c r="A17" s="100">
        <f>A11+1</f>
        <v>3</v>
      </c>
      <c r="B17" s="187" t="s">
        <v>116</v>
      </c>
      <c r="C17" s="188"/>
      <c r="D17" s="117">
        <f>+Octubre!M17</f>
        <v>7</v>
      </c>
      <c r="E17" s="126"/>
      <c r="F17" s="132"/>
      <c r="G17" s="132"/>
      <c r="H17" s="132"/>
      <c r="I17" s="132"/>
      <c r="J17" s="144">
        <f>+F17+G17</f>
        <v>0</v>
      </c>
      <c r="K17" s="147">
        <f>+AO17</f>
        <v>0</v>
      </c>
      <c r="L17" s="150">
        <f>+J17+K17</f>
        <v>0</v>
      </c>
      <c r="M17" s="153">
        <f>+(D17+E17)-(L17)+H17-I17</f>
        <v>7</v>
      </c>
      <c r="N17" s="14"/>
      <c r="O17" s="15"/>
      <c r="P17" s="15"/>
      <c r="Q17" s="16"/>
      <c r="R17" s="17" t="str">
        <f ca="1">IF(Q17=0," ",IFERROR(IF(DATEDIF(TODAY(),Q17,"M")&lt;=5,"ROJO",IF(DATEDIF(TODAY(),Q17,"M")&gt;=12,"VERDE",IF(AND(DATEDIF(TODAY(),Q17,"M")&gt;=6,DATEDIF(TODAY(),Q17,"M")&lt;=11),"AMARILLO"))),S17))</f>
        <v xml:space="preserve"> </v>
      </c>
      <c r="S17" s="17" t="str">
        <f>IF(Q17=0," ",IF(Q17&lt;=$N$4,"VENCIDO","NO VENCIDO"))</f>
        <v xml:space="preserve"> </v>
      </c>
      <c r="T17" s="18"/>
      <c r="U17" s="19"/>
      <c r="V17" s="19"/>
      <c r="W17" s="20"/>
      <c r="X17" s="20"/>
      <c r="Y17" s="163">
        <f>+AT17</f>
        <v>0</v>
      </c>
      <c r="Z17" s="21"/>
      <c r="AA17" s="4"/>
      <c r="AB17" s="166"/>
      <c r="AC17" s="166"/>
      <c r="AD17" s="170">
        <f>+AB17+AC17</f>
        <v>0</v>
      </c>
      <c r="AE17" s="166"/>
      <c r="AF17" s="166"/>
      <c r="AG17" s="166"/>
      <c r="AH17" s="166"/>
      <c r="AI17" s="166"/>
      <c r="AJ17" s="166"/>
      <c r="AK17" s="166"/>
      <c r="AL17" s="166"/>
      <c r="AM17" s="166"/>
      <c r="AN17" s="166"/>
      <c r="AO17" s="183">
        <f>SUM(AD17:AN21)</f>
        <v>0</v>
      </c>
      <c r="AP17" s="24"/>
      <c r="AQ17" s="8"/>
    </row>
    <row r="18" spans="1:43" ht="14.65" customHeight="1">
      <c r="A18" s="101"/>
      <c r="B18" s="189"/>
      <c r="C18" s="190"/>
      <c r="D18" s="118"/>
      <c r="E18" s="127"/>
      <c r="F18" s="133"/>
      <c r="G18" s="133"/>
      <c r="H18" s="133"/>
      <c r="I18" s="133"/>
      <c r="J18" s="145"/>
      <c r="K18" s="148"/>
      <c r="L18" s="151"/>
      <c r="M18" s="154"/>
      <c r="N18" s="14"/>
      <c r="O18" s="15"/>
      <c r="P18" s="15"/>
      <c r="Q18" s="16"/>
      <c r="R18" s="17" t="str">
        <f ca="1">IF(Q18=0," ",IFERROR(IF(DATEDIF(TODAY(),Q18,"M")&lt;=5,"ROJO",IF(DATEDIF(TODAY(),Q18,"M")&gt;=12,"VERDE",IF(AND(DATEDIF(TODAY(),Q18,"M")&gt;=6,DATEDIF(TODAY(),Q18,"M")&lt;=11),"AMARILLO"))),S18))</f>
        <v xml:space="preserve"> </v>
      </c>
      <c r="S18" s="25" t="str">
        <f>IF(Q18=0," ",IF(Q18&lt;=$N$4,"VENCIDO","NO VENCIDO"))</f>
        <v xml:space="preserve"> </v>
      </c>
      <c r="T18" s="18"/>
      <c r="U18" s="19"/>
      <c r="V18" s="19"/>
      <c r="W18" s="20"/>
      <c r="X18" s="20"/>
      <c r="Y18" s="164"/>
      <c r="Z18" s="21"/>
      <c r="AA18" s="4"/>
      <c r="AB18" s="166"/>
      <c r="AC18" s="166"/>
      <c r="AD18" s="170"/>
      <c r="AE18" s="166"/>
      <c r="AF18" s="166"/>
      <c r="AG18" s="166"/>
      <c r="AH18" s="166"/>
      <c r="AI18" s="166"/>
      <c r="AJ18" s="166"/>
      <c r="AK18" s="166"/>
      <c r="AL18" s="166"/>
      <c r="AM18" s="166"/>
      <c r="AN18" s="166"/>
      <c r="AO18" s="184"/>
      <c r="AP18" s="24"/>
      <c r="AQ18" s="8"/>
    </row>
    <row r="19" spans="1:43" ht="14.65" customHeight="1">
      <c r="A19" s="101"/>
      <c r="B19" s="189"/>
      <c r="C19" s="190"/>
      <c r="D19" s="118"/>
      <c r="E19" s="127"/>
      <c r="F19" s="133"/>
      <c r="G19" s="133"/>
      <c r="H19" s="133"/>
      <c r="I19" s="133"/>
      <c r="J19" s="145"/>
      <c r="K19" s="148"/>
      <c r="L19" s="151"/>
      <c r="M19" s="154"/>
      <c r="N19" s="14"/>
      <c r="O19" s="15"/>
      <c r="P19" s="15"/>
      <c r="Q19" s="16"/>
      <c r="R19" s="17" t="str">
        <f ca="1">IF(Q19=0," ",IFERROR(IF(DATEDIF(TODAY(),Q19,"M")&lt;=5,"ROJO",IF(DATEDIF(TODAY(),Q19,"M")&gt;=12,"VERDE",IF(AND(DATEDIF(TODAY(),Q19,"M")&gt;=6,DATEDIF(TODAY(),Q19,"M")&lt;=11),"AMARILLO"))),S19))</f>
        <v xml:space="preserve"> </v>
      </c>
      <c r="S19" s="25" t="str">
        <f>IF(Q19=0," ",IF(Q19&lt;=$N$4,"VENCIDO","NO VENCIDO"))</f>
        <v xml:space="preserve"> </v>
      </c>
      <c r="T19" s="18"/>
      <c r="U19" s="19"/>
      <c r="V19" s="19"/>
      <c r="W19" s="20"/>
      <c r="X19" s="20"/>
      <c r="Y19" s="164"/>
      <c r="Z19" s="21"/>
      <c r="AA19" s="4"/>
      <c r="AB19" s="166"/>
      <c r="AC19" s="166"/>
      <c r="AD19" s="170"/>
      <c r="AE19" s="166"/>
      <c r="AF19" s="166"/>
      <c r="AG19" s="166"/>
      <c r="AH19" s="166"/>
      <c r="AI19" s="166"/>
      <c r="AJ19" s="166"/>
      <c r="AK19" s="166"/>
      <c r="AL19" s="166"/>
      <c r="AM19" s="166"/>
      <c r="AN19" s="166"/>
      <c r="AO19" s="184"/>
      <c r="AP19" s="24"/>
      <c r="AQ19" s="8"/>
    </row>
    <row r="20" spans="1:43" ht="14.65" customHeight="1">
      <c r="A20" s="101"/>
      <c r="B20" s="189"/>
      <c r="C20" s="190"/>
      <c r="D20" s="118"/>
      <c r="E20" s="127"/>
      <c r="F20" s="133"/>
      <c r="G20" s="133"/>
      <c r="H20" s="133"/>
      <c r="I20" s="133"/>
      <c r="J20" s="145"/>
      <c r="K20" s="148"/>
      <c r="L20" s="151"/>
      <c r="M20" s="154"/>
      <c r="N20" s="14"/>
      <c r="O20" s="15"/>
      <c r="P20" s="15"/>
      <c r="Q20" s="16"/>
      <c r="R20" s="17" t="str">
        <f ca="1">IF(Q20=0," ",IFERROR(IF(DATEDIF(TODAY(),Q20,"M")&lt;=5,"ROJO",IF(DATEDIF(TODAY(),Q20,"M")&gt;=12,"VERDE",IF(AND(DATEDIF(TODAY(),Q20,"M")&gt;=6,DATEDIF(TODAY(),Q20,"M")&lt;=11),"AMARILLO"))),S20))</f>
        <v xml:space="preserve"> </v>
      </c>
      <c r="S20" s="25" t="str">
        <f>IF(Q20=0," ",IF(Q20&lt;=$N$4,"VENCIDO","NO VENCIDO"))</f>
        <v xml:space="preserve"> </v>
      </c>
      <c r="T20" s="18"/>
      <c r="U20" s="19"/>
      <c r="V20" s="19"/>
      <c r="W20" s="20"/>
      <c r="X20" s="20"/>
      <c r="Y20" s="164"/>
      <c r="Z20" s="21"/>
      <c r="AA20" s="4"/>
      <c r="AB20" s="166"/>
      <c r="AC20" s="166"/>
      <c r="AD20" s="170"/>
      <c r="AE20" s="166"/>
      <c r="AF20" s="166"/>
      <c r="AG20" s="166"/>
      <c r="AH20" s="166"/>
      <c r="AI20" s="166"/>
      <c r="AJ20" s="166"/>
      <c r="AK20" s="166"/>
      <c r="AL20" s="166"/>
      <c r="AM20" s="166"/>
      <c r="AN20" s="166"/>
      <c r="AO20" s="184"/>
      <c r="AP20" s="24"/>
      <c r="AQ20" s="8"/>
    </row>
    <row r="21" spans="1:43" ht="14.65" customHeight="1">
      <c r="A21" s="101"/>
      <c r="B21" s="189"/>
      <c r="C21" s="190"/>
      <c r="D21" s="118"/>
      <c r="E21" s="127"/>
      <c r="F21" s="133"/>
      <c r="G21" s="133"/>
      <c r="H21" s="133"/>
      <c r="I21" s="133"/>
      <c r="J21" s="145"/>
      <c r="K21" s="148"/>
      <c r="L21" s="151"/>
      <c r="M21" s="155"/>
      <c r="N21" s="14"/>
      <c r="O21" s="15"/>
      <c r="P21" s="15"/>
      <c r="Q21" s="16"/>
      <c r="R21" s="17" t="str">
        <f ca="1">IF(Q21=0," ",IFERROR(IF(DATEDIF(TODAY(),Q21,"M")&lt;=5,"ROJO",IF(DATEDIF(TODAY(),Q21,"M")&gt;=12,"VERDE",IF(AND(DATEDIF(TODAY(),Q21,"M")&gt;=6,DATEDIF(TODAY(),Q21,"M")&lt;=11),"AMARILLO"))),S21))</f>
        <v xml:space="preserve"> </v>
      </c>
      <c r="S21" s="25" t="str">
        <f>IF(Q21=0," ",IF(Q21&lt;=$N$4,"VENCIDO","NO VENCIDO"))</f>
        <v xml:space="preserve"> </v>
      </c>
      <c r="T21" s="18"/>
      <c r="U21" s="19"/>
      <c r="V21" s="19"/>
      <c r="W21" s="20"/>
      <c r="X21" s="20"/>
      <c r="Y21" s="164"/>
      <c r="Z21" s="21"/>
      <c r="AA21" s="4"/>
      <c r="AB21" s="166"/>
      <c r="AC21" s="166"/>
      <c r="AD21" s="170"/>
      <c r="AE21" s="166"/>
      <c r="AF21" s="166"/>
      <c r="AG21" s="166"/>
      <c r="AH21" s="166"/>
      <c r="AI21" s="166"/>
      <c r="AJ21" s="166"/>
      <c r="AK21" s="166"/>
      <c r="AL21" s="166"/>
      <c r="AM21" s="166"/>
      <c r="AN21" s="166"/>
      <c r="AO21" s="185"/>
      <c r="AP21" s="24"/>
      <c r="AQ21" s="8"/>
    </row>
    <row r="22" spans="1:43" ht="16.5">
      <c r="A22" s="102"/>
      <c r="B22" s="191"/>
      <c r="C22" s="192"/>
      <c r="D22" s="119"/>
      <c r="E22" s="128"/>
      <c r="F22" s="134"/>
      <c r="G22" s="134"/>
      <c r="H22" s="134"/>
      <c r="I22" s="134"/>
      <c r="J22" s="146"/>
      <c r="K22" s="149"/>
      <c r="L22" s="152"/>
      <c r="M22" s="28" t="b">
        <f>M17=N22</f>
        <v>0</v>
      </c>
      <c r="N22" s="29">
        <f>SUM(N17:N21)</f>
        <v>0</v>
      </c>
      <c r="O22" s="30" t="s">
        <v>112</v>
      </c>
      <c r="P22" s="31"/>
      <c r="Q22" s="32"/>
      <c r="R22" s="32"/>
      <c r="S22" s="32"/>
      <c r="T22" s="33">
        <f>SUM(T17:T21)</f>
        <v>0</v>
      </c>
      <c r="U22" s="34"/>
      <c r="V22" s="34"/>
      <c r="W22" s="34"/>
      <c r="X22" s="35"/>
      <c r="Y22" s="165"/>
      <c r="Z22" s="36"/>
      <c r="AA22" s="4"/>
      <c r="AB22" s="37"/>
      <c r="AC22" s="38"/>
      <c r="AD22" s="38"/>
      <c r="AE22" s="38"/>
      <c r="AF22" s="38"/>
      <c r="AG22" s="38"/>
      <c r="AH22" s="38"/>
      <c r="AI22" s="38"/>
      <c r="AJ22" s="38"/>
      <c r="AK22" s="38"/>
      <c r="AL22" s="38"/>
      <c r="AM22" s="38"/>
      <c r="AN22" s="38"/>
      <c r="AO22" s="39"/>
      <c r="AP22" s="24"/>
      <c r="AQ22" s="8"/>
    </row>
    <row r="23" spans="1:43" ht="14.65" customHeight="1">
      <c r="A23" s="100">
        <f>A17+1</f>
        <v>4</v>
      </c>
      <c r="B23" s="187" t="s">
        <v>118</v>
      </c>
      <c r="C23" s="188"/>
      <c r="D23" s="117">
        <f>+Octubre!M23</f>
        <v>31</v>
      </c>
      <c r="E23" s="126"/>
      <c r="F23" s="132"/>
      <c r="G23" s="132"/>
      <c r="H23" s="132"/>
      <c r="I23" s="132"/>
      <c r="J23" s="144">
        <f>+F23+G23</f>
        <v>0</v>
      </c>
      <c r="K23" s="147">
        <f>+AO23</f>
        <v>0</v>
      </c>
      <c r="L23" s="150">
        <f>+J23+K23</f>
        <v>0</v>
      </c>
      <c r="M23" s="153">
        <f>+(D23+E23)-(L23)+H23-I23</f>
        <v>31</v>
      </c>
      <c r="N23" s="14"/>
      <c r="O23" s="15"/>
      <c r="P23" s="15"/>
      <c r="Q23" s="16"/>
      <c r="R23" s="17" t="str">
        <f ca="1">IF(Q23=0," ",IFERROR(IF(DATEDIF(TODAY(),Q23,"M")&lt;=5,"ROJO",IF(DATEDIF(TODAY(),Q23,"M")&gt;=12,"VERDE",IF(AND(DATEDIF(TODAY(),Q23,"M")&gt;=6,DATEDIF(TODAY(),Q23,"M")&lt;=11),"AMARILLO"))),S23))</f>
        <v xml:space="preserve"> </v>
      </c>
      <c r="S23" s="17" t="str">
        <f>IF(Q23=0," ",IF(Q23&lt;=$N$4,"VENCIDO","NO VENCIDO"))</f>
        <v xml:space="preserve"> </v>
      </c>
      <c r="T23" s="18"/>
      <c r="U23" s="19"/>
      <c r="V23" s="19"/>
      <c r="W23" s="20"/>
      <c r="X23" s="20"/>
      <c r="Y23" s="163">
        <f>+AT23</f>
        <v>0</v>
      </c>
      <c r="Z23" s="21"/>
      <c r="AA23" s="4"/>
      <c r="AB23" s="166"/>
      <c r="AC23" s="166"/>
      <c r="AD23" s="170">
        <f>+AB23+AC23</f>
        <v>0</v>
      </c>
      <c r="AE23" s="166"/>
      <c r="AF23" s="166"/>
      <c r="AG23" s="166"/>
      <c r="AH23" s="166"/>
      <c r="AI23" s="166"/>
      <c r="AJ23" s="166"/>
      <c r="AK23" s="166"/>
      <c r="AL23" s="166"/>
      <c r="AM23" s="166"/>
      <c r="AN23" s="166"/>
      <c r="AO23" s="183">
        <f>SUM(AD23:AN27)</f>
        <v>0</v>
      </c>
      <c r="AP23" s="24"/>
      <c r="AQ23" s="8"/>
    </row>
    <row r="24" spans="1:43" ht="14.65" customHeight="1">
      <c r="A24" s="101"/>
      <c r="B24" s="189"/>
      <c r="C24" s="190"/>
      <c r="D24" s="118"/>
      <c r="E24" s="127"/>
      <c r="F24" s="133"/>
      <c r="G24" s="133"/>
      <c r="H24" s="133"/>
      <c r="I24" s="133"/>
      <c r="J24" s="145"/>
      <c r="K24" s="148"/>
      <c r="L24" s="151"/>
      <c r="M24" s="154"/>
      <c r="N24" s="14"/>
      <c r="O24" s="15"/>
      <c r="P24" s="15"/>
      <c r="Q24" s="16"/>
      <c r="R24" s="17" t="str">
        <f ca="1">IF(Q24=0," ",IFERROR(IF(DATEDIF(TODAY(),Q24,"M")&lt;=5,"ROJO",IF(DATEDIF(TODAY(),Q24,"M")&gt;=12,"VERDE",IF(AND(DATEDIF(TODAY(),Q24,"M")&gt;=6,DATEDIF(TODAY(),Q24,"M")&lt;=11),"AMARILLO"))),S24))</f>
        <v xml:space="preserve"> </v>
      </c>
      <c r="S24" s="25" t="str">
        <f>IF(Q24=0," ",IF(Q24&lt;=$N$4,"VENCIDO","NO VENCIDO"))</f>
        <v xml:space="preserve"> </v>
      </c>
      <c r="T24" s="18"/>
      <c r="U24" s="19"/>
      <c r="V24" s="19"/>
      <c r="W24" s="20"/>
      <c r="X24" s="20"/>
      <c r="Y24" s="164"/>
      <c r="Z24" s="21"/>
      <c r="AA24" s="4"/>
      <c r="AB24" s="166"/>
      <c r="AC24" s="166"/>
      <c r="AD24" s="170"/>
      <c r="AE24" s="166"/>
      <c r="AF24" s="166"/>
      <c r="AG24" s="166"/>
      <c r="AH24" s="166"/>
      <c r="AI24" s="166"/>
      <c r="AJ24" s="166"/>
      <c r="AK24" s="166"/>
      <c r="AL24" s="166"/>
      <c r="AM24" s="166"/>
      <c r="AN24" s="166"/>
      <c r="AO24" s="184"/>
      <c r="AP24" s="24"/>
      <c r="AQ24" s="8"/>
    </row>
    <row r="25" spans="1:43" ht="14.65" customHeight="1">
      <c r="A25" s="101"/>
      <c r="B25" s="189"/>
      <c r="C25" s="190"/>
      <c r="D25" s="118"/>
      <c r="E25" s="127"/>
      <c r="F25" s="133"/>
      <c r="G25" s="133"/>
      <c r="H25" s="133"/>
      <c r="I25" s="133"/>
      <c r="J25" s="145"/>
      <c r="K25" s="148"/>
      <c r="L25" s="151"/>
      <c r="M25" s="154"/>
      <c r="N25" s="14"/>
      <c r="O25" s="15"/>
      <c r="P25" s="15"/>
      <c r="Q25" s="16"/>
      <c r="R25" s="17" t="str">
        <f ca="1">IF(Q25=0," ",IFERROR(IF(DATEDIF(TODAY(),Q25,"M")&lt;=5,"ROJO",IF(DATEDIF(TODAY(),Q25,"M")&gt;=12,"VERDE",IF(AND(DATEDIF(TODAY(),Q25,"M")&gt;=6,DATEDIF(TODAY(),Q25,"M")&lt;=11),"AMARILLO"))),S25))</f>
        <v xml:space="preserve"> </v>
      </c>
      <c r="S25" s="25" t="str">
        <f>IF(Q25=0," ",IF(Q25&lt;=$N$4,"VENCIDO","NO VENCIDO"))</f>
        <v xml:space="preserve"> </v>
      </c>
      <c r="T25" s="18"/>
      <c r="U25" s="19"/>
      <c r="V25" s="19"/>
      <c r="W25" s="20"/>
      <c r="X25" s="20"/>
      <c r="Y25" s="164"/>
      <c r="Z25" s="21"/>
      <c r="AA25" s="4"/>
      <c r="AB25" s="166"/>
      <c r="AC25" s="166"/>
      <c r="AD25" s="170"/>
      <c r="AE25" s="166"/>
      <c r="AF25" s="166"/>
      <c r="AG25" s="166"/>
      <c r="AH25" s="166"/>
      <c r="AI25" s="166"/>
      <c r="AJ25" s="166"/>
      <c r="AK25" s="166"/>
      <c r="AL25" s="166"/>
      <c r="AM25" s="166"/>
      <c r="AN25" s="166"/>
      <c r="AO25" s="184"/>
      <c r="AP25" s="24"/>
      <c r="AQ25" s="8"/>
    </row>
    <row r="26" spans="1:43" ht="14.65" customHeight="1">
      <c r="A26" s="101"/>
      <c r="B26" s="189"/>
      <c r="C26" s="190"/>
      <c r="D26" s="118"/>
      <c r="E26" s="127"/>
      <c r="F26" s="133"/>
      <c r="G26" s="133"/>
      <c r="H26" s="133"/>
      <c r="I26" s="133"/>
      <c r="J26" s="145"/>
      <c r="K26" s="148"/>
      <c r="L26" s="151"/>
      <c r="M26" s="154"/>
      <c r="N26" s="14"/>
      <c r="O26" s="15"/>
      <c r="P26" s="15"/>
      <c r="Q26" s="16"/>
      <c r="R26" s="17" t="str">
        <f ca="1">IF(Q26=0," ",IFERROR(IF(DATEDIF(TODAY(),Q26,"M")&lt;=5,"ROJO",IF(DATEDIF(TODAY(),Q26,"M")&gt;=12,"VERDE",IF(AND(DATEDIF(TODAY(),Q26,"M")&gt;=6,DATEDIF(TODAY(),Q26,"M")&lt;=11),"AMARILLO"))),S26))</f>
        <v xml:space="preserve"> </v>
      </c>
      <c r="S26" s="25" t="str">
        <f>IF(Q26=0," ",IF(Q26&lt;=$N$4,"VENCIDO","NO VENCIDO"))</f>
        <v xml:space="preserve"> </v>
      </c>
      <c r="T26" s="18"/>
      <c r="U26" s="19"/>
      <c r="V26" s="19"/>
      <c r="W26" s="20"/>
      <c r="X26" s="20"/>
      <c r="Y26" s="164"/>
      <c r="Z26" s="21"/>
      <c r="AA26" s="4"/>
      <c r="AB26" s="166"/>
      <c r="AC26" s="166"/>
      <c r="AD26" s="170"/>
      <c r="AE26" s="166"/>
      <c r="AF26" s="166"/>
      <c r="AG26" s="166"/>
      <c r="AH26" s="166"/>
      <c r="AI26" s="166"/>
      <c r="AJ26" s="166"/>
      <c r="AK26" s="166"/>
      <c r="AL26" s="166"/>
      <c r="AM26" s="166"/>
      <c r="AN26" s="166"/>
      <c r="AO26" s="184"/>
      <c r="AP26" s="24"/>
      <c r="AQ26" s="8"/>
    </row>
    <row r="27" spans="1:43" ht="14.65" customHeight="1">
      <c r="A27" s="101"/>
      <c r="B27" s="189"/>
      <c r="C27" s="190"/>
      <c r="D27" s="118"/>
      <c r="E27" s="127"/>
      <c r="F27" s="133"/>
      <c r="G27" s="133"/>
      <c r="H27" s="133"/>
      <c r="I27" s="133"/>
      <c r="J27" s="145"/>
      <c r="K27" s="148"/>
      <c r="L27" s="151"/>
      <c r="M27" s="155"/>
      <c r="N27" s="14"/>
      <c r="O27" s="15"/>
      <c r="P27" s="15"/>
      <c r="Q27" s="16"/>
      <c r="R27" s="17" t="str">
        <f ca="1">IF(Q27=0," ",IFERROR(IF(DATEDIF(TODAY(),Q27,"M")&lt;=5,"ROJO",IF(DATEDIF(TODAY(),Q27,"M")&gt;=12,"VERDE",IF(AND(DATEDIF(TODAY(),Q27,"M")&gt;=6,DATEDIF(TODAY(),Q27,"M")&lt;=11),"AMARILLO"))),S27))</f>
        <v xml:space="preserve"> </v>
      </c>
      <c r="S27" s="25" t="str">
        <f>IF(Q27=0," ",IF(Q27&lt;=$N$4,"VENCIDO","NO VENCIDO"))</f>
        <v xml:space="preserve"> </v>
      </c>
      <c r="T27" s="18"/>
      <c r="U27" s="19"/>
      <c r="V27" s="19"/>
      <c r="W27" s="20"/>
      <c r="X27" s="20"/>
      <c r="Y27" s="164"/>
      <c r="Z27" s="21"/>
      <c r="AA27" s="4"/>
      <c r="AB27" s="166"/>
      <c r="AC27" s="166"/>
      <c r="AD27" s="170"/>
      <c r="AE27" s="166"/>
      <c r="AF27" s="166"/>
      <c r="AG27" s="166"/>
      <c r="AH27" s="166"/>
      <c r="AI27" s="166"/>
      <c r="AJ27" s="166"/>
      <c r="AK27" s="166"/>
      <c r="AL27" s="166"/>
      <c r="AM27" s="166"/>
      <c r="AN27" s="166"/>
      <c r="AO27" s="185"/>
      <c r="AP27" s="24"/>
      <c r="AQ27" s="8"/>
    </row>
    <row r="28" spans="1:43" ht="16.5">
      <c r="A28" s="102"/>
      <c r="B28" s="191"/>
      <c r="C28" s="192"/>
      <c r="D28" s="119"/>
      <c r="E28" s="128"/>
      <c r="F28" s="134"/>
      <c r="G28" s="134"/>
      <c r="H28" s="134"/>
      <c r="I28" s="134"/>
      <c r="J28" s="146"/>
      <c r="K28" s="149"/>
      <c r="L28" s="152"/>
      <c r="M28" s="28" t="b">
        <f>M23=N28</f>
        <v>0</v>
      </c>
      <c r="N28" s="29">
        <f>SUM(N23:N27)</f>
        <v>0</v>
      </c>
      <c r="O28" s="30" t="s">
        <v>112</v>
      </c>
      <c r="P28" s="31"/>
      <c r="Q28" s="32"/>
      <c r="R28" s="32"/>
      <c r="S28" s="32"/>
      <c r="T28" s="33">
        <f>SUM(T23:T27)</f>
        <v>0</v>
      </c>
      <c r="U28" s="34"/>
      <c r="V28" s="34"/>
      <c r="W28" s="34"/>
      <c r="X28" s="35"/>
      <c r="Y28" s="165"/>
      <c r="Z28" s="36"/>
      <c r="AA28" s="4"/>
      <c r="AB28" s="37"/>
      <c r="AC28" s="38"/>
      <c r="AD28" s="38"/>
      <c r="AE28" s="38"/>
      <c r="AF28" s="38"/>
      <c r="AG28" s="38"/>
      <c r="AH28" s="38"/>
      <c r="AI28" s="38"/>
      <c r="AJ28" s="38"/>
      <c r="AK28" s="38"/>
      <c r="AL28" s="38"/>
      <c r="AM28" s="38"/>
      <c r="AN28" s="38"/>
      <c r="AO28" s="39"/>
      <c r="AP28" s="24"/>
      <c r="AQ28" s="8"/>
    </row>
    <row r="29" spans="1:43" ht="14.65" customHeight="1">
      <c r="A29" s="100">
        <f>A23+1</f>
        <v>5</v>
      </c>
      <c r="B29" s="193" t="s">
        <v>121</v>
      </c>
      <c r="C29" s="193"/>
      <c r="D29" s="117">
        <f>+Octubre!M29</f>
        <v>23</v>
      </c>
      <c r="E29" s="126"/>
      <c r="F29" s="132"/>
      <c r="G29" s="132"/>
      <c r="H29" s="132"/>
      <c r="I29" s="132"/>
      <c r="J29" s="144">
        <f>+F29+G29</f>
        <v>0</v>
      </c>
      <c r="K29" s="147">
        <f>+AO29</f>
        <v>0</v>
      </c>
      <c r="L29" s="150">
        <f>+J29+K29</f>
        <v>0</v>
      </c>
      <c r="M29" s="153">
        <f>+(D29+E29)-(L29)+H29-I29</f>
        <v>23</v>
      </c>
      <c r="N29" s="14"/>
      <c r="O29" s="15"/>
      <c r="P29" s="15"/>
      <c r="Q29" s="16"/>
      <c r="R29" s="17" t="str">
        <f ca="1">IF(Q29=0," ",IFERROR(IF(DATEDIF(TODAY(),Q29,"M")&lt;=5,"ROJO",IF(DATEDIF(TODAY(),Q29,"M")&gt;=12,"VERDE",IF(AND(DATEDIF(TODAY(),Q29,"M")&gt;=6,DATEDIF(TODAY(),Q29,"M")&lt;=11),"AMARILLO"))),S29))</f>
        <v xml:space="preserve"> </v>
      </c>
      <c r="S29" s="17" t="str">
        <f>IF(Q29=0," ",IF(Q29&lt;=$N$4,"VENCIDO","NO VENCIDO"))</f>
        <v xml:space="preserve"> </v>
      </c>
      <c r="T29" s="18"/>
      <c r="U29" s="19"/>
      <c r="V29" s="19"/>
      <c r="W29" s="20"/>
      <c r="X29" s="20"/>
      <c r="Y29" s="163">
        <f>+AT29</f>
        <v>0</v>
      </c>
      <c r="Z29" s="21"/>
      <c r="AA29" s="4"/>
      <c r="AB29" s="166"/>
      <c r="AC29" s="166"/>
      <c r="AD29" s="170">
        <f>+AB29+AC29</f>
        <v>0</v>
      </c>
      <c r="AE29" s="166"/>
      <c r="AF29" s="166"/>
      <c r="AG29" s="166"/>
      <c r="AH29" s="166"/>
      <c r="AI29" s="166"/>
      <c r="AJ29" s="166"/>
      <c r="AK29" s="166"/>
      <c r="AL29" s="166"/>
      <c r="AM29" s="166"/>
      <c r="AN29" s="166"/>
      <c r="AO29" s="183">
        <f>SUM(AD29:AN33)</f>
        <v>0</v>
      </c>
      <c r="AP29" s="24"/>
      <c r="AQ29" s="8"/>
    </row>
    <row r="30" spans="1:43" ht="14.65" customHeight="1">
      <c r="A30" s="101"/>
      <c r="B30" s="193"/>
      <c r="C30" s="193"/>
      <c r="D30" s="118"/>
      <c r="E30" s="127"/>
      <c r="F30" s="133"/>
      <c r="G30" s="133"/>
      <c r="H30" s="133"/>
      <c r="I30" s="133"/>
      <c r="J30" s="145"/>
      <c r="K30" s="148"/>
      <c r="L30" s="151"/>
      <c r="M30" s="154"/>
      <c r="N30" s="14"/>
      <c r="O30" s="15"/>
      <c r="P30" s="15"/>
      <c r="Q30" s="16"/>
      <c r="R30" s="17" t="str">
        <f ca="1">IF(Q30=0," ",IFERROR(IF(DATEDIF(TODAY(),Q30,"M")&lt;=5,"ROJO",IF(DATEDIF(TODAY(),Q30,"M")&gt;=12,"VERDE",IF(AND(DATEDIF(TODAY(),Q30,"M")&gt;=6,DATEDIF(TODAY(),Q30,"M")&lt;=11),"AMARILLO"))),S30))</f>
        <v xml:space="preserve"> </v>
      </c>
      <c r="S30" s="25" t="str">
        <f>IF(Q30=0," ",IF(Q30&lt;=$N$4,"VENCIDO","NO VENCIDO"))</f>
        <v xml:space="preserve"> </v>
      </c>
      <c r="T30" s="18"/>
      <c r="U30" s="19"/>
      <c r="V30" s="19"/>
      <c r="W30" s="20"/>
      <c r="X30" s="20"/>
      <c r="Y30" s="164"/>
      <c r="Z30" s="21"/>
      <c r="AA30" s="4"/>
      <c r="AB30" s="166"/>
      <c r="AC30" s="166"/>
      <c r="AD30" s="170"/>
      <c r="AE30" s="166"/>
      <c r="AF30" s="166"/>
      <c r="AG30" s="166"/>
      <c r="AH30" s="166"/>
      <c r="AI30" s="166"/>
      <c r="AJ30" s="166"/>
      <c r="AK30" s="166"/>
      <c r="AL30" s="166"/>
      <c r="AM30" s="166"/>
      <c r="AN30" s="166"/>
      <c r="AO30" s="184"/>
      <c r="AP30" s="24"/>
      <c r="AQ30" s="8"/>
    </row>
    <row r="31" spans="1:43" ht="14.65" customHeight="1">
      <c r="A31" s="101"/>
      <c r="B31" s="193"/>
      <c r="C31" s="193"/>
      <c r="D31" s="118"/>
      <c r="E31" s="127"/>
      <c r="F31" s="133"/>
      <c r="G31" s="133"/>
      <c r="H31" s="133"/>
      <c r="I31" s="133"/>
      <c r="J31" s="145"/>
      <c r="K31" s="148"/>
      <c r="L31" s="151"/>
      <c r="M31" s="154"/>
      <c r="N31" s="14"/>
      <c r="O31" s="15"/>
      <c r="P31" s="15"/>
      <c r="Q31" s="16"/>
      <c r="R31" s="17" t="str">
        <f ca="1">IF(Q31=0," ",IFERROR(IF(DATEDIF(TODAY(),Q31,"M")&lt;=5,"ROJO",IF(DATEDIF(TODAY(),Q31,"M")&gt;=12,"VERDE",IF(AND(DATEDIF(TODAY(),Q31,"M")&gt;=6,DATEDIF(TODAY(),Q31,"M")&lt;=11),"AMARILLO"))),S31))</f>
        <v xml:space="preserve"> </v>
      </c>
      <c r="S31" s="25" t="str">
        <f>IF(Q31=0," ",IF(Q31&lt;=$N$4,"VENCIDO","NO VENCIDO"))</f>
        <v xml:space="preserve"> </v>
      </c>
      <c r="T31" s="18"/>
      <c r="U31" s="19"/>
      <c r="V31" s="19"/>
      <c r="W31" s="20"/>
      <c r="X31" s="20"/>
      <c r="Y31" s="164"/>
      <c r="Z31" s="21"/>
      <c r="AA31" s="4"/>
      <c r="AB31" s="166"/>
      <c r="AC31" s="166"/>
      <c r="AD31" s="170"/>
      <c r="AE31" s="166"/>
      <c r="AF31" s="166"/>
      <c r="AG31" s="166"/>
      <c r="AH31" s="166"/>
      <c r="AI31" s="166"/>
      <c r="AJ31" s="166"/>
      <c r="AK31" s="166"/>
      <c r="AL31" s="166"/>
      <c r="AM31" s="166"/>
      <c r="AN31" s="166"/>
      <c r="AO31" s="184"/>
      <c r="AP31" s="24"/>
      <c r="AQ31" s="8"/>
    </row>
    <row r="32" spans="1:43" ht="14.65" customHeight="1">
      <c r="A32" s="101"/>
      <c r="B32" s="193"/>
      <c r="C32" s="193"/>
      <c r="D32" s="118"/>
      <c r="E32" s="127"/>
      <c r="F32" s="133"/>
      <c r="G32" s="133"/>
      <c r="H32" s="133"/>
      <c r="I32" s="133"/>
      <c r="J32" s="145"/>
      <c r="K32" s="148"/>
      <c r="L32" s="151"/>
      <c r="M32" s="154"/>
      <c r="N32" s="14"/>
      <c r="O32" s="15"/>
      <c r="P32" s="15"/>
      <c r="Q32" s="16"/>
      <c r="R32" s="17" t="str">
        <f ca="1">IF(Q32=0," ",IFERROR(IF(DATEDIF(TODAY(),Q32,"M")&lt;=5,"ROJO",IF(DATEDIF(TODAY(),Q32,"M")&gt;=12,"VERDE",IF(AND(DATEDIF(TODAY(),Q32,"M")&gt;=6,DATEDIF(TODAY(),Q32,"M")&lt;=11),"AMARILLO"))),S32))</f>
        <v xml:space="preserve"> </v>
      </c>
      <c r="S32" s="25" t="str">
        <f>IF(Q32=0," ",IF(Q32&lt;=$N$4,"VENCIDO","NO VENCIDO"))</f>
        <v xml:space="preserve"> </v>
      </c>
      <c r="T32" s="18"/>
      <c r="U32" s="19"/>
      <c r="V32" s="19"/>
      <c r="W32" s="20"/>
      <c r="X32" s="20"/>
      <c r="Y32" s="164"/>
      <c r="Z32" s="21"/>
      <c r="AA32" s="4"/>
      <c r="AB32" s="166"/>
      <c r="AC32" s="166"/>
      <c r="AD32" s="170"/>
      <c r="AE32" s="166"/>
      <c r="AF32" s="166"/>
      <c r="AG32" s="166"/>
      <c r="AH32" s="166"/>
      <c r="AI32" s="166"/>
      <c r="AJ32" s="166"/>
      <c r="AK32" s="166"/>
      <c r="AL32" s="166"/>
      <c r="AM32" s="166"/>
      <c r="AN32" s="166"/>
      <c r="AO32" s="184"/>
      <c r="AP32" s="24"/>
      <c r="AQ32" s="8"/>
    </row>
    <row r="33" spans="1:43" ht="14.65" customHeight="1">
      <c r="A33" s="101"/>
      <c r="B33" s="193"/>
      <c r="C33" s="193"/>
      <c r="D33" s="118"/>
      <c r="E33" s="127"/>
      <c r="F33" s="133"/>
      <c r="G33" s="133"/>
      <c r="H33" s="133"/>
      <c r="I33" s="133"/>
      <c r="J33" s="145"/>
      <c r="K33" s="148"/>
      <c r="L33" s="151"/>
      <c r="M33" s="155"/>
      <c r="N33" s="14"/>
      <c r="O33" s="15"/>
      <c r="P33" s="15"/>
      <c r="Q33" s="16"/>
      <c r="R33" s="17" t="str">
        <f ca="1">IF(Q33=0," ",IFERROR(IF(DATEDIF(TODAY(),Q33,"M")&lt;=5,"ROJO",IF(DATEDIF(TODAY(),Q33,"M")&gt;=12,"VERDE",IF(AND(DATEDIF(TODAY(),Q33,"M")&gt;=6,DATEDIF(TODAY(),Q33,"M")&lt;=11),"AMARILLO"))),S33))</f>
        <v xml:space="preserve"> </v>
      </c>
      <c r="S33" s="25" t="str">
        <f>IF(Q33=0," ",IF(Q33&lt;=$N$4,"VENCIDO","NO VENCIDO"))</f>
        <v xml:space="preserve"> </v>
      </c>
      <c r="T33" s="18"/>
      <c r="U33" s="19"/>
      <c r="V33" s="19"/>
      <c r="W33" s="20"/>
      <c r="X33" s="20"/>
      <c r="Y33" s="164"/>
      <c r="Z33" s="21"/>
      <c r="AA33" s="4"/>
      <c r="AB33" s="166"/>
      <c r="AC33" s="166"/>
      <c r="AD33" s="170"/>
      <c r="AE33" s="166"/>
      <c r="AF33" s="166"/>
      <c r="AG33" s="166"/>
      <c r="AH33" s="166"/>
      <c r="AI33" s="166"/>
      <c r="AJ33" s="166"/>
      <c r="AK33" s="166"/>
      <c r="AL33" s="166"/>
      <c r="AM33" s="166"/>
      <c r="AN33" s="166"/>
      <c r="AO33" s="185"/>
      <c r="AP33" s="24"/>
      <c r="AQ33" s="8"/>
    </row>
    <row r="34" spans="1:43" ht="16.5">
      <c r="A34" s="102"/>
      <c r="B34" s="193"/>
      <c r="C34" s="193"/>
      <c r="D34" s="119"/>
      <c r="E34" s="128"/>
      <c r="F34" s="134"/>
      <c r="G34" s="134"/>
      <c r="H34" s="134"/>
      <c r="I34" s="134"/>
      <c r="J34" s="146"/>
      <c r="K34" s="149"/>
      <c r="L34" s="152"/>
      <c r="M34" s="28" t="b">
        <f>M29=N34</f>
        <v>0</v>
      </c>
      <c r="N34" s="29">
        <f>SUM(N29:N33)</f>
        <v>0</v>
      </c>
      <c r="O34" s="30" t="s">
        <v>112</v>
      </c>
      <c r="P34" s="31"/>
      <c r="Q34" s="32"/>
      <c r="R34" s="32"/>
      <c r="S34" s="32"/>
      <c r="T34" s="33">
        <f>SUM(T29:T33)</f>
        <v>0</v>
      </c>
      <c r="U34" s="34"/>
      <c r="V34" s="34"/>
      <c r="W34" s="34"/>
      <c r="X34" s="35"/>
      <c r="Y34" s="165"/>
      <c r="Z34" s="36"/>
      <c r="AA34" s="4"/>
      <c r="AB34" s="37"/>
      <c r="AC34" s="38"/>
      <c r="AD34" s="38"/>
      <c r="AE34" s="38"/>
      <c r="AF34" s="38"/>
      <c r="AG34" s="38"/>
      <c r="AH34" s="38"/>
      <c r="AI34" s="38"/>
      <c r="AJ34" s="38"/>
      <c r="AK34" s="38"/>
      <c r="AL34" s="38"/>
      <c r="AM34" s="38"/>
      <c r="AN34" s="38"/>
      <c r="AO34" s="39"/>
      <c r="AP34" s="24"/>
      <c r="AQ34" s="8"/>
    </row>
    <row r="35" spans="1:43" ht="14.65" customHeight="1">
      <c r="A35" s="100">
        <f>A29+1</f>
        <v>6</v>
      </c>
      <c r="B35" s="193" t="s">
        <v>123</v>
      </c>
      <c r="C35" s="193"/>
      <c r="D35" s="117">
        <f>+Octubre!M35</f>
        <v>3</v>
      </c>
      <c r="E35" s="126"/>
      <c r="F35" s="132"/>
      <c r="G35" s="132"/>
      <c r="H35" s="132"/>
      <c r="I35" s="132"/>
      <c r="J35" s="144">
        <f>+F35+G35</f>
        <v>0</v>
      </c>
      <c r="K35" s="147">
        <f>+AO35</f>
        <v>0</v>
      </c>
      <c r="L35" s="150">
        <f>+J35+K35</f>
        <v>0</v>
      </c>
      <c r="M35" s="153">
        <f>+(D35+E35)-(L35)+H35-I35</f>
        <v>3</v>
      </c>
      <c r="N35" s="14"/>
      <c r="O35" s="15"/>
      <c r="P35" s="15"/>
      <c r="Q35" s="16"/>
      <c r="R35" s="17" t="str">
        <f ca="1">IF(Q35=0," ",IFERROR(IF(DATEDIF(TODAY(),Q35,"M")&lt;=5,"ROJO",IF(DATEDIF(TODAY(),Q35,"M")&gt;=12,"VERDE",IF(AND(DATEDIF(TODAY(),Q35,"M")&gt;=6,DATEDIF(TODAY(),Q35,"M")&lt;=11),"AMARILLO"))),S35))</f>
        <v xml:space="preserve"> </v>
      </c>
      <c r="S35" s="17" t="str">
        <f>IF(Q35=0," ",IF(Q35&lt;=$N$4,"VENCIDO","NO VENCIDO"))</f>
        <v xml:space="preserve"> </v>
      </c>
      <c r="T35" s="18"/>
      <c r="U35" s="19"/>
      <c r="V35" s="19"/>
      <c r="W35" s="20"/>
      <c r="X35" s="20"/>
      <c r="Y35" s="163">
        <f>+AT35</f>
        <v>0</v>
      </c>
      <c r="Z35" s="21"/>
      <c r="AA35" s="4"/>
      <c r="AB35" s="166"/>
      <c r="AC35" s="166"/>
      <c r="AD35" s="170">
        <f>+AB35+AC35</f>
        <v>0</v>
      </c>
      <c r="AE35" s="166"/>
      <c r="AF35" s="166"/>
      <c r="AG35" s="166"/>
      <c r="AH35" s="166"/>
      <c r="AI35" s="166"/>
      <c r="AJ35" s="166"/>
      <c r="AK35" s="166"/>
      <c r="AL35" s="166"/>
      <c r="AM35" s="166"/>
      <c r="AN35" s="166"/>
      <c r="AO35" s="183">
        <f>SUM(AD35:AN39)</f>
        <v>0</v>
      </c>
      <c r="AP35" s="24"/>
      <c r="AQ35" s="8"/>
    </row>
    <row r="36" spans="1:43" ht="14.65" customHeight="1">
      <c r="A36" s="101"/>
      <c r="B36" s="193"/>
      <c r="C36" s="193"/>
      <c r="D36" s="118"/>
      <c r="E36" s="127"/>
      <c r="F36" s="133"/>
      <c r="G36" s="133"/>
      <c r="H36" s="133"/>
      <c r="I36" s="133"/>
      <c r="J36" s="145"/>
      <c r="K36" s="148"/>
      <c r="L36" s="151"/>
      <c r="M36" s="154"/>
      <c r="N36" s="14"/>
      <c r="O36" s="15"/>
      <c r="P36" s="15"/>
      <c r="Q36" s="16"/>
      <c r="R36" s="17" t="str">
        <f ca="1">IF(Q36=0," ",IFERROR(IF(DATEDIF(TODAY(),Q36,"M")&lt;=5,"ROJO",IF(DATEDIF(TODAY(),Q36,"M")&gt;=12,"VERDE",IF(AND(DATEDIF(TODAY(),Q36,"M")&gt;=6,DATEDIF(TODAY(),Q36,"M")&lt;=11),"AMARILLO"))),S36))</f>
        <v xml:space="preserve"> </v>
      </c>
      <c r="S36" s="25" t="str">
        <f>IF(Q36=0," ",IF(Q36&lt;=$N$4,"VENCIDO","NO VENCIDO"))</f>
        <v xml:space="preserve"> </v>
      </c>
      <c r="T36" s="18"/>
      <c r="U36" s="19"/>
      <c r="V36" s="19"/>
      <c r="W36" s="20"/>
      <c r="X36" s="20"/>
      <c r="Y36" s="164"/>
      <c r="Z36" s="21"/>
      <c r="AA36" s="4"/>
      <c r="AB36" s="166"/>
      <c r="AC36" s="166"/>
      <c r="AD36" s="170"/>
      <c r="AE36" s="166"/>
      <c r="AF36" s="166"/>
      <c r="AG36" s="166"/>
      <c r="AH36" s="166"/>
      <c r="AI36" s="166"/>
      <c r="AJ36" s="166"/>
      <c r="AK36" s="166"/>
      <c r="AL36" s="166"/>
      <c r="AM36" s="166"/>
      <c r="AN36" s="166"/>
      <c r="AO36" s="184"/>
      <c r="AP36" s="24"/>
      <c r="AQ36" s="8"/>
    </row>
    <row r="37" spans="1:43" ht="14.65" customHeight="1">
      <c r="A37" s="101"/>
      <c r="B37" s="193"/>
      <c r="C37" s="193"/>
      <c r="D37" s="118"/>
      <c r="E37" s="127"/>
      <c r="F37" s="133"/>
      <c r="G37" s="133"/>
      <c r="H37" s="133"/>
      <c r="I37" s="133"/>
      <c r="J37" s="145"/>
      <c r="K37" s="148"/>
      <c r="L37" s="151"/>
      <c r="M37" s="154"/>
      <c r="N37" s="14"/>
      <c r="O37" s="15"/>
      <c r="P37" s="15"/>
      <c r="Q37" s="16"/>
      <c r="R37" s="17" t="str">
        <f ca="1">IF(Q37=0," ",IFERROR(IF(DATEDIF(TODAY(),Q37,"M")&lt;=5,"ROJO",IF(DATEDIF(TODAY(),Q37,"M")&gt;=12,"VERDE",IF(AND(DATEDIF(TODAY(),Q37,"M")&gt;=6,DATEDIF(TODAY(),Q37,"M")&lt;=11),"AMARILLO"))),S37))</f>
        <v xml:space="preserve"> </v>
      </c>
      <c r="S37" s="25" t="str">
        <f>IF(Q37=0," ",IF(Q37&lt;=$N$4,"VENCIDO","NO VENCIDO"))</f>
        <v xml:space="preserve"> </v>
      </c>
      <c r="T37" s="18"/>
      <c r="U37" s="19"/>
      <c r="V37" s="19"/>
      <c r="W37" s="20"/>
      <c r="X37" s="20"/>
      <c r="Y37" s="164"/>
      <c r="Z37" s="21"/>
      <c r="AA37" s="4"/>
      <c r="AB37" s="166"/>
      <c r="AC37" s="166"/>
      <c r="AD37" s="170"/>
      <c r="AE37" s="166"/>
      <c r="AF37" s="166"/>
      <c r="AG37" s="166"/>
      <c r="AH37" s="166"/>
      <c r="AI37" s="166"/>
      <c r="AJ37" s="166"/>
      <c r="AK37" s="166"/>
      <c r="AL37" s="166"/>
      <c r="AM37" s="166"/>
      <c r="AN37" s="166"/>
      <c r="AO37" s="184"/>
      <c r="AP37" s="24"/>
      <c r="AQ37" s="8"/>
    </row>
    <row r="38" spans="1:43" ht="14.65" customHeight="1">
      <c r="A38" s="101"/>
      <c r="B38" s="193"/>
      <c r="C38" s="193"/>
      <c r="D38" s="118"/>
      <c r="E38" s="127"/>
      <c r="F38" s="133"/>
      <c r="G38" s="133"/>
      <c r="H38" s="133"/>
      <c r="I38" s="133"/>
      <c r="J38" s="145"/>
      <c r="K38" s="148"/>
      <c r="L38" s="151"/>
      <c r="M38" s="154"/>
      <c r="N38" s="14"/>
      <c r="O38" s="15"/>
      <c r="P38" s="15"/>
      <c r="Q38" s="16"/>
      <c r="R38" s="17" t="str">
        <f ca="1">IF(Q38=0," ",IFERROR(IF(DATEDIF(TODAY(),Q38,"M")&lt;=5,"ROJO",IF(DATEDIF(TODAY(),Q38,"M")&gt;=12,"VERDE",IF(AND(DATEDIF(TODAY(),Q38,"M")&gt;=6,DATEDIF(TODAY(),Q38,"M")&lt;=11),"AMARILLO"))),S38))</f>
        <v xml:space="preserve"> </v>
      </c>
      <c r="S38" s="25" t="str">
        <f>IF(Q38=0," ",IF(Q38&lt;=$N$4,"VENCIDO","NO VENCIDO"))</f>
        <v xml:space="preserve"> </v>
      </c>
      <c r="T38" s="18"/>
      <c r="U38" s="19"/>
      <c r="V38" s="19"/>
      <c r="W38" s="20"/>
      <c r="X38" s="20"/>
      <c r="Y38" s="164"/>
      <c r="Z38" s="21"/>
      <c r="AA38" s="4"/>
      <c r="AB38" s="166"/>
      <c r="AC38" s="166"/>
      <c r="AD38" s="170"/>
      <c r="AE38" s="166"/>
      <c r="AF38" s="166"/>
      <c r="AG38" s="166"/>
      <c r="AH38" s="166"/>
      <c r="AI38" s="166"/>
      <c r="AJ38" s="166"/>
      <c r="AK38" s="166"/>
      <c r="AL38" s="166"/>
      <c r="AM38" s="166"/>
      <c r="AN38" s="166"/>
      <c r="AO38" s="184"/>
      <c r="AP38" s="24"/>
      <c r="AQ38" s="8"/>
    </row>
    <row r="39" spans="1:43" ht="14.65" customHeight="1">
      <c r="A39" s="101"/>
      <c r="B39" s="193"/>
      <c r="C39" s="193"/>
      <c r="D39" s="118"/>
      <c r="E39" s="127"/>
      <c r="F39" s="133"/>
      <c r="G39" s="133"/>
      <c r="H39" s="133"/>
      <c r="I39" s="133"/>
      <c r="J39" s="145"/>
      <c r="K39" s="148"/>
      <c r="L39" s="151"/>
      <c r="M39" s="155"/>
      <c r="N39" s="14"/>
      <c r="O39" s="15"/>
      <c r="P39" s="15"/>
      <c r="Q39" s="16"/>
      <c r="R39" s="17" t="str">
        <f ca="1">IF(Q39=0," ",IFERROR(IF(DATEDIF(TODAY(),Q39,"M")&lt;=5,"ROJO",IF(DATEDIF(TODAY(),Q39,"M")&gt;=12,"VERDE",IF(AND(DATEDIF(TODAY(),Q39,"M")&gt;=6,DATEDIF(TODAY(),Q39,"M")&lt;=11),"AMARILLO"))),S39))</f>
        <v xml:space="preserve"> </v>
      </c>
      <c r="S39" s="25" t="str">
        <f>IF(Q39=0," ",IF(Q39&lt;=$N$4,"VENCIDO","NO VENCIDO"))</f>
        <v xml:space="preserve"> </v>
      </c>
      <c r="T39" s="18"/>
      <c r="U39" s="19"/>
      <c r="V39" s="19"/>
      <c r="W39" s="20"/>
      <c r="X39" s="20"/>
      <c r="Y39" s="164"/>
      <c r="Z39" s="21"/>
      <c r="AA39" s="4"/>
      <c r="AB39" s="166"/>
      <c r="AC39" s="166"/>
      <c r="AD39" s="170"/>
      <c r="AE39" s="166"/>
      <c r="AF39" s="166"/>
      <c r="AG39" s="166"/>
      <c r="AH39" s="166"/>
      <c r="AI39" s="166"/>
      <c r="AJ39" s="166"/>
      <c r="AK39" s="166"/>
      <c r="AL39" s="166"/>
      <c r="AM39" s="166"/>
      <c r="AN39" s="166"/>
      <c r="AO39" s="185"/>
      <c r="AP39" s="24"/>
      <c r="AQ39" s="8"/>
    </row>
    <row r="40" spans="1:43" ht="16.5">
      <c r="A40" s="102"/>
      <c r="B40" s="193"/>
      <c r="C40" s="193"/>
      <c r="D40" s="119"/>
      <c r="E40" s="128"/>
      <c r="F40" s="134"/>
      <c r="G40" s="134"/>
      <c r="H40" s="134"/>
      <c r="I40" s="134"/>
      <c r="J40" s="146"/>
      <c r="K40" s="149"/>
      <c r="L40" s="152"/>
      <c r="M40" s="28" t="b">
        <f>M35=N40</f>
        <v>0</v>
      </c>
      <c r="N40" s="29">
        <f>SUM(N35:N39)</f>
        <v>0</v>
      </c>
      <c r="O40" s="30" t="s">
        <v>112</v>
      </c>
      <c r="P40" s="31"/>
      <c r="Q40" s="32"/>
      <c r="R40" s="32"/>
      <c r="S40" s="32"/>
      <c r="T40" s="33">
        <f>SUM(T35:T39)</f>
        <v>0</v>
      </c>
      <c r="U40" s="34"/>
      <c r="V40" s="34"/>
      <c r="W40" s="34"/>
      <c r="X40" s="35"/>
      <c r="Y40" s="165"/>
      <c r="Z40" s="36"/>
      <c r="AA40" s="4"/>
      <c r="AB40" s="37"/>
      <c r="AC40" s="38"/>
      <c r="AD40" s="38"/>
      <c r="AE40" s="38"/>
      <c r="AF40" s="38"/>
      <c r="AG40" s="38"/>
      <c r="AH40" s="38"/>
      <c r="AI40" s="38"/>
      <c r="AJ40" s="38"/>
      <c r="AK40" s="38"/>
      <c r="AL40" s="38"/>
      <c r="AM40" s="38"/>
      <c r="AN40" s="38"/>
      <c r="AO40" s="39"/>
      <c r="AP40" s="24"/>
      <c r="AQ40" s="8"/>
    </row>
    <row r="41" spans="1:43" ht="14.65" customHeight="1">
      <c r="A41" s="100">
        <f>A35+1</f>
        <v>7</v>
      </c>
      <c r="B41" s="193" t="s">
        <v>126</v>
      </c>
      <c r="C41" s="193"/>
      <c r="D41" s="117">
        <f>+Octubre!M41</f>
        <v>0</v>
      </c>
      <c r="E41" s="126"/>
      <c r="F41" s="132"/>
      <c r="G41" s="132"/>
      <c r="H41" s="132"/>
      <c r="I41" s="132"/>
      <c r="J41" s="144">
        <f>+F41+G41</f>
        <v>0</v>
      </c>
      <c r="K41" s="147">
        <f>+AO41</f>
        <v>0</v>
      </c>
      <c r="L41" s="150">
        <f>+J41+K41</f>
        <v>0</v>
      </c>
      <c r="M41" s="153">
        <f>+(D41+E41)-(L41)+H41-I41</f>
        <v>0</v>
      </c>
      <c r="N41" s="14"/>
      <c r="O41" s="15"/>
      <c r="P41" s="15"/>
      <c r="Q41" s="16"/>
      <c r="R41" s="40"/>
      <c r="S41" s="40"/>
      <c r="T41" s="18"/>
      <c r="U41" s="19"/>
      <c r="V41" s="19"/>
      <c r="W41" s="20"/>
      <c r="X41" s="20"/>
      <c r="Y41" s="163">
        <f>+AT41</f>
        <v>0</v>
      </c>
      <c r="Z41" s="21"/>
      <c r="AA41" s="4"/>
      <c r="AB41" s="166"/>
      <c r="AC41" s="166"/>
      <c r="AD41" s="170">
        <f>+AB41+AC41</f>
        <v>0</v>
      </c>
      <c r="AE41" s="166"/>
      <c r="AF41" s="166"/>
      <c r="AG41" s="166"/>
      <c r="AH41" s="166"/>
      <c r="AI41" s="166"/>
      <c r="AJ41" s="166"/>
      <c r="AK41" s="166"/>
      <c r="AL41" s="166"/>
      <c r="AM41" s="166"/>
      <c r="AN41" s="166"/>
      <c r="AO41" s="183">
        <f>SUM(AD41:AN45)</f>
        <v>0</v>
      </c>
      <c r="AP41" s="24"/>
      <c r="AQ41" s="8"/>
    </row>
    <row r="42" spans="1:43" ht="14.65" customHeight="1">
      <c r="A42" s="101"/>
      <c r="B42" s="193"/>
      <c r="C42" s="193"/>
      <c r="D42" s="118"/>
      <c r="E42" s="127"/>
      <c r="F42" s="133"/>
      <c r="G42" s="133"/>
      <c r="H42" s="133"/>
      <c r="I42" s="133"/>
      <c r="J42" s="145"/>
      <c r="K42" s="148"/>
      <c r="L42" s="151"/>
      <c r="M42" s="154"/>
      <c r="N42" s="14"/>
      <c r="O42" s="15"/>
      <c r="P42" s="15"/>
      <c r="Q42" s="16"/>
      <c r="R42" s="40"/>
      <c r="S42" s="41"/>
      <c r="T42" s="18"/>
      <c r="U42" s="19"/>
      <c r="V42" s="19"/>
      <c r="W42" s="20"/>
      <c r="X42" s="20"/>
      <c r="Y42" s="164"/>
      <c r="Z42" s="21"/>
      <c r="AA42" s="4"/>
      <c r="AB42" s="166"/>
      <c r="AC42" s="166"/>
      <c r="AD42" s="170"/>
      <c r="AE42" s="166"/>
      <c r="AF42" s="166"/>
      <c r="AG42" s="166"/>
      <c r="AH42" s="166"/>
      <c r="AI42" s="166"/>
      <c r="AJ42" s="166"/>
      <c r="AK42" s="166"/>
      <c r="AL42" s="166"/>
      <c r="AM42" s="166"/>
      <c r="AN42" s="166"/>
      <c r="AO42" s="184"/>
      <c r="AP42" s="24"/>
      <c r="AQ42" s="8"/>
    </row>
    <row r="43" spans="1:43" ht="14.65" customHeight="1">
      <c r="A43" s="101"/>
      <c r="B43" s="193"/>
      <c r="C43" s="193"/>
      <c r="D43" s="118"/>
      <c r="E43" s="127"/>
      <c r="F43" s="133"/>
      <c r="G43" s="133"/>
      <c r="H43" s="133"/>
      <c r="I43" s="133"/>
      <c r="J43" s="145"/>
      <c r="K43" s="148"/>
      <c r="L43" s="151"/>
      <c r="M43" s="154"/>
      <c r="N43" s="14"/>
      <c r="O43" s="15"/>
      <c r="P43" s="15"/>
      <c r="Q43" s="16"/>
      <c r="R43" s="40"/>
      <c r="S43" s="41"/>
      <c r="T43" s="18"/>
      <c r="U43" s="19"/>
      <c r="V43" s="19"/>
      <c r="W43" s="20"/>
      <c r="X43" s="20"/>
      <c r="Y43" s="164"/>
      <c r="Z43" s="21"/>
      <c r="AA43" s="4"/>
      <c r="AB43" s="166"/>
      <c r="AC43" s="166"/>
      <c r="AD43" s="170"/>
      <c r="AE43" s="166"/>
      <c r="AF43" s="166"/>
      <c r="AG43" s="166"/>
      <c r="AH43" s="166"/>
      <c r="AI43" s="166"/>
      <c r="AJ43" s="166"/>
      <c r="AK43" s="166"/>
      <c r="AL43" s="166"/>
      <c r="AM43" s="166"/>
      <c r="AN43" s="166"/>
      <c r="AO43" s="184"/>
      <c r="AP43" s="24"/>
      <c r="AQ43" s="8"/>
    </row>
    <row r="44" spans="1:43" ht="14.65" customHeight="1">
      <c r="A44" s="101"/>
      <c r="B44" s="193"/>
      <c r="C44" s="193"/>
      <c r="D44" s="118"/>
      <c r="E44" s="127"/>
      <c r="F44" s="133"/>
      <c r="G44" s="133"/>
      <c r="H44" s="133"/>
      <c r="I44" s="133"/>
      <c r="J44" s="145"/>
      <c r="K44" s="148"/>
      <c r="L44" s="151"/>
      <c r="M44" s="154"/>
      <c r="N44" s="14"/>
      <c r="O44" s="15"/>
      <c r="P44" s="15"/>
      <c r="Q44" s="16"/>
      <c r="R44" s="40"/>
      <c r="S44" s="41"/>
      <c r="T44" s="18"/>
      <c r="U44" s="19"/>
      <c r="V44" s="19"/>
      <c r="W44" s="20"/>
      <c r="X44" s="20"/>
      <c r="Y44" s="164"/>
      <c r="Z44" s="21"/>
      <c r="AA44" s="4"/>
      <c r="AB44" s="166"/>
      <c r="AC44" s="166"/>
      <c r="AD44" s="170"/>
      <c r="AE44" s="166"/>
      <c r="AF44" s="166"/>
      <c r="AG44" s="166"/>
      <c r="AH44" s="166"/>
      <c r="AI44" s="166"/>
      <c r="AJ44" s="166"/>
      <c r="AK44" s="166"/>
      <c r="AL44" s="166"/>
      <c r="AM44" s="166"/>
      <c r="AN44" s="166"/>
      <c r="AO44" s="184"/>
      <c r="AP44" s="24"/>
      <c r="AQ44" s="8"/>
    </row>
    <row r="45" spans="1:43" ht="14.65" customHeight="1">
      <c r="A45" s="101"/>
      <c r="B45" s="193"/>
      <c r="C45" s="193"/>
      <c r="D45" s="118"/>
      <c r="E45" s="127"/>
      <c r="F45" s="133"/>
      <c r="G45" s="133"/>
      <c r="H45" s="133"/>
      <c r="I45" s="133"/>
      <c r="J45" s="145"/>
      <c r="K45" s="148"/>
      <c r="L45" s="151"/>
      <c r="M45" s="155"/>
      <c r="N45" s="14"/>
      <c r="O45" s="15"/>
      <c r="P45" s="15"/>
      <c r="Q45" s="16"/>
      <c r="R45" s="40"/>
      <c r="S45" s="41"/>
      <c r="T45" s="18"/>
      <c r="U45" s="19"/>
      <c r="V45" s="19"/>
      <c r="W45" s="20"/>
      <c r="X45" s="20"/>
      <c r="Y45" s="164"/>
      <c r="Z45" s="21"/>
      <c r="AA45" s="4"/>
      <c r="AB45" s="166"/>
      <c r="AC45" s="166"/>
      <c r="AD45" s="170"/>
      <c r="AE45" s="166"/>
      <c r="AF45" s="166"/>
      <c r="AG45" s="166"/>
      <c r="AH45" s="166"/>
      <c r="AI45" s="166"/>
      <c r="AJ45" s="166"/>
      <c r="AK45" s="166"/>
      <c r="AL45" s="166"/>
      <c r="AM45" s="166"/>
      <c r="AN45" s="166"/>
      <c r="AO45" s="185"/>
      <c r="AP45" s="24"/>
      <c r="AQ45" s="8"/>
    </row>
    <row r="46" spans="1:43" ht="16.5">
      <c r="A46" s="102"/>
      <c r="B46" s="193"/>
      <c r="C46" s="193"/>
      <c r="D46" s="119"/>
      <c r="E46" s="128"/>
      <c r="F46" s="134"/>
      <c r="G46" s="134"/>
      <c r="H46" s="134"/>
      <c r="I46" s="134"/>
      <c r="J46" s="146"/>
      <c r="K46" s="149"/>
      <c r="L46" s="152"/>
      <c r="M46" s="28" t="b">
        <f>M41=N46</f>
        <v>1</v>
      </c>
      <c r="N46" s="29">
        <f>SUM(N41:N45)</f>
        <v>0</v>
      </c>
      <c r="O46" s="30" t="s">
        <v>112</v>
      </c>
      <c r="P46" s="31"/>
      <c r="Q46" s="32"/>
      <c r="R46" s="32"/>
      <c r="S46" s="32"/>
      <c r="T46" s="33">
        <f>SUM(T41:T45)</f>
        <v>0</v>
      </c>
      <c r="U46" s="34"/>
      <c r="V46" s="34"/>
      <c r="W46" s="34"/>
      <c r="X46" s="35"/>
      <c r="Y46" s="165"/>
      <c r="Z46" s="36"/>
      <c r="AA46" s="4"/>
      <c r="AB46" s="37"/>
      <c r="AC46" s="38"/>
      <c r="AD46" s="38"/>
      <c r="AE46" s="38"/>
      <c r="AF46" s="38"/>
      <c r="AG46" s="38"/>
      <c r="AH46" s="38"/>
      <c r="AI46" s="38"/>
      <c r="AJ46" s="38"/>
      <c r="AK46" s="38"/>
      <c r="AL46" s="38"/>
      <c r="AM46" s="38"/>
      <c r="AN46" s="38"/>
      <c r="AO46" s="39"/>
      <c r="AP46" s="24"/>
      <c r="AQ46" s="8"/>
    </row>
    <row r="47" spans="1:43" ht="14.65" customHeight="1">
      <c r="A47" s="100">
        <f>A41+1</f>
        <v>8</v>
      </c>
      <c r="B47" s="187" t="s">
        <v>127</v>
      </c>
      <c r="C47" s="188"/>
      <c r="D47" s="117">
        <f>+Octubre!M47</f>
        <v>20</v>
      </c>
      <c r="E47" s="126"/>
      <c r="F47" s="132"/>
      <c r="G47" s="132"/>
      <c r="H47" s="132"/>
      <c r="I47" s="132"/>
      <c r="J47" s="144">
        <f>+F47+G47</f>
        <v>0</v>
      </c>
      <c r="K47" s="147">
        <f>+AO47</f>
        <v>0</v>
      </c>
      <c r="L47" s="150">
        <f>+J47+K47</f>
        <v>0</v>
      </c>
      <c r="M47" s="153">
        <f>+(D47+E47)-(L47)+H47-I47</f>
        <v>20</v>
      </c>
      <c r="N47" s="14"/>
      <c r="O47" s="15"/>
      <c r="P47" s="15"/>
      <c r="Q47" s="16"/>
      <c r="R47" s="17" t="str">
        <f ca="1">IF(Q47=0," ",IFERROR(IF(DATEDIF(TODAY(),Q47,"M")&lt;=5,"ROJO",IF(DATEDIF(TODAY(),Q47,"M")&gt;=12,"VERDE",IF(AND(DATEDIF(TODAY(),Q47,"M")&gt;=6,DATEDIF(TODAY(),Q47,"M")&lt;=11),"AMARILLO"))),S47))</f>
        <v xml:space="preserve"> </v>
      </c>
      <c r="S47" s="17" t="str">
        <f>IF(Q47=0," ",IF(Q47&lt;=$N$4,"VENCIDO","NO VENCIDO"))</f>
        <v xml:space="preserve"> </v>
      </c>
      <c r="T47" s="18"/>
      <c r="U47" s="19"/>
      <c r="V47" s="19"/>
      <c r="W47" s="20"/>
      <c r="X47" s="20"/>
      <c r="Y47" s="163">
        <f>+AT47</f>
        <v>0</v>
      </c>
      <c r="Z47" s="21"/>
      <c r="AA47" s="4"/>
      <c r="AB47" s="166"/>
      <c r="AC47" s="166"/>
      <c r="AD47" s="170">
        <f>+AB47+AC47</f>
        <v>0</v>
      </c>
      <c r="AE47" s="166"/>
      <c r="AF47" s="166"/>
      <c r="AG47" s="166"/>
      <c r="AH47" s="166"/>
      <c r="AI47" s="166"/>
      <c r="AJ47" s="166"/>
      <c r="AK47" s="166"/>
      <c r="AL47" s="166"/>
      <c r="AM47" s="166"/>
      <c r="AN47" s="166"/>
      <c r="AO47" s="183">
        <f>SUM(AD47:AN51)</f>
        <v>0</v>
      </c>
      <c r="AP47" s="24"/>
      <c r="AQ47" s="8"/>
    </row>
    <row r="48" spans="1:43" ht="14.65" customHeight="1">
      <c r="A48" s="101"/>
      <c r="B48" s="189"/>
      <c r="C48" s="190"/>
      <c r="D48" s="118"/>
      <c r="E48" s="127"/>
      <c r="F48" s="133"/>
      <c r="G48" s="133"/>
      <c r="H48" s="133"/>
      <c r="I48" s="133"/>
      <c r="J48" s="145"/>
      <c r="K48" s="148"/>
      <c r="L48" s="151"/>
      <c r="M48" s="154"/>
      <c r="N48" s="14"/>
      <c r="O48" s="15"/>
      <c r="P48" s="15"/>
      <c r="Q48" s="16"/>
      <c r="R48" s="17" t="str">
        <f ca="1">IF(Q48=0," ",IFERROR(IF(DATEDIF(TODAY(),Q48,"M")&lt;=5,"ROJO",IF(DATEDIF(TODAY(),Q48,"M")&gt;=12,"VERDE",IF(AND(DATEDIF(TODAY(),Q48,"M")&gt;=6,DATEDIF(TODAY(),Q48,"M")&lt;=11),"AMARILLO"))),S48))</f>
        <v xml:space="preserve"> </v>
      </c>
      <c r="S48" s="25" t="str">
        <f>IF(Q48=0," ",IF(Q48&lt;=$N$4,"VENCIDO","NO VENCIDO"))</f>
        <v xml:space="preserve"> </v>
      </c>
      <c r="T48" s="18"/>
      <c r="U48" s="19"/>
      <c r="V48" s="19"/>
      <c r="W48" s="20"/>
      <c r="X48" s="20"/>
      <c r="Y48" s="164"/>
      <c r="Z48" s="21"/>
      <c r="AA48" s="4"/>
      <c r="AB48" s="166"/>
      <c r="AC48" s="166"/>
      <c r="AD48" s="170"/>
      <c r="AE48" s="166"/>
      <c r="AF48" s="166"/>
      <c r="AG48" s="166"/>
      <c r="AH48" s="166"/>
      <c r="AI48" s="166"/>
      <c r="AJ48" s="166"/>
      <c r="AK48" s="166"/>
      <c r="AL48" s="166"/>
      <c r="AM48" s="166"/>
      <c r="AN48" s="166"/>
      <c r="AO48" s="184"/>
      <c r="AP48" s="24"/>
      <c r="AQ48" s="8"/>
    </row>
    <row r="49" spans="1:43" ht="14.65" customHeight="1">
      <c r="A49" s="101"/>
      <c r="B49" s="189"/>
      <c r="C49" s="190"/>
      <c r="D49" s="118"/>
      <c r="E49" s="127"/>
      <c r="F49" s="133"/>
      <c r="G49" s="133"/>
      <c r="H49" s="133"/>
      <c r="I49" s="133"/>
      <c r="J49" s="145"/>
      <c r="K49" s="148"/>
      <c r="L49" s="151"/>
      <c r="M49" s="154"/>
      <c r="N49" s="14"/>
      <c r="O49" s="15"/>
      <c r="P49" s="15"/>
      <c r="Q49" s="16"/>
      <c r="R49" s="17" t="str">
        <f ca="1">IF(Q49=0," ",IFERROR(IF(DATEDIF(TODAY(),Q49,"M")&lt;=5,"ROJO",IF(DATEDIF(TODAY(),Q49,"M")&gt;=12,"VERDE",IF(AND(DATEDIF(TODAY(),Q49,"M")&gt;=6,DATEDIF(TODAY(),Q49,"M")&lt;=11),"AMARILLO"))),S49))</f>
        <v xml:space="preserve"> </v>
      </c>
      <c r="S49" s="25" t="str">
        <f>IF(Q49=0," ",IF(Q49&lt;=$N$4,"VENCIDO","NO VENCIDO"))</f>
        <v xml:space="preserve"> </v>
      </c>
      <c r="T49" s="18"/>
      <c r="U49" s="19"/>
      <c r="V49" s="19"/>
      <c r="W49" s="20"/>
      <c r="X49" s="20"/>
      <c r="Y49" s="164"/>
      <c r="Z49" s="21"/>
      <c r="AA49" s="4"/>
      <c r="AB49" s="166"/>
      <c r="AC49" s="166"/>
      <c r="AD49" s="170"/>
      <c r="AE49" s="166"/>
      <c r="AF49" s="166"/>
      <c r="AG49" s="166"/>
      <c r="AH49" s="166"/>
      <c r="AI49" s="166"/>
      <c r="AJ49" s="166"/>
      <c r="AK49" s="166"/>
      <c r="AL49" s="166"/>
      <c r="AM49" s="166"/>
      <c r="AN49" s="166"/>
      <c r="AO49" s="184"/>
      <c r="AP49" s="24"/>
      <c r="AQ49" s="8"/>
    </row>
    <row r="50" spans="1:43" ht="14.65" customHeight="1">
      <c r="A50" s="101"/>
      <c r="B50" s="189"/>
      <c r="C50" s="190"/>
      <c r="D50" s="118"/>
      <c r="E50" s="127"/>
      <c r="F50" s="133"/>
      <c r="G50" s="133"/>
      <c r="H50" s="133"/>
      <c r="I50" s="133"/>
      <c r="J50" s="145"/>
      <c r="K50" s="148"/>
      <c r="L50" s="151"/>
      <c r="M50" s="154"/>
      <c r="N50" s="14"/>
      <c r="O50" s="15"/>
      <c r="P50" s="15"/>
      <c r="Q50" s="16"/>
      <c r="R50" s="17" t="str">
        <f ca="1">IF(Q50=0," ",IFERROR(IF(DATEDIF(TODAY(),Q50,"M")&lt;=5,"ROJO",IF(DATEDIF(TODAY(),Q50,"M")&gt;=12,"VERDE",IF(AND(DATEDIF(TODAY(),Q50,"M")&gt;=6,DATEDIF(TODAY(),Q50,"M")&lt;=11),"AMARILLO"))),S50))</f>
        <v xml:space="preserve"> </v>
      </c>
      <c r="S50" s="25" t="str">
        <f>IF(Q50=0," ",IF(Q50&lt;=$N$4,"VENCIDO","NO VENCIDO"))</f>
        <v xml:space="preserve"> </v>
      </c>
      <c r="T50" s="18"/>
      <c r="U50" s="19"/>
      <c r="V50" s="19"/>
      <c r="W50" s="20"/>
      <c r="X50" s="20"/>
      <c r="Y50" s="164"/>
      <c r="Z50" s="21"/>
      <c r="AA50" s="4"/>
      <c r="AB50" s="166"/>
      <c r="AC50" s="166"/>
      <c r="AD50" s="170"/>
      <c r="AE50" s="166"/>
      <c r="AF50" s="166"/>
      <c r="AG50" s="166"/>
      <c r="AH50" s="166"/>
      <c r="AI50" s="166"/>
      <c r="AJ50" s="166"/>
      <c r="AK50" s="166"/>
      <c r="AL50" s="166"/>
      <c r="AM50" s="166"/>
      <c r="AN50" s="166"/>
      <c r="AO50" s="184"/>
      <c r="AP50" s="24"/>
      <c r="AQ50" s="8"/>
    </row>
    <row r="51" spans="1:43" ht="14.65" customHeight="1">
      <c r="A51" s="101"/>
      <c r="B51" s="189"/>
      <c r="C51" s="190"/>
      <c r="D51" s="118"/>
      <c r="E51" s="127"/>
      <c r="F51" s="133"/>
      <c r="G51" s="133"/>
      <c r="H51" s="133"/>
      <c r="I51" s="133"/>
      <c r="J51" s="145"/>
      <c r="K51" s="148"/>
      <c r="L51" s="151"/>
      <c r="M51" s="155"/>
      <c r="N51" s="14"/>
      <c r="O51" s="15"/>
      <c r="P51" s="15"/>
      <c r="Q51" s="16"/>
      <c r="R51" s="17" t="str">
        <f ca="1">IF(Q51=0," ",IFERROR(IF(DATEDIF(TODAY(),Q51,"M")&lt;=5,"ROJO",IF(DATEDIF(TODAY(),Q51,"M")&gt;=12,"VERDE",IF(AND(DATEDIF(TODAY(),Q51,"M")&gt;=6,DATEDIF(TODAY(),Q51,"M")&lt;=11),"AMARILLO"))),S51))</f>
        <v xml:space="preserve"> </v>
      </c>
      <c r="S51" s="25" t="str">
        <f>IF(Q51=0," ",IF(Q51&lt;=$N$4,"VENCIDO","NO VENCIDO"))</f>
        <v xml:space="preserve"> </v>
      </c>
      <c r="T51" s="18"/>
      <c r="U51" s="19"/>
      <c r="V51" s="19"/>
      <c r="W51" s="20"/>
      <c r="X51" s="20"/>
      <c r="Y51" s="164"/>
      <c r="Z51" s="21"/>
      <c r="AA51" s="4"/>
      <c r="AB51" s="166"/>
      <c r="AC51" s="166"/>
      <c r="AD51" s="170"/>
      <c r="AE51" s="166"/>
      <c r="AF51" s="166"/>
      <c r="AG51" s="166"/>
      <c r="AH51" s="166"/>
      <c r="AI51" s="166"/>
      <c r="AJ51" s="166"/>
      <c r="AK51" s="166"/>
      <c r="AL51" s="166"/>
      <c r="AM51" s="166"/>
      <c r="AN51" s="166"/>
      <c r="AO51" s="185"/>
      <c r="AP51" s="24"/>
      <c r="AQ51" s="8"/>
    </row>
    <row r="52" spans="1:43" ht="16.5">
      <c r="A52" s="102"/>
      <c r="B52" s="191"/>
      <c r="C52" s="192"/>
      <c r="D52" s="119"/>
      <c r="E52" s="128"/>
      <c r="F52" s="134"/>
      <c r="G52" s="134"/>
      <c r="H52" s="134"/>
      <c r="I52" s="134"/>
      <c r="J52" s="146"/>
      <c r="K52" s="149"/>
      <c r="L52" s="152"/>
      <c r="M52" s="28" t="b">
        <f>M47=N52</f>
        <v>0</v>
      </c>
      <c r="N52" s="29">
        <f>SUM(N47:N51)</f>
        <v>0</v>
      </c>
      <c r="O52" s="30" t="s">
        <v>112</v>
      </c>
      <c r="P52" s="31"/>
      <c r="Q52" s="32"/>
      <c r="R52" s="32"/>
      <c r="S52" s="32"/>
      <c r="T52" s="33">
        <f>SUM(T47:T51)</f>
        <v>0</v>
      </c>
      <c r="U52" s="34"/>
      <c r="V52" s="34"/>
      <c r="W52" s="34"/>
      <c r="X52" s="35"/>
      <c r="Y52" s="165"/>
      <c r="Z52" s="36"/>
      <c r="AA52" s="4"/>
      <c r="AB52" s="37"/>
      <c r="AC52" s="37"/>
      <c r="AD52" s="38"/>
      <c r="AE52" s="37"/>
      <c r="AF52" s="37"/>
      <c r="AG52" s="37"/>
      <c r="AH52" s="37"/>
      <c r="AI52" s="37"/>
      <c r="AJ52" s="37"/>
      <c r="AK52" s="37"/>
      <c r="AL52" s="37"/>
      <c r="AM52" s="37"/>
      <c r="AN52" s="37"/>
      <c r="AO52" s="39"/>
      <c r="AP52" s="24"/>
      <c r="AQ52" s="8"/>
    </row>
    <row r="53" spans="1:43" ht="14.65" customHeight="1">
      <c r="A53" s="100">
        <f>A47+1</f>
        <v>9</v>
      </c>
      <c r="B53" s="187" t="s">
        <v>128</v>
      </c>
      <c r="C53" s="188"/>
      <c r="D53" s="117">
        <f>+Octubre!M53</f>
        <v>10</v>
      </c>
      <c r="E53" s="126"/>
      <c r="F53" s="132"/>
      <c r="G53" s="132"/>
      <c r="H53" s="132"/>
      <c r="I53" s="132"/>
      <c r="J53" s="144">
        <f>+F53+G53</f>
        <v>0</v>
      </c>
      <c r="K53" s="147">
        <f>+AO53</f>
        <v>0</v>
      </c>
      <c r="L53" s="150">
        <f>+J53+K53</f>
        <v>0</v>
      </c>
      <c r="M53" s="153">
        <f>+(D53+E53)-(L53)+H53-I53</f>
        <v>10</v>
      </c>
      <c r="N53" s="14"/>
      <c r="O53" s="15"/>
      <c r="P53" s="15"/>
      <c r="Q53" s="16"/>
      <c r="R53" s="17" t="str">
        <f ca="1">IF(Q53=0," ",IFERROR(IF(DATEDIF(TODAY(),Q53,"M")&lt;=5,"ROJO",IF(DATEDIF(TODAY(),Q53,"M")&gt;=12,"VERDE",IF(AND(DATEDIF(TODAY(),Q53,"M")&gt;=6,DATEDIF(TODAY(),Q53,"M")&lt;=11),"AMARILLO"))),S53))</f>
        <v xml:space="preserve"> </v>
      </c>
      <c r="S53" s="17" t="str">
        <f>IF(Q53=0," ",IF(Q53&lt;=$N$4,"VENCIDO","NO VENCIDO"))</f>
        <v xml:space="preserve"> </v>
      </c>
      <c r="T53" s="18"/>
      <c r="U53" s="19"/>
      <c r="V53" s="19"/>
      <c r="W53" s="20"/>
      <c r="X53" s="20"/>
      <c r="Y53" s="163">
        <f>+AT53</f>
        <v>0</v>
      </c>
      <c r="Z53" s="21"/>
      <c r="AA53" s="4"/>
      <c r="AB53" s="166"/>
      <c r="AC53" s="166"/>
      <c r="AD53" s="170">
        <f>+AB53+AC53</f>
        <v>0</v>
      </c>
      <c r="AE53" s="166"/>
      <c r="AF53" s="166"/>
      <c r="AG53" s="166"/>
      <c r="AH53" s="166"/>
      <c r="AI53" s="166"/>
      <c r="AJ53" s="166"/>
      <c r="AK53" s="166"/>
      <c r="AL53" s="166"/>
      <c r="AM53" s="166"/>
      <c r="AN53" s="166"/>
      <c r="AO53" s="183">
        <f>SUM(AD53:AN57)</f>
        <v>0</v>
      </c>
      <c r="AP53" s="24"/>
      <c r="AQ53" s="8"/>
    </row>
    <row r="54" spans="1:43" ht="14.65" customHeight="1">
      <c r="A54" s="101"/>
      <c r="B54" s="189"/>
      <c r="C54" s="190"/>
      <c r="D54" s="118"/>
      <c r="E54" s="127"/>
      <c r="F54" s="133"/>
      <c r="G54" s="133"/>
      <c r="H54" s="133"/>
      <c r="I54" s="133"/>
      <c r="J54" s="145"/>
      <c r="K54" s="148"/>
      <c r="L54" s="151"/>
      <c r="M54" s="154"/>
      <c r="N54" s="14"/>
      <c r="O54" s="15"/>
      <c r="P54" s="15"/>
      <c r="Q54" s="16"/>
      <c r="R54" s="17" t="str">
        <f ca="1">IF(Q54=0," ",IFERROR(IF(DATEDIF(TODAY(),Q54,"M")&lt;=5,"ROJO",IF(DATEDIF(TODAY(),Q54,"M")&gt;=12,"VERDE",IF(AND(DATEDIF(TODAY(),Q54,"M")&gt;=6,DATEDIF(TODAY(),Q54,"M")&lt;=11),"AMARILLO"))),S54))</f>
        <v xml:space="preserve"> </v>
      </c>
      <c r="S54" s="25" t="str">
        <f>IF(Q54=0," ",IF(Q54&lt;=$N$4,"VENCIDO","NO VENCIDO"))</f>
        <v xml:space="preserve"> </v>
      </c>
      <c r="T54" s="18"/>
      <c r="U54" s="19"/>
      <c r="V54" s="19"/>
      <c r="W54" s="20"/>
      <c r="X54" s="20"/>
      <c r="Y54" s="164"/>
      <c r="Z54" s="21"/>
      <c r="AA54" s="4"/>
      <c r="AB54" s="166"/>
      <c r="AC54" s="166"/>
      <c r="AD54" s="170"/>
      <c r="AE54" s="166"/>
      <c r="AF54" s="166"/>
      <c r="AG54" s="166"/>
      <c r="AH54" s="166"/>
      <c r="AI54" s="166"/>
      <c r="AJ54" s="166"/>
      <c r="AK54" s="166"/>
      <c r="AL54" s="166"/>
      <c r="AM54" s="166"/>
      <c r="AN54" s="166"/>
      <c r="AO54" s="184"/>
      <c r="AP54" s="24"/>
      <c r="AQ54" s="8"/>
    </row>
    <row r="55" spans="1:43" ht="14.65" customHeight="1">
      <c r="A55" s="101"/>
      <c r="B55" s="189"/>
      <c r="C55" s="190"/>
      <c r="D55" s="118"/>
      <c r="E55" s="127"/>
      <c r="F55" s="133"/>
      <c r="G55" s="133"/>
      <c r="H55" s="133"/>
      <c r="I55" s="133"/>
      <c r="J55" s="145"/>
      <c r="K55" s="148"/>
      <c r="L55" s="151"/>
      <c r="M55" s="154"/>
      <c r="N55" s="14"/>
      <c r="O55" s="15"/>
      <c r="P55" s="15"/>
      <c r="Q55" s="16"/>
      <c r="R55" s="17" t="str">
        <f ca="1">IF(Q55=0," ",IFERROR(IF(DATEDIF(TODAY(),Q55,"M")&lt;=5,"ROJO",IF(DATEDIF(TODAY(),Q55,"M")&gt;=12,"VERDE",IF(AND(DATEDIF(TODAY(),Q55,"M")&gt;=6,DATEDIF(TODAY(),Q55,"M")&lt;=11),"AMARILLO"))),S55))</f>
        <v xml:space="preserve"> </v>
      </c>
      <c r="S55" s="25" t="str">
        <f>IF(Q55=0," ",IF(Q55&lt;=$N$4,"VENCIDO","NO VENCIDO"))</f>
        <v xml:space="preserve"> </v>
      </c>
      <c r="T55" s="18"/>
      <c r="U55" s="19"/>
      <c r="V55" s="19"/>
      <c r="W55" s="20"/>
      <c r="X55" s="20"/>
      <c r="Y55" s="164"/>
      <c r="Z55" s="21"/>
      <c r="AA55" s="4"/>
      <c r="AB55" s="166"/>
      <c r="AC55" s="166"/>
      <c r="AD55" s="170"/>
      <c r="AE55" s="166"/>
      <c r="AF55" s="166"/>
      <c r="AG55" s="166"/>
      <c r="AH55" s="166"/>
      <c r="AI55" s="166"/>
      <c r="AJ55" s="166"/>
      <c r="AK55" s="166"/>
      <c r="AL55" s="166"/>
      <c r="AM55" s="166"/>
      <c r="AN55" s="166"/>
      <c r="AO55" s="184"/>
      <c r="AP55" s="24"/>
      <c r="AQ55" s="8"/>
    </row>
    <row r="56" spans="1:43" ht="14.65" customHeight="1">
      <c r="A56" s="101"/>
      <c r="B56" s="189"/>
      <c r="C56" s="190"/>
      <c r="D56" s="118"/>
      <c r="E56" s="127"/>
      <c r="F56" s="133"/>
      <c r="G56" s="133"/>
      <c r="H56" s="133"/>
      <c r="I56" s="133"/>
      <c r="J56" s="145"/>
      <c r="K56" s="148"/>
      <c r="L56" s="151"/>
      <c r="M56" s="154"/>
      <c r="N56" s="14"/>
      <c r="O56" s="15"/>
      <c r="P56" s="15"/>
      <c r="Q56" s="16"/>
      <c r="R56" s="17" t="str">
        <f ca="1">IF(Q56=0," ",IFERROR(IF(DATEDIF(TODAY(),Q56,"M")&lt;=5,"ROJO",IF(DATEDIF(TODAY(),Q56,"M")&gt;=12,"VERDE",IF(AND(DATEDIF(TODAY(),Q56,"M")&gt;=6,DATEDIF(TODAY(),Q56,"M")&lt;=11),"AMARILLO"))),S56))</f>
        <v xml:space="preserve"> </v>
      </c>
      <c r="S56" s="25" t="str">
        <f>IF(Q56=0," ",IF(Q56&lt;=$N$4,"VENCIDO","NO VENCIDO"))</f>
        <v xml:space="preserve"> </v>
      </c>
      <c r="T56" s="18"/>
      <c r="U56" s="19"/>
      <c r="V56" s="19"/>
      <c r="W56" s="20"/>
      <c r="X56" s="20"/>
      <c r="Y56" s="164"/>
      <c r="Z56" s="21"/>
      <c r="AA56" s="4"/>
      <c r="AB56" s="166"/>
      <c r="AC56" s="166"/>
      <c r="AD56" s="170"/>
      <c r="AE56" s="166"/>
      <c r="AF56" s="166"/>
      <c r="AG56" s="166"/>
      <c r="AH56" s="166"/>
      <c r="AI56" s="166"/>
      <c r="AJ56" s="166"/>
      <c r="AK56" s="166"/>
      <c r="AL56" s="166"/>
      <c r="AM56" s="166"/>
      <c r="AN56" s="166"/>
      <c r="AO56" s="184"/>
      <c r="AP56" s="24"/>
      <c r="AQ56" s="8"/>
    </row>
    <row r="57" spans="1:43" ht="14.65" customHeight="1">
      <c r="A57" s="101"/>
      <c r="B57" s="189"/>
      <c r="C57" s="190"/>
      <c r="D57" s="118"/>
      <c r="E57" s="127"/>
      <c r="F57" s="133"/>
      <c r="G57" s="133"/>
      <c r="H57" s="133"/>
      <c r="I57" s="133"/>
      <c r="J57" s="145"/>
      <c r="K57" s="148"/>
      <c r="L57" s="151"/>
      <c r="M57" s="155"/>
      <c r="N57" s="14"/>
      <c r="O57" s="15"/>
      <c r="P57" s="15"/>
      <c r="Q57" s="16"/>
      <c r="R57" s="17" t="str">
        <f ca="1">IF(Q57=0," ",IFERROR(IF(DATEDIF(TODAY(),Q57,"M")&lt;=5,"ROJO",IF(DATEDIF(TODAY(),Q57,"M")&gt;=12,"VERDE",IF(AND(DATEDIF(TODAY(),Q57,"M")&gt;=6,DATEDIF(TODAY(),Q57,"M")&lt;=11),"AMARILLO"))),S57))</f>
        <v xml:space="preserve"> </v>
      </c>
      <c r="S57" s="25" t="str">
        <f>IF(Q57=0," ",IF(Q57&lt;=$N$4,"VENCIDO","NO VENCIDO"))</f>
        <v xml:space="preserve"> </v>
      </c>
      <c r="T57" s="18"/>
      <c r="U57" s="19"/>
      <c r="V57" s="19"/>
      <c r="W57" s="20"/>
      <c r="X57" s="20"/>
      <c r="Y57" s="164"/>
      <c r="Z57" s="21"/>
      <c r="AA57" s="4"/>
      <c r="AB57" s="166"/>
      <c r="AC57" s="166"/>
      <c r="AD57" s="170"/>
      <c r="AE57" s="166"/>
      <c r="AF57" s="166"/>
      <c r="AG57" s="166"/>
      <c r="AH57" s="166"/>
      <c r="AI57" s="166"/>
      <c r="AJ57" s="166"/>
      <c r="AK57" s="166"/>
      <c r="AL57" s="166"/>
      <c r="AM57" s="166"/>
      <c r="AN57" s="166"/>
      <c r="AO57" s="185"/>
      <c r="AP57" s="24"/>
      <c r="AQ57" s="8"/>
    </row>
    <row r="58" spans="1:43" ht="16.5">
      <c r="A58" s="102"/>
      <c r="B58" s="191"/>
      <c r="C58" s="192"/>
      <c r="D58" s="119"/>
      <c r="E58" s="128"/>
      <c r="F58" s="134"/>
      <c r="G58" s="134"/>
      <c r="H58" s="134"/>
      <c r="I58" s="134"/>
      <c r="J58" s="146"/>
      <c r="K58" s="149"/>
      <c r="L58" s="152"/>
      <c r="M58" s="28" t="b">
        <f>M53=N58</f>
        <v>0</v>
      </c>
      <c r="N58" s="29">
        <f>SUM(N53:N57)</f>
        <v>0</v>
      </c>
      <c r="O58" s="30" t="s">
        <v>112</v>
      </c>
      <c r="P58" s="31"/>
      <c r="Q58" s="32"/>
      <c r="R58" s="32"/>
      <c r="S58" s="32"/>
      <c r="T58" s="33">
        <f>SUM(T53:T57)</f>
        <v>0</v>
      </c>
      <c r="U58" s="34"/>
      <c r="V58" s="34"/>
      <c r="W58" s="34"/>
      <c r="X58" s="35"/>
      <c r="Y58" s="165"/>
      <c r="Z58" s="36"/>
      <c r="AA58" s="4"/>
      <c r="AB58" s="37"/>
      <c r="AC58" s="37"/>
      <c r="AD58" s="38"/>
      <c r="AE58" s="37"/>
      <c r="AF58" s="37"/>
      <c r="AG58" s="37"/>
      <c r="AH58" s="37"/>
      <c r="AI58" s="37"/>
      <c r="AJ58" s="37"/>
      <c r="AK58" s="37"/>
      <c r="AL58" s="37"/>
      <c r="AM58" s="37"/>
      <c r="AN58" s="37"/>
      <c r="AO58" s="39"/>
      <c r="AP58" s="24"/>
      <c r="AQ58" s="8"/>
    </row>
    <row r="59" spans="1:43" ht="14.65" customHeight="1">
      <c r="A59" s="100">
        <f>A53+1</f>
        <v>10</v>
      </c>
      <c r="B59" s="187" t="s">
        <v>131</v>
      </c>
      <c r="C59" s="188"/>
      <c r="D59" s="117">
        <f>+Octubre!M59</f>
        <v>16</v>
      </c>
      <c r="E59" s="126"/>
      <c r="F59" s="132"/>
      <c r="G59" s="132"/>
      <c r="H59" s="132"/>
      <c r="I59" s="132"/>
      <c r="J59" s="144">
        <f>+F59+G59</f>
        <v>0</v>
      </c>
      <c r="K59" s="147">
        <f>+AO59</f>
        <v>0</v>
      </c>
      <c r="L59" s="150">
        <f>+J59+K59</f>
        <v>0</v>
      </c>
      <c r="M59" s="153">
        <f>+(D59+E59)-(L59)+H59-I59</f>
        <v>16</v>
      </c>
      <c r="N59" s="14"/>
      <c r="O59" s="15"/>
      <c r="P59" s="15"/>
      <c r="Q59" s="16"/>
      <c r="R59" s="17" t="str">
        <f ca="1">IF(Q59=0," ",IFERROR(IF(DATEDIF(TODAY(),Q59,"M")&lt;=5,"ROJO",IF(DATEDIF(TODAY(),Q59,"M")&gt;=12,"VERDE",IF(AND(DATEDIF(TODAY(),Q59,"M")&gt;=6,DATEDIF(TODAY(),Q59,"M")&lt;=11),"AMARILLO"))),S59))</f>
        <v xml:space="preserve"> </v>
      </c>
      <c r="S59" s="17" t="str">
        <f>IF(Q59=0," ",IF(Q59&lt;=$N$4,"VENCIDO","NO VENCIDO"))</f>
        <v xml:space="preserve"> </v>
      </c>
      <c r="T59" s="18"/>
      <c r="U59" s="19"/>
      <c r="V59" s="19"/>
      <c r="W59" s="20"/>
      <c r="X59" s="20"/>
      <c r="Y59" s="163">
        <f>+AT59</f>
        <v>0</v>
      </c>
      <c r="Z59" s="21"/>
      <c r="AA59" s="4"/>
      <c r="AB59" s="166"/>
      <c r="AC59" s="166"/>
      <c r="AD59" s="170">
        <f>+AB59+AC59</f>
        <v>0</v>
      </c>
      <c r="AE59" s="166"/>
      <c r="AF59" s="166"/>
      <c r="AG59" s="166"/>
      <c r="AH59" s="166"/>
      <c r="AI59" s="166"/>
      <c r="AJ59" s="166"/>
      <c r="AK59" s="166"/>
      <c r="AL59" s="166"/>
      <c r="AM59" s="166"/>
      <c r="AN59" s="166"/>
      <c r="AO59" s="183">
        <f>SUM(AD59:AN63)</f>
        <v>0</v>
      </c>
      <c r="AP59" s="24"/>
      <c r="AQ59" s="8"/>
    </row>
    <row r="60" spans="1:43" ht="14.65" customHeight="1">
      <c r="A60" s="101"/>
      <c r="B60" s="189"/>
      <c r="C60" s="190"/>
      <c r="D60" s="118"/>
      <c r="E60" s="127"/>
      <c r="F60" s="133"/>
      <c r="G60" s="133"/>
      <c r="H60" s="133"/>
      <c r="I60" s="133"/>
      <c r="J60" s="145"/>
      <c r="K60" s="148"/>
      <c r="L60" s="151"/>
      <c r="M60" s="154"/>
      <c r="N60" s="14"/>
      <c r="O60" s="15"/>
      <c r="P60" s="15"/>
      <c r="Q60" s="16"/>
      <c r="R60" s="17" t="str">
        <f ca="1">IF(Q60=0," ",IFERROR(IF(DATEDIF(TODAY(),Q60,"M")&lt;=5,"ROJO",IF(DATEDIF(TODAY(),Q60,"M")&gt;=12,"VERDE",IF(AND(DATEDIF(TODAY(),Q60,"M")&gt;=6,DATEDIF(TODAY(),Q60,"M")&lt;=11),"AMARILLO"))),S60))</f>
        <v xml:space="preserve"> </v>
      </c>
      <c r="S60" s="25" t="str">
        <f>IF(Q60=0," ",IF(Q60&lt;=$N$4,"VENCIDO","NO VENCIDO"))</f>
        <v xml:space="preserve"> </v>
      </c>
      <c r="T60" s="18"/>
      <c r="U60" s="19"/>
      <c r="V60" s="19"/>
      <c r="W60" s="20"/>
      <c r="X60" s="20"/>
      <c r="Y60" s="164"/>
      <c r="Z60" s="21"/>
      <c r="AA60" s="4"/>
      <c r="AB60" s="166"/>
      <c r="AC60" s="166"/>
      <c r="AD60" s="170"/>
      <c r="AE60" s="166"/>
      <c r="AF60" s="166"/>
      <c r="AG60" s="166"/>
      <c r="AH60" s="166"/>
      <c r="AI60" s="166"/>
      <c r="AJ60" s="166"/>
      <c r="AK60" s="166"/>
      <c r="AL60" s="166"/>
      <c r="AM60" s="166"/>
      <c r="AN60" s="166"/>
      <c r="AO60" s="184"/>
      <c r="AP60" s="24"/>
      <c r="AQ60" s="8"/>
    </row>
    <row r="61" spans="1:43" ht="14.65" customHeight="1">
      <c r="A61" s="101"/>
      <c r="B61" s="189"/>
      <c r="C61" s="190"/>
      <c r="D61" s="118"/>
      <c r="E61" s="127"/>
      <c r="F61" s="133"/>
      <c r="G61" s="133"/>
      <c r="H61" s="133"/>
      <c r="I61" s="133"/>
      <c r="J61" s="145"/>
      <c r="K61" s="148"/>
      <c r="L61" s="151"/>
      <c r="M61" s="154"/>
      <c r="N61" s="14"/>
      <c r="O61" s="15"/>
      <c r="P61" s="15"/>
      <c r="Q61" s="16"/>
      <c r="R61" s="17" t="str">
        <f ca="1">IF(Q61=0," ",IFERROR(IF(DATEDIF(TODAY(),Q61,"M")&lt;=5,"ROJO",IF(DATEDIF(TODAY(),Q61,"M")&gt;=12,"VERDE",IF(AND(DATEDIF(TODAY(),Q61,"M")&gt;=6,DATEDIF(TODAY(),Q61,"M")&lt;=11),"AMARILLO"))),S61))</f>
        <v xml:space="preserve"> </v>
      </c>
      <c r="S61" s="25" t="str">
        <f>IF(Q61=0," ",IF(Q61&lt;=$N$4,"VENCIDO","NO VENCIDO"))</f>
        <v xml:space="preserve"> </v>
      </c>
      <c r="T61" s="18"/>
      <c r="U61" s="19"/>
      <c r="V61" s="19"/>
      <c r="W61" s="20"/>
      <c r="X61" s="20"/>
      <c r="Y61" s="164"/>
      <c r="Z61" s="21"/>
      <c r="AA61" s="4"/>
      <c r="AB61" s="166"/>
      <c r="AC61" s="166"/>
      <c r="AD61" s="170"/>
      <c r="AE61" s="166"/>
      <c r="AF61" s="166"/>
      <c r="AG61" s="166"/>
      <c r="AH61" s="166"/>
      <c r="AI61" s="166"/>
      <c r="AJ61" s="166"/>
      <c r="AK61" s="166"/>
      <c r="AL61" s="166"/>
      <c r="AM61" s="166"/>
      <c r="AN61" s="166"/>
      <c r="AO61" s="184"/>
      <c r="AP61" s="24"/>
      <c r="AQ61" s="8"/>
    </row>
    <row r="62" spans="1:43" ht="14.65" customHeight="1">
      <c r="A62" s="101"/>
      <c r="B62" s="189"/>
      <c r="C62" s="190"/>
      <c r="D62" s="118"/>
      <c r="E62" s="127"/>
      <c r="F62" s="133"/>
      <c r="G62" s="133"/>
      <c r="H62" s="133"/>
      <c r="I62" s="133"/>
      <c r="J62" s="145"/>
      <c r="K62" s="148"/>
      <c r="L62" s="151"/>
      <c r="M62" s="154"/>
      <c r="N62" s="14"/>
      <c r="O62" s="15"/>
      <c r="P62" s="15"/>
      <c r="Q62" s="16"/>
      <c r="R62" s="17" t="str">
        <f ca="1">IF(Q62=0," ",IFERROR(IF(DATEDIF(TODAY(),Q62,"M")&lt;=5,"ROJO",IF(DATEDIF(TODAY(),Q62,"M")&gt;=12,"VERDE",IF(AND(DATEDIF(TODAY(),Q62,"M")&gt;=6,DATEDIF(TODAY(),Q62,"M")&lt;=11),"AMARILLO"))),S62))</f>
        <v xml:space="preserve"> </v>
      </c>
      <c r="S62" s="25" t="str">
        <f>IF(Q62=0," ",IF(Q62&lt;=$N$4,"VENCIDO","NO VENCIDO"))</f>
        <v xml:space="preserve"> </v>
      </c>
      <c r="T62" s="18"/>
      <c r="U62" s="19"/>
      <c r="V62" s="19"/>
      <c r="W62" s="20"/>
      <c r="X62" s="20"/>
      <c r="Y62" s="164"/>
      <c r="Z62" s="21"/>
      <c r="AA62" s="4"/>
      <c r="AB62" s="166"/>
      <c r="AC62" s="166"/>
      <c r="AD62" s="170"/>
      <c r="AE62" s="166"/>
      <c r="AF62" s="166"/>
      <c r="AG62" s="166"/>
      <c r="AH62" s="166"/>
      <c r="AI62" s="166"/>
      <c r="AJ62" s="166"/>
      <c r="AK62" s="166"/>
      <c r="AL62" s="166"/>
      <c r="AM62" s="166"/>
      <c r="AN62" s="166"/>
      <c r="AO62" s="184"/>
      <c r="AP62" s="24"/>
      <c r="AQ62" s="8"/>
    </row>
    <row r="63" spans="1:43" ht="14.65" customHeight="1">
      <c r="A63" s="101"/>
      <c r="B63" s="189"/>
      <c r="C63" s="190"/>
      <c r="D63" s="118"/>
      <c r="E63" s="127"/>
      <c r="F63" s="133"/>
      <c r="G63" s="133"/>
      <c r="H63" s="133"/>
      <c r="I63" s="133"/>
      <c r="J63" s="145"/>
      <c r="K63" s="148"/>
      <c r="L63" s="151"/>
      <c r="M63" s="155"/>
      <c r="N63" s="14"/>
      <c r="O63" s="15"/>
      <c r="P63" s="15"/>
      <c r="Q63" s="16"/>
      <c r="R63" s="17" t="str">
        <f ca="1">IF(Q63=0," ",IFERROR(IF(DATEDIF(TODAY(),Q63,"M")&lt;=5,"ROJO",IF(DATEDIF(TODAY(),Q63,"M")&gt;=12,"VERDE",IF(AND(DATEDIF(TODAY(),Q63,"M")&gt;=6,DATEDIF(TODAY(),Q63,"M")&lt;=11),"AMARILLO"))),S63))</f>
        <v xml:space="preserve"> </v>
      </c>
      <c r="S63" s="25" t="str">
        <f>IF(Q63=0," ",IF(Q63&lt;=$N$4,"VENCIDO","NO VENCIDO"))</f>
        <v xml:space="preserve"> </v>
      </c>
      <c r="T63" s="18"/>
      <c r="U63" s="19"/>
      <c r="V63" s="19"/>
      <c r="W63" s="20"/>
      <c r="X63" s="20"/>
      <c r="Y63" s="164"/>
      <c r="Z63" s="21"/>
      <c r="AA63" s="4"/>
      <c r="AB63" s="166"/>
      <c r="AC63" s="166"/>
      <c r="AD63" s="170"/>
      <c r="AE63" s="166"/>
      <c r="AF63" s="166"/>
      <c r="AG63" s="166"/>
      <c r="AH63" s="166"/>
      <c r="AI63" s="166"/>
      <c r="AJ63" s="166"/>
      <c r="AK63" s="166"/>
      <c r="AL63" s="166"/>
      <c r="AM63" s="166"/>
      <c r="AN63" s="166"/>
      <c r="AO63" s="185"/>
      <c r="AP63" s="24"/>
      <c r="AQ63" s="8"/>
    </row>
    <row r="64" spans="1:43" ht="16.5">
      <c r="A64" s="102"/>
      <c r="B64" s="191"/>
      <c r="C64" s="192"/>
      <c r="D64" s="119"/>
      <c r="E64" s="128"/>
      <c r="F64" s="134"/>
      <c r="G64" s="134"/>
      <c r="H64" s="134"/>
      <c r="I64" s="134"/>
      <c r="J64" s="146"/>
      <c r="K64" s="149"/>
      <c r="L64" s="152"/>
      <c r="M64" s="28" t="b">
        <f>M59=N64</f>
        <v>0</v>
      </c>
      <c r="N64" s="29">
        <f>SUM(N59:N63)</f>
        <v>0</v>
      </c>
      <c r="O64" s="30" t="s">
        <v>112</v>
      </c>
      <c r="P64" s="31"/>
      <c r="Q64" s="32"/>
      <c r="R64" s="32"/>
      <c r="S64" s="32"/>
      <c r="T64" s="33">
        <f>SUM(T59:T63)</f>
        <v>0</v>
      </c>
      <c r="U64" s="34"/>
      <c r="V64" s="34"/>
      <c r="W64" s="34"/>
      <c r="X64" s="35"/>
      <c r="Y64" s="165"/>
      <c r="Z64" s="36"/>
      <c r="AA64" s="4"/>
      <c r="AB64" s="37"/>
      <c r="AC64" s="37"/>
      <c r="AD64" s="38"/>
      <c r="AE64" s="37"/>
      <c r="AF64" s="37"/>
      <c r="AG64" s="37"/>
      <c r="AH64" s="37"/>
      <c r="AI64" s="37"/>
      <c r="AJ64" s="37"/>
      <c r="AK64" s="37"/>
      <c r="AL64" s="37"/>
      <c r="AM64" s="37"/>
      <c r="AN64" s="37"/>
      <c r="AO64" s="39"/>
      <c r="AP64" s="24"/>
      <c r="AQ64" s="8"/>
    </row>
    <row r="65" spans="1:43" ht="14.65" customHeight="1">
      <c r="A65" s="100">
        <f>A59+1</f>
        <v>11</v>
      </c>
      <c r="B65" s="187" t="s">
        <v>134</v>
      </c>
      <c r="C65" s="188"/>
      <c r="D65" s="117">
        <f>+Octubre!M65</f>
        <v>22</v>
      </c>
      <c r="E65" s="126"/>
      <c r="F65" s="132"/>
      <c r="G65" s="132"/>
      <c r="H65" s="132"/>
      <c r="I65" s="132"/>
      <c r="J65" s="144">
        <f>+F65+G65</f>
        <v>0</v>
      </c>
      <c r="K65" s="147">
        <f>+AO65</f>
        <v>0</v>
      </c>
      <c r="L65" s="150">
        <f>+J65+K65</f>
        <v>0</v>
      </c>
      <c r="M65" s="153">
        <f>+(D65+E65)-(L65)+H65-I65</f>
        <v>22</v>
      </c>
      <c r="N65" s="14"/>
      <c r="O65" s="15"/>
      <c r="P65" s="15"/>
      <c r="Q65" s="16"/>
      <c r="R65" s="17" t="str">
        <f ca="1">IF(Q65=0," ",IFERROR(IF(DATEDIF(TODAY(),Q65,"M")&lt;=5,"ROJO",IF(DATEDIF(TODAY(),Q65,"M")&gt;=12,"VERDE",IF(AND(DATEDIF(TODAY(),Q65,"M")&gt;=6,DATEDIF(TODAY(),Q65,"M")&lt;=11),"AMARILLO"))),S65))</f>
        <v xml:space="preserve"> </v>
      </c>
      <c r="S65" s="17" t="str">
        <f>IF(Q65=0," ",IF(Q65&lt;=$N$4,"VENCIDO","NO VENCIDO"))</f>
        <v xml:space="preserve"> </v>
      </c>
      <c r="T65" s="18"/>
      <c r="U65" s="19"/>
      <c r="V65" s="19"/>
      <c r="W65" s="20"/>
      <c r="X65" s="20"/>
      <c r="Y65" s="163">
        <f>+AT65</f>
        <v>0</v>
      </c>
      <c r="Z65" s="21"/>
      <c r="AA65" s="4"/>
      <c r="AB65" s="166"/>
      <c r="AC65" s="166"/>
      <c r="AD65" s="170">
        <f>+AB65+AC65</f>
        <v>0</v>
      </c>
      <c r="AE65" s="166"/>
      <c r="AF65" s="166"/>
      <c r="AG65" s="166"/>
      <c r="AH65" s="166"/>
      <c r="AI65" s="166"/>
      <c r="AJ65" s="166"/>
      <c r="AK65" s="166"/>
      <c r="AL65" s="166"/>
      <c r="AM65" s="166"/>
      <c r="AN65" s="166"/>
      <c r="AO65" s="183">
        <f>SUM(AD65:AN69)</f>
        <v>0</v>
      </c>
      <c r="AP65" s="24"/>
      <c r="AQ65" s="8"/>
    </row>
    <row r="66" spans="1:43" ht="14.65" customHeight="1">
      <c r="A66" s="101"/>
      <c r="B66" s="189"/>
      <c r="C66" s="190"/>
      <c r="D66" s="118"/>
      <c r="E66" s="127"/>
      <c r="F66" s="133"/>
      <c r="G66" s="133"/>
      <c r="H66" s="133"/>
      <c r="I66" s="133"/>
      <c r="J66" s="145"/>
      <c r="K66" s="148"/>
      <c r="L66" s="151"/>
      <c r="M66" s="154"/>
      <c r="N66" s="14"/>
      <c r="O66" s="15"/>
      <c r="P66" s="15"/>
      <c r="Q66" s="16"/>
      <c r="R66" s="17" t="str">
        <f ca="1">IF(Q66=0," ",IFERROR(IF(DATEDIF(TODAY(),Q66,"M")&lt;=5,"ROJO",IF(DATEDIF(TODAY(),Q66,"M")&gt;=12,"VERDE",IF(AND(DATEDIF(TODAY(),Q66,"M")&gt;=6,DATEDIF(TODAY(),Q66,"M")&lt;=11),"AMARILLO"))),S66))</f>
        <v xml:space="preserve"> </v>
      </c>
      <c r="S66" s="25" t="str">
        <f>IF(Q66=0," ",IF(Q66&lt;=$N$4,"VENCIDO","NO VENCIDO"))</f>
        <v xml:space="preserve"> </v>
      </c>
      <c r="T66" s="18"/>
      <c r="U66" s="19"/>
      <c r="V66" s="19"/>
      <c r="W66" s="20"/>
      <c r="X66" s="20"/>
      <c r="Y66" s="164"/>
      <c r="Z66" s="21"/>
      <c r="AA66" s="4"/>
      <c r="AB66" s="166"/>
      <c r="AC66" s="166"/>
      <c r="AD66" s="170"/>
      <c r="AE66" s="166"/>
      <c r="AF66" s="166"/>
      <c r="AG66" s="166"/>
      <c r="AH66" s="166"/>
      <c r="AI66" s="166"/>
      <c r="AJ66" s="166"/>
      <c r="AK66" s="166"/>
      <c r="AL66" s="166"/>
      <c r="AM66" s="166"/>
      <c r="AN66" s="166"/>
      <c r="AO66" s="184"/>
      <c r="AP66" s="24"/>
      <c r="AQ66" s="8"/>
    </row>
    <row r="67" spans="1:43" ht="14.65" customHeight="1">
      <c r="A67" s="101"/>
      <c r="B67" s="189"/>
      <c r="C67" s="190"/>
      <c r="D67" s="118"/>
      <c r="E67" s="127"/>
      <c r="F67" s="133"/>
      <c r="G67" s="133"/>
      <c r="H67" s="133"/>
      <c r="I67" s="133"/>
      <c r="J67" s="145"/>
      <c r="K67" s="148"/>
      <c r="L67" s="151"/>
      <c r="M67" s="154"/>
      <c r="N67" s="14"/>
      <c r="O67" s="15"/>
      <c r="P67" s="15"/>
      <c r="Q67" s="16"/>
      <c r="R67" s="17" t="str">
        <f ca="1">IF(Q67=0," ",IFERROR(IF(DATEDIF(TODAY(),Q67,"M")&lt;=5,"ROJO",IF(DATEDIF(TODAY(),Q67,"M")&gt;=12,"VERDE",IF(AND(DATEDIF(TODAY(),Q67,"M")&gt;=6,DATEDIF(TODAY(),Q67,"M")&lt;=11),"AMARILLO"))),S67))</f>
        <v xml:space="preserve"> </v>
      </c>
      <c r="S67" s="25" t="str">
        <f>IF(Q67=0," ",IF(Q67&lt;=$N$4,"VENCIDO","NO VENCIDO"))</f>
        <v xml:space="preserve"> </v>
      </c>
      <c r="T67" s="18"/>
      <c r="U67" s="19"/>
      <c r="V67" s="19"/>
      <c r="W67" s="20"/>
      <c r="X67" s="20"/>
      <c r="Y67" s="164"/>
      <c r="Z67" s="21"/>
      <c r="AA67" s="4"/>
      <c r="AB67" s="166"/>
      <c r="AC67" s="166"/>
      <c r="AD67" s="170"/>
      <c r="AE67" s="166"/>
      <c r="AF67" s="166"/>
      <c r="AG67" s="166"/>
      <c r="AH67" s="166"/>
      <c r="AI67" s="166"/>
      <c r="AJ67" s="166"/>
      <c r="AK67" s="166"/>
      <c r="AL67" s="166"/>
      <c r="AM67" s="166"/>
      <c r="AN67" s="166"/>
      <c r="AO67" s="184"/>
      <c r="AP67" s="24"/>
      <c r="AQ67" s="8"/>
    </row>
    <row r="68" spans="1:43" ht="14.65" customHeight="1">
      <c r="A68" s="101"/>
      <c r="B68" s="189"/>
      <c r="C68" s="190"/>
      <c r="D68" s="118"/>
      <c r="E68" s="127"/>
      <c r="F68" s="133"/>
      <c r="G68" s="133"/>
      <c r="H68" s="133"/>
      <c r="I68" s="133"/>
      <c r="J68" s="145"/>
      <c r="K68" s="148"/>
      <c r="L68" s="151"/>
      <c r="M68" s="154"/>
      <c r="N68" s="14"/>
      <c r="O68" s="15"/>
      <c r="P68" s="15"/>
      <c r="Q68" s="16"/>
      <c r="R68" s="17" t="str">
        <f ca="1">IF(Q68=0," ",IFERROR(IF(DATEDIF(TODAY(),Q68,"M")&lt;=5,"ROJO",IF(DATEDIF(TODAY(),Q68,"M")&gt;=12,"VERDE",IF(AND(DATEDIF(TODAY(),Q68,"M")&gt;=6,DATEDIF(TODAY(),Q68,"M")&lt;=11),"AMARILLO"))),S68))</f>
        <v xml:space="preserve"> </v>
      </c>
      <c r="S68" s="25" t="str">
        <f>IF(Q68=0," ",IF(Q68&lt;=$N$4,"VENCIDO","NO VENCIDO"))</f>
        <v xml:space="preserve"> </v>
      </c>
      <c r="T68" s="18"/>
      <c r="U68" s="19"/>
      <c r="V68" s="19"/>
      <c r="W68" s="20"/>
      <c r="X68" s="20"/>
      <c r="Y68" s="164"/>
      <c r="Z68" s="21"/>
      <c r="AA68" s="4"/>
      <c r="AB68" s="166"/>
      <c r="AC68" s="166"/>
      <c r="AD68" s="170"/>
      <c r="AE68" s="166"/>
      <c r="AF68" s="166"/>
      <c r="AG68" s="166"/>
      <c r="AH68" s="166"/>
      <c r="AI68" s="166"/>
      <c r="AJ68" s="166"/>
      <c r="AK68" s="166"/>
      <c r="AL68" s="166"/>
      <c r="AM68" s="166"/>
      <c r="AN68" s="166"/>
      <c r="AO68" s="184"/>
      <c r="AP68" s="24"/>
      <c r="AQ68" s="8"/>
    </row>
    <row r="69" spans="1:43" ht="14.65" customHeight="1">
      <c r="A69" s="101"/>
      <c r="B69" s="189"/>
      <c r="C69" s="190"/>
      <c r="D69" s="118"/>
      <c r="E69" s="127"/>
      <c r="F69" s="133"/>
      <c r="G69" s="133"/>
      <c r="H69" s="133"/>
      <c r="I69" s="133"/>
      <c r="J69" s="145"/>
      <c r="K69" s="148"/>
      <c r="L69" s="151"/>
      <c r="M69" s="155"/>
      <c r="N69" s="14"/>
      <c r="O69" s="15"/>
      <c r="P69" s="15"/>
      <c r="Q69" s="16"/>
      <c r="R69" s="17" t="str">
        <f ca="1">IF(Q69=0," ",IFERROR(IF(DATEDIF(TODAY(),Q69,"M")&lt;=5,"ROJO",IF(DATEDIF(TODAY(),Q69,"M")&gt;=12,"VERDE",IF(AND(DATEDIF(TODAY(),Q69,"M")&gt;=6,DATEDIF(TODAY(),Q69,"M")&lt;=11),"AMARILLO"))),S69))</f>
        <v xml:space="preserve"> </v>
      </c>
      <c r="S69" s="25" t="str">
        <f>IF(Q69=0," ",IF(Q69&lt;=$N$4,"VENCIDO","NO VENCIDO"))</f>
        <v xml:space="preserve"> </v>
      </c>
      <c r="T69" s="18"/>
      <c r="U69" s="19"/>
      <c r="V69" s="19"/>
      <c r="W69" s="20"/>
      <c r="X69" s="20"/>
      <c r="Y69" s="164"/>
      <c r="Z69" s="21"/>
      <c r="AA69" s="4"/>
      <c r="AB69" s="166"/>
      <c r="AC69" s="166"/>
      <c r="AD69" s="170"/>
      <c r="AE69" s="166"/>
      <c r="AF69" s="166"/>
      <c r="AG69" s="166"/>
      <c r="AH69" s="166"/>
      <c r="AI69" s="166"/>
      <c r="AJ69" s="166"/>
      <c r="AK69" s="166"/>
      <c r="AL69" s="166"/>
      <c r="AM69" s="166"/>
      <c r="AN69" s="166"/>
      <c r="AO69" s="185"/>
      <c r="AP69" s="24"/>
      <c r="AQ69" s="8"/>
    </row>
    <row r="70" spans="1:43" ht="16.5">
      <c r="A70" s="102"/>
      <c r="B70" s="191"/>
      <c r="C70" s="192"/>
      <c r="D70" s="119"/>
      <c r="E70" s="128"/>
      <c r="F70" s="134"/>
      <c r="G70" s="134"/>
      <c r="H70" s="134"/>
      <c r="I70" s="134"/>
      <c r="J70" s="146"/>
      <c r="K70" s="149"/>
      <c r="L70" s="152"/>
      <c r="M70" s="28" t="b">
        <f>M65=N70</f>
        <v>0</v>
      </c>
      <c r="N70" s="29">
        <f>SUM(N65:N69)</f>
        <v>0</v>
      </c>
      <c r="O70" s="30" t="s">
        <v>112</v>
      </c>
      <c r="P70" s="31"/>
      <c r="Q70" s="32"/>
      <c r="R70" s="32"/>
      <c r="S70" s="32"/>
      <c r="T70" s="33">
        <f>SUM(T65:T69)</f>
        <v>0</v>
      </c>
      <c r="U70" s="34"/>
      <c r="V70" s="34"/>
      <c r="W70" s="34"/>
      <c r="X70" s="35"/>
      <c r="Y70" s="165"/>
      <c r="Z70" s="36"/>
      <c r="AA70" s="4"/>
      <c r="AB70" s="37"/>
      <c r="AC70" s="37"/>
      <c r="AD70" s="38"/>
      <c r="AE70" s="37"/>
      <c r="AF70" s="37"/>
      <c r="AG70" s="37"/>
      <c r="AH70" s="37"/>
      <c r="AI70" s="37"/>
      <c r="AJ70" s="37"/>
      <c r="AK70" s="37"/>
      <c r="AL70" s="37"/>
      <c r="AM70" s="37"/>
      <c r="AN70" s="37"/>
      <c r="AO70" s="39"/>
      <c r="AP70" s="24"/>
      <c r="AQ70" s="8"/>
    </row>
    <row r="71" spans="1:43" ht="14.65" customHeight="1">
      <c r="A71" s="100">
        <f>A65+1</f>
        <v>12</v>
      </c>
      <c r="B71" s="193" t="s">
        <v>137</v>
      </c>
      <c r="C71" s="193"/>
      <c r="D71" s="117">
        <f>+Octubre!M71</f>
        <v>0</v>
      </c>
      <c r="E71" s="126"/>
      <c r="F71" s="132"/>
      <c r="G71" s="132"/>
      <c r="H71" s="132"/>
      <c r="I71" s="132"/>
      <c r="J71" s="144">
        <f>+F71+G71</f>
        <v>0</v>
      </c>
      <c r="K71" s="147">
        <f>+AO71</f>
        <v>0</v>
      </c>
      <c r="L71" s="150">
        <f>+J71+K71</f>
        <v>0</v>
      </c>
      <c r="M71" s="153">
        <f>+(D71+E71)-(L71)+H71-I71</f>
        <v>0</v>
      </c>
      <c r="N71" s="14"/>
      <c r="O71" s="15"/>
      <c r="P71" s="15"/>
      <c r="Q71" s="16"/>
      <c r="R71" s="17" t="str">
        <f ca="1">IF(Q71=0," ",IFERROR(IF(DATEDIF(TODAY(),Q71,"M")&lt;=5,"ROJO",IF(DATEDIF(TODAY(),Q71,"M")&gt;=12,"VERDE",IF(AND(DATEDIF(TODAY(),Q71,"M")&gt;=6,DATEDIF(TODAY(),Q71,"M")&lt;=11),"AMARILLO"))),S71))</f>
        <v xml:space="preserve"> </v>
      </c>
      <c r="S71" s="17" t="str">
        <f>IF(Q71=0," ",IF(Q71&lt;=$N$4,"VENCIDO","NO VENCIDO"))</f>
        <v xml:space="preserve"> </v>
      </c>
      <c r="T71" s="18"/>
      <c r="U71" s="19"/>
      <c r="V71" s="19"/>
      <c r="W71" s="20"/>
      <c r="X71" s="20"/>
      <c r="Y71" s="163">
        <f>+AT71</f>
        <v>0</v>
      </c>
      <c r="Z71" s="21"/>
      <c r="AA71" s="4"/>
      <c r="AB71" s="166"/>
      <c r="AC71" s="166"/>
      <c r="AD71" s="170">
        <f>+AB71+AC71</f>
        <v>0</v>
      </c>
      <c r="AE71" s="166"/>
      <c r="AF71" s="166"/>
      <c r="AG71" s="166"/>
      <c r="AH71" s="166"/>
      <c r="AI71" s="166"/>
      <c r="AJ71" s="166"/>
      <c r="AK71" s="166"/>
      <c r="AL71" s="166"/>
      <c r="AM71" s="166"/>
      <c r="AN71" s="166"/>
      <c r="AO71" s="183">
        <f>SUM(AD71:AN75)</f>
        <v>0</v>
      </c>
      <c r="AP71" s="24"/>
      <c r="AQ71" s="8"/>
    </row>
    <row r="72" spans="1:43" ht="14.65" customHeight="1">
      <c r="A72" s="101"/>
      <c r="B72" s="193"/>
      <c r="C72" s="193"/>
      <c r="D72" s="118"/>
      <c r="E72" s="127"/>
      <c r="F72" s="133"/>
      <c r="G72" s="133"/>
      <c r="H72" s="133"/>
      <c r="I72" s="133"/>
      <c r="J72" s="145"/>
      <c r="K72" s="148"/>
      <c r="L72" s="151"/>
      <c r="M72" s="154"/>
      <c r="N72" s="14"/>
      <c r="O72" s="15"/>
      <c r="P72" s="15"/>
      <c r="Q72" s="16"/>
      <c r="R72" s="17" t="str">
        <f ca="1">IF(Q72=0," ",IFERROR(IF(DATEDIF(TODAY(),Q72,"M")&lt;=5,"ROJO",IF(DATEDIF(TODAY(),Q72,"M")&gt;=12,"VERDE",IF(AND(DATEDIF(TODAY(),Q72,"M")&gt;=6,DATEDIF(TODAY(),Q72,"M")&lt;=11),"AMARILLO"))),S72))</f>
        <v xml:space="preserve"> </v>
      </c>
      <c r="S72" s="25" t="str">
        <f>IF(Q72=0," ",IF(Q72&lt;=$N$4,"VENCIDO","NO VENCIDO"))</f>
        <v xml:space="preserve"> </v>
      </c>
      <c r="T72" s="18"/>
      <c r="U72" s="19"/>
      <c r="V72" s="19"/>
      <c r="W72" s="20"/>
      <c r="X72" s="20"/>
      <c r="Y72" s="164"/>
      <c r="Z72" s="21"/>
      <c r="AA72" s="4"/>
      <c r="AB72" s="166"/>
      <c r="AC72" s="166"/>
      <c r="AD72" s="170"/>
      <c r="AE72" s="166"/>
      <c r="AF72" s="166"/>
      <c r="AG72" s="166"/>
      <c r="AH72" s="166"/>
      <c r="AI72" s="166"/>
      <c r="AJ72" s="166"/>
      <c r="AK72" s="166"/>
      <c r="AL72" s="166"/>
      <c r="AM72" s="166"/>
      <c r="AN72" s="166"/>
      <c r="AO72" s="184"/>
      <c r="AP72" s="24"/>
      <c r="AQ72" s="8"/>
    </row>
    <row r="73" spans="1:43" ht="14.65" customHeight="1">
      <c r="A73" s="101"/>
      <c r="B73" s="193"/>
      <c r="C73" s="193"/>
      <c r="D73" s="118"/>
      <c r="E73" s="127"/>
      <c r="F73" s="133"/>
      <c r="G73" s="133"/>
      <c r="H73" s="133"/>
      <c r="I73" s="133"/>
      <c r="J73" s="145"/>
      <c r="K73" s="148"/>
      <c r="L73" s="151"/>
      <c r="M73" s="154"/>
      <c r="N73" s="14"/>
      <c r="O73" s="15"/>
      <c r="P73" s="15"/>
      <c r="Q73" s="16"/>
      <c r="R73" s="17" t="str">
        <f ca="1">IF(Q73=0," ",IFERROR(IF(DATEDIF(TODAY(),Q73,"M")&lt;=5,"ROJO",IF(DATEDIF(TODAY(),Q73,"M")&gt;=12,"VERDE",IF(AND(DATEDIF(TODAY(),Q73,"M")&gt;=6,DATEDIF(TODAY(),Q73,"M")&lt;=11),"AMARILLO"))),S73))</f>
        <v xml:space="preserve"> </v>
      </c>
      <c r="S73" s="25" t="str">
        <f>IF(Q73=0," ",IF(Q73&lt;=$N$4,"VENCIDO","NO VENCIDO"))</f>
        <v xml:space="preserve"> </v>
      </c>
      <c r="T73" s="18"/>
      <c r="U73" s="19"/>
      <c r="V73" s="19"/>
      <c r="W73" s="20"/>
      <c r="X73" s="20"/>
      <c r="Y73" s="164"/>
      <c r="Z73" s="21"/>
      <c r="AA73" s="4"/>
      <c r="AB73" s="166"/>
      <c r="AC73" s="166"/>
      <c r="AD73" s="170"/>
      <c r="AE73" s="166"/>
      <c r="AF73" s="166"/>
      <c r="AG73" s="166"/>
      <c r="AH73" s="166"/>
      <c r="AI73" s="166"/>
      <c r="AJ73" s="166"/>
      <c r="AK73" s="166"/>
      <c r="AL73" s="166"/>
      <c r="AM73" s="166"/>
      <c r="AN73" s="166"/>
      <c r="AO73" s="184"/>
      <c r="AP73" s="24"/>
      <c r="AQ73" s="8"/>
    </row>
    <row r="74" spans="1:43" ht="14.65" customHeight="1">
      <c r="A74" s="101"/>
      <c r="B74" s="193"/>
      <c r="C74" s="193"/>
      <c r="D74" s="118"/>
      <c r="E74" s="127"/>
      <c r="F74" s="133"/>
      <c r="G74" s="133"/>
      <c r="H74" s="133"/>
      <c r="I74" s="133"/>
      <c r="J74" s="145"/>
      <c r="K74" s="148"/>
      <c r="L74" s="151"/>
      <c r="M74" s="154"/>
      <c r="N74" s="14"/>
      <c r="O74" s="15"/>
      <c r="P74" s="15"/>
      <c r="Q74" s="16"/>
      <c r="R74" s="17" t="str">
        <f ca="1">IF(Q74=0," ",IFERROR(IF(DATEDIF(TODAY(),Q74,"M")&lt;=5,"ROJO",IF(DATEDIF(TODAY(),Q74,"M")&gt;=12,"VERDE",IF(AND(DATEDIF(TODAY(),Q74,"M")&gt;=6,DATEDIF(TODAY(),Q74,"M")&lt;=11),"AMARILLO"))),S74))</f>
        <v xml:space="preserve"> </v>
      </c>
      <c r="S74" s="25" t="str">
        <f>IF(Q74=0," ",IF(Q74&lt;=$N$4,"VENCIDO","NO VENCIDO"))</f>
        <v xml:space="preserve"> </v>
      </c>
      <c r="T74" s="18"/>
      <c r="U74" s="19"/>
      <c r="V74" s="19"/>
      <c r="W74" s="20"/>
      <c r="X74" s="20"/>
      <c r="Y74" s="164"/>
      <c r="Z74" s="21"/>
      <c r="AA74" s="4"/>
      <c r="AB74" s="166"/>
      <c r="AC74" s="166"/>
      <c r="AD74" s="170"/>
      <c r="AE74" s="166"/>
      <c r="AF74" s="166"/>
      <c r="AG74" s="166"/>
      <c r="AH74" s="166"/>
      <c r="AI74" s="166"/>
      <c r="AJ74" s="166"/>
      <c r="AK74" s="166"/>
      <c r="AL74" s="166"/>
      <c r="AM74" s="166"/>
      <c r="AN74" s="166"/>
      <c r="AO74" s="184"/>
      <c r="AP74" s="24"/>
      <c r="AQ74" s="8"/>
    </row>
    <row r="75" spans="1:43" ht="14.65" customHeight="1">
      <c r="A75" s="101"/>
      <c r="B75" s="193"/>
      <c r="C75" s="193"/>
      <c r="D75" s="118"/>
      <c r="E75" s="127"/>
      <c r="F75" s="133"/>
      <c r="G75" s="133"/>
      <c r="H75" s="133"/>
      <c r="I75" s="133"/>
      <c r="J75" s="145"/>
      <c r="K75" s="148"/>
      <c r="L75" s="151"/>
      <c r="M75" s="155"/>
      <c r="N75" s="14"/>
      <c r="O75" s="15"/>
      <c r="P75" s="15"/>
      <c r="Q75" s="16"/>
      <c r="R75" s="17" t="str">
        <f ca="1">IF(Q75=0," ",IFERROR(IF(DATEDIF(TODAY(),Q75,"M")&lt;=5,"ROJO",IF(DATEDIF(TODAY(),Q75,"M")&gt;=12,"VERDE",IF(AND(DATEDIF(TODAY(),Q75,"M")&gt;=6,DATEDIF(TODAY(),Q75,"M")&lt;=11),"AMARILLO"))),S75))</f>
        <v xml:space="preserve"> </v>
      </c>
      <c r="S75" s="25" t="str">
        <f>IF(Q75=0," ",IF(Q75&lt;=$N$4,"VENCIDO","NO VENCIDO"))</f>
        <v xml:space="preserve"> </v>
      </c>
      <c r="T75" s="18"/>
      <c r="U75" s="19"/>
      <c r="V75" s="19"/>
      <c r="W75" s="20"/>
      <c r="X75" s="20"/>
      <c r="Y75" s="164"/>
      <c r="Z75" s="21"/>
      <c r="AA75" s="4"/>
      <c r="AB75" s="166"/>
      <c r="AC75" s="166"/>
      <c r="AD75" s="170"/>
      <c r="AE75" s="166"/>
      <c r="AF75" s="166"/>
      <c r="AG75" s="166"/>
      <c r="AH75" s="166"/>
      <c r="AI75" s="166"/>
      <c r="AJ75" s="166"/>
      <c r="AK75" s="166"/>
      <c r="AL75" s="166"/>
      <c r="AM75" s="166"/>
      <c r="AN75" s="166"/>
      <c r="AO75" s="185"/>
      <c r="AP75" s="24"/>
      <c r="AQ75" s="8"/>
    </row>
    <row r="76" spans="1:43" ht="16.5">
      <c r="A76" s="102"/>
      <c r="B76" s="193"/>
      <c r="C76" s="193"/>
      <c r="D76" s="119"/>
      <c r="E76" s="128"/>
      <c r="F76" s="134"/>
      <c r="G76" s="134"/>
      <c r="H76" s="134"/>
      <c r="I76" s="134"/>
      <c r="J76" s="146"/>
      <c r="K76" s="149"/>
      <c r="L76" s="152"/>
      <c r="M76" s="28" t="b">
        <f>M71=N76</f>
        <v>1</v>
      </c>
      <c r="N76" s="29">
        <f>SUM(N71:N75)</f>
        <v>0</v>
      </c>
      <c r="O76" s="30" t="s">
        <v>112</v>
      </c>
      <c r="P76" s="31"/>
      <c r="Q76" s="32"/>
      <c r="R76" s="32"/>
      <c r="S76" s="32"/>
      <c r="T76" s="33">
        <f>SUM(T71:T75)</f>
        <v>0</v>
      </c>
      <c r="U76" s="34"/>
      <c r="V76" s="34"/>
      <c r="W76" s="34"/>
      <c r="X76" s="35"/>
      <c r="Y76" s="165"/>
      <c r="Z76" s="36"/>
      <c r="AA76" s="4"/>
      <c r="AB76" s="37"/>
      <c r="AC76" s="38"/>
      <c r="AD76" s="38"/>
      <c r="AE76" s="38"/>
      <c r="AF76" s="38"/>
      <c r="AG76" s="38"/>
      <c r="AH76" s="38"/>
      <c r="AI76" s="38"/>
      <c r="AJ76" s="38"/>
      <c r="AK76" s="38"/>
      <c r="AL76" s="38"/>
      <c r="AM76" s="38"/>
      <c r="AN76" s="38"/>
      <c r="AO76" s="39"/>
      <c r="AP76" s="24"/>
      <c r="AQ76" s="8"/>
    </row>
    <row r="77" spans="1:43" ht="14.65" customHeight="1">
      <c r="A77" s="100">
        <f>A71+1</f>
        <v>13</v>
      </c>
      <c r="B77" s="193" t="s">
        <v>138</v>
      </c>
      <c r="C77" s="193"/>
      <c r="D77" s="117">
        <f>+Octubre!M77</f>
        <v>19</v>
      </c>
      <c r="E77" s="126"/>
      <c r="F77" s="132"/>
      <c r="G77" s="132"/>
      <c r="H77" s="132"/>
      <c r="I77" s="132"/>
      <c r="J77" s="144">
        <f>+F77+G77</f>
        <v>0</v>
      </c>
      <c r="K77" s="147">
        <f>+AO77</f>
        <v>0</v>
      </c>
      <c r="L77" s="150">
        <f>+J77+K77</f>
        <v>0</v>
      </c>
      <c r="M77" s="153">
        <f>+(D77+E77)-(L77)+H77-I77</f>
        <v>19</v>
      </c>
      <c r="N77" s="14"/>
      <c r="O77" s="15"/>
      <c r="P77" s="15"/>
      <c r="Q77" s="16"/>
      <c r="R77" s="17" t="str">
        <f ca="1">IF(Q77=0," ",IFERROR(IF(DATEDIF(TODAY(),Q77,"M")&lt;=5,"ROJO",IF(DATEDIF(TODAY(),Q77,"M")&gt;=12,"VERDE",IF(AND(DATEDIF(TODAY(),Q77,"M")&gt;=6,DATEDIF(TODAY(),Q77,"M")&lt;=11),"AMARILLO"))),S77))</f>
        <v xml:space="preserve"> </v>
      </c>
      <c r="S77" s="17" t="str">
        <f>IF(Q77=0," ",IF(Q77&lt;=$N$4,"VENCIDO","NO VENCIDO"))</f>
        <v xml:space="preserve"> </v>
      </c>
      <c r="T77" s="18"/>
      <c r="U77" s="19"/>
      <c r="V77" s="19"/>
      <c r="W77" s="20"/>
      <c r="X77" s="20"/>
      <c r="Y77" s="163">
        <f>+AT77</f>
        <v>0</v>
      </c>
      <c r="Z77" s="21"/>
      <c r="AA77" s="4"/>
      <c r="AB77" s="166"/>
      <c r="AC77" s="166"/>
      <c r="AD77" s="170">
        <f>+AB77+AC77</f>
        <v>0</v>
      </c>
      <c r="AE77" s="166"/>
      <c r="AF77" s="166"/>
      <c r="AG77" s="166"/>
      <c r="AH77" s="166"/>
      <c r="AI77" s="166"/>
      <c r="AJ77" s="166"/>
      <c r="AK77" s="166"/>
      <c r="AL77" s="166"/>
      <c r="AM77" s="166"/>
      <c r="AN77" s="166"/>
      <c r="AO77" s="183">
        <f>SUM(AD77:AN81)</f>
        <v>0</v>
      </c>
      <c r="AP77" s="24"/>
      <c r="AQ77" s="8"/>
    </row>
    <row r="78" spans="1:43" ht="14.65" customHeight="1">
      <c r="A78" s="101"/>
      <c r="B78" s="193"/>
      <c r="C78" s="193"/>
      <c r="D78" s="118"/>
      <c r="E78" s="127"/>
      <c r="F78" s="133"/>
      <c r="G78" s="133"/>
      <c r="H78" s="133"/>
      <c r="I78" s="133"/>
      <c r="J78" s="145"/>
      <c r="K78" s="148"/>
      <c r="L78" s="151"/>
      <c r="M78" s="154"/>
      <c r="N78" s="14"/>
      <c r="O78" s="15"/>
      <c r="P78" s="15"/>
      <c r="Q78" s="16"/>
      <c r="R78" s="17" t="str">
        <f ca="1">IF(Q78=0," ",IFERROR(IF(DATEDIF(TODAY(),Q78,"M")&lt;=5,"ROJO",IF(DATEDIF(TODAY(),Q78,"M")&gt;=12,"VERDE",IF(AND(DATEDIF(TODAY(),Q78,"M")&gt;=6,DATEDIF(TODAY(),Q78,"M")&lt;=11),"AMARILLO"))),S78))</f>
        <v xml:space="preserve"> </v>
      </c>
      <c r="S78" s="25" t="str">
        <f>IF(Q78=0," ",IF(Q78&lt;=$N$4,"VENCIDO","NO VENCIDO"))</f>
        <v xml:space="preserve"> </v>
      </c>
      <c r="T78" s="18"/>
      <c r="U78" s="19"/>
      <c r="V78" s="19"/>
      <c r="W78" s="20"/>
      <c r="X78" s="20"/>
      <c r="Y78" s="164"/>
      <c r="Z78" s="21"/>
      <c r="AA78" s="4"/>
      <c r="AB78" s="166"/>
      <c r="AC78" s="166"/>
      <c r="AD78" s="170"/>
      <c r="AE78" s="166"/>
      <c r="AF78" s="166"/>
      <c r="AG78" s="166"/>
      <c r="AH78" s="166"/>
      <c r="AI78" s="166"/>
      <c r="AJ78" s="166"/>
      <c r="AK78" s="166"/>
      <c r="AL78" s="166"/>
      <c r="AM78" s="166"/>
      <c r="AN78" s="166"/>
      <c r="AO78" s="184"/>
      <c r="AP78" s="24"/>
      <c r="AQ78" s="8"/>
    </row>
    <row r="79" spans="1:43" ht="14.65" customHeight="1">
      <c r="A79" s="101"/>
      <c r="B79" s="193"/>
      <c r="C79" s="193"/>
      <c r="D79" s="118"/>
      <c r="E79" s="127"/>
      <c r="F79" s="133"/>
      <c r="G79" s="133"/>
      <c r="H79" s="133"/>
      <c r="I79" s="133"/>
      <c r="J79" s="145"/>
      <c r="K79" s="148"/>
      <c r="L79" s="151"/>
      <c r="M79" s="154"/>
      <c r="N79" s="14"/>
      <c r="O79" s="15"/>
      <c r="P79" s="15"/>
      <c r="Q79" s="16"/>
      <c r="R79" s="17" t="str">
        <f ca="1">IF(Q79=0," ",IFERROR(IF(DATEDIF(TODAY(),Q79,"M")&lt;=5,"ROJO",IF(DATEDIF(TODAY(),Q79,"M")&gt;=12,"VERDE",IF(AND(DATEDIF(TODAY(),Q79,"M")&gt;=6,DATEDIF(TODAY(),Q79,"M")&lt;=11),"AMARILLO"))),S79))</f>
        <v xml:space="preserve"> </v>
      </c>
      <c r="S79" s="25" t="str">
        <f>IF(Q79=0," ",IF(Q79&lt;=$N$4,"VENCIDO","NO VENCIDO"))</f>
        <v xml:space="preserve"> </v>
      </c>
      <c r="T79" s="18"/>
      <c r="U79" s="19"/>
      <c r="V79" s="19"/>
      <c r="W79" s="20"/>
      <c r="X79" s="20"/>
      <c r="Y79" s="164"/>
      <c r="Z79" s="21"/>
      <c r="AA79" s="4"/>
      <c r="AB79" s="166"/>
      <c r="AC79" s="166"/>
      <c r="AD79" s="170"/>
      <c r="AE79" s="166"/>
      <c r="AF79" s="166"/>
      <c r="AG79" s="166"/>
      <c r="AH79" s="166"/>
      <c r="AI79" s="166"/>
      <c r="AJ79" s="166"/>
      <c r="AK79" s="166"/>
      <c r="AL79" s="166"/>
      <c r="AM79" s="166"/>
      <c r="AN79" s="166"/>
      <c r="AO79" s="184"/>
      <c r="AP79" s="24"/>
      <c r="AQ79" s="8"/>
    </row>
    <row r="80" spans="1:43" ht="14.65" customHeight="1">
      <c r="A80" s="101"/>
      <c r="B80" s="193"/>
      <c r="C80" s="193"/>
      <c r="D80" s="118"/>
      <c r="E80" s="127"/>
      <c r="F80" s="133"/>
      <c r="G80" s="133"/>
      <c r="H80" s="133"/>
      <c r="I80" s="133"/>
      <c r="J80" s="145"/>
      <c r="K80" s="148"/>
      <c r="L80" s="151"/>
      <c r="M80" s="154"/>
      <c r="N80" s="14"/>
      <c r="O80" s="15"/>
      <c r="P80" s="15"/>
      <c r="Q80" s="16"/>
      <c r="R80" s="17" t="str">
        <f ca="1">IF(Q80=0," ",IFERROR(IF(DATEDIF(TODAY(),Q80,"M")&lt;=5,"ROJO",IF(DATEDIF(TODAY(),Q80,"M")&gt;=12,"VERDE",IF(AND(DATEDIF(TODAY(),Q80,"M")&gt;=6,DATEDIF(TODAY(),Q80,"M")&lt;=11),"AMARILLO"))),S80))</f>
        <v xml:space="preserve"> </v>
      </c>
      <c r="S80" s="25" t="str">
        <f>IF(Q80=0," ",IF(Q80&lt;=$N$4,"VENCIDO","NO VENCIDO"))</f>
        <v xml:space="preserve"> </v>
      </c>
      <c r="T80" s="18"/>
      <c r="U80" s="19"/>
      <c r="V80" s="19"/>
      <c r="W80" s="20"/>
      <c r="X80" s="20"/>
      <c r="Y80" s="164"/>
      <c r="Z80" s="21"/>
      <c r="AA80" s="4"/>
      <c r="AB80" s="166"/>
      <c r="AC80" s="166"/>
      <c r="AD80" s="170"/>
      <c r="AE80" s="166"/>
      <c r="AF80" s="166"/>
      <c r="AG80" s="166"/>
      <c r="AH80" s="166"/>
      <c r="AI80" s="166"/>
      <c r="AJ80" s="166"/>
      <c r="AK80" s="166"/>
      <c r="AL80" s="166"/>
      <c r="AM80" s="166"/>
      <c r="AN80" s="166"/>
      <c r="AO80" s="184"/>
      <c r="AP80" s="24"/>
      <c r="AQ80" s="8"/>
    </row>
    <row r="81" spans="1:43" ht="14.65" customHeight="1">
      <c r="A81" s="101"/>
      <c r="B81" s="193"/>
      <c r="C81" s="193"/>
      <c r="D81" s="118"/>
      <c r="E81" s="127"/>
      <c r="F81" s="133"/>
      <c r="G81" s="133"/>
      <c r="H81" s="133"/>
      <c r="I81" s="133"/>
      <c r="J81" s="145"/>
      <c r="K81" s="148"/>
      <c r="L81" s="151"/>
      <c r="M81" s="155"/>
      <c r="N81" s="14"/>
      <c r="O81" s="15"/>
      <c r="P81" s="15"/>
      <c r="Q81" s="16"/>
      <c r="R81" s="17" t="str">
        <f ca="1">IF(Q81=0," ",IFERROR(IF(DATEDIF(TODAY(),Q81,"M")&lt;=5,"ROJO",IF(DATEDIF(TODAY(),Q81,"M")&gt;=12,"VERDE",IF(AND(DATEDIF(TODAY(),Q81,"M")&gt;=6,DATEDIF(TODAY(),Q81,"M")&lt;=11),"AMARILLO"))),S81))</f>
        <v xml:space="preserve"> </v>
      </c>
      <c r="S81" s="25" t="str">
        <f>IF(Q81=0," ",IF(Q81&lt;=$N$4,"VENCIDO","NO VENCIDO"))</f>
        <v xml:space="preserve"> </v>
      </c>
      <c r="T81" s="18"/>
      <c r="U81" s="19"/>
      <c r="V81" s="19"/>
      <c r="W81" s="20"/>
      <c r="X81" s="20"/>
      <c r="Y81" s="164"/>
      <c r="Z81" s="21"/>
      <c r="AA81" s="4"/>
      <c r="AB81" s="166"/>
      <c r="AC81" s="166"/>
      <c r="AD81" s="170"/>
      <c r="AE81" s="166"/>
      <c r="AF81" s="166"/>
      <c r="AG81" s="166"/>
      <c r="AH81" s="166"/>
      <c r="AI81" s="166"/>
      <c r="AJ81" s="166"/>
      <c r="AK81" s="166"/>
      <c r="AL81" s="166"/>
      <c r="AM81" s="166"/>
      <c r="AN81" s="166"/>
      <c r="AO81" s="185"/>
      <c r="AP81" s="24"/>
      <c r="AQ81" s="8"/>
    </row>
    <row r="82" spans="1:43" ht="16.5">
      <c r="A82" s="102"/>
      <c r="B82" s="193"/>
      <c r="C82" s="193"/>
      <c r="D82" s="119"/>
      <c r="E82" s="128"/>
      <c r="F82" s="134"/>
      <c r="G82" s="134"/>
      <c r="H82" s="134"/>
      <c r="I82" s="134"/>
      <c r="J82" s="146"/>
      <c r="K82" s="149"/>
      <c r="L82" s="152"/>
      <c r="M82" s="28" t="b">
        <f>M77=N82</f>
        <v>0</v>
      </c>
      <c r="N82" s="29">
        <f>SUM(N77:N81)</f>
        <v>0</v>
      </c>
      <c r="O82" s="30" t="s">
        <v>112</v>
      </c>
      <c r="P82" s="31"/>
      <c r="Q82" s="32"/>
      <c r="R82" s="32"/>
      <c r="S82" s="32"/>
      <c r="T82" s="33">
        <f>SUM(T77:T81)</f>
        <v>0</v>
      </c>
      <c r="U82" s="34"/>
      <c r="V82" s="34"/>
      <c r="W82" s="34"/>
      <c r="X82" s="35"/>
      <c r="Y82" s="165"/>
      <c r="Z82" s="36"/>
      <c r="AA82" s="4"/>
      <c r="AB82" s="37"/>
      <c r="AC82" s="37"/>
      <c r="AD82" s="38"/>
      <c r="AE82" s="37"/>
      <c r="AF82" s="37"/>
      <c r="AG82" s="37"/>
      <c r="AH82" s="37"/>
      <c r="AI82" s="37"/>
      <c r="AJ82" s="37"/>
      <c r="AK82" s="37"/>
      <c r="AL82" s="37"/>
      <c r="AM82" s="37"/>
      <c r="AN82" s="37"/>
      <c r="AO82" s="39"/>
      <c r="AP82" s="24"/>
      <c r="AQ82" s="8"/>
    </row>
    <row r="83" spans="1:43" ht="14.65" customHeight="1">
      <c r="A83" s="100">
        <f>A77+1</f>
        <v>14</v>
      </c>
      <c r="B83" s="193" t="s">
        <v>140</v>
      </c>
      <c r="C83" s="193"/>
      <c r="D83" s="117">
        <f>+Octubre!M83</f>
        <v>0</v>
      </c>
      <c r="E83" s="126"/>
      <c r="F83" s="132"/>
      <c r="G83" s="132"/>
      <c r="H83" s="132"/>
      <c r="I83" s="132"/>
      <c r="J83" s="144">
        <f>+F83+G83</f>
        <v>0</v>
      </c>
      <c r="K83" s="147">
        <f>+AO83</f>
        <v>0</v>
      </c>
      <c r="L83" s="150">
        <f>+J83+K83</f>
        <v>0</v>
      </c>
      <c r="M83" s="153">
        <f>+(D83+E83)-(L83)+H83-I83</f>
        <v>0</v>
      </c>
      <c r="N83" s="14"/>
      <c r="O83" s="15"/>
      <c r="P83" s="15"/>
      <c r="Q83" s="16"/>
      <c r="R83" s="17" t="str">
        <f ca="1">IF(Q83=0," ",IFERROR(IF(DATEDIF(TODAY(),Q83,"M")&lt;=5,"ROJO",IF(DATEDIF(TODAY(),Q83,"M")&gt;=12,"VERDE",IF(AND(DATEDIF(TODAY(),Q83,"M")&gt;=6,DATEDIF(TODAY(),Q83,"M")&lt;=11),"AMARILLO"))),S83))</f>
        <v xml:space="preserve"> </v>
      </c>
      <c r="S83" s="17" t="str">
        <f>IF(Q83=0," ",IF(Q83&lt;=$N$4,"VENCIDO","NO VENCIDO"))</f>
        <v xml:space="preserve"> </v>
      </c>
      <c r="T83" s="18"/>
      <c r="U83" s="19"/>
      <c r="V83" s="19"/>
      <c r="W83" s="20"/>
      <c r="X83" s="20"/>
      <c r="Y83" s="163">
        <f>+AT83</f>
        <v>0</v>
      </c>
      <c r="Z83" s="21"/>
      <c r="AA83" s="4"/>
      <c r="AB83" s="166"/>
      <c r="AC83" s="166"/>
      <c r="AD83" s="170">
        <f>+AB83+AC83</f>
        <v>0</v>
      </c>
      <c r="AE83" s="166"/>
      <c r="AF83" s="166"/>
      <c r="AG83" s="166"/>
      <c r="AH83" s="166"/>
      <c r="AI83" s="166"/>
      <c r="AJ83" s="166"/>
      <c r="AK83" s="166"/>
      <c r="AL83" s="166"/>
      <c r="AM83" s="166"/>
      <c r="AN83" s="166"/>
      <c r="AO83" s="183">
        <f>SUM(AD83:AN87)</f>
        <v>0</v>
      </c>
      <c r="AP83" s="24"/>
      <c r="AQ83" s="8"/>
    </row>
    <row r="84" spans="1:43" ht="14.65" customHeight="1">
      <c r="A84" s="101"/>
      <c r="B84" s="193"/>
      <c r="C84" s="193"/>
      <c r="D84" s="118"/>
      <c r="E84" s="127"/>
      <c r="F84" s="133"/>
      <c r="G84" s="133"/>
      <c r="H84" s="133"/>
      <c r="I84" s="133"/>
      <c r="J84" s="145"/>
      <c r="K84" s="148"/>
      <c r="L84" s="151"/>
      <c r="M84" s="154"/>
      <c r="N84" s="14"/>
      <c r="O84" s="15"/>
      <c r="P84" s="15"/>
      <c r="Q84" s="16"/>
      <c r="R84" s="17" t="str">
        <f ca="1">IF(Q84=0," ",IFERROR(IF(DATEDIF(TODAY(),Q84,"M")&lt;=5,"ROJO",IF(DATEDIF(TODAY(),Q84,"M")&gt;=12,"VERDE",IF(AND(DATEDIF(TODAY(),Q84,"M")&gt;=6,DATEDIF(TODAY(),Q84,"M")&lt;=11),"AMARILLO"))),S84))</f>
        <v xml:space="preserve"> </v>
      </c>
      <c r="S84" s="25" t="str">
        <f>IF(Q84=0," ",IF(Q84&lt;=$N$4,"VENCIDO","NO VENCIDO"))</f>
        <v xml:space="preserve"> </v>
      </c>
      <c r="T84" s="18"/>
      <c r="U84" s="19"/>
      <c r="V84" s="19"/>
      <c r="W84" s="20"/>
      <c r="X84" s="20"/>
      <c r="Y84" s="164"/>
      <c r="Z84" s="21"/>
      <c r="AA84" s="4"/>
      <c r="AB84" s="166"/>
      <c r="AC84" s="166"/>
      <c r="AD84" s="170"/>
      <c r="AE84" s="166"/>
      <c r="AF84" s="166"/>
      <c r="AG84" s="166"/>
      <c r="AH84" s="166"/>
      <c r="AI84" s="166"/>
      <c r="AJ84" s="166"/>
      <c r="AK84" s="166"/>
      <c r="AL84" s="166"/>
      <c r="AM84" s="166"/>
      <c r="AN84" s="166"/>
      <c r="AO84" s="184"/>
      <c r="AP84" s="24"/>
      <c r="AQ84" s="8"/>
    </row>
    <row r="85" spans="1:43" ht="14.65" customHeight="1">
      <c r="A85" s="101"/>
      <c r="B85" s="193"/>
      <c r="C85" s="193"/>
      <c r="D85" s="118"/>
      <c r="E85" s="127"/>
      <c r="F85" s="133"/>
      <c r="G85" s="133"/>
      <c r="H85" s="133"/>
      <c r="I85" s="133"/>
      <c r="J85" s="145"/>
      <c r="K85" s="148"/>
      <c r="L85" s="151"/>
      <c r="M85" s="154"/>
      <c r="N85" s="14"/>
      <c r="O85" s="15"/>
      <c r="P85" s="15"/>
      <c r="Q85" s="16"/>
      <c r="R85" s="17" t="str">
        <f ca="1">IF(Q85=0," ",IFERROR(IF(DATEDIF(TODAY(),Q85,"M")&lt;=5,"ROJO",IF(DATEDIF(TODAY(),Q85,"M")&gt;=12,"VERDE",IF(AND(DATEDIF(TODAY(),Q85,"M")&gt;=6,DATEDIF(TODAY(),Q85,"M")&lt;=11),"AMARILLO"))),S85))</f>
        <v xml:space="preserve"> </v>
      </c>
      <c r="S85" s="25" t="str">
        <f>IF(Q85=0," ",IF(Q85&lt;=$N$4,"VENCIDO","NO VENCIDO"))</f>
        <v xml:space="preserve"> </v>
      </c>
      <c r="T85" s="18"/>
      <c r="U85" s="19"/>
      <c r="V85" s="19"/>
      <c r="W85" s="20"/>
      <c r="X85" s="20"/>
      <c r="Y85" s="164"/>
      <c r="Z85" s="21"/>
      <c r="AA85" s="4"/>
      <c r="AB85" s="166"/>
      <c r="AC85" s="166"/>
      <c r="AD85" s="170"/>
      <c r="AE85" s="166"/>
      <c r="AF85" s="166"/>
      <c r="AG85" s="166"/>
      <c r="AH85" s="166"/>
      <c r="AI85" s="166"/>
      <c r="AJ85" s="166"/>
      <c r="AK85" s="166"/>
      <c r="AL85" s="166"/>
      <c r="AM85" s="166"/>
      <c r="AN85" s="166"/>
      <c r="AO85" s="184"/>
      <c r="AP85" s="24"/>
      <c r="AQ85" s="8"/>
    </row>
    <row r="86" spans="1:43" ht="14.65" customHeight="1">
      <c r="A86" s="101"/>
      <c r="B86" s="193"/>
      <c r="C86" s="193"/>
      <c r="D86" s="118"/>
      <c r="E86" s="127"/>
      <c r="F86" s="133"/>
      <c r="G86" s="133"/>
      <c r="H86" s="133"/>
      <c r="I86" s="133"/>
      <c r="J86" s="145"/>
      <c r="K86" s="148"/>
      <c r="L86" s="151"/>
      <c r="M86" s="154"/>
      <c r="N86" s="14"/>
      <c r="O86" s="15"/>
      <c r="P86" s="15"/>
      <c r="Q86" s="16"/>
      <c r="R86" s="17" t="str">
        <f ca="1">IF(Q86=0," ",IFERROR(IF(DATEDIF(TODAY(),Q86,"M")&lt;=5,"ROJO",IF(DATEDIF(TODAY(),Q86,"M")&gt;=12,"VERDE",IF(AND(DATEDIF(TODAY(),Q86,"M")&gt;=6,DATEDIF(TODAY(),Q86,"M")&lt;=11),"AMARILLO"))),S86))</f>
        <v xml:space="preserve"> </v>
      </c>
      <c r="S86" s="25" t="str">
        <f>IF(Q86=0," ",IF(Q86&lt;=$N$4,"VENCIDO","NO VENCIDO"))</f>
        <v xml:space="preserve"> </v>
      </c>
      <c r="T86" s="18"/>
      <c r="U86" s="19"/>
      <c r="V86" s="19"/>
      <c r="W86" s="20"/>
      <c r="X86" s="20"/>
      <c r="Y86" s="164"/>
      <c r="Z86" s="21"/>
      <c r="AA86" s="4"/>
      <c r="AB86" s="166"/>
      <c r="AC86" s="166"/>
      <c r="AD86" s="170"/>
      <c r="AE86" s="166"/>
      <c r="AF86" s="166"/>
      <c r="AG86" s="166"/>
      <c r="AH86" s="166"/>
      <c r="AI86" s="166"/>
      <c r="AJ86" s="166"/>
      <c r="AK86" s="166"/>
      <c r="AL86" s="166"/>
      <c r="AM86" s="166"/>
      <c r="AN86" s="166"/>
      <c r="AO86" s="184"/>
      <c r="AP86" s="24"/>
      <c r="AQ86" s="8"/>
    </row>
    <row r="87" spans="1:43" ht="14.65" customHeight="1">
      <c r="A87" s="101"/>
      <c r="B87" s="193"/>
      <c r="C87" s="193"/>
      <c r="D87" s="118"/>
      <c r="E87" s="127"/>
      <c r="F87" s="133"/>
      <c r="G87" s="133"/>
      <c r="H87" s="133"/>
      <c r="I87" s="133"/>
      <c r="J87" s="145"/>
      <c r="K87" s="148"/>
      <c r="L87" s="151"/>
      <c r="M87" s="155"/>
      <c r="N87" s="14"/>
      <c r="O87" s="15"/>
      <c r="P87" s="15"/>
      <c r="Q87" s="16"/>
      <c r="R87" s="17" t="str">
        <f ca="1">IF(Q87=0," ",IFERROR(IF(DATEDIF(TODAY(),Q87,"M")&lt;=5,"ROJO",IF(DATEDIF(TODAY(),Q87,"M")&gt;=12,"VERDE",IF(AND(DATEDIF(TODAY(),Q87,"M")&gt;=6,DATEDIF(TODAY(),Q87,"M")&lt;=11),"AMARILLO"))),S87))</f>
        <v xml:space="preserve"> </v>
      </c>
      <c r="S87" s="25" t="str">
        <f>IF(Q87=0," ",IF(Q87&lt;=$N$4,"VENCIDO","NO VENCIDO"))</f>
        <v xml:space="preserve"> </v>
      </c>
      <c r="T87" s="18"/>
      <c r="U87" s="19"/>
      <c r="V87" s="19"/>
      <c r="W87" s="20"/>
      <c r="X87" s="20"/>
      <c r="Y87" s="164"/>
      <c r="Z87" s="21"/>
      <c r="AA87" s="4"/>
      <c r="AB87" s="166"/>
      <c r="AC87" s="166"/>
      <c r="AD87" s="170"/>
      <c r="AE87" s="166"/>
      <c r="AF87" s="166"/>
      <c r="AG87" s="166"/>
      <c r="AH87" s="166"/>
      <c r="AI87" s="166"/>
      <c r="AJ87" s="166"/>
      <c r="AK87" s="166"/>
      <c r="AL87" s="166"/>
      <c r="AM87" s="166"/>
      <c r="AN87" s="166"/>
      <c r="AO87" s="185"/>
      <c r="AP87" s="24"/>
      <c r="AQ87" s="8"/>
    </row>
    <row r="88" spans="1:43" ht="16.5">
      <c r="A88" s="102"/>
      <c r="B88" s="193"/>
      <c r="C88" s="193"/>
      <c r="D88" s="119"/>
      <c r="E88" s="128"/>
      <c r="F88" s="134"/>
      <c r="G88" s="134"/>
      <c r="H88" s="134"/>
      <c r="I88" s="134"/>
      <c r="J88" s="146"/>
      <c r="K88" s="149"/>
      <c r="L88" s="152"/>
      <c r="M88" s="28" t="b">
        <f>M83=N88</f>
        <v>1</v>
      </c>
      <c r="N88" s="29">
        <f>SUM(N83:N87)</f>
        <v>0</v>
      </c>
      <c r="O88" s="30" t="s">
        <v>112</v>
      </c>
      <c r="P88" s="31"/>
      <c r="Q88" s="32"/>
      <c r="R88" s="32"/>
      <c r="S88" s="32"/>
      <c r="T88" s="33">
        <f>SUM(T83:T87)</f>
        <v>0</v>
      </c>
      <c r="U88" s="34"/>
      <c r="V88" s="34"/>
      <c r="W88" s="34"/>
      <c r="X88" s="35"/>
      <c r="Y88" s="165"/>
      <c r="Z88" s="36"/>
      <c r="AA88" s="4"/>
      <c r="AB88" s="37"/>
      <c r="AC88" s="37"/>
      <c r="AD88" s="38"/>
      <c r="AE88" s="37"/>
      <c r="AF88" s="37"/>
      <c r="AG88" s="37"/>
      <c r="AH88" s="37"/>
      <c r="AI88" s="37"/>
      <c r="AJ88" s="37"/>
      <c r="AK88" s="37"/>
      <c r="AL88" s="37"/>
      <c r="AM88" s="37"/>
      <c r="AN88" s="37"/>
      <c r="AO88" s="39"/>
      <c r="AP88" s="24"/>
      <c r="AQ88" s="8"/>
    </row>
    <row r="89" spans="1:43" ht="14.65" customHeight="1">
      <c r="A89" s="100">
        <f>A83+1</f>
        <v>15</v>
      </c>
      <c r="B89" s="193" t="s">
        <v>141</v>
      </c>
      <c r="C89" s="193"/>
      <c r="D89" s="117">
        <f>+Octubre!M89</f>
        <v>0</v>
      </c>
      <c r="E89" s="126"/>
      <c r="F89" s="132"/>
      <c r="G89" s="132"/>
      <c r="H89" s="132"/>
      <c r="I89" s="132"/>
      <c r="J89" s="144">
        <f>+F89+G89</f>
        <v>0</v>
      </c>
      <c r="K89" s="147">
        <f>+AO89</f>
        <v>0</v>
      </c>
      <c r="L89" s="150">
        <f>+J89+K89</f>
        <v>0</v>
      </c>
      <c r="M89" s="153">
        <f>+(D89+E89)-(L89)+H89-I89</f>
        <v>0</v>
      </c>
      <c r="N89" s="14"/>
      <c r="O89" s="15"/>
      <c r="P89" s="15"/>
      <c r="Q89" s="16"/>
      <c r="R89" s="17" t="str">
        <f ca="1">IF(Q89=0," ",IFERROR(IF(DATEDIF(TODAY(),Q89,"M")&lt;=5,"ROJO",IF(DATEDIF(TODAY(),Q89,"M")&gt;=12,"VERDE",IF(AND(DATEDIF(TODAY(),Q89,"M")&gt;=6,DATEDIF(TODAY(),Q89,"M")&lt;=11),"AMARILLO"))),S89))</f>
        <v xml:space="preserve"> </v>
      </c>
      <c r="S89" s="17" t="str">
        <f>IF(Q89=0," ",IF(Q89&lt;=$N$4,"VENCIDO","NO VENCIDO"))</f>
        <v xml:space="preserve"> </v>
      </c>
      <c r="T89" s="18"/>
      <c r="U89" s="19"/>
      <c r="V89" s="19"/>
      <c r="W89" s="20"/>
      <c r="X89" s="20"/>
      <c r="Y89" s="163">
        <f>+AT89</f>
        <v>0</v>
      </c>
      <c r="Z89" s="21"/>
      <c r="AA89" s="4"/>
      <c r="AB89" s="166"/>
      <c r="AC89" s="166"/>
      <c r="AD89" s="170">
        <f>+AB89+AC89</f>
        <v>0</v>
      </c>
      <c r="AE89" s="166"/>
      <c r="AF89" s="166"/>
      <c r="AG89" s="166"/>
      <c r="AH89" s="166"/>
      <c r="AI89" s="166"/>
      <c r="AJ89" s="166"/>
      <c r="AK89" s="166"/>
      <c r="AL89" s="166"/>
      <c r="AM89" s="166"/>
      <c r="AN89" s="166"/>
      <c r="AO89" s="183">
        <f>SUM(AD89:AN93)</f>
        <v>0</v>
      </c>
      <c r="AP89" s="24"/>
      <c r="AQ89" s="8"/>
    </row>
    <row r="90" spans="1:43" ht="14.65" customHeight="1">
      <c r="A90" s="101"/>
      <c r="B90" s="193"/>
      <c r="C90" s="193"/>
      <c r="D90" s="118"/>
      <c r="E90" s="127"/>
      <c r="F90" s="133"/>
      <c r="G90" s="133"/>
      <c r="H90" s="133"/>
      <c r="I90" s="133"/>
      <c r="J90" s="145"/>
      <c r="K90" s="148"/>
      <c r="L90" s="151"/>
      <c r="M90" s="154"/>
      <c r="N90" s="14"/>
      <c r="O90" s="15"/>
      <c r="P90" s="15"/>
      <c r="Q90" s="16"/>
      <c r="R90" s="17" t="str">
        <f ca="1">IF(Q90=0," ",IFERROR(IF(DATEDIF(TODAY(),Q90,"M")&lt;=5,"ROJO",IF(DATEDIF(TODAY(),Q90,"M")&gt;=12,"VERDE",IF(AND(DATEDIF(TODAY(),Q90,"M")&gt;=6,DATEDIF(TODAY(),Q90,"M")&lt;=11),"AMARILLO"))),S90))</f>
        <v xml:space="preserve"> </v>
      </c>
      <c r="S90" s="25" t="str">
        <f>IF(Q90=0," ",IF(Q90&lt;=$N$4,"VENCIDO","NO VENCIDO"))</f>
        <v xml:space="preserve"> </v>
      </c>
      <c r="T90" s="18"/>
      <c r="U90" s="19"/>
      <c r="V90" s="19"/>
      <c r="W90" s="20"/>
      <c r="X90" s="20"/>
      <c r="Y90" s="164"/>
      <c r="Z90" s="21"/>
      <c r="AA90" s="4"/>
      <c r="AB90" s="166"/>
      <c r="AC90" s="166"/>
      <c r="AD90" s="170"/>
      <c r="AE90" s="166"/>
      <c r="AF90" s="166"/>
      <c r="AG90" s="166"/>
      <c r="AH90" s="166"/>
      <c r="AI90" s="166"/>
      <c r="AJ90" s="166"/>
      <c r="AK90" s="166"/>
      <c r="AL90" s="166"/>
      <c r="AM90" s="166"/>
      <c r="AN90" s="166"/>
      <c r="AO90" s="184"/>
      <c r="AP90" s="24"/>
      <c r="AQ90" s="8"/>
    </row>
    <row r="91" spans="1:43" ht="14.65" customHeight="1">
      <c r="A91" s="101"/>
      <c r="B91" s="193"/>
      <c r="C91" s="193"/>
      <c r="D91" s="118"/>
      <c r="E91" s="127"/>
      <c r="F91" s="133"/>
      <c r="G91" s="133"/>
      <c r="H91" s="133"/>
      <c r="I91" s="133"/>
      <c r="J91" s="145"/>
      <c r="K91" s="148"/>
      <c r="L91" s="151"/>
      <c r="M91" s="154"/>
      <c r="N91" s="14"/>
      <c r="O91" s="15"/>
      <c r="P91" s="15"/>
      <c r="Q91" s="16"/>
      <c r="R91" s="17" t="str">
        <f ca="1">IF(Q91=0," ",IFERROR(IF(DATEDIF(TODAY(),Q91,"M")&lt;=5,"ROJO",IF(DATEDIF(TODAY(),Q91,"M")&gt;=12,"VERDE",IF(AND(DATEDIF(TODAY(),Q91,"M")&gt;=6,DATEDIF(TODAY(),Q91,"M")&lt;=11),"AMARILLO"))),S91))</f>
        <v xml:space="preserve"> </v>
      </c>
      <c r="S91" s="25" t="str">
        <f>IF(Q91=0," ",IF(Q91&lt;=$N$4,"VENCIDO","NO VENCIDO"))</f>
        <v xml:space="preserve"> </v>
      </c>
      <c r="T91" s="18"/>
      <c r="U91" s="19"/>
      <c r="V91" s="19"/>
      <c r="W91" s="20"/>
      <c r="X91" s="20"/>
      <c r="Y91" s="164"/>
      <c r="Z91" s="21"/>
      <c r="AA91" s="4"/>
      <c r="AB91" s="166"/>
      <c r="AC91" s="166"/>
      <c r="AD91" s="170"/>
      <c r="AE91" s="166"/>
      <c r="AF91" s="166"/>
      <c r="AG91" s="166"/>
      <c r="AH91" s="166"/>
      <c r="AI91" s="166"/>
      <c r="AJ91" s="166"/>
      <c r="AK91" s="166"/>
      <c r="AL91" s="166"/>
      <c r="AM91" s="166"/>
      <c r="AN91" s="166"/>
      <c r="AO91" s="184"/>
      <c r="AP91" s="24"/>
      <c r="AQ91" s="8"/>
    </row>
    <row r="92" spans="1:43" ht="14.65" customHeight="1">
      <c r="A92" s="101"/>
      <c r="B92" s="193"/>
      <c r="C92" s="193"/>
      <c r="D92" s="118"/>
      <c r="E92" s="127"/>
      <c r="F92" s="133"/>
      <c r="G92" s="133"/>
      <c r="H92" s="133"/>
      <c r="I92" s="133"/>
      <c r="J92" s="145"/>
      <c r="K92" s="148"/>
      <c r="L92" s="151"/>
      <c r="M92" s="154"/>
      <c r="N92" s="14"/>
      <c r="O92" s="15"/>
      <c r="P92" s="15"/>
      <c r="Q92" s="16"/>
      <c r="R92" s="17" t="str">
        <f ca="1">IF(Q92=0," ",IFERROR(IF(DATEDIF(TODAY(),Q92,"M")&lt;=5,"ROJO",IF(DATEDIF(TODAY(),Q92,"M")&gt;=12,"VERDE",IF(AND(DATEDIF(TODAY(),Q92,"M")&gt;=6,DATEDIF(TODAY(),Q92,"M")&lt;=11),"AMARILLO"))),S92))</f>
        <v xml:space="preserve"> </v>
      </c>
      <c r="S92" s="25" t="str">
        <f>IF(Q92=0," ",IF(Q92&lt;=$N$4,"VENCIDO","NO VENCIDO"))</f>
        <v xml:space="preserve"> </v>
      </c>
      <c r="T92" s="18"/>
      <c r="U92" s="19"/>
      <c r="V92" s="19"/>
      <c r="W92" s="20"/>
      <c r="X92" s="20"/>
      <c r="Y92" s="164"/>
      <c r="Z92" s="21"/>
      <c r="AA92" s="4"/>
      <c r="AB92" s="166"/>
      <c r="AC92" s="166"/>
      <c r="AD92" s="170"/>
      <c r="AE92" s="166"/>
      <c r="AF92" s="166"/>
      <c r="AG92" s="166"/>
      <c r="AH92" s="166"/>
      <c r="AI92" s="166"/>
      <c r="AJ92" s="166"/>
      <c r="AK92" s="166"/>
      <c r="AL92" s="166"/>
      <c r="AM92" s="166"/>
      <c r="AN92" s="166"/>
      <c r="AO92" s="184"/>
      <c r="AP92" s="24"/>
      <c r="AQ92" s="8"/>
    </row>
    <row r="93" spans="1:43" ht="14.65" customHeight="1">
      <c r="A93" s="101"/>
      <c r="B93" s="193"/>
      <c r="C93" s="193"/>
      <c r="D93" s="118"/>
      <c r="E93" s="127"/>
      <c r="F93" s="133"/>
      <c r="G93" s="133"/>
      <c r="H93" s="133"/>
      <c r="I93" s="133"/>
      <c r="J93" s="145"/>
      <c r="K93" s="148"/>
      <c r="L93" s="151"/>
      <c r="M93" s="155"/>
      <c r="N93" s="14"/>
      <c r="O93" s="15"/>
      <c r="P93" s="15"/>
      <c r="Q93" s="16"/>
      <c r="R93" s="17" t="str">
        <f ca="1">IF(Q93=0," ",IFERROR(IF(DATEDIF(TODAY(),Q93,"M")&lt;=5,"ROJO",IF(DATEDIF(TODAY(),Q93,"M")&gt;=12,"VERDE",IF(AND(DATEDIF(TODAY(),Q93,"M")&gt;=6,DATEDIF(TODAY(),Q93,"M")&lt;=11),"AMARILLO"))),S93))</f>
        <v xml:space="preserve"> </v>
      </c>
      <c r="S93" s="25" t="str">
        <f>IF(Q93=0," ",IF(Q93&lt;=$N$4,"VENCIDO","NO VENCIDO"))</f>
        <v xml:space="preserve"> </v>
      </c>
      <c r="T93" s="18"/>
      <c r="U93" s="19"/>
      <c r="V93" s="19"/>
      <c r="W93" s="20"/>
      <c r="X93" s="20"/>
      <c r="Y93" s="164"/>
      <c r="Z93" s="21"/>
      <c r="AA93" s="4"/>
      <c r="AB93" s="166"/>
      <c r="AC93" s="166"/>
      <c r="AD93" s="170"/>
      <c r="AE93" s="166"/>
      <c r="AF93" s="166"/>
      <c r="AG93" s="166"/>
      <c r="AH93" s="166"/>
      <c r="AI93" s="166"/>
      <c r="AJ93" s="166"/>
      <c r="AK93" s="166"/>
      <c r="AL93" s="166"/>
      <c r="AM93" s="166"/>
      <c r="AN93" s="166"/>
      <c r="AO93" s="185"/>
      <c r="AP93" s="24"/>
      <c r="AQ93" s="8"/>
    </row>
    <row r="94" spans="1:43" ht="16.5">
      <c r="A94" s="102"/>
      <c r="B94" s="193"/>
      <c r="C94" s="193"/>
      <c r="D94" s="119"/>
      <c r="E94" s="128"/>
      <c r="F94" s="134"/>
      <c r="G94" s="134"/>
      <c r="H94" s="134"/>
      <c r="I94" s="134"/>
      <c r="J94" s="146"/>
      <c r="K94" s="149"/>
      <c r="L94" s="152"/>
      <c r="M94" s="28" t="b">
        <f>M89=N94</f>
        <v>1</v>
      </c>
      <c r="N94" s="29">
        <f>SUM(N89:N93)</f>
        <v>0</v>
      </c>
      <c r="O94" s="30" t="s">
        <v>112</v>
      </c>
      <c r="P94" s="31"/>
      <c r="Q94" s="32"/>
      <c r="R94" s="32"/>
      <c r="S94" s="32"/>
      <c r="T94" s="33">
        <f>SUM(T89:T93)</f>
        <v>0</v>
      </c>
      <c r="U94" s="34"/>
      <c r="V94" s="34"/>
      <c r="W94" s="34"/>
      <c r="X94" s="35"/>
      <c r="Y94" s="165"/>
      <c r="Z94" s="36"/>
      <c r="AA94" s="4"/>
      <c r="AB94" s="37"/>
      <c r="AC94" s="37"/>
      <c r="AD94" s="38"/>
      <c r="AE94" s="37"/>
      <c r="AF94" s="37"/>
      <c r="AG94" s="37"/>
      <c r="AH94" s="37"/>
      <c r="AI94" s="37"/>
      <c r="AJ94" s="37"/>
      <c r="AK94" s="37"/>
      <c r="AL94" s="37"/>
      <c r="AM94" s="37"/>
      <c r="AN94" s="37"/>
      <c r="AO94" s="39"/>
      <c r="AP94" s="24"/>
      <c r="AQ94" s="8"/>
    </row>
    <row r="95" spans="1:43" ht="14.65" customHeight="1">
      <c r="A95" s="100">
        <f>A89+1</f>
        <v>16</v>
      </c>
      <c r="B95" s="187" t="s">
        <v>142</v>
      </c>
      <c r="C95" s="188"/>
      <c r="D95" s="117">
        <f>+Octubre!M95</f>
        <v>15</v>
      </c>
      <c r="E95" s="126"/>
      <c r="F95" s="132"/>
      <c r="G95" s="132"/>
      <c r="H95" s="132"/>
      <c r="I95" s="132"/>
      <c r="J95" s="144">
        <f>+F95+G95</f>
        <v>0</v>
      </c>
      <c r="K95" s="147">
        <f>+AO95</f>
        <v>0</v>
      </c>
      <c r="L95" s="150">
        <f>+J95+K95</f>
        <v>0</v>
      </c>
      <c r="M95" s="153">
        <f>+(D95+E95)-(L95)+H95-I95</f>
        <v>15</v>
      </c>
      <c r="N95" s="14"/>
      <c r="O95" s="15"/>
      <c r="P95" s="15"/>
      <c r="Q95" s="16"/>
      <c r="R95" s="17" t="str">
        <f ca="1">IF(Q95=0," ",IFERROR(IF(DATEDIF(TODAY(),Q95,"M")&lt;=5,"ROJO",IF(DATEDIF(TODAY(),Q95,"M")&gt;=12,"VERDE",IF(AND(DATEDIF(TODAY(),Q95,"M")&gt;=6,DATEDIF(TODAY(),Q95,"M")&lt;=11),"AMARILLO"))),S95))</f>
        <v xml:space="preserve"> </v>
      </c>
      <c r="S95" s="17" t="str">
        <f>IF(Q95=0," ",IF(Q95&lt;=$N$4,"VENCIDO","NO VENCIDO"))</f>
        <v xml:space="preserve"> </v>
      </c>
      <c r="T95" s="18"/>
      <c r="U95" s="19"/>
      <c r="V95" s="19"/>
      <c r="W95" s="20"/>
      <c r="X95" s="20"/>
      <c r="Y95" s="163">
        <f>+AT95</f>
        <v>0</v>
      </c>
      <c r="Z95" s="21"/>
      <c r="AA95" s="4"/>
      <c r="AB95" s="166"/>
      <c r="AC95" s="166"/>
      <c r="AD95" s="170">
        <f>+AB95+AC95</f>
        <v>0</v>
      </c>
      <c r="AE95" s="166"/>
      <c r="AF95" s="166"/>
      <c r="AG95" s="166"/>
      <c r="AH95" s="166"/>
      <c r="AI95" s="166"/>
      <c r="AJ95" s="166"/>
      <c r="AK95" s="166"/>
      <c r="AL95" s="166"/>
      <c r="AM95" s="166"/>
      <c r="AN95" s="166"/>
      <c r="AO95" s="183">
        <f>SUM(AD95:AN99)</f>
        <v>0</v>
      </c>
      <c r="AP95" s="24"/>
      <c r="AQ95" s="8"/>
    </row>
    <row r="96" spans="1:43" ht="14.65" customHeight="1">
      <c r="A96" s="101"/>
      <c r="B96" s="189"/>
      <c r="C96" s="190"/>
      <c r="D96" s="118"/>
      <c r="E96" s="127"/>
      <c r="F96" s="133"/>
      <c r="G96" s="133"/>
      <c r="H96" s="133"/>
      <c r="I96" s="133"/>
      <c r="J96" s="145"/>
      <c r="K96" s="148"/>
      <c r="L96" s="151"/>
      <c r="M96" s="154"/>
      <c r="N96" s="14"/>
      <c r="O96" s="15"/>
      <c r="P96" s="15"/>
      <c r="Q96" s="16"/>
      <c r="R96" s="17" t="str">
        <f ca="1">IF(Q96=0," ",IFERROR(IF(DATEDIF(TODAY(),Q96,"M")&lt;=5,"ROJO",IF(DATEDIF(TODAY(),Q96,"M")&gt;=12,"VERDE",IF(AND(DATEDIF(TODAY(),Q96,"M")&gt;=6,DATEDIF(TODAY(),Q96,"M")&lt;=11),"AMARILLO"))),S96))</f>
        <v xml:space="preserve"> </v>
      </c>
      <c r="S96" s="25" t="str">
        <f>IF(Q96=0," ",IF(Q96&lt;=$N$4,"VENCIDO","NO VENCIDO"))</f>
        <v xml:space="preserve"> </v>
      </c>
      <c r="T96" s="18"/>
      <c r="U96" s="19"/>
      <c r="V96" s="19"/>
      <c r="W96" s="20"/>
      <c r="X96" s="20"/>
      <c r="Y96" s="164"/>
      <c r="Z96" s="21"/>
      <c r="AA96" s="4"/>
      <c r="AB96" s="166"/>
      <c r="AC96" s="166"/>
      <c r="AD96" s="170"/>
      <c r="AE96" s="166"/>
      <c r="AF96" s="166"/>
      <c r="AG96" s="166"/>
      <c r="AH96" s="166"/>
      <c r="AI96" s="166"/>
      <c r="AJ96" s="166"/>
      <c r="AK96" s="166"/>
      <c r="AL96" s="166"/>
      <c r="AM96" s="166"/>
      <c r="AN96" s="166"/>
      <c r="AO96" s="184"/>
      <c r="AP96" s="24"/>
      <c r="AQ96" s="8"/>
    </row>
    <row r="97" spans="1:43" ht="14.65" customHeight="1">
      <c r="A97" s="101"/>
      <c r="B97" s="189"/>
      <c r="C97" s="190"/>
      <c r="D97" s="118"/>
      <c r="E97" s="127"/>
      <c r="F97" s="133"/>
      <c r="G97" s="133"/>
      <c r="H97" s="133"/>
      <c r="I97" s="133"/>
      <c r="J97" s="145"/>
      <c r="K97" s="148"/>
      <c r="L97" s="151"/>
      <c r="M97" s="154"/>
      <c r="N97" s="14"/>
      <c r="O97" s="15"/>
      <c r="P97" s="15"/>
      <c r="Q97" s="16"/>
      <c r="R97" s="17" t="str">
        <f ca="1">IF(Q97=0," ",IFERROR(IF(DATEDIF(TODAY(),Q97,"M")&lt;=5,"ROJO",IF(DATEDIF(TODAY(),Q97,"M")&gt;=12,"VERDE",IF(AND(DATEDIF(TODAY(),Q97,"M")&gt;=6,DATEDIF(TODAY(),Q97,"M")&lt;=11),"AMARILLO"))),S97))</f>
        <v xml:space="preserve"> </v>
      </c>
      <c r="S97" s="25" t="str">
        <f>IF(Q97=0," ",IF(Q97&lt;=$N$4,"VENCIDO","NO VENCIDO"))</f>
        <v xml:space="preserve"> </v>
      </c>
      <c r="T97" s="18"/>
      <c r="U97" s="19"/>
      <c r="V97" s="19"/>
      <c r="W97" s="20"/>
      <c r="X97" s="20"/>
      <c r="Y97" s="164"/>
      <c r="Z97" s="21"/>
      <c r="AA97" s="4"/>
      <c r="AB97" s="166"/>
      <c r="AC97" s="166"/>
      <c r="AD97" s="170"/>
      <c r="AE97" s="166"/>
      <c r="AF97" s="166"/>
      <c r="AG97" s="166"/>
      <c r="AH97" s="166"/>
      <c r="AI97" s="166"/>
      <c r="AJ97" s="166"/>
      <c r="AK97" s="166"/>
      <c r="AL97" s="166"/>
      <c r="AM97" s="166"/>
      <c r="AN97" s="166"/>
      <c r="AO97" s="184"/>
      <c r="AP97" s="24"/>
      <c r="AQ97" s="8"/>
    </row>
    <row r="98" spans="1:43" ht="14.65" customHeight="1">
      <c r="A98" s="101"/>
      <c r="B98" s="189"/>
      <c r="C98" s="190"/>
      <c r="D98" s="118"/>
      <c r="E98" s="127"/>
      <c r="F98" s="133"/>
      <c r="G98" s="133"/>
      <c r="H98" s="133"/>
      <c r="I98" s="133"/>
      <c r="J98" s="145"/>
      <c r="K98" s="148"/>
      <c r="L98" s="151"/>
      <c r="M98" s="154"/>
      <c r="N98" s="14"/>
      <c r="O98" s="15"/>
      <c r="P98" s="15"/>
      <c r="Q98" s="16"/>
      <c r="R98" s="17" t="str">
        <f ca="1">IF(Q98=0," ",IFERROR(IF(DATEDIF(TODAY(),Q98,"M")&lt;=5,"ROJO",IF(DATEDIF(TODAY(),Q98,"M")&gt;=12,"VERDE",IF(AND(DATEDIF(TODAY(),Q98,"M")&gt;=6,DATEDIF(TODAY(),Q98,"M")&lt;=11),"AMARILLO"))),S98))</f>
        <v xml:space="preserve"> </v>
      </c>
      <c r="S98" s="25" t="str">
        <f>IF(Q98=0," ",IF(Q98&lt;=$N$4,"VENCIDO","NO VENCIDO"))</f>
        <v xml:space="preserve"> </v>
      </c>
      <c r="T98" s="18"/>
      <c r="U98" s="19"/>
      <c r="V98" s="19"/>
      <c r="W98" s="20"/>
      <c r="X98" s="20"/>
      <c r="Y98" s="164"/>
      <c r="Z98" s="21"/>
      <c r="AA98" s="4"/>
      <c r="AB98" s="166"/>
      <c r="AC98" s="166"/>
      <c r="AD98" s="170"/>
      <c r="AE98" s="166"/>
      <c r="AF98" s="166"/>
      <c r="AG98" s="166"/>
      <c r="AH98" s="166"/>
      <c r="AI98" s="166"/>
      <c r="AJ98" s="166"/>
      <c r="AK98" s="166"/>
      <c r="AL98" s="166"/>
      <c r="AM98" s="166"/>
      <c r="AN98" s="166"/>
      <c r="AO98" s="184"/>
      <c r="AP98" s="24"/>
      <c r="AQ98" s="8"/>
    </row>
    <row r="99" spans="1:43" ht="14.65" customHeight="1">
      <c r="A99" s="101"/>
      <c r="B99" s="189"/>
      <c r="C99" s="190"/>
      <c r="D99" s="118"/>
      <c r="E99" s="127"/>
      <c r="F99" s="133"/>
      <c r="G99" s="133"/>
      <c r="H99" s="133"/>
      <c r="I99" s="133"/>
      <c r="J99" s="145"/>
      <c r="K99" s="148"/>
      <c r="L99" s="151"/>
      <c r="M99" s="155"/>
      <c r="N99" s="14"/>
      <c r="O99" s="15"/>
      <c r="P99" s="15"/>
      <c r="Q99" s="16"/>
      <c r="R99" s="17" t="str">
        <f ca="1">IF(Q99=0," ",IFERROR(IF(DATEDIF(TODAY(),Q99,"M")&lt;=5,"ROJO",IF(DATEDIF(TODAY(),Q99,"M")&gt;=12,"VERDE",IF(AND(DATEDIF(TODAY(),Q99,"M")&gt;=6,DATEDIF(TODAY(),Q99,"M")&lt;=11),"AMARILLO"))),S99))</f>
        <v xml:space="preserve"> </v>
      </c>
      <c r="S99" s="25" t="str">
        <f>IF(Q99=0," ",IF(Q99&lt;=$N$4,"VENCIDO","NO VENCIDO"))</f>
        <v xml:space="preserve"> </v>
      </c>
      <c r="T99" s="18"/>
      <c r="U99" s="19"/>
      <c r="V99" s="19"/>
      <c r="W99" s="20"/>
      <c r="X99" s="20"/>
      <c r="Y99" s="164"/>
      <c r="Z99" s="21"/>
      <c r="AA99" s="4"/>
      <c r="AB99" s="166"/>
      <c r="AC99" s="166"/>
      <c r="AD99" s="170"/>
      <c r="AE99" s="166"/>
      <c r="AF99" s="166"/>
      <c r="AG99" s="166"/>
      <c r="AH99" s="166"/>
      <c r="AI99" s="166"/>
      <c r="AJ99" s="166"/>
      <c r="AK99" s="166"/>
      <c r="AL99" s="166"/>
      <c r="AM99" s="166"/>
      <c r="AN99" s="166"/>
      <c r="AO99" s="185"/>
      <c r="AP99" s="24"/>
      <c r="AQ99" s="8"/>
    </row>
    <row r="100" spans="1:43" ht="16.5">
      <c r="A100" s="102"/>
      <c r="B100" s="191"/>
      <c r="C100" s="192"/>
      <c r="D100" s="119"/>
      <c r="E100" s="128"/>
      <c r="F100" s="134"/>
      <c r="G100" s="134"/>
      <c r="H100" s="134"/>
      <c r="I100" s="134"/>
      <c r="J100" s="146"/>
      <c r="K100" s="149"/>
      <c r="L100" s="152"/>
      <c r="M100" s="28" t="b">
        <f>M95=N100</f>
        <v>0</v>
      </c>
      <c r="N100" s="29">
        <f>SUM(N95:N99)</f>
        <v>0</v>
      </c>
      <c r="O100" s="30" t="s">
        <v>112</v>
      </c>
      <c r="P100" s="31"/>
      <c r="Q100" s="32"/>
      <c r="R100" s="32"/>
      <c r="S100" s="32"/>
      <c r="T100" s="33">
        <f>SUM(T95:T99)</f>
        <v>0</v>
      </c>
      <c r="U100" s="34"/>
      <c r="V100" s="34"/>
      <c r="W100" s="34"/>
      <c r="X100" s="35"/>
      <c r="Y100" s="165"/>
      <c r="Z100" s="36"/>
      <c r="AA100" s="4"/>
      <c r="AB100" s="37"/>
      <c r="AC100" s="37"/>
      <c r="AD100" s="38"/>
      <c r="AE100" s="37"/>
      <c r="AF100" s="37"/>
      <c r="AG100" s="37"/>
      <c r="AH100" s="37"/>
      <c r="AI100" s="37"/>
      <c r="AJ100" s="37"/>
      <c r="AK100" s="37"/>
      <c r="AL100" s="37"/>
      <c r="AM100" s="37"/>
      <c r="AN100" s="37"/>
      <c r="AO100" s="39"/>
      <c r="AP100" s="24"/>
      <c r="AQ100" s="8"/>
    </row>
    <row r="101" spans="1:43" ht="14.65" customHeight="1">
      <c r="A101" s="100">
        <f>A95+1</f>
        <v>17</v>
      </c>
      <c r="B101" s="193" t="s">
        <v>144</v>
      </c>
      <c r="C101" s="193"/>
      <c r="D101" s="117">
        <f>+Octubre!M101</f>
        <v>0</v>
      </c>
      <c r="E101" s="126"/>
      <c r="F101" s="132"/>
      <c r="G101" s="132"/>
      <c r="H101" s="132"/>
      <c r="I101" s="132"/>
      <c r="J101" s="144">
        <f>+F101+G101</f>
        <v>0</v>
      </c>
      <c r="K101" s="147">
        <f>+AO101</f>
        <v>0</v>
      </c>
      <c r="L101" s="150">
        <f>+J101+K101</f>
        <v>0</v>
      </c>
      <c r="M101" s="153">
        <f>+(D101+E101)-(L101)+H101-I101</f>
        <v>0</v>
      </c>
      <c r="N101" s="14"/>
      <c r="O101" s="15"/>
      <c r="P101" s="15"/>
      <c r="Q101" s="16"/>
      <c r="R101" s="17" t="str">
        <f ca="1">IF(Q101=0," ",IFERROR(IF(DATEDIF(TODAY(),Q101,"M")&lt;=5,"ROJO",IF(DATEDIF(TODAY(),Q101,"M")&gt;=12,"VERDE",IF(AND(DATEDIF(TODAY(),Q101,"M")&gt;=6,DATEDIF(TODAY(),Q101,"M")&lt;=11),"AMARILLO"))),S101))</f>
        <v xml:space="preserve"> </v>
      </c>
      <c r="S101" s="17" t="str">
        <f>IF(Q101=0," ",IF(Q101&lt;=$N$4,"VENCIDO","NO VENCIDO"))</f>
        <v xml:space="preserve"> </v>
      </c>
      <c r="T101" s="18"/>
      <c r="U101" s="19"/>
      <c r="V101" s="19"/>
      <c r="W101" s="20"/>
      <c r="X101" s="20"/>
      <c r="Y101" s="163">
        <f>+AT101</f>
        <v>0</v>
      </c>
      <c r="Z101" s="21"/>
      <c r="AA101" s="4"/>
      <c r="AB101" s="166"/>
      <c r="AC101" s="166"/>
      <c r="AD101" s="170">
        <f>+AB101+AC101</f>
        <v>0</v>
      </c>
      <c r="AE101" s="166"/>
      <c r="AF101" s="166"/>
      <c r="AG101" s="166"/>
      <c r="AH101" s="166"/>
      <c r="AI101" s="166"/>
      <c r="AJ101" s="166"/>
      <c r="AK101" s="166"/>
      <c r="AL101" s="166"/>
      <c r="AM101" s="166"/>
      <c r="AN101" s="166"/>
      <c r="AO101" s="183">
        <f>SUM(AD101:AN105)</f>
        <v>0</v>
      </c>
      <c r="AP101" s="24"/>
      <c r="AQ101" s="8"/>
    </row>
    <row r="102" spans="1:43" ht="14.65" customHeight="1">
      <c r="A102" s="101"/>
      <c r="B102" s="193"/>
      <c r="C102" s="193"/>
      <c r="D102" s="118"/>
      <c r="E102" s="127"/>
      <c r="F102" s="133"/>
      <c r="G102" s="133"/>
      <c r="H102" s="133"/>
      <c r="I102" s="133"/>
      <c r="J102" s="145"/>
      <c r="K102" s="148"/>
      <c r="L102" s="151"/>
      <c r="M102" s="154"/>
      <c r="N102" s="14"/>
      <c r="O102" s="15"/>
      <c r="P102" s="15"/>
      <c r="Q102" s="16"/>
      <c r="R102" s="17" t="str">
        <f ca="1">IF(Q102=0," ",IFERROR(IF(DATEDIF(TODAY(),Q102,"M")&lt;=5,"ROJO",IF(DATEDIF(TODAY(),Q102,"M")&gt;=12,"VERDE",IF(AND(DATEDIF(TODAY(),Q102,"M")&gt;=6,DATEDIF(TODAY(),Q102,"M")&lt;=11),"AMARILLO"))),S102))</f>
        <v xml:space="preserve"> </v>
      </c>
      <c r="S102" s="25" t="str">
        <f>IF(Q102=0," ",IF(Q102&lt;=$N$4,"VENCIDO","NO VENCIDO"))</f>
        <v xml:space="preserve"> </v>
      </c>
      <c r="T102" s="18"/>
      <c r="U102" s="19"/>
      <c r="V102" s="19"/>
      <c r="W102" s="20"/>
      <c r="X102" s="20"/>
      <c r="Y102" s="164"/>
      <c r="Z102" s="21"/>
      <c r="AA102" s="4"/>
      <c r="AB102" s="166"/>
      <c r="AC102" s="166"/>
      <c r="AD102" s="170"/>
      <c r="AE102" s="166"/>
      <c r="AF102" s="166"/>
      <c r="AG102" s="166"/>
      <c r="AH102" s="166"/>
      <c r="AI102" s="166"/>
      <c r="AJ102" s="166"/>
      <c r="AK102" s="166"/>
      <c r="AL102" s="166"/>
      <c r="AM102" s="166"/>
      <c r="AN102" s="166"/>
      <c r="AO102" s="184"/>
      <c r="AP102" s="24"/>
      <c r="AQ102" s="8"/>
    </row>
    <row r="103" spans="1:43" ht="14.65" customHeight="1">
      <c r="A103" s="101"/>
      <c r="B103" s="193"/>
      <c r="C103" s="193"/>
      <c r="D103" s="118"/>
      <c r="E103" s="127"/>
      <c r="F103" s="133"/>
      <c r="G103" s="133"/>
      <c r="H103" s="133"/>
      <c r="I103" s="133"/>
      <c r="J103" s="145"/>
      <c r="K103" s="148"/>
      <c r="L103" s="151"/>
      <c r="M103" s="154"/>
      <c r="N103" s="14"/>
      <c r="O103" s="15"/>
      <c r="P103" s="15"/>
      <c r="Q103" s="16"/>
      <c r="R103" s="17" t="str">
        <f ca="1">IF(Q103=0," ",IFERROR(IF(DATEDIF(TODAY(),Q103,"M")&lt;=5,"ROJO",IF(DATEDIF(TODAY(),Q103,"M")&gt;=12,"VERDE",IF(AND(DATEDIF(TODAY(),Q103,"M")&gt;=6,DATEDIF(TODAY(),Q103,"M")&lt;=11),"AMARILLO"))),S103))</f>
        <v xml:space="preserve"> </v>
      </c>
      <c r="S103" s="25" t="str">
        <f>IF(Q103=0," ",IF(Q103&lt;=$N$4,"VENCIDO","NO VENCIDO"))</f>
        <v xml:space="preserve"> </v>
      </c>
      <c r="T103" s="18"/>
      <c r="U103" s="19"/>
      <c r="V103" s="19"/>
      <c r="W103" s="20"/>
      <c r="X103" s="20"/>
      <c r="Y103" s="164"/>
      <c r="Z103" s="21"/>
      <c r="AA103" s="4"/>
      <c r="AB103" s="166"/>
      <c r="AC103" s="166"/>
      <c r="AD103" s="170"/>
      <c r="AE103" s="166"/>
      <c r="AF103" s="166"/>
      <c r="AG103" s="166"/>
      <c r="AH103" s="166"/>
      <c r="AI103" s="166"/>
      <c r="AJ103" s="166"/>
      <c r="AK103" s="166"/>
      <c r="AL103" s="166"/>
      <c r="AM103" s="166"/>
      <c r="AN103" s="166"/>
      <c r="AO103" s="184"/>
      <c r="AP103" s="24"/>
      <c r="AQ103" s="8"/>
    </row>
    <row r="104" spans="1:43" ht="14.65" customHeight="1">
      <c r="A104" s="101"/>
      <c r="B104" s="193"/>
      <c r="C104" s="193"/>
      <c r="D104" s="118"/>
      <c r="E104" s="127"/>
      <c r="F104" s="133"/>
      <c r="G104" s="133"/>
      <c r="H104" s="133"/>
      <c r="I104" s="133"/>
      <c r="J104" s="145"/>
      <c r="K104" s="148"/>
      <c r="L104" s="151"/>
      <c r="M104" s="154"/>
      <c r="N104" s="14"/>
      <c r="O104" s="15"/>
      <c r="P104" s="15"/>
      <c r="Q104" s="16"/>
      <c r="R104" s="17" t="str">
        <f ca="1">IF(Q104=0," ",IFERROR(IF(DATEDIF(TODAY(),Q104,"M")&lt;=5,"ROJO",IF(DATEDIF(TODAY(),Q104,"M")&gt;=12,"VERDE",IF(AND(DATEDIF(TODAY(),Q104,"M")&gt;=6,DATEDIF(TODAY(),Q104,"M")&lt;=11),"AMARILLO"))),S104))</f>
        <v xml:space="preserve"> </v>
      </c>
      <c r="S104" s="25" t="str">
        <f>IF(Q104=0," ",IF(Q104&lt;=$N$4,"VENCIDO","NO VENCIDO"))</f>
        <v xml:space="preserve"> </v>
      </c>
      <c r="T104" s="18"/>
      <c r="U104" s="19"/>
      <c r="V104" s="19"/>
      <c r="W104" s="20"/>
      <c r="X104" s="20"/>
      <c r="Y104" s="164"/>
      <c r="Z104" s="21"/>
      <c r="AA104" s="4"/>
      <c r="AB104" s="166"/>
      <c r="AC104" s="166"/>
      <c r="AD104" s="170"/>
      <c r="AE104" s="166"/>
      <c r="AF104" s="166"/>
      <c r="AG104" s="166"/>
      <c r="AH104" s="166"/>
      <c r="AI104" s="166"/>
      <c r="AJ104" s="166"/>
      <c r="AK104" s="166"/>
      <c r="AL104" s="166"/>
      <c r="AM104" s="166"/>
      <c r="AN104" s="166"/>
      <c r="AO104" s="184"/>
      <c r="AP104" s="24"/>
      <c r="AQ104" s="8"/>
    </row>
    <row r="105" spans="1:43" ht="14.65" customHeight="1">
      <c r="A105" s="101"/>
      <c r="B105" s="193"/>
      <c r="C105" s="193"/>
      <c r="D105" s="118"/>
      <c r="E105" s="127"/>
      <c r="F105" s="133"/>
      <c r="G105" s="133"/>
      <c r="H105" s="133"/>
      <c r="I105" s="133"/>
      <c r="J105" s="145"/>
      <c r="K105" s="148"/>
      <c r="L105" s="151"/>
      <c r="M105" s="155"/>
      <c r="N105" s="14"/>
      <c r="O105" s="15"/>
      <c r="P105" s="15"/>
      <c r="Q105" s="16"/>
      <c r="R105" s="17" t="str">
        <f ca="1">IF(Q105=0," ",IFERROR(IF(DATEDIF(TODAY(),Q105,"M")&lt;=5,"ROJO",IF(DATEDIF(TODAY(),Q105,"M")&gt;=12,"VERDE",IF(AND(DATEDIF(TODAY(),Q105,"M")&gt;=6,DATEDIF(TODAY(),Q105,"M")&lt;=11),"AMARILLO"))),S105))</f>
        <v xml:space="preserve"> </v>
      </c>
      <c r="S105" s="25" t="str">
        <f>IF(Q105=0," ",IF(Q105&lt;=$N$4,"VENCIDO","NO VENCIDO"))</f>
        <v xml:space="preserve"> </v>
      </c>
      <c r="T105" s="18"/>
      <c r="U105" s="19"/>
      <c r="V105" s="19"/>
      <c r="W105" s="20"/>
      <c r="X105" s="20"/>
      <c r="Y105" s="164"/>
      <c r="Z105" s="21"/>
      <c r="AA105" s="4"/>
      <c r="AB105" s="166"/>
      <c r="AC105" s="166"/>
      <c r="AD105" s="170"/>
      <c r="AE105" s="166"/>
      <c r="AF105" s="166"/>
      <c r="AG105" s="166"/>
      <c r="AH105" s="166"/>
      <c r="AI105" s="166"/>
      <c r="AJ105" s="166"/>
      <c r="AK105" s="166"/>
      <c r="AL105" s="166"/>
      <c r="AM105" s="166"/>
      <c r="AN105" s="166"/>
      <c r="AO105" s="185"/>
      <c r="AP105" s="24"/>
      <c r="AQ105" s="8"/>
    </row>
    <row r="106" spans="1:43" ht="16.5">
      <c r="A106" s="102"/>
      <c r="B106" s="193"/>
      <c r="C106" s="193"/>
      <c r="D106" s="119"/>
      <c r="E106" s="128"/>
      <c r="F106" s="134"/>
      <c r="G106" s="134"/>
      <c r="H106" s="134"/>
      <c r="I106" s="134"/>
      <c r="J106" s="146"/>
      <c r="K106" s="149"/>
      <c r="L106" s="152"/>
      <c r="M106" s="28" t="b">
        <f>M101=N106</f>
        <v>1</v>
      </c>
      <c r="N106" s="29">
        <f>SUM(N101:N105)</f>
        <v>0</v>
      </c>
      <c r="O106" s="30" t="s">
        <v>112</v>
      </c>
      <c r="P106" s="31"/>
      <c r="Q106" s="32"/>
      <c r="R106" s="32"/>
      <c r="S106" s="32"/>
      <c r="T106" s="33">
        <f>SUM(T101:T105)</f>
        <v>0</v>
      </c>
      <c r="U106" s="34"/>
      <c r="V106" s="34"/>
      <c r="W106" s="34"/>
      <c r="X106" s="35"/>
      <c r="Y106" s="165"/>
      <c r="Z106" s="36"/>
      <c r="AA106" s="4"/>
      <c r="AB106" s="37"/>
      <c r="AC106" s="37"/>
      <c r="AD106" s="38"/>
      <c r="AE106" s="37"/>
      <c r="AF106" s="37"/>
      <c r="AG106" s="37"/>
      <c r="AH106" s="37"/>
      <c r="AI106" s="37"/>
      <c r="AJ106" s="37"/>
      <c r="AK106" s="37"/>
      <c r="AL106" s="37"/>
      <c r="AM106" s="37"/>
      <c r="AN106" s="37"/>
      <c r="AO106" s="39"/>
      <c r="AP106" s="24"/>
      <c r="AQ106" s="8"/>
    </row>
    <row r="107" spans="1:43" ht="14.65" customHeight="1">
      <c r="A107" s="100">
        <f>A101+1</f>
        <v>18</v>
      </c>
      <c r="B107" s="193" t="s">
        <v>145</v>
      </c>
      <c r="C107" s="193"/>
      <c r="D107" s="117">
        <f>+Octubre!M107</f>
        <v>0</v>
      </c>
      <c r="E107" s="126"/>
      <c r="F107" s="132"/>
      <c r="G107" s="132"/>
      <c r="H107" s="132"/>
      <c r="I107" s="132"/>
      <c r="J107" s="144">
        <f>+F107+G107</f>
        <v>0</v>
      </c>
      <c r="K107" s="147">
        <f>+AO107</f>
        <v>0</v>
      </c>
      <c r="L107" s="150">
        <f>+J107+K107</f>
        <v>0</v>
      </c>
      <c r="M107" s="153">
        <f>+(D107+E107)-(L107)+H107-I107</f>
        <v>0</v>
      </c>
      <c r="N107" s="14"/>
      <c r="O107" s="15"/>
      <c r="P107" s="15"/>
      <c r="Q107" s="16"/>
      <c r="R107" s="17" t="str">
        <f ca="1">IF(Q107=0," ",IFERROR(IF(DATEDIF(TODAY(),Q107,"M")&lt;=5,"ROJO",IF(DATEDIF(TODAY(),Q107,"M")&gt;=12,"VERDE",IF(AND(DATEDIF(TODAY(),Q107,"M")&gt;=6,DATEDIF(TODAY(),Q107,"M")&lt;=11),"AMARILLO"))),S107))</f>
        <v xml:space="preserve"> </v>
      </c>
      <c r="S107" s="17" t="str">
        <f>IF(Q107=0," ",IF(Q107&lt;=$N$4,"VENCIDO","NO VENCIDO"))</f>
        <v xml:space="preserve"> </v>
      </c>
      <c r="T107" s="18"/>
      <c r="U107" s="19"/>
      <c r="V107" s="19"/>
      <c r="W107" s="20"/>
      <c r="X107" s="20"/>
      <c r="Y107" s="163">
        <f>+AT107</f>
        <v>0</v>
      </c>
      <c r="Z107" s="21"/>
      <c r="AA107" s="4"/>
      <c r="AB107" s="166"/>
      <c r="AC107" s="166"/>
      <c r="AD107" s="170">
        <f>+AB107+AC107</f>
        <v>0</v>
      </c>
      <c r="AE107" s="166"/>
      <c r="AF107" s="166"/>
      <c r="AG107" s="166"/>
      <c r="AH107" s="166"/>
      <c r="AI107" s="166"/>
      <c r="AJ107" s="166"/>
      <c r="AK107" s="166"/>
      <c r="AL107" s="166"/>
      <c r="AM107" s="166"/>
      <c r="AN107" s="166"/>
      <c r="AO107" s="183">
        <f>SUM(AD107:AN111)</f>
        <v>0</v>
      </c>
      <c r="AP107" s="24"/>
      <c r="AQ107" s="8"/>
    </row>
    <row r="108" spans="1:43" ht="14.65" customHeight="1">
      <c r="A108" s="101"/>
      <c r="B108" s="193"/>
      <c r="C108" s="193"/>
      <c r="D108" s="118"/>
      <c r="E108" s="127"/>
      <c r="F108" s="133"/>
      <c r="G108" s="133"/>
      <c r="H108" s="133"/>
      <c r="I108" s="133"/>
      <c r="J108" s="145"/>
      <c r="K108" s="148"/>
      <c r="L108" s="151"/>
      <c r="M108" s="154"/>
      <c r="N108" s="14"/>
      <c r="O108" s="15"/>
      <c r="P108" s="15"/>
      <c r="Q108" s="16"/>
      <c r="R108" s="17" t="str">
        <f ca="1">IF(Q108=0," ",IFERROR(IF(DATEDIF(TODAY(),Q108,"M")&lt;=5,"ROJO",IF(DATEDIF(TODAY(),Q108,"M")&gt;=12,"VERDE",IF(AND(DATEDIF(TODAY(),Q108,"M")&gt;=6,DATEDIF(TODAY(),Q108,"M")&lt;=11),"AMARILLO"))),S108))</f>
        <v xml:space="preserve"> </v>
      </c>
      <c r="S108" s="25" t="str">
        <f>IF(Q108=0," ",IF(Q108&lt;=$N$4,"VENCIDO","NO VENCIDO"))</f>
        <v xml:space="preserve"> </v>
      </c>
      <c r="T108" s="18"/>
      <c r="U108" s="19"/>
      <c r="V108" s="19"/>
      <c r="W108" s="20"/>
      <c r="X108" s="20"/>
      <c r="Y108" s="164"/>
      <c r="Z108" s="21"/>
      <c r="AA108" s="4"/>
      <c r="AB108" s="166"/>
      <c r="AC108" s="166"/>
      <c r="AD108" s="170"/>
      <c r="AE108" s="166"/>
      <c r="AF108" s="166"/>
      <c r="AG108" s="166"/>
      <c r="AH108" s="166"/>
      <c r="AI108" s="166"/>
      <c r="AJ108" s="166"/>
      <c r="AK108" s="166"/>
      <c r="AL108" s="166"/>
      <c r="AM108" s="166"/>
      <c r="AN108" s="166"/>
      <c r="AO108" s="184"/>
      <c r="AP108" s="24"/>
      <c r="AQ108" s="8"/>
    </row>
    <row r="109" spans="1:43" ht="14.65" customHeight="1">
      <c r="A109" s="101"/>
      <c r="B109" s="193"/>
      <c r="C109" s="193"/>
      <c r="D109" s="118"/>
      <c r="E109" s="127"/>
      <c r="F109" s="133"/>
      <c r="G109" s="133"/>
      <c r="H109" s="133"/>
      <c r="I109" s="133"/>
      <c r="J109" s="145"/>
      <c r="K109" s="148"/>
      <c r="L109" s="151"/>
      <c r="M109" s="154"/>
      <c r="N109" s="14"/>
      <c r="O109" s="15"/>
      <c r="P109" s="15"/>
      <c r="Q109" s="16"/>
      <c r="R109" s="17" t="str">
        <f ca="1">IF(Q109=0," ",IFERROR(IF(DATEDIF(TODAY(),Q109,"M")&lt;=5,"ROJO",IF(DATEDIF(TODAY(),Q109,"M")&gt;=12,"VERDE",IF(AND(DATEDIF(TODAY(),Q109,"M")&gt;=6,DATEDIF(TODAY(),Q109,"M")&lt;=11),"AMARILLO"))),S109))</f>
        <v xml:space="preserve"> </v>
      </c>
      <c r="S109" s="25" t="str">
        <f>IF(Q109=0," ",IF(Q109&lt;=$N$4,"VENCIDO","NO VENCIDO"))</f>
        <v xml:space="preserve"> </v>
      </c>
      <c r="T109" s="18"/>
      <c r="U109" s="19"/>
      <c r="V109" s="19"/>
      <c r="W109" s="20"/>
      <c r="X109" s="20"/>
      <c r="Y109" s="164"/>
      <c r="Z109" s="21"/>
      <c r="AA109" s="4"/>
      <c r="AB109" s="166"/>
      <c r="AC109" s="166"/>
      <c r="AD109" s="170"/>
      <c r="AE109" s="166"/>
      <c r="AF109" s="166"/>
      <c r="AG109" s="166"/>
      <c r="AH109" s="166"/>
      <c r="AI109" s="166"/>
      <c r="AJ109" s="166"/>
      <c r="AK109" s="166"/>
      <c r="AL109" s="166"/>
      <c r="AM109" s="166"/>
      <c r="AN109" s="166"/>
      <c r="AO109" s="184"/>
      <c r="AP109" s="24"/>
      <c r="AQ109" s="8"/>
    </row>
    <row r="110" spans="1:43" ht="14.65" customHeight="1">
      <c r="A110" s="101"/>
      <c r="B110" s="193"/>
      <c r="C110" s="193"/>
      <c r="D110" s="118"/>
      <c r="E110" s="127"/>
      <c r="F110" s="133"/>
      <c r="G110" s="133"/>
      <c r="H110" s="133"/>
      <c r="I110" s="133"/>
      <c r="J110" s="145"/>
      <c r="K110" s="148"/>
      <c r="L110" s="151"/>
      <c r="M110" s="154"/>
      <c r="N110" s="14"/>
      <c r="O110" s="15"/>
      <c r="P110" s="15"/>
      <c r="Q110" s="16"/>
      <c r="R110" s="17" t="str">
        <f ca="1">IF(Q110=0," ",IFERROR(IF(DATEDIF(TODAY(),Q110,"M")&lt;=5,"ROJO",IF(DATEDIF(TODAY(),Q110,"M")&gt;=12,"VERDE",IF(AND(DATEDIF(TODAY(),Q110,"M")&gt;=6,DATEDIF(TODAY(),Q110,"M")&lt;=11),"AMARILLO"))),S110))</f>
        <v xml:space="preserve"> </v>
      </c>
      <c r="S110" s="25" t="str">
        <f>IF(Q110=0," ",IF(Q110&lt;=$N$4,"VENCIDO","NO VENCIDO"))</f>
        <v xml:space="preserve"> </v>
      </c>
      <c r="T110" s="18"/>
      <c r="U110" s="19"/>
      <c r="V110" s="19"/>
      <c r="W110" s="20"/>
      <c r="X110" s="20"/>
      <c r="Y110" s="164"/>
      <c r="Z110" s="21"/>
      <c r="AA110" s="4"/>
      <c r="AB110" s="166"/>
      <c r="AC110" s="166"/>
      <c r="AD110" s="170"/>
      <c r="AE110" s="166"/>
      <c r="AF110" s="166"/>
      <c r="AG110" s="166"/>
      <c r="AH110" s="166"/>
      <c r="AI110" s="166"/>
      <c r="AJ110" s="166"/>
      <c r="AK110" s="166"/>
      <c r="AL110" s="166"/>
      <c r="AM110" s="166"/>
      <c r="AN110" s="166"/>
      <c r="AO110" s="184"/>
      <c r="AP110" s="24"/>
      <c r="AQ110" s="8"/>
    </row>
    <row r="111" spans="1:43" ht="14.65" customHeight="1">
      <c r="A111" s="101"/>
      <c r="B111" s="193"/>
      <c r="C111" s="193"/>
      <c r="D111" s="118"/>
      <c r="E111" s="127"/>
      <c r="F111" s="133"/>
      <c r="G111" s="133"/>
      <c r="H111" s="133"/>
      <c r="I111" s="133"/>
      <c r="J111" s="145"/>
      <c r="K111" s="148"/>
      <c r="L111" s="151"/>
      <c r="M111" s="155"/>
      <c r="N111" s="14"/>
      <c r="O111" s="15"/>
      <c r="P111" s="15"/>
      <c r="Q111" s="16"/>
      <c r="R111" s="17" t="str">
        <f ca="1">IF(Q111=0," ",IFERROR(IF(DATEDIF(TODAY(),Q111,"M")&lt;=5,"ROJO",IF(DATEDIF(TODAY(),Q111,"M")&gt;=12,"VERDE",IF(AND(DATEDIF(TODAY(),Q111,"M")&gt;=6,DATEDIF(TODAY(),Q111,"M")&lt;=11),"AMARILLO"))),S111))</f>
        <v xml:space="preserve"> </v>
      </c>
      <c r="S111" s="25" t="str">
        <f>IF(Q111=0," ",IF(Q111&lt;=$N$4,"VENCIDO","NO VENCIDO"))</f>
        <v xml:space="preserve"> </v>
      </c>
      <c r="T111" s="18"/>
      <c r="U111" s="19"/>
      <c r="V111" s="19"/>
      <c r="W111" s="20"/>
      <c r="X111" s="20"/>
      <c r="Y111" s="164"/>
      <c r="Z111" s="21"/>
      <c r="AA111" s="4"/>
      <c r="AB111" s="166"/>
      <c r="AC111" s="166"/>
      <c r="AD111" s="170"/>
      <c r="AE111" s="166"/>
      <c r="AF111" s="166"/>
      <c r="AG111" s="166"/>
      <c r="AH111" s="166"/>
      <c r="AI111" s="166"/>
      <c r="AJ111" s="166"/>
      <c r="AK111" s="166"/>
      <c r="AL111" s="166"/>
      <c r="AM111" s="166"/>
      <c r="AN111" s="166"/>
      <c r="AO111" s="185"/>
      <c r="AP111" s="24"/>
      <c r="AQ111" s="8"/>
    </row>
    <row r="112" spans="1:43" ht="16.5">
      <c r="A112" s="102"/>
      <c r="B112" s="193"/>
      <c r="C112" s="193"/>
      <c r="D112" s="119"/>
      <c r="E112" s="128"/>
      <c r="F112" s="134"/>
      <c r="G112" s="134"/>
      <c r="H112" s="134"/>
      <c r="I112" s="134"/>
      <c r="J112" s="146"/>
      <c r="K112" s="149"/>
      <c r="L112" s="152"/>
      <c r="M112" s="28" t="b">
        <f>M107=N112</f>
        <v>1</v>
      </c>
      <c r="N112" s="29">
        <f>SUM(N107:N111)</f>
        <v>0</v>
      </c>
      <c r="O112" s="30" t="s">
        <v>112</v>
      </c>
      <c r="P112" s="31"/>
      <c r="Q112" s="32"/>
      <c r="R112" s="32"/>
      <c r="S112" s="32"/>
      <c r="T112" s="33">
        <f>SUM(T107:T111)</f>
        <v>0</v>
      </c>
      <c r="U112" s="34"/>
      <c r="V112" s="34"/>
      <c r="W112" s="34"/>
      <c r="X112" s="35"/>
      <c r="Y112" s="165"/>
      <c r="Z112" s="36"/>
      <c r="AA112" s="4"/>
      <c r="AB112" s="37"/>
      <c r="AC112" s="37"/>
      <c r="AD112" s="38"/>
      <c r="AE112" s="37"/>
      <c r="AF112" s="37"/>
      <c r="AG112" s="37"/>
      <c r="AH112" s="37"/>
      <c r="AI112" s="37"/>
      <c r="AJ112" s="37"/>
      <c r="AK112" s="37"/>
      <c r="AL112" s="37"/>
      <c r="AM112" s="37"/>
      <c r="AN112" s="37"/>
      <c r="AO112" s="39"/>
      <c r="AP112" s="24"/>
      <c r="AQ112" s="8"/>
    </row>
    <row r="113" spans="1:43" ht="14.65" customHeight="1">
      <c r="A113" s="100">
        <f>A107+1</f>
        <v>19</v>
      </c>
      <c r="B113" s="187" t="s">
        <v>146</v>
      </c>
      <c r="C113" s="188"/>
      <c r="D113" s="117">
        <f>+Octubre!M113</f>
        <v>80</v>
      </c>
      <c r="E113" s="126"/>
      <c r="F113" s="132"/>
      <c r="G113" s="132"/>
      <c r="H113" s="132"/>
      <c r="I113" s="132"/>
      <c r="J113" s="144">
        <f>+F113+G113</f>
        <v>0</v>
      </c>
      <c r="K113" s="147">
        <f>+AO113</f>
        <v>0</v>
      </c>
      <c r="L113" s="150">
        <f>+J113+K113</f>
        <v>0</v>
      </c>
      <c r="M113" s="153">
        <f>+(D113+E113)-(L113)+H113-I113</f>
        <v>80</v>
      </c>
      <c r="N113" s="14"/>
      <c r="O113" s="15"/>
      <c r="P113" s="15"/>
      <c r="Q113" s="16"/>
      <c r="R113" s="17" t="str">
        <f ca="1">IF(Q113=0," ",IFERROR(IF(DATEDIF(TODAY(),Q113,"M")&lt;=5,"ROJO",IF(DATEDIF(TODAY(),Q113,"M")&gt;=12,"VERDE",IF(AND(DATEDIF(TODAY(),Q113,"M")&gt;=6,DATEDIF(TODAY(),Q113,"M")&lt;=11),"AMARILLO"))),S113))</f>
        <v xml:space="preserve"> </v>
      </c>
      <c r="S113" s="17" t="str">
        <f>IF(Q113=0," ",IF(Q113&lt;=$N$4,"VENCIDO","NO VENCIDO"))</f>
        <v xml:space="preserve"> </v>
      </c>
      <c r="T113" s="18"/>
      <c r="U113" s="19"/>
      <c r="V113" s="19"/>
      <c r="W113" s="20"/>
      <c r="X113" s="20"/>
      <c r="Y113" s="163">
        <f>+AT113</f>
        <v>0</v>
      </c>
      <c r="Z113" s="21"/>
      <c r="AA113" s="4"/>
      <c r="AB113" s="166"/>
      <c r="AC113" s="166"/>
      <c r="AD113" s="170">
        <f>+AB113+AC113</f>
        <v>0</v>
      </c>
      <c r="AE113" s="166"/>
      <c r="AF113" s="166"/>
      <c r="AG113" s="166"/>
      <c r="AH113" s="166"/>
      <c r="AI113" s="166"/>
      <c r="AJ113" s="166"/>
      <c r="AK113" s="166"/>
      <c r="AL113" s="166"/>
      <c r="AM113" s="166"/>
      <c r="AN113" s="166"/>
      <c r="AO113" s="183">
        <f>SUM(AD113:AN117)</f>
        <v>0</v>
      </c>
      <c r="AP113" s="24"/>
      <c r="AQ113" s="8"/>
    </row>
    <row r="114" spans="1:43" ht="14.65" customHeight="1">
      <c r="A114" s="101"/>
      <c r="B114" s="189"/>
      <c r="C114" s="190"/>
      <c r="D114" s="118"/>
      <c r="E114" s="127"/>
      <c r="F114" s="133"/>
      <c r="G114" s="133"/>
      <c r="H114" s="133"/>
      <c r="I114" s="133"/>
      <c r="J114" s="145"/>
      <c r="K114" s="148"/>
      <c r="L114" s="151"/>
      <c r="M114" s="154"/>
      <c r="N114" s="14"/>
      <c r="O114" s="15"/>
      <c r="P114" s="15"/>
      <c r="Q114" s="16"/>
      <c r="R114" s="17" t="str">
        <f ca="1">IF(Q114=0," ",IFERROR(IF(DATEDIF(TODAY(),Q114,"M")&lt;=5,"ROJO",IF(DATEDIF(TODAY(),Q114,"M")&gt;=12,"VERDE",IF(AND(DATEDIF(TODAY(),Q114,"M")&gt;=6,DATEDIF(TODAY(),Q114,"M")&lt;=11),"AMARILLO"))),S114))</f>
        <v xml:space="preserve"> </v>
      </c>
      <c r="S114" s="25" t="str">
        <f>IF(Q114=0," ",IF(Q114&lt;=$N$4,"VENCIDO","NO VENCIDO"))</f>
        <v xml:space="preserve"> </v>
      </c>
      <c r="T114" s="18"/>
      <c r="U114" s="19"/>
      <c r="V114" s="19"/>
      <c r="W114" s="20"/>
      <c r="X114" s="20"/>
      <c r="Y114" s="164"/>
      <c r="Z114" s="21"/>
      <c r="AA114" s="4"/>
      <c r="AB114" s="166"/>
      <c r="AC114" s="166"/>
      <c r="AD114" s="170"/>
      <c r="AE114" s="166"/>
      <c r="AF114" s="166"/>
      <c r="AG114" s="166"/>
      <c r="AH114" s="166"/>
      <c r="AI114" s="166"/>
      <c r="AJ114" s="166"/>
      <c r="AK114" s="166"/>
      <c r="AL114" s="166"/>
      <c r="AM114" s="166"/>
      <c r="AN114" s="166"/>
      <c r="AO114" s="184"/>
      <c r="AP114" s="24"/>
      <c r="AQ114" s="8"/>
    </row>
    <row r="115" spans="1:43" ht="14.65" customHeight="1">
      <c r="A115" s="101"/>
      <c r="B115" s="189"/>
      <c r="C115" s="190"/>
      <c r="D115" s="118"/>
      <c r="E115" s="127"/>
      <c r="F115" s="133"/>
      <c r="G115" s="133"/>
      <c r="H115" s="133"/>
      <c r="I115" s="133"/>
      <c r="J115" s="145"/>
      <c r="K115" s="148"/>
      <c r="L115" s="151"/>
      <c r="M115" s="154"/>
      <c r="N115" s="14"/>
      <c r="O115" s="15"/>
      <c r="P115" s="15"/>
      <c r="Q115" s="16"/>
      <c r="R115" s="17" t="str">
        <f ca="1">IF(Q115=0," ",IFERROR(IF(DATEDIF(TODAY(),Q115,"M")&lt;=5,"ROJO",IF(DATEDIF(TODAY(),Q115,"M")&gt;=12,"VERDE",IF(AND(DATEDIF(TODAY(),Q115,"M")&gt;=6,DATEDIF(TODAY(),Q115,"M")&lt;=11),"AMARILLO"))),S115))</f>
        <v xml:space="preserve"> </v>
      </c>
      <c r="S115" s="25" t="str">
        <f>IF(Q115=0," ",IF(Q115&lt;=$N$4,"VENCIDO","NO VENCIDO"))</f>
        <v xml:space="preserve"> </v>
      </c>
      <c r="T115" s="18"/>
      <c r="U115" s="19"/>
      <c r="V115" s="19"/>
      <c r="W115" s="20"/>
      <c r="X115" s="20"/>
      <c r="Y115" s="164"/>
      <c r="Z115" s="21"/>
      <c r="AA115" s="4"/>
      <c r="AB115" s="166"/>
      <c r="AC115" s="166"/>
      <c r="AD115" s="170"/>
      <c r="AE115" s="166"/>
      <c r="AF115" s="166"/>
      <c r="AG115" s="166"/>
      <c r="AH115" s="166"/>
      <c r="AI115" s="166"/>
      <c r="AJ115" s="166"/>
      <c r="AK115" s="166"/>
      <c r="AL115" s="166"/>
      <c r="AM115" s="166"/>
      <c r="AN115" s="166"/>
      <c r="AO115" s="184"/>
      <c r="AP115" s="24"/>
      <c r="AQ115" s="8"/>
    </row>
    <row r="116" spans="1:43" ht="14.65" customHeight="1">
      <c r="A116" s="101"/>
      <c r="B116" s="189"/>
      <c r="C116" s="190"/>
      <c r="D116" s="118"/>
      <c r="E116" s="127"/>
      <c r="F116" s="133"/>
      <c r="G116" s="133"/>
      <c r="H116" s="133"/>
      <c r="I116" s="133"/>
      <c r="J116" s="145"/>
      <c r="K116" s="148"/>
      <c r="L116" s="151"/>
      <c r="M116" s="154"/>
      <c r="N116" s="14"/>
      <c r="O116" s="15"/>
      <c r="P116" s="15"/>
      <c r="Q116" s="16"/>
      <c r="R116" s="17" t="str">
        <f ca="1">IF(Q116=0," ",IFERROR(IF(DATEDIF(TODAY(),Q116,"M")&lt;=5,"ROJO",IF(DATEDIF(TODAY(),Q116,"M")&gt;=12,"VERDE",IF(AND(DATEDIF(TODAY(),Q116,"M")&gt;=6,DATEDIF(TODAY(),Q116,"M")&lt;=11),"AMARILLO"))),S116))</f>
        <v xml:space="preserve"> </v>
      </c>
      <c r="S116" s="25" t="str">
        <f>IF(Q116=0," ",IF(Q116&lt;=$N$4,"VENCIDO","NO VENCIDO"))</f>
        <v xml:space="preserve"> </v>
      </c>
      <c r="T116" s="18"/>
      <c r="U116" s="19"/>
      <c r="V116" s="19"/>
      <c r="W116" s="20"/>
      <c r="X116" s="20"/>
      <c r="Y116" s="164"/>
      <c r="Z116" s="21"/>
      <c r="AA116" s="4"/>
      <c r="AB116" s="166"/>
      <c r="AC116" s="166"/>
      <c r="AD116" s="170"/>
      <c r="AE116" s="166"/>
      <c r="AF116" s="166"/>
      <c r="AG116" s="166"/>
      <c r="AH116" s="166"/>
      <c r="AI116" s="166"/>
      <c r="AJ116" s="166"/>
      <c r="AK116" s="166"/>
      <c r="AL116" s="166"/>
      <c r="AM116" s="166"/>
      <c r="AN116" s="166"/>
      <c r="AO116" s="184"/>
      <c r="AP116" s="24"/>
      <c r="AQ116" s="8"/>
    </row>
    <row r="117" spans="1:43" ht="14.65" customHeight="1">
      <c r="A117" s="101"/>
      <c r="B117" s="189"/>
      <c r="C117" s="190"/>
      <c r="D117" s="118"/>
      <c r="E117" s="127"/>
      <c r="F117" s="133"/>
      <c r="G117" s="133"/>
      <c r="H117" s="133"/>
      <c r="I117" s="133"/>
      <c r="J117" s="145"/>
      <c r="K117" s="148"/>
      <c r="L117" s="151"/>
      <c r="M117" s="155"/>
      <c r="N117" s="14"/>
      <c r="O117" s="15"/>
      <c r="P117" s="15"/>
      <c r="Q117" s="16"/>
      <c r="R117" s="17" t="str">
        <f ca="1">IF(Q117=0," ",IFERROR(IF(DATEDIF(TODAY(),Q117,"M")&lt;=5,"ROJO",IF(DATEDIF(TODAY(),Q117,"M")&gt;=12,"VERDE",IF(AND(DATEDIF(TODAY(),Q117,"M")&gt;=6,DATEDIF(TODAY(),Q117,"M")&lt;=11),"AMARILLO"))),S117))</f>
        <v xml:space="preserve"> </v>
      </c>
      <c r="S117" s="25" t="str">
        <f>IF(Q117=0," ",IF(Q117&lt;=$N$4,"VENCIDO","NO VENCIDO"))</f>
        <v xml:space="preserve"> </v>
      </c>
      <c r="T117" s="18"/>
      <c r="U117" s="19"/>
      <c r="V117" s="19"/>
      <c r="W117" s="20"/>
      <c r="X117" s="20"/>
      <c r="Y117" s="164"/>
      <c r="Z117" s="21"/>
      <c r="AA117" s="4"/>
      <c r="AB117" s="166"/>
      <c r="AC117" s="166"/>
      <c r="AD117" s="170"/>
      <c r="AE117" s="166"/>
      <c r="AF117" s="166"/>
      <c r="AG117" s="166"/>
      <c r="AH117" s="166"/>
      <c r="AI117" s="166"/>
      <c r="AJ117" s="166"/>
      <c r="AK117" s="166"/>
      <c r="AL117" s="166"/>
      <c r="AM117" s="166"/>
      <c r="AN117" s="166"/>
      <c r="AO117" s="185"/>
      <c r="AP117" s="24"/>
      <c r="AQ117" s="8"/>
    </row>
    <row r="118" spans="1:43" ht="16.5">
      <c r="A118" s="102"/>
      <c r="B118" s="191"/>
      <c r="C118" s="192"/>
      <c r="D118" s="119"/>
      <c r="E118" s="128"/>
      <c r="F118" s="134"/>
      <c r="G118" s="134"/>
      <c r="H118" s="134"/>
      <c r="I118" s="134"/>
      <c r="J118" s="146"/>
      <c r="K118" s="149"/>
      <c r="L118" s="152"/>
      <c r="M118" s="28" t="b">
        <f>M113=N118</f>
        <v>0</v>
      </c>
      <c r="N118" s="29">
        <f>SUM(N113:N117)</f>
        <v>0</v>
      </c>
      <c r="O118" s="30" t="s">
        <v>112</v>
      </c>
      <c r="P118" s="31"/>
      <c r="Q118" s="32"/>
      <c r="R118" s="32"/>
      <c r="S118" s="32"/>
      <c r="T118" s="33">
        <f>SUM(T113:T117)</f>
        <v>0</v>
      </c>
      <c r="U118" s="34"/>
      <c r="V118" s="34"/>
      <c r="W118" s="34"/>
      <c r="X118" s="35"/>
      <c r="Y118" s="165"/>
      <c r="Z118" s="36"/>
      <c r="AA118" s="4"/>
      <c r="AB118" s="37"/>
      <c r="AC118" s="37"/>
      <c r="AD118" s="38"/>
      <c r="AE118" s="37"/>
      <c r="AF118" s="37"/>
      <c r="AG118" s="37"/>
      <c r="AH118" s="37"/>
      <c r="AI118" s="37"/>
      <c r="AJ118" s="37"/>
      <c r="AK118" s="37"/>
      <c r="AL118" s="37"/>
      <c r="AM118" s="37"/>
      <c r="AN118" s="37"/>
      <c r="AO118" s="39"/>
      <c r="AP118" s="24"/>
      <c r="AQ118" s="8"/>
    </row>
    <row r="119" spans="1:43" ht="14.65" customHeight="1">
      <c r="A119" s="100">
        <f>A113+1</f>
        <v>20</v>
      </c>
      <c r="B119" s="187" t="s">
        <v>148</v>
      </c>
      <c r="C119" s="188"/>
      <c r="D119" s="117">
        <f>+Octubre!M119</f>
        <v>12</v>
      </c>
      <c r="E119" s="126"/>
      <c r="F119" s="132"/>
      <c r="G119" s="132"/>
      <c r="H119" s="132"/>
      <c r="I119" s="132"/>
      <c r="J119" s="144">
        <f>+F119+G119</f>
        <v>0</v>
      </c>
      <c r="K119" s="147">
        <f>+AO119</f>
        <v>0</v>
      </c>
      <c r="L119" s="150">
        <f>+J119+K119</f>
        <v>0</v>
      </c>
      <c r="M119" s="153">
        <f>+(D119+E119)-(L119)+H119-I119</f>
        <v>12</v>
      </c>
      <c r="N119" s="14"/>
      <c r="O119" s="15"/>
      <c r="P119" s="15"/>
      <c r="Q119" s="16"/>
      <c r="R119" s="17" t="str">
        <f ca="1">IF(Q119=0," ",IFERROR(IF(DATEDIF(TODAY(),Q119,"M")&lt;=5,"ROJO",IF(DATEDIF(TODAY(),Q119,"M")&gt;=12,"VERDE",IF(AND(DATEDIF(TODAY(),Q119,"M")&gt;=6,DATEDIF(TODAY(),Q119,"M")&lt;=11),"AMARILLO"))),S119))</f>
        <v xml:space="preserve"> </v>
      </c>
      <c r="S119" s="17" t="str">
        <f>IF(Q119=0," ",IF(Q119&lt;=$N$4,"VENCIDO","NO VENCIDO"))</f>
        <v xml:space="preserve"> </v>
      </c>
      <c r="T119" s="18"/>
      <c r="U119" s="19"/>
      <c r="V119" s="19"/>
      <c r="W119" s="20"/>
      <c r="X119" s="20"/>
      <c r="Y119" s="163">
        <f>+AT119</f>
        <v>0</v>
      </c>
      <c r="Z119" s="21"/>
      <c r="AA119" s="4"/>
      <c r="AB119" s="166"/>
      <c r="AC119" s="166"/>
      <c r="AD119" s="170">
        <f>+AB119+AC119</f>
        <v>0</v>
      </c>
      <c r="AE119" s="166"/>
      <c r="AF119" s="166"/>
      <c r="AG119" s="166"/>
      <c r="AH119" s="166"/>
      <c r="AI119" s="166"/>
      <c r="AJ119" s="166"/>
      <c r="AK119" s="166"/>
      <c r="AL119" s="166"/>
      <c r="AM119" s="166"/>
      <c r="AN119" s="166"/>
      <c r="AO119" s="183">
        <f>SUM(AD119:AN123)</f>
        <v>0</v>
      </c>
      <c r="AP119" s="24"/>
      <c r="AQ119" s="8"/>
    </row>
    <row r="120" spans="1:43" ht="14.65" customHeight="1">
      <c r="A120" s="101"/>
      <c r="B120" s="189"/>
      <c r="C120" s="190"/>
      <c r="D120" s="118"/>
      <c r="E120" s="127"/>
      <c r="F120" s="133"/>
      <c r="G120" s="133"/>
      <c r="H120" s="133"/>
      <c r="I120" s="133"/>
      <c r="J120" s="145"/>
      <c r="K120" s="148"/>
      <c r="L120" s="151"/>
      <c r="M120" s="154"/>
      <c r="N120" s="14"/>
      <c r="O120" s="15"/>
      <c r="P120" s="15"/>
      <c r="Q120" s="16"/>
      <c r="R120" s="17" t="str">
        <f ca="1">IF(Q120=0," ",IFERROR(IF(DATEDIF(TODAY(),Q120,"M")&lt;=5,"ROJO",IF(DATEDIF(TODAY(),Q120,"M")&gt;=12,"VERDE",IF(AND(DATEDIF(TODAY(),Q120,"M")&gt;=6,DATEDIF(TODAY(),Q120,"M")&lt;=11),"AMARILLO"))),S120))</f>
        <v xml:space="preserve"> </v>
      </c>
      <c r="S120" s="25" t="str">
        <f>IF(Q120=0," ",IF(Q120&lt;=$N$4,"VENCIDO","NO VENCIDO"))</f>
        <v xml:space="preserve"> </v>
      </c>
      <c r="T120" s="18"/>
      <c r="U120" s="19"/>
      <c r="V120" s="19"/>
      <c r="W120" s="20"/>
      <c r="X120" s="20"/>
      <c r="Y120" s="164"/>
      <c r="Z120" s="21"/>
      <c r="AA120" s="4"/>
      <c r="AB120" s="166"/>
      <c r="AC120" s="166"/>
      <c r="AD120" s="170"/>
      <c r="AE120" s="166"/>
      <c r="AF120" s="166"/>
      <c r="AG120" s="166"/>
      <c r="AH120" s="166"/>
      <c r="AI120" s="166"/>
      <c r="AJ120" s="166"/>
      <c r="AK120" s="166"/>
      <c r="AL120" s="166"/>
      <c r="AM120" s="166"/>
      <c r="AN120" s="166"/>
      <c r="AO120" s="184"/>
      <c r="AP120" s="24"/>
      <c r="AQ120" s="8"/>
    </row>
    <row r="121" spans="1:43" ht="14.65" customHeight="1">
      <c r="A121" s="101"/>
      <c r="B121" s="189"/>
      <c r="C121" s="190"/>
      <c r="D121" s="118"/>
      <c r="E121" s="127"/>
      <c r="F121" s="133"/>
      <c r="G121" s="133"/>
      <c r="H121" s="133"/>
      <c r="I121" s="133"/>
      <c r="J121" s="145"/>
      <c r="K121" s="148"/>
      <c r="L121" s="151"/>
      <c r="M121" s="154"/>
      <c r="N121" s="14"/>
      <c r="O121" s="15"/>
      <c r="P121" s="15"/>
      <c r="Q121" s="16"/>
      <c r="R121" s="17" t="str">
        <f ca="1">IF(Q121=0," ",IFERROR(IF(DATEDIF(TODAY(),Q121,"M")&lt;=5,"ROJO",IF(DATEDIF(TODAY(),Q121,"M")&gt;=12,"VERDE",IF(AND(DATEDIF(TODAY(),Q121,"M")&gt;=6,DATEDIF(TODAY(),Q121,"M")&lt;=11),"AMARILLO"))),S121))</f>
        <v xml:space="preserve"> </v>
      </c>
      <c r="S121" s="25" t="str">
        <f>IF(Q121=0," ",IF(Q121&lt;=$N$4,"VENCIDO","NO VENCIDO"))</f>
        <v xml:space="preserve"> </v>
      </c>
      <c r="T121" s="18"/>
      <c r="U121" s="19"/>
      <c r="V121" s="19"/>
      <c r="W121" s="20"/>
      <c r="X121" s="20"/>
      <c r="Y121" s="164"/>
      <c r="Z121" s="21"/>
      <c r="AA121" s="4"/>
      <c r="AB121" s="166"/>
      <c r="AC121" s="166"/>
      <c r="AD121" s="170"/>
      <c r="AE121" s="166"/>
      <c r="AF121" s="166"/>
      <c r="AG121" s="166"/>
      <c r="AH121" s="166"/>
      <c r="AI121" s="166"/>
      <c r="AJ121" s="166"/>
      <c r="AK121" s="166"/>
      <c r="AL121" s="166"/>
      <c r="AM121" s="166"/>
      <c r="AN121" s="166"/>
      <c r="AO121" s="184"/>
      <c r="AP121" s="24"/>
      <c r="AQ121" s="8"/>
    </row>
    <row r="122" spans="1:43" ht="14.65" customHeight="1">
      <c r="A122" s="101"/>
      <c r="B122" s="189"/>
      <c r="C122" s="190"/>
      <c r="D122" s="118"/>
      <c r="E122" s="127"/>
      <c r="F122" s="133"/>
      <c r="G122" s="133"/>
      <c r="H122" s="133"/>
      <c r="I122" s="133"/>
      <c r="J122" s="145"/>
      <c r="K122" s="148"/>
      <c r="L122" s="151"/>
      <c r="M122" s="154"/>
      <c r="N122" s="14"/>
      <c r="O122" s="15"/>
      <c r="P122" s="15"/>
      <c r="Q122" s="16"/>
      <c r="R122" s="17" t="str">
        <f ca="1">IF(Q122=0," ",IFERROR(IF(DATEDIF(TODAY(),Q122,"M")&lt;=5,"ROJO",IF(DATEDIF(TODAY(),Q122,"M")&gt;=12,"VERDE",IF(AND(DATEDIF(TODAY(),Q122,"M")&gt;=6,DATEDIF(TODAY(),Q122,"M")&lt;=11),"AMARILLO"))),S122))</f>
        <v xml:space="preserve"> </v>
      </c>
      <c r="S122" s="25" t="str">
        <f>IF(Q122=0," ",IF(Q122&lt;=$N$4,"VENCIDO","NO VENCIDO"))</f>
        <v xml:space="preserve"> </v>
      </c>
      <c r="T122" s="18"/>
      <c r="U122" s="19"/>
      <c r="V122" s="19"/>
      <c r="W122" s="20"/>
      <c r="X122" s="20"/>
      <c r="Y122" s="164"/>
      <c r="Z122" s="21"/>
      <c r="AA122" s="4"/>
      <c r="AB122" s="166"/>
      <c r="AC122" s="166"/>
      <c r="AD122" s="170"/>
      <c r="AE122" s="166"/>
      <c r="AF122" s="166"/>
      <c r="AG122" s="166"/>
      <c r="AH122" s="166"/>
      <c r="AI122" s="166"/>
      <c r="AJ122" s="166"/>
      <c r="AK122" s="166"/>
      <c r="AL122" s="166"/>
      <c r="AM122" s="166"/>
      <c r="AN122" s="166"/>
      <c r="AO122" s="184"/>
      <c r="AP122" s="24"/>
      <c r="AQ122" s="8"/>
    </row>
    <row r="123" spans="1:43" ht="14.65" customHeight="1">
      <c r="A123" s="101"/>
      <c r="B123" s="189"/>
      <c r="C123" s="190"/>
      <c r="D123" s="118"/>
      <c r="E123" s="127"/>
      <c r="F123" s="133"/>
      <c r="G123" s="133"/>
      <c r="H123" s="133"/>
      <c r="I123" s="133"/>
      <c r="J123" s="145"/>
      <c r="K123" s="148"/>
      <c r="L123" s="151"/>
      <c r="M123" s="155"/>
      <c r="N123" s="14"/>
      <c r="O123" s="15"/>
      <c r="P123" s="15"/>
      <c r="Q123" s="16"/>
      <c r="R123" s="17" t="str">
        <f ca="1">IF(Q123=0," ",IFERROR(IF(DATEDIF(TODAY(),Q123,"M")&lt;=5,"ROJO",IF(DATEDIF(TODAY(),Q123,"M")&gt;=12,"VERDE",IF(AND(DATEDIF(TODAY(),Q123,"M")&gt;=6,DATEDIF(TODAY(),Q123,"M")&lt;=11),"AMARILLO"))),S123))</f>
        <v xml:space="preserve"> </v>
      </c>
      <c r="S123" s="25" t="str">
        <f>IF(Q123=0," ",IF(Q123&lt;=$N$4,"VENCIDO","NO VENCIDO"))</f>
        <v xml:space="preserve"> </v>
      </c>
      <c r="T123" s="18"/>
      <c r="U123" s="19"/>
      <c r="V123" s="19"/>
      <c r="W123" s="20"/>
      <c r="X123" s="20"/>
      <c r="Y123" s="164"/>
      <c r="Z123" s="21"/>
      <c r="AA123" s="4"/>
      <c r="AB123" s="166"/>
      <c r="AC123" s="166"/>
      <c r="AD123" s="170"/>
      <c r="AE123" s="166"/>
      <c r="AF123" s="166"/>
      <c r="AG123" s="166"/>
      <c r="AH123" s="166"/>
      <c r="AI123" s="166"/>
      <c r="AJ123" s="166"/>
      <c r="AK123" s="166"/>
      <c r="AL123" s="166"/>
      <c r="AM123" s="166"/>
      <c r="AN123" s="166"/>
      <c r="AO123" s="185"/>
      <c r="AP123" s="24"/>
      <c r="AQ123" s="8"/>
    </row>
    <row r="124" spans="1:43" ht="16.5">
      <c r="A124" s="102"/>
      <c r="B124" s="191"/>
      <c r="C124" s="192"/>
      <c r="D124" s="119"/>
      <c r="E124" s="128"/>
      <c r="F124" s="134"/>
      <c r="G124" s="134"/>
      <c r="H124" s="134"/>
      <c r="I124" s="134"/>
      <c r="J124" s="146"/>
      <c r="K124" s="149"/>
      <c r="L124" s="152"/>
      <c r="M124" s="28" t="b">
        <f>M119=N124</f>
        <v>0</v>
      </c>
      <c r="N124" s="29">
        <f>SUM(N119:N123)</f>
        <v>0</v>
      </c>
      <c r="O124" s="30" t="s">
        <v>112</v>
      </c>
      <c r="P124" s="31"/>
      <c r="Q124" s="32"/>
      <c r="R124" s="32"/>
      <c r="S124" s="32"/>
      <c r="T124" s="33">
        <f>SUM(T119:T123)</f>
        <v>0</v>
      </c>
      <c r="U124" s="34"/>
      <c r="V124" s="34"/>
      <c r="W124" s="34"/>
      <c r="X124" s="35"/>
      <c r="Y124" s="165"/>
      <c r="Z124" s="36"/>
      <c r="AA124" s="4"/>
      <c r="AB124" s="37"/>
      <c r="AC124" s="38"/>
      <c r="AD124" s="38"/>
      <c r="AE124" s="38"/>
      <c r="AF124" s="38"/>
      <c r="AG124" s="38"/>
      <c r="AH124" s="38"/>
      <c r="AI124" s="38"/>
      <c r="AJ124" s="38"/>
      <c r="AK124" s="38"/>
      <c r="AL124" s="38"/>
      <c r="AM124" s="38"/>
      <c r="AN124" s="38"/>
      <c r="AO124" s="39"/>
      <c r="AP124" s="24"/>
      <c r="AQ124" s="8"/>
    </row>
    <row r="125" spans="1:43" ht="14.65" customHeight="1">
      <c r="A125" s="100">
        <f>A119+1</f>
        <v>21</v>
      </c>
      <c r="B125" s="187" t="s">
        <v>151</v>
      </c>
      <c r="C125" s="188"/>
      <c r="D125" s="117">
        <f>+Octubre!M125</f>
        <v>20</v>
      </c>
      <c r="E125" s="126"/>
      <c r="F125" s="132"/>
      <c r="G125" s="132"/>
      <c r="H125" s="132"/>
      <c r="I125" s="132"/>
      <c r="J125" s="144">
        <f>+F125+G125</f>
        <v>0</v>
      </c>
      <c r="K125" s="147">
        <f>+AO125</f>
        <v>0</v>
      </c>
      <c r="L125" s="150">
        <f>+J125+K125</f>
        <v>0</v>
      </c>
      <c r="M125" s="153">
        <f>+(D125+E125)-(L125)+H125-I125</f>
        <v>20</v>
      </c>
      <c r="N125" s="14"/>
      <c r="O125" s="15"/>
      <c r="P125" s="15"/>
      <c r="Q125" s="16"/>
      <c r="R125" s="17" t="str">
        <f ca="1">IF(Q125=0," ",IFERROR(IF(DATEDIF(TODAY(),Q125,"M")&lt;=5,"ROJO",IF(DATEDIF(TODAY(),Q125,"M")&gt;=12,"VERDE",IF(AND(DATEDIF(TODAY(),Q125,"M")&gt;=6,DATEDIF(TODAY(),Q125,"M")&lt;=11),"AMARILLO"))),S125))</f>
        <v xml:space="preserve"> </v>
      </c>
      <c r="S125" s="17" t="str">
        <f>IF(Q125=0," ",IF(Q125&lt;=$N$4,"VENCIDO","NO VENCIDO"))</f>
        <v xml:space="preserve"> </v>
      </c>
      <c r="T125" s="18"/>
      <c r="U125" s="19"/>
      <c r="V125" s="19"/>
      <c r="W125" s="20"/>
      <c r="X125" s="20"/>
      <c r="Y125" s="163">
        <f>+AT125</f>
        <v>0</v>
      </c>
      <c r="Z125" s="21"/>
      <c r="AA125" s="4"/>
      <c r="AB125" s="166"/>
      <c r="AC125" s="166"/>
      <c r="AD125" s="170">
        <f>+AB125+AC125</f>
        <v>0</v>
      </c>
      <c r="AE125" s="166"/>
      <c r="AF125" s="166"/>
      <c r="AG125" s="166"/>
      <c r="AH125" s="166"/>
      <c r="AI125" s="166"/>
      <c r="AJ125" s="166"/>
      <c r="AK125" s="166"/>
      <c r="AL125" s="166"/>
      <c r="AM125" s="166"/>
      <c r="AN125" s="166"/>
      <c r="AO125" s="183">
        <f>SUM(AD125:AN129)</f>
        <v>0</v>
      </c>
      <c r="AP125" s="24"/>
      <c r="AQ125" s="8"/>
    </row>
    <row r="126" spans="1:43" ht="14.65" customHeight="1">
      <c r="A126" s="101"/>
      <c r="B126" s="189"/>
      <c r="C126" s="190"/>
      <c r="D126" s="118"/>
      <c r="E126" s="127"/>
      <c r="F126" s="133"/>
      <c r="G126" s="133"/>
      <c r="H126" s="133"/>
      <c r="I126" s="133"/>
      <c r="J126" s="145"/>
      <c r="K126" s="148"/>
      <c r="L126" s="151"/>
      <c r="M126" s="154"/>
      <c r="N126" s="14"/>
      <c r="O126" s="15"/>
      <c r="P126" s="15"/>
      <c r="Q126" s="16"/>
      <c r="R126" s="17" t="str">
        <f ca="1">IF(Q126=0," ",IFERROR(IF(DATEDIF(TODAY(),Q126,"M")&lt;=5,"ROJO",IF(DATEDIF(TODAY(),Q126,"M")&gt;=12,"VERDE",IF(AND(DATEDIF(TODAY(),Q126,"M")&gt;=6,DATEDIF(TODAY(),Q126,"M")&lt;=11),"AMARILLO"))),S126))</f>
        <v xml:space="preserve"> </v>
      </c>
      <c r="S126" s="25" t="str">
        <f>IF(Q126=0," ",IF(Q126&lt;=$N$4,"VENCIDO","NO VENCIDO"))</f>
        <v xml:space="preserve"> </v>
      </c>
      <c r="T126" s="18"/>
      <c r="U126" s="19"/>
      <c r="V126" s="19"/>
      <c r="W126" s="20"/>
      <c r="X126" s="20"/>
      <c r="Y126" s="164"/>
      <c r="Z126" s="21"/>
      <c r="AA126" s="4"/>
      <c r="AB126" s="166"/>
      <c r="AC126" s="166"/>
      <c r="AD126" s="170"/>
      <c r="AE126" s="166"/>
      <c r="AF126" s="166"/>
      <c r="AG126" s="166"/>
      <c r="AH126" s="166"/>
      <c r="AI126" s="166"/>
      <c r="AJ126" s="166"/>
      <c r="AK126" s="166"/>
      <c r="AL126" s="166"/>
      <c r="AM126" s="166"/>
      <c r="AN126" s="166"/>
      <c r="AO126" s="184"/>
      <c r="AP126" s="24"/>
      <c r="AQ126" s="8"/>
    </row>
    <row r="127" spans="1:43" ht="14.65" customHeight="1">
      <c r="A127" s="101"/>
      <c r="B127" s="189"/>
      <c r="C127" s="190"/>
      <c r="D127" s="118"/>
      <c r="E127" s="127"/>
      <c r="F127" s="133"/>
      <c r="G127" s="133"/>
      <c r="H127" s="133"/>
      <c r="I127" s="133"/>
      <c r="J127" s="145"/>
      <c r="K127" s="148"/>
      <c r="L127" s="151"/>
      <c r="M127" s="154"/>
      <c r="N127" s="14"/>
      <c r="O127" s="15"/>
      <c r="P127" s="15"/>
      <c r="Q127" s="16"/>
      <c r="R127" s="17" t="str">
        <f ca="1">IF(Q127=0," ",IFERROR(IF(DATEDIF(TODAY(),Q127,"M")&lt;=5,"ROJO",IF(DATEDIF(TODAY(),Q127,"M")&gt;=12,"VERDE",IF(AND(DATEDIF(TODAY(),Q127,"M")&gt;=6,DATEDIF(TODAY(),Q127,"M")&lt;=11),"AMARILLO"))),S127))</f>
        <v xml:space="preserve"> </v>
      </c>
      <c r="S127" s="25" t="str">
        <f>IF(Q127=0," ",IF(Q127&lt;=$N$4,"VENCIDO","NO VENCIDO"))</f>
        <v xml:space="preserve"> </v>
      </c>
      <c r="T127" s="18"/>
      <c r="U127" s="19"/>
      <c r="V127" s="19"/>
      <c r="W127" s="20"/>
      <c r="X127" s="20"/>
      <c r="Y127" s="164"/>
      <c r="Z127" s="21"/>
      <c r="AA127" s="4"/>
      <c r="AB127" s="166"/>
      <c r="AC127" s="166"/>
      <c r="AD127" s="170"/>
      <c r="AE127" s="166"/>
      <c r="AF127" s="166"/>
      <c r="AG127" s="166"/>
      <c r="AH127" s="166"/>
      <c r="AI127" s="166"/>
      <c r="AJ127" s="166"/>
      <c r="AK127" s="166"/>
      <c r="AL127" s="166"/>
      <c r="AM127" s="166"/>
      <c r="AN127" s="166"/>
      <c r="AO127" s="184"/>
      <c r="AP127" s="24"/>
      <c r="AQ127" s="8"/>
    </row>
    <row r="128" spans="1:43" ht="14.65" customHeight="1">
      <c r="A128" s="101"/>
      <c r="B128" s="189"/>
      <c r="C128" s="190"/>
      <c r="D128" s="118"/>
      <c r="E128" s="127"/>
      <c r="F128" s="133"/>
      <c r="G128" s="133"/>
      <c r="H128" s="133"/>
      <c r="I128" s="133"/>
      <c r="J128" s="145"/>
      <c r="K128" s="148"/>
      <c r="L128" s="151"/>
      <c r="M128" s="154"/>
      <c r="N128" s="14"/>
      <c r="O128" s="15"/>
      <c r="P128" s="15"/>
      <c r="Q128" s="16"/>
      <c r="R128" s="17" t="str">
        <f ca="1">IF(Q128=0," ",IFERROR(IF(DATEDIF(TODAY(),Q128,"M")&lt;=5,"ROJO",IF(DATEDIF(TODAY(),Q128,"M")&gt;=12,"VERDE",IF(AND(DATEDIF(TODAY(),Q128,"M")&gt;=6,DATEDIF(TODAY(),Q128,"M")&lt;=11),"AMARILLO"))),S128))</f>
        <v xml:space="preserve"> </v>
      </c>
      <c r="S128" s="25" t="str">
        <f>IF(Q128=0," ",IF(Q128&lt;=$N$4,"VENCIDO","NO VENCIDO"))</f>
        <v xml:space="preserve"> </v>
      </c>
      <c r="T128" s="18"/>
      <c r="U128" s="19"/>
      <c r="V128" s="19"/>
      <c r="W128" s="20"/>
      <c r="X128" s="20"/>
      <c r="Y128" s="164"/>
      <c r="Z128" s="21"/>
      <c r="AA128" s="4"/>
      <c r="AB128" s="166"/>
      <c r="AC128" s="166"/>
      <c r="AD128" s="170"/>
      <c r="AE128" s="166"/>
      <c r="AF128" s="166"/>
      <c r="AG128" s="166"/>
      <c r="AH128" s="166"/>
      <c r="AI128" s="166"/>
      <c r="AJ128" s="166"/>
      <c r="AK128" s="166"/>
      <c r="AL128" s="166"/>
      <c r="AM128" s="166"/>
      <c r="AN128" s="166"/>
      <c r="AO128" s="184"/>
      <c r="AP128" s="24"/>
      <c r="AQ128" s="8"/>
    </row>
    <row r="129" spans="1:43" ht="14.65" customHeight="1">
      <c r="A129" s="101"/>
      <c r="B129" s="189"/>
      <c r="C129" s="190"/>
      <c r="D129" s="118"/>
      <c r="E129" s="127"/>
      <c r="F129" s="133"/>
      <c r="G129" s="133"/>
      <c r="H129" s="133"/>
      <c r="I129" s="133"/>
      <c r="J129" s="145"/>
      <c r="K129" s="148"/>
      <c r="L129" s="151"/>
      <c r="M129" s="155"/>
      <c r="N129" s="14"/>
      <c r="O129" s="15"/>
      <c r="P129" s="15"/>
      <c r="Q129" s="16"/>
      <c r="R129" s="17" t="str">
        <f ca="1">IF(Q129=0," ",IFERROR(IF(DATEDIF(TODAY(),Q129,"M")&lt;=5,"ROJO",IF(DATEDIF(TODAY(),Q129,"M")&gt;=12,"VERDE",IF(AND(DATEDIF(TODAY(),Q129,"M")&gt;=6,DATEDIF(TODAY(),Q129,"M")&lt;=11),"AMARILLO"))),S129))</f>
        <v xml:space="preserve"> </v>
      </c>
      <c r="S129" s="25" t="str">
        <f>IF(Q129=0," ",IF(Q129&lt;=$N$4,"VENCIDO","NO VENCIDO"))</f>
        <v xml:space="preserve"> </v>
      </c>
      <c r="T129" s="18"/>
      <c r="U129" s="19"/>
      <c r="V129" s="19"/>
      <c r="W129" s="20"/>
      <c r="X129" s="20"/>
      <c r="Y129" s="164"/>
      <c r="Z129" s="21"/>
      <c r="AA129" s="4"/>
      <c r="AB129" s="166"/>
      <c r="AC129" s="166"/>
      <c r="AD129" s="170"/>
      <c r="AE129" s="166"/>
      <c r="AF129" s="166"/>
      <c r="AG129" s="166"/>
      <c r="AH129" s="166"/>
      <c r="AI129" s="166"/>
      <c r="AJ129" s="166"/>
      <c r="AK129" s="166"/>
      <c r="AL129" s="166"/>
      <c r="AM129" s="166"/>
      <c r="AN129" s="166"/>
      <c r="AO129" s="185"/>
      <c r="AP129" s="24"/>
      <c r="AQ129" s="8"/>
    </row>
    <row r="130" spans="1:43" ht="16.5">
      <c r="A130" s="102"/>
      <c r="B130" s="191"/>
      <c r="C130" s="192"/>
      <c r="D130" s="119"/>
      <c r="E130" s="128"/>
      <c r="F130" s="134"/>
      <c r="G130" s="134"/>
      <c r="H130" s="134"/>
      <c r="I130" s="134"/>
      <c r="J130" s="146"/>
      <c r="K130" s="149"/>
      <c r="L130" s="152"/>
      <c r="M130" s="28" t="b">
        <f>M125=N130</f>
        <v>0</v>
      </c>
      <c r="N130" s="29">
        <f>SUM(N125:N129)</f>
        <v>0</v>
      </c>
      <c r="O130" s="30" t="s">
        <v>112</v>
      </c>
      <c r="P130" s="31"/>
      <c r="Q130" s="32"/>
      <c r="R130" s="32"/>
      <c r="S130" s="32"/>
      <c r="T130" s="33">
        <f>SUM(T125:T129)</f>
        <v>0</v>
      </c>
      <c r="U130" s="34"/>
      <c r="V130" s="34"/>
      <c r="W130" s="34"/>
      <c r="X130" s="35"/>
      <c r="Y130" s="165"/>
      <c r="Z130" s="36"/>
      <c r="AA130" s="4"/>
      <c r="AB130" s="37"/>
      <c r="AC130" s="37"/>
      <c r="AD130" s="38"/>
      <c r="AE130" s="37"/>
      <c r="AF130" s="37"/>
      <c r="AG130" s="37"/>
      <c r="AH130" s="37"/>
      <c r="AI130" s="37"/>
      <c r="AJ130" s="37"/>
      <c r="AK130" s="37"/>
      <c r="AL130" s="37"/>
      <c r="AM130" s="37"/>
      <c r="AN130" s="37"/>
      <c r="AO130" s="39"/>
      <c r="AP130" s="24"/>
      <c r="AQ130" s="8"/>
    </row>
    <row r="131" spans="1:43" ht="14.65" customHeight="1">
      <c r="A131" s="100">
        <f>A125+1</f>
        <v>22</v>
      </c>
      <c r="B131" s="193" t="s">
        <v>153</v>
      </c>
      <c r="C131" s="193"/>
      <c r="D131" s="117">
        <f>+Octubre!M131</f>
        <v>0</v>
      </c>
      <c r="E131" s="126"/>
      <c r="F131" s="132"/>
      <c r="G131" s="132"/>
      <c r="H131" s="132"/>
      <c r="I131" s="132"/>
      <c r="J131" s="144">
        <f>+F131+G131</f>
        <v>0</v>
      </c>
      <c r="K131" s="147">
        <f>+AO131</f>
        <v>0</v>
      </c>
      <c r="L131" s="150">
        <f>+J131+K131</f>
        <v>0</v>
      </c>
      <c r="M131" s="153">
        <f>+(D131+E131)-(L131)+H131-I131</f>
        <v>0</v>
      </c>
      <c r="N131" s="14"/>
      <c r="O131" s="15"/>
      <c r="P131" s="15"/>
      <c r="Q131" s="16"/>
      <c r="R131" s="17" t="str">
        <f ca="1">IF(Q131=0," ",IFERROR(IF(DATEDIF(TODAY(),Q131,"M")&lt;=5,"ROJO",IF(DATEDIF(TODAY(),Q131,"M")&gt;=12,"VERDE",IF(AND(DATEDIF(TODAY(),Q131,"M")&gt;=6,DATEDIF(TODAY(),Q131,"M")&lt;=11),"AMARILLO"))),S131))</f>
        <v xml:space="preserve"> </v>
      </c>
      <c r="S131" s="17" t="str">
        <f>IF(Q131=0," ",IF(Q131&lt;=$N$4,"VENCIDO","NO VENCIDO"))</f>
        <v xml:space="preserve"> </v>
      </c>
      <c r="T131" s="18"/>
      <c r="U131" s="19"/>
      <c r="V131" s="19"/>
      <c r="W131" s="20"/>
      <c r="X131" s="20"/>
      <c r="Y131" s="163">
        <f>+AT131</f>
        <v>0</v>
      </c>
      <c r="Z131" s="21"/>
      <c r="AA131" s="4"/>
      <c r="AB131" s="166"/>
      <c r="AC131" s="166"/>
      <c r="AD131" s="170">
        <f>+AB131+AC131</f>
        <v>0</v>
      </c>
      <c r="AE131" s="166"/>
      <c r="AF131" s="166"/>
      <c r="AG131" s="166"/>
      <c r="AH131" s="166"/>
      <c r="AI131" s="166"/>
      <c r="AJ131" s="166"/>
      <c r="AK131" s="166"/>
      <c r="AL131" s="166"/>
      <c r="AM131" s="166"/>
      <c r="AN131" s="166"/>
      <c r="AO131" s="183">
        <f>SUM(AD131:AN135)</f>
        <v>0</v>
      </c>
      <c r="AP131" s="24"/>
      <c r="AQ131" s="8"/>
    </row>
    <row r="132" spans="1:43" ht="14.65" customHeight="1">
      <c r="A132" s="101"/>
      <c r="B132" s="193"/>
      <c r="C132" s="193"/>
      <c r="D132" s="118"/>
      <c r="E132" s="127"/>
      <c r="F132" s="133"/>
      <c r="G132" s="133"/>
      <c r="H132" s="133"/>
      <c r="I132" s="133"/>
      <c r="J132" s="145"/>
      <c r="K132" s="148"/>
      <c r="L132" s="151"/>
      <c r="M132" s="154"/>
      <c r="N132" s="14"/>
      <c r="O132" s="15"/>
      <c r="P132" s="15"/>
      <c r="Q132" s="16"/>
      <c r="R132" s="17" t="str">
        <f ca="1">IF(Q132=0," ",IFERROR(IF(DATEDIF(TODAY(),Q132,"M")&lt;=5,"ROJO",IF(DATEDIF(TODAY(),Q132,"M")&gt;=12,"VERDE",IF(AND(DATEDIF(TODAY(),Q132,"M")&gt;=6,DATEDIF(TODAY(),Q132,"M")&lt;=11),"AMARILLO"))),S132))</f>
        <v xml:space="preserve"> </v>
      </c>
      <c r="S132" s="25" t="str">
        <f>IF(Q132=0," ",IF(Q132&lt;=$N$4,"VENCIDO","NO VENCIDO"))</f>
        <v xml:space="preserve"> </v>
      </c>
      <c r="T132" s="18"/>
      <c r="U132" s="19"/>
      <c r="V132" s="19"/>
      <c r="W132" s="20"/>
      <c r="X132" s="20"/>
      <c r="Y132" s="164"/>
      <c r="Z132" s="21"/>
      <c r="AA132" s="4"/>
      <c r="AB132" s="166"/>
      <c r="AC132" s="166"/>
      <c r="AD132" s="170"/>
      <c r="AE132" s="166"/>
      <c r="AF132" s="166"/>
      <c r="AG132" s="166"/>
      <c r="AH132" s="166"/>
      <c r="AI132" s="166"/>
      <c r="AJ132" s="166"/>
      <c r="AK132" s="166"/>
      <c r="AL132" s="166"/>
      <c r="AM132" s="166"/>
      <c r="AN132" s="166"/>
      <c r="AO132" s="184"/>
      <c r="AP132" s="24"/>
      <c r="AQ132" s="8"/>
    </row>
    <row r="133" spans="1:43" ht="14.65" customHeight="1">
      <c r="A133" s="101"/>
      <c r="B133" s="193"/>
      <c r="C133" s="193"/>
      <c r="D133" s="118"/>
      <c r="E133" s="127"/>
      <c r="F133" s="133"/>
      <c r="G133" s="133"/>
      <c r="H133" s="133"/>
      <c r="I133" s="133"/>
      <c r="J133" s="145"/>
      <c r="K133" s="148"/>
      <c r="L133" s="151"/>
      <c r="M133" s="154"/>
      <c r="N133" s="14"/>
      <c r="O133" s="15"/>
      <c r="P133" s="15"/>
      <c r="Q133" s="16"/>
      <c r="R133" s="17" t="str">
        <f ca="1">IF(Q133=0," ",IFERROR(IF(DATEDIF(TODAY(),Q133,"M")&lt;=5,"ROJO",IF(DATEDIF(TODAY(),Q133,"M")&gt;=12,"VERDE",IF(AND(DATEDIF(TODAY(),Q133,"M")&gt;=6,DATEDIF(TODAY(),Q133,"M")&lt;=11),"AMARILLO"))),S133))</f>
        <v xml:space="preserve"> </v>
      </c>
      <c r="S133" s="25" t="str">
        <f>IF(Q133=0," ",IF(Q133&lt;=$N$4,"VENCIDO","NO VENCIDO"))</f>
        <v xml:space="preserve"> </v>
      </c>
      <c r="T133" s="18"/>
      <c r="U133" s="19"/>
      <c r="V133" s="19"/>
      <c r="W133" s="20"/>
      <c r="X133" s="20"/>
      <c r="Y133" s="164"/>
      <c r="Z133" s="21"/>
      <c r="AA133" s="4"/>
      <c r="AB133" s="166"/>
      <c r="AC133" s="166"/>
      <c r="AD133" s="170"/>
      <c r="AE133" s="166"/>
      <c r="AF133" s="166"/>
      <c r="AG133" s="166"/>
      <c r="AH133" s="166"/>
      <c r="AI133" s="166"/>
      <c r="AJ133" s="166"/>
      <c r="AK133" s="166"/>
      <c r="AL133" s="166"/>
      <c r="AM133" s="166"/>
      <c r="AN133" s="166"/>
      <c r="AO133" s="184"/>
      <c r="AP133" s="24"/>
      <c r="AQ133" s="8"/>
    </row>
    <row r="134" spans="1:43" ht="14.65" customHeight="1">
      <c r="A134" s="101"/>
      <c r="B134" s="193"/>
      <c r="C134" s="193"/>
      <c r="D134" s="118"/>
      <c r="E134" s="127"/>
      <c r="F134" s="133"/>
      <c r="G134" s="133"/>
      <c r="H134" s="133"/>
      <c r="I134" s="133"/>
      <c r="J134" s="145"/>
      <c r="K134" s="148"/>
      <c r="L134" s="151"/>
      <c r="M134" s="154"/>
      <c r="N134" s="14"/>
      <c r="O134" s="15"/>
      <c r="P134" s="15"/>
      <c r="Q134" s="16"/>
      <c r="R134" s="17" t="str">
        <f ca="1">IF(Q134=0," ",IFERROR(IF(DATEDIF(TODAY(),Q134,"M")&lt;=5,"ROJO",IF(DATEDIF(TODAY(),Q134,"M")&gt;=12,"VERDE",IF(AND(DATEDIF(TODAY(),Q134,"M")&gt;=6,DATEDIF(TODAY(),Q134,"M")&lt;=11),"AMARILLO"))),S134))</f>
        <v xml:space="preserve"> </v>
      </c>
      <c r="S134" s="25" t="str">
        <f>IF(Q134=0," ",IF(Q134&lt;=$N$4,"VENCIDO","NO VENCIDO"))</f>
        <v xml:space="preserve"> </v>
      </c>
      <c r="T134" s="18"/>
      <c r="U134" s="19"/>
      <c r="V134" s="19"/>
      <c r="W134" s="20"/>
      <c r="X134" s="20"/>
      <c r="Y134" s="164"/>
      <c r="Z134" s="21"/>
      <c r="AA134" s="4"/>
      <c r="AB134" s="166"/>
      <c r="AC134" s="166"/>
      <c r="AD134" s="170"/>
      <c r="AE134" s="166"/>
      <c r="AF134" s="166"/>
      <c r="AG134" s="166"/>
      <c r="AH134" s="166"/>
      <c r="AI134" s="166"/>
      <c r="AJ134" s="166"/>
      <c r="AK134" s="166"/>
      <c r="AL134" s="166"/>
      <c r="AM134" s="166"/>
      <c r="AN134" s="166"/>
      <c r="AO134" s="184"/>
      <c r="AP134" s="24"/>
      <c r="AQ134" s="8"/>
    </row>
    <row r="135" spans="1:43" ht="14.65" customHeight="1">
      <c r="A135" s="101"/>
      <c r="B135" s="193"/>
      <c r="C135" s="193"/>
      <c r="D135" s="118"/>
      <c r="E135" s="127"/>
      <c r="F135" s="133"/>
      <c r="G135" s="133"/>
      <c r="H135" s="133"/>
      <c r="I135" s="133"/>
      <c r="J135" s="145"/>
      <c r="K135" s="148"/>
      <c r="L135" s="151"/>
      <c r="M135" s="155"/>
      <c r="N135" s="14"/>
      <c r="O135" s="15"/>
      <c r="P135" s="15"/>
      <c r="Q135" s="16"/>
      <c r="R135" s="17" t="str">
        <f ca="1">IF(Q135=0," ",IFERROR(IF(DATEDIF(TODAY(),Q135,"M")&lt;=5,"ROJO",IF(DATEDIF(TODAY(),Q135,"M")&gt;=12,"VERDE",IF(AND(DATEDIF(TODAY(),Q135,"M")&gt;=6,DATEDIF(TODAY(),Q135,"M")&lt;=11),"AMARILLO"))),S135))</f>
        <v xml:space="preserve"> </v>
      </c>
      <c r="S135" s="25" t="str">
        <f>IF(Q135=0," ",IF(Q135&lt;=$N$4,"VENCIDO","NO VENCIDO"))</f>
        <v xml:space="preserve"> </v>
      </c>
      <c r="T135" s="18"/>
      <c r="U135" s="19"/>
      <c r="V135" s="19"/>
      <c r="W135" s="20"/>
      <c r="X135" s="20"/>
      <c r="Y135" s="164"/>
      <c r="Z135" s="21"/>
      <c r="AA135" s="4"/>
      <c r="AB135" s="166"/>
      <c r="AC135" s="166"/>
      <c r="AD135" s="170"/>
      <c r="AE135" s="166"/>
      <c r="AF135" s="166"/>
      <c r="AG135" s="166"/>
      <c r="AH135" s="166"/>
      <c r="AI135" s="166"/>
      <c r="AJ135" s="166"/>
      <c r="AK135" s="166"/>
      <c r="AL135" s="166"/>
      <c r="AM135" s="166"/>
      <c r="AN135" s="166"/>
      <c r="AO135" s="185"/>
      <c r="AP135" s="24"/>
      <c r="AQ135" s="8"/>
    </row>
    <row r="136" spans="1:43" ht="16.5">
      <c r="A136" s="102"/>
      <c r="B136" s="193"/>
      <c r="C136" s="193"/>
      <c r="D136" s="119"/>
      <c r="E136" s="128"/>
      <c r="F136" s="134"/>
      <c r="G136" s="134"/>
      <c r="H136" s="134"/>
      <c r="I136" s="134"/>
      <c r="J136" s="146"/>
      <c r="K136" s="149"/>
      <c r="L136" s="152"/>
      <c r="M136" s="28" t="b">
        <f>M131=N136</f>
        <v>1</v>
      </c>
      <c r="N136" s="29">
        <f>SUM(N131:N135)</f>
        <v>0</v>
      </c>
      <c r="O136" s="30" t="s">
        <v>112</v>
      </c>
      <c r="P136" s="31"/>
      <c r="Q136" s="32"/>
      <c r="R136" s="32"/>
      <c r="S136" s="32"/>
      <c r="T136" s="33">
        <f>SUM(T131:T135)</f>
        <v>0</v>
      </c>
      <c r="U136" s="34"/>
      <c r="V136" s="34"/>
      <c r="W136" s="34"/>
      <c r="X136" s="35"/>
      <c r="Y136" s="165"/>
      <c r="Z136" s="36"/>
      <c r="AA136" s="4"/>
      <c r="AB136" s="37"/>
      <c r="AC136" s="37"/>
      <c r="AD136" s="38"/>
      <c r="AE136" s="37"/>
      <c r="AF136" s="37"/>
      <c r="AG136" s="37"/>
      <c r="AH136" s="37"/>
      <c r="AI136" s="37"/>
      <c r="AJ136" s="37"/>
      <c r="AK136" s="37"/>
      <c r="AL136" s="37"/>
      <c r="AM136" s="37"/>
      <c r="AN136" s="37"/>
      <c r="AO136" s="39"/>
      <c r="AP136" s="24"/>
      <c r="AQ136" s="8"/>
    </row>
    <row r="137" spans="1:43" ht="14.65" customHeight="1">
      <c r="A137" s="100">
        <f>A131+1</f>
        <v>23</v>
      </c>
      <c r="B137" s="187" t="s">
        <v>154</v>
      </c>
      <c r="C137" s="188"/>
      <c r="D137" s="117">
        <f>+Octubre!M137</f>
        <v>30</v>
      </c>
      <c r="E137" s="126"/>
      <c r="F137" s="132"/>
      <c r="G137" s="132"/>
      <c r="H137" s="132"/>
      <c r="I137" s="132"/>
      <c r="J137" s="144">
        <f>+F137+G137</f>
        <v>0</v>
      </c>
      <c r="K137" s="147">
        <f>+AO137</f>
        <v>0</v>
      </c>
      <c r="L137" s="150">
        <f>+J137+K137</f>
        <v>0</v>
      </c>
      <c r="M137" s="153">
        <f>+(D137+E137)-(L137)+H137-I137</f>
        <v>30</v>
      </c>
      <c r="N137" s="14"/>
      <c r="O137" s="15"/>
      <c r="P137" s="15"/>
      <c r="Q137" s="16"/>
      <c r="R137" s="17" t="str">
        <f ca="1">IF(Q137=0," ",IFERROR(IF(DATEDIF(TODAY(),Q137,"M")&lt;=5,"ROJO",IF(DATEDIF(TODAY(),Q137,"M")&gt;=12,"VERDE",IF(AND(DATEDIF(TODAY(),Q137,"M")&gt;=6,DATEDIF(TODAY(),Q137,"M")&lt;=11),"AMARILLO"))),S137))</f>
        <v xml:space="preserve"> </v>
      </c>
      <c r="S137" s="17" t="str">
        <f>IF(Q137=0," ",IF(Q137&lt;=$N$4,"VENCIDO","NO VENCIDO"))</f>
        <v xml:space="preserve"> </v>
      </c>
      <c r="T137" s="18"/>
      <c r="U137" s="19"/>
      <c r="V137" s="19"/>
      <c r="W137" s="20"/>
      <c r="X137" s="20"/>
      <c r="Y137" s="163">
        <f>+AT137</f>
        <v>0</v>
      </c>
      <c r="Z137" s="21"/>
      <c r="AA137" s="4"/>
      <c r="AB137" s="166"/>
      <c r="AC137" s="166"/>
      <c r="AD137" s="170">
        <f>+AB137+AC137</f>
        <v>0</v>
      </c>
      <c r="AE137" s="166"/>
      <c r="AF137" s="166"/>
      <c r="AG137" s="166"/>
      <c r="AH137" s="166"/>
      <c r="AI137" s="166"/>
      <c r="AJ137" s="166"/>
      <c r="AK137" s="166"/>
      <c r="AL137" s="166"/>
      <c r="AM137" s="166"/>
      <c r="AN137" s="166"/>
      <c r="AO137" s="183">
        <f>SUM(AD137:AN141)</f>
        <v>0</v>
      </c>
      <c r="AP137" s="24"/>
      <c r="AQ137" s="8"/>
    </row>
    <row r="138" spans="1:43" ht="14.65" customHeight="1">
      <c r="A138" s="101"/>
      <c r="B138" s="189"/>
      <c r="C138" s="190"/>
      <c r="D138" s="118"/>
      <c r="E138" s="127"/>
      <c r="F138" s="133"/>
      <c r="G138" s="133"/>
      <c r="H138" s="133"/>
      <c r="I138" s="133"/>
      <c r="J138" s="145"/>
      <c r="K138" s="148"/>
      <c r="L138" s="151"/>
      <c r="M138" s="154"/>
      <c r="N138" s="14"/>
      <c r="O138" s="15"/>
      <c r="P138" s="15"/>
      <c r="Q138" s="16"/>
      <c r="R138" s="17" t="str">
        <f ca="1">IF(Q138=0," ",IFERROR(IF(DATEDIF(TODAY(),Q138,"M")&lt;=5,"ROJO",IF(DATEDIF(TODAY(),Q138,"M")&gt;=12,"VERDE",IF(AND(DATEDIF(TODAY(),Q138,"M")&gt;=6,DATEDIF(TODAY(),Q138,"M")&lt;=11),"AMARILLO"))),S138))</f>
        <v xml:space="preserve"> </v>
      </c>
      <c r="S138" s="25" t="str">
        <f>IF(Q138=0," ",IF(Q138&lt;=$N$4,"VENCIDO","NO VENCIDO"))</f>
        <v xml:space="preserve"> </v>
      </c>
      <c r="T138" s="18"/>
      <c r="U138" s="19"/>
      <c r="V138" s="19"/>
      <c r="W138" s="20"/>
      <c r="X138" s="20"/>
      <c r="Y138" s="164"/>
      <c r="Z138" s="21"/>
      <c r="AA138" s="4"/>
      <c r="AB138" s="166"/>
      <c r="AC138" s="166"/>
      <c r="AD138" s="170"/>
      <c r="AE138" s="166"/>
      <c r="AF138" s="166"/>
      <c r="AG138" s="166"/>
      <c r="AH138" s="166"/>
      <c r="AI138" s="166"/>
      <c r="AJ138" s="166"/>
      <c r="AK138" s="166"/>
      <c r="AL138" s="166"/>
      <c r="AM138" s="166"/>
      <c r="AN138" s="166"/>
      <c r="AO138" s="184"/>
      <c r="AP138" s="24"/>
      <c r="AQ138" s="8"/>
    </row>
    <row r="139" spans="1:43" ht="14.65" customHeight="1">
      <c r="A139" s="101"/>
      <c r="B139" s="189"/>
      <c r="C139" s="190"/>
      <c r="D139" s="118"/>
      <c r="E139" s="127"/>
      <c r="F139" s="133"/>
      <c r="G139" s="133"/>
      <c r="H139" s="133"/>
      <c r="I139" s="133"/>
      <c r="J139" s="145"/>
      <c r="K139" s="148"/>
      <c r="L139" s="151"/>
      <c r="M139" s="154"/>
      <c r="N139" s="14"/>
      <c r="O139" s="15"/>
      <c r="P139" s="15"/>
      <c r="Q139" s="16"/>
      <c r="R139" s="17" t="str">
        <f ca="1">IF(Q139=0," ",IFERROR(IF(DATEDIF(TODAY(),Q139,"M")&lt;=5,"ROJO",IF(DATEDIF(TODAY(),Q139,"M")&gt;=12,"VERDE",IF(AND(DATEDIF(TODAY(),Q139,"M")&gt;=6,DATEDIF(TODAY(),Q139,"M")&lt;=11),"AMARILLO"))),S139))</f>
        <v xml:space="preserve"> </v>
      </c>
      <c r="S139" s="25" t="str">
        <f>IF(Q139=0," ",IF(Q139&lt;=$N$4,"VENCIDO","NO VENCIDO"))</f>
        <v xml:space="preserve"> </v>
      </c>
      <c r="T139" s="18"/>
      <c r="U139" s="19"/>
      <c r="V139" s="19"/>
      <c r="W139" s="20"/>
      <c r="X139" s="20"/>
      <c r="Y139" s="164"/>
      <c r="Z139" s="21"/>
      <c r="AA139" s="4"/>
      <c r="AB139" s="166"/>
      <c r="AC139" s="166"/>
      <c r="AD139" s="170"/>
      <c r="AE139" s="166"/>
      <c r="AF139" s="166"/>
      <c r="AG139" s="166"/>
      <c r="AH139" s="166"/>
      <c r="AI139" s="166"/>
      <c r="AJ139" s="166"/>
      <c r="AK139" s="166"/>
      <c r="AL139" s="166"/>
      <c r="AM139" s="166"/>
      <c r="AN139" s="166"/>
      <c r="AO139" s="184"/>
      <c r="AP139" s="24"/>
      <c r="AQ139" s="8"/>
    </row>
    <row r="140" spans="1:43" ht="14.65" customHeight="1">
      <c r="A140" s="101"/>
      <c r="B140" s="189"/>
      <c r="C140" s="190"/>
      <c r="D140" s="118"/>
      <c r="E140" s="127"/>
      <c r="F140" s="133"/>
      <c r="G140" s="133"/>
      <c r="H140" s="133"/>
      <c r="I140" s="133"/>
      <c r="J140" s="145"/>
      <c r="K140" s="148"/>
      <c r="L140" s="151"/>
      <c r="M140" s="154"/>
      <c r="N140" s="14"/>
      <c r="O140" s="15"/>
      <c r="P140" s="15"/>
      <c r="Q140" s="16"/>
      <c r="R140" s="17" t="str">
        <f ca="1">IF(Q140=0," ",IFERROR(IF(DATEDIF(TODAY(),Q140,"M")&lt;=5,"ROJO",IF(DATEDIF(TODAY(),Q140,"M")&gt;=12,"VERDE",IF(AND(DATEDIF(TODAY(),Q140,"M")&gt;=6,DATEDIF(TODAY(),Q140,"M")&lt;=11),"AMARILLO"))),S140))</f>
        <v xml:space="preserve"> </v>
      </c>
      <c r="S140" s="25" t="str">
        <f>IF(Q140=0," ",IF(Q140&lt;=$N$4,"VENCIDO","NO VENCIDO"))</f>
        <v xml:space="preserve"> </v>
      </c>
      <c r="T140" s="18"/>
      <c r="U140" s="19"/>
      <c r="V140" s="19"/>
      <c r="W140" s="20"/>
      <c r="X140" s="20"/>
      <c r="Y140" s="164"/>
      <c r="Z140" s="21"/>
      <c r="AA140" s="4"/>
      <c r="AB140" s="166"/>
      <c r="AC140" s="166"/>
      <c r="AD140" s="170"/>
      <c r="AE140" s="166"/>
      <c r="AF140" s="166"/>
      <c r="AG140" s="166"/>
      <c r="AH140" s="166"/>
      <c r="AI140" s="166"/>
      <c r="AJ140" s="166"/>
      <c r="AK140" s="166"/>
      <c r="AL140" s="166"/>
      <c r="AM140" s="166"/>
      <c r="AN140" s="166"/>
      <c r="AO140" s="184"/>
      <c r="AP140" s="24"/>
      <c r="AQ140" s="8"/>
    </row>
    <row r="141" spans="1:43" ht="14.65" customHeight="1">
      <c r="A141" s="101"/>
      <c r="B141" s="189"/>
      <c r="C141" s="190"/>
      <c r="D141" s="118"/>
      <c r="E141" s="127"/>
      <c r="F141" s="133"/>
      <c r="G141" s="133"/>
      <c r="H141" s="133"/>
      <c r="I141" s="133"/>
      <c r="J141" s="145"/>
      <c r="K141" s="148"/>
      <c r="L141" s="151"/>
      <c r="M141" s="155"/>
      <c r="N141" s="14"/>
      <c r="O141" s="15"/>
      <c r="P141" s="15"/>
      <c r="Q141" s="16"/>
      <c r="R141" s="17" t="str">
        <f ca="1">IF(Q141=0," ",IFERROR(IF(DATEDIF(TODAY(),Q141,"M")&lt;=5,"ROJO",IF(DATEDIF(TODAY(),Q141,"M")&gt;=12,"VERDE",IF(AND(DATEDIF(TODAY(),Q141,"M")&gt;=6,DATEDIF(TODAY(),Q141,"M")&lt;=11),"AMARILLO"))),S141))</f>
        <v xml:space="preserve"> </v>
      </c>
      <c r="S141" s="25" t="str">
        <f>IF(Q141=0," ",IF(Q141&lt;=$N$4,"VENCIDO","NO VENCIDO"))</f>
        <v xml:space="preserve"> </v>
      </c>
      <c r="T141" s="18"/>
      <c r="U141" s="19"/>
      <c r="V141" s="19"/>
      <c r="W141" s="20"/>
      <c r="X141" s="20"/>
      <c r="Y141" s="164"/>
      <c r="Z141" s="21"/>
      <c r="AA141" s="4"/>
      <c r="AB141" s="166"/>
      <c r="AC141" s="166"/>
      <c r="AD141" s="170"/>
      <c r="AE141" s="166"/>
      <c r="AF141" s="166"/>
      <c r="AG141" s="166"/>
      <c r="AH141" s="166"/>
      <c r="AI141" s="166"/>
      <c r="AJ141" s="166"/>
      <c r="AK141" s="166"/>
      <c r="AL141" s="166"/>
      <c r="AM141" s="166"/>
      <c r="AN141" s="166"/>
      <c r="AO141" s="185"/>
      <c r="AP141" s="24"/>
      <c r="AQ141" s="8"/>
    </row>
    <row r="142" spans="1:43" ht="16.5">
      <c r="A142" s="102"/>
      <c r="B142" s="191"/>
      <c r="C142" s="192"/>
      <c r="D142" s="119"/>
      <c r="E142" s="128"/>
      <c r="F142" s="134"/>
      <c r="G142" s="134"/>
      <c r="H142" s="134"/>
      <c r="I142" s="134"/>
      <c r="J142" s="146"/>
      <c r="K142" s="149"/>
      <c r="L142" s="152"/>
      <c r="M142" s="28" t="b">
        <f>M137=N142</f>
        <v>0</v>
      </c>
      <c r="N142" s="29">
        <f>SUM(N137:N141)</f>
        <v>0</v>
      </c>
      <c r="O142" s="30" t="s">
        <v>112</v>
      </c>
      <c r="P142" s="31"/>
      <c r="Q142" s="32"/>
      <c r="R142" s="32"/>
      <c r="S142" s="32"/>
      <c r="T142" s="33">
        <f>SUM(T137:T141)</f>
        <v>0</v>
      </c>
      <c r="U142" s="34"/>
      <c r="V142" s="34"/>
      <c r="W142" s="34"/>
      <c r="X142" s="35"/>
      <c r="Y142" s="165"/>
      <c r="Z142" s="36"/>
      <c r="AA142" s="4"/>
      <c r="AB142" s="37"/>
      <c r="AC142" s="37"/>
      <c r="AD142" s="38"/>
      <c r="AE142" s="37"/>
      <c r="AF142" s="37"/>
      <c r="AG142" s="37"/>
      <c r="AH142" s="37"/>
      <c r="AI142" s="37"/>
      <c r="AJ142" s="37"/>
      <c r="AK142" s="37"/>
      <c r="AL142" s="37"/>
      <c r="AM142" s="37"/>
      <c r="AN142" s="37"/>
      <c r="AO142" s="39"/>
      <c r="AP142" s="24"/>
      <c r="AQ142" s="8"/>
    </row>
    <row r="143" spans="1:43" ht="14.65" customHeight="1">
      <c r="A143" s="100">
        <f>A137+1</f>
        <v>24</v>
      </c>
      <c r="B143" s="187" t="s">
        <v>156</v>
      </c>
      <c r="C143" s="188"/>
      <c r="D143" s="117">
        <f>+Octubre!M143</f>
        <v>11</v>
      </c>
      <c r="E143" s="126"/>
      <c r="F143" s="132"/>
      <c r="G143" s="132"/>
      <c r="H143" s="132"/>
      <c r="I143" s="132"/>
      <c r="J143" s="144">
        <f>+F143+G143</f>
        <v>0</v>
      </c>
      <c r="K143" s="147">
        <f>+AO143</f>
        <v>0</v>
      </c>
      <c r="L143" s="150">
        <f>+J143+K143</f>
        <v>0</v>
      </c>
      <c r="M143" s="153">
        <f>+(D143+E143)-(L143)+H143-I143</f>
        <v>11</v>
      </c>
      <c r="N143" s="14"/>
      <c r="O143" s="15"/>
      <c r="P143" s="15"/>
      <c r="Q143" s="16"/>
      <c r="R143" s="17" t="str">
        <f ca="1">IF(Q143=0," ",IFERROR(IF(DATEDIF(TODAY(),Q143,"M")&lt;=5,"ROJO",IF(DATEDIF(TODAY(),Q143,"M")&gt;=12,"VERDE",IF(AND(DATEDIF(TODAY(),Q143,"M")&gt;=6,DATEDIF(TODAY(),Q143,"M")&lt;=11),"AMARILLO"))),S143))</f>
        <v xml:space="preserve"> </v>
      </c>
      <c r="S143" s="17" t="str">
        <f>IF(Q143=0," ",IF(Q143&lt;=$N$4,"VENCIDO","NO VENCIDO"))</f>
        <v xml:space="preserve"> </v>
      </c>
      <c r="T143" s="18"/>
      <c r="U143" s="19"/>
      <c r="V143" s="19"/>
      <c r="W143" s="20"/>
      <c r="X143" s="20"/>
      <c r="Y143" s="163">
        <f>+AT143</f>
        <v>0</v>
      </c>
      <c r="Z143" s="21"/>
      <c r="AA143" s="4"/>
      <c r="AB143" s="166"/>
      <c r="AC143" s="166"/>
      <c r="AD143" s="170">
        <f>+AB143+AC143</f>
        <v>0</v>
      </c>
      <c r="AE143" s="166"/>
      <c r="AF143" s="166"/>
      <c r="AG143" s="166"/>
      <c r="AH143" s="166"/>
      <c r="AI143" s="166"/>
      <c r="AJ143" s="166"/>
      <c r="AK143" s="166"/>
      <c r="AL143" s="166"/>
      <c r="AM143" s="166"/>
      <c r="AN143" s="166"/>
      <c r="AO143" s="183">
        <f>SUM(AD143:AN147)</f>
        <v>0</v>
      </c>
      <c r="AP143" s="24"/>
      <c r="AQ143" s="8"/>
    </row>
    <row r="144" spans="1:43" ht="14.65" customHeight="1">
      <c r="A144" s="101"/>
      <c r="B144" s="189"/>
      <c r="C144" s="190"/>
      <c r="D144" s="118"/>
      <c r="E144" s="127"/>
      <c r="F144" s="133"/>
      <c r="G144" s="133"/>
      <c r="H144" s="133"/>
      <c r="I144" s="133"/>
      <c r="J144" s="145"/>
      <c r="K144" s="148"/>
      <c r="L144" s="151"/>
      <c r="M144" s="154"/>
      <c r="N144" s="14"/>
      <c r="O144" s="15"/>
      <c r="P144" s="15"/>
      <c r="Q144" s="16"/>
      <c r="R144" s="17" t="str">
        <f ca="1">IF(Q144=0," ",IFERROR(IF(DATEDIF(TODAY(),Q144,"M")&lt;=5,"ROJO",IF(DATEDIF(TODAY(),Q144,"M")&gt;=12,"VERDE",IF(AND(DATEDIF(TODAY(),Q144,"M")&gt;=6,DATEDIF(TODAY(),Q144,"M")&lt;=11),"AMARILLO"))),S144))</f>
        <v xml:space="preserve"> </v>
      </c>
      <c r="S144" s="25" t="str">
        <f>IF(Q144=0," ",IF(Q144&lt;=$N$4,"VENCIDO","NO VENCIDO"))</f>
        <v xml:space="preserve"> </v>
      </c>
      <c r="T144" s="18"/>
      <c r="U144" s="19"/>
      <c r="V144" s="19"/>
      <c r="W144" s="20"/>
      <c r="X144" s="20"/>
      <c r="Y144" s="164"/>
      <c r="Z144" s="21"/>
      <c r="AA144" s="4"/>
      <c r="AB144" s="166"/>
      <c r="AC144" s="166"/>
      <c r="AD144" s="170"/>
      <c r="AE144" s="166"/>
      <c r="AF144" s="166"/>
      <c r="AG144" s="166"/>
      <c r="AH144" s="166"/>
      <c r="AI144" s="166"/>
      <c r="AJ144" s="166"/>
      <c r="AK144" s="166"/>
      <c r="AL144" s="166"/>
      <c r="AM144" s="166"/>
      <c r="AN144" s="166"/>
      <c r="AO144" s="184"/>
      <c r="AP144" s="24"/>
      <c r="AQ144" s="8"/>
    </row>
    <row r="145" spans="1:43" ht="14.65" customHeight="1">
      <c r="A145" s="101"/>
      <c r="B145" s="189"/>
      <c r="C145" s="190"/>
      <c r="D145" s="118"/>
      <c r="E145" s="127"/>
      <c r="F145" s="133"/>
      <c r="G145" s="133"/>
      <c r="H145" s="133"/>
      <c r="I145" s="133"/>
      <c r="J145" s="145"/>
      <c r="K145" s="148"/>
      <c r="L145" s="151"/>
      <c r="M145" s="154"/>
      <c r="N145" s="14"/>
      <c r="O145" s="15"/>
      <c r="P145" s="15"/>
      <c r="Q145" s="16"/>
      <c r="R145" s="17" t="str">
        <f ca="1">IF(Q145=0," ",IFERROR(IF(DATEDIF(TODAY(),Q145,"M")&lt;=5,"ROJO",IF(DATEDIF(TODAY(),Q145,"M")&gt;=12,"VERDE",IF(AND(DATEDIF(TODAY(),Q145,"M")&gt;=6,DATEDIF(TODAY(),Q145,"M")&lt;=11),"AMARILLO"))),S145))</f>
        <v xml:space="preserve"> </v>
      </c>
      <c r="S145" s="25" t="str">
        <f>IF(Q145=0," ",IF(Q145&lt;=$N$4,"VENCIDO","NO VENCIDO"))</f>
        <v xml:space="preserve"> </v>
      </c>
      <c r="T145" s="18"/>
      <c r="U145" s="19"/>
      <c r="V145" s="19"/>
      <c r="W145" s="20"/>
      <c r="X145" s="20"/>
      <c r="Y145" s="164"/>
      <c r="Z145" s="21"/>
      <c r="AA145" s="4"/>
      <c r="AB145" s="166"/>
      <c r="AC145" s="166"/>
      <c r="AD145" s="170"/>
      <c r="AE145" s="166"/>
      <c r="AF145" s="166"/>
      <c r="AG145" s="166"/>
      <c r="AH145" s="166"/>
      <c r="AI145" s="166"/>
      <c r="AJ145" s="166"/>
      <c r="AK145" s="166"/>
      <c r="AL145" s="166"/>
      <c r="AM145" s="166"/>
      <c r="AN145" s="166"/>
      <c r="AO145" s="184"/>
      <c r="AP145" s="24"/>
      <c r="AQ145" s="8"/>
    </row>
    <row r="146" spans="1:43" ht="14.65" customHeight="1">
      <c r="A146" s="101"/>
      <c r="B146" s="189"/>
      <c r="C146" s="190"/>
      <c r="D146" s="118"/>
      <c r="E146" s="127"/>
      <c r="F146" s="133"/>
      <c r="G146" s="133"/>
      <c r="H146" s="133"/>
      <c r="I146" s="133"/>
      <c r="J146" s="145"/>
      <c r="K146" s="148"/>
      <c r="L146" s="151"/>
      <c r="M146" s="154"/>
      <c r="N146" s="14"/>
      <c r="O146" s="15"/>
      <c r="P146" s="15"/>
      <c r="Q146" s="16"/>
      <c r="R146" s="17" t="str">
        <f ca="1">IF(Q146=0," ",IFERROR(IF(DATEDIF(TODAY(),Q146,"M")&lt;=5,"ROJO",IF(DATEDIF(TODAY(),Q146,"M")&gt;=12,"VERDE",IF(AND(DATEDIF(TODAY(),Q146,"M")&gt;=6,DATEDIF(TODAY(),Q146,"M")&lt;=11),"AMARILLO"))),S146))</f>
        <v xml:space="preserve"> </v>
      </c>
      <c r="S146" s="25" t="str">
        <f>IF(Q146=0," ",IF(Q146&lt;=$N$4,"VENCIDO","NO VENCIDO"))</f>
        <v xml:space="preserve"> </v>
      </c>
      <c r="T146" s="18"/>
      <c r="U146" s="19"/>
      <c r="V146" s="19"/>
      <c r="W146" s="20"/>
      <c r="X146" s="20"/>
      <c r="Y146" s="164"/>
      <c r="Z146" s="21"/>
      <c r="AA146" s="4"/>
      <c r="AB146" s="166"/>
      <c r="AC146" s="166"/>
      <c r="AD146" s="170"/>
      <c r="AE146" s="166"/>
      <c r="AF146" s="166"/>
      <c r="AG146" s="166"/>
      <c r="AH146" s="166"/>
      <c r="AI146" s="166"/>
      <c r="AJ146" s="166"/>
      <c r="AK146" s="166"/>
      <c r="AL146" s="166"/>
      <c r="AM146" s="166"/>
      <c r="AN146" s="166"/>
      <c r="AO146" s="184"/>
      <c r="AP146" s="24"/>
      <c r="AQ146" s="8"/>
    </row>
    <row r="147" spans="1:43" ht="14.65" customHeight="1">
      <c r="A147" s="101"/>
      <c r="B147" s="189"/>
      <c r="C147" s="190"/>
      <c r="D147" s="118"/>
      <c r="E147" s="127"/>
      <c r="F147" s="133"/>
      <c r="G147" s="133"/>
      <c r="H147" s="133"/>
      <c r="I147" s="133"/>
      <c r="J147" s="145"/>
      <c r="K147" s="148"/>
      <c r="L147" s="151"/>
      <c r="M147" s="155"/>
      <c r="N147" s="14"/>
      <c r="O147" s="15"/>
      <c r="P147" s="15"/>
      <c r="Q147" s="16"/>
      <c r="R147" s="17" t="str">
        <f ca="1">IF(Q147=0," ",IFERROR(IF(DATEDIF(TODAY(),Q147,"M")&lt;=5,"ROJO",IF(DATEDIF(TODAY(),Q147,"M")&gt;=12,"VERDE",IF(AND(DATEDIF(TODAY(),Q147,"M")&gt;=6,DATEDIF(TODAY(),Q147,"M")&lt;=11),"AMARILLO"))),S147))</f>
        <v xml:space="preserve"> </v>
      </c>
      <c r="S147" s="25" t="str">
        <f>IF(Q147=0," ",IF(Q147&lt;=$N$4,"VENCIDO","NO VENCIDO"))</f>
        <v xml:space="preserve"> </v>
      </c>
      <c r="T147" s="18"/>
      <c r="U147" s="19"/>
      <c r="V147" s="19"/>
      <c r="W147" s="20"/>
      <c r="X147" s="20"/>
      <c r="Y147" s="164"/>
      <c r="Z147" s="21"/>
      <c r="AA147" s="4"/>
      <c r="AB147" s="166"/>
      <c r="AC147" s="166"/>
      <c r="AD147" s="170"/>
      <c r="AE147" s="166"/>
      <c r="AF147" s="166"/>
      <c r="AG147" s="166"/>
      <c r="AH147" s="166"/>
      <c r="AI147" s="166"/>
      <c r="AJ147" s="166"/>
      <c r="AK147" s="166"/>
      <c r="AL147" s="166"/>
      <c r="AM147" s="166"/>
      <c r="AN147" s="166"/>
      <c r="AO147" s="185"/>
      <c r="AP147" s="24"/>
      <c r="AQ147" s="8"/>
    </row>
    <row r="148" spans="1:43" ht="16.5">
      <c r="A148" s="102"/>
      <c r="B148" s="191"/>
      <c r="C148" s="192"/>
      <c r="D148" s="119"/>
      <c r="E148" s="128"/>
      <c r="F148" s="134"/>
      <c r="G148" s="134"/>
      <c r="H148" s="134"/>
      <c r="I148" s="134"/>
      <c r="J148" s="146"/>
      <c r="K148" s="149"/>
      <c r="L148" s="152"/>
      <c r="M148" s="28" t="b">
        <f>M143=N148</f>
        <v>0</v>
      </c>
      <c r="N148" s="29">
        <f>SUM(N143:N147)</f>
        <v>0</v>
      </c>
      <c r="O148" s="30" t="s">
        <v>112</v>
      </c>
      <c r="P148" s="31"/>
      <c r="Q148" s="32"/>
      <c r="R148" s="32"/>
      <c r="S148" s="32"/>
      <c r="T148" s="33">
        <f>SUM(T143:T147)</f>
        <v>0</v>
      </c>
      <c r="U148" s="34"/>
      <c r="V148" s="34"/>
      <c r="W148" s="34"/>
      <c r="X148" s="35"/>
      <c r="Y148" s="165"/>
      <c r="Z148" s="36"/>
      <c r="AA148" s="4"/>
      <c r="AB148" s="37"/>
      <c r="AC148" s="38"/>
      <c r="AD148" s="38"/>
      <c r="AE148" s="38"/>
      <c r="AF148" s="38"/>
      <c r="AG148" s="38"/>
      <c r="AH148" s="38"/>
      <c r="AI148" s="38"/>
      <c r="AJ148" s="38"/>
      <c r="AK148" s="38"/>
      <c r="AL148" s="38"/>
      <c r="AM148" s="38"/>
      <c r="AN148" s="38"/>
      <c r="AO148" s="39"/>
      <c r="AP148" s="24"/>
      <c r="AQ148" s="8"/>
    </row>
    <row r="149" spans="1:43" ht="14.65" customHeight="1">
      <c r="A149" s="100">
        <f>A143+1</f>
        <v>25</v>
      </c>
      <c r="B149" s="201" t="s">
        <v>158</v>
      </c>
      <c r="C149" s="201"/>
      <c r="D149" s="120">
        <f>+Octubre!M149</f>
        <v>11</v>
      </c>
      <c r="E149" s="129"/>
      <c r="F149" s="132"/>
      <c r="G149" s="132"/>
      <c r="H149" s="132"/>
      <c r="I149" s="132"/>
      <c r="J149" s="144">
        <f>+F149+G149</f>
        <v>0</v>
      </c>
      <c r="K149" s="147">
        <f>+AO149</f>
        <v>0</v>
      </c>
      <c r="L149" s="150">
        <f>+J149+K149</f>
        <v>0</v>
      </c>
      <c r="M149" s="153">
        <f>+(D149+E149)-(L149)+H149-I149</f>
        <v>11</v>
      </c>
      <c r="N149" s="14"/>
      <c r="O149" s="15"/>
      <c r="P149" s="15"/>
      <c r="Q149" s="16"/>
      <c r="R149" s="17" t="str">
        <f ca="1">IF(Q149=0," ",IFERROR(IF(DATEDIF(TODAY(),Q149,"M")&lt;=5,"ROJO",IF(DATEDIF(TODAY(),Q149,"M")&gt;=12,"VERDE",IF(AND(DATEDIF(TODAY(),Q149,"M")&gt;=6,DATEDIF(TODAY(),Q149,"M")&lt;=11),"AMARILLO"))),S149))</f>
        <v xml:space="preserve"> </v>
      </c>
      <c r="S149" s="17" t="str">
        <f>IF(Q149=0," ",IF(Q149&lt;=$N$4,"VENCIDO","NO VENCIDO"))</f>
        <v xml:space="preserve"> </v>
      </c>
      <c r="T149" s="18"/>
      <c r="U149" s="19"/>
      <c r="V149" s="19"/>
      <c r="W149" s="20"/>
      <c r="X149" s="20"/>
      <c r="Y149" s="163">
        <f>+AT149</f>
        <v>0</v>
      </c>
      <c r="Z149" s="21"/>
      <c r="AA149" s="4"/>
      <c r="AB149" s="166"/>
      <c r="AC149" s="166"/>
      <c r="AD149" s="170">
        <f>+AB149+AC149</f>
        <v>0</v>
      </c>
      <c r="AE149" s="166"/>
      <c r="AF149" s="166"/>
      <c r="AG149" s="166"/>
      <c r="AH149" s="166"/>
      <c r="AI149" s="166"/>
      <c r="AJ149" s="166"/>
      <c r="AK149" s="166"/>
      <c r="AL149" s="166"/>
      <c r="AM149" s="166"/>
      <c r="AN149" s="166"/>
      <c r="AO149" s="183">
        <f>SUM(AD149:AN153)</f>
        <v>0</v>
      </c>
      <c r="AP149" s="24"/>
      <c r="AQ149" s="8"/>
    </row>
    <row r="150" spans="1:43" ht="14.65" customHeight="1">
      <c r="A150" s="101"/>
      <c r="B150" s="201"/>
      <c r="C150" s="201"/>
      <c r="D150" s="121"/>
      <c r="E150" s="130"/>
      <c r="F150" s="133"/>
      <c r="G150" s="133"/>
      <c r="H150" s="133"/>
      <c r="I150" s="133"/>
      <c r="J150" s="145"/>
      <c r="K150" s="148"/>
      <c r="L150" s="151"/>
      <c r="M150" s="154"/>
      <c r="N150" s="14"/>
      <c r="O150" s="15"/>
      <c r="P150" s="15"/>
      <c r="Q150" s="16"/>
      <c r="R150" s="17" t="str">
        <f ca="1">IF(Q150=0," ",IFERROR(IF(DATEDIF(TODAY(),Q150,"M")&lt;=5,"ROJO",IF(DATEDIF(TODAY(),Q150,"M")&gt;=12,"VERDE",IF(AND(DATEDIF(TODAY(),Q150,"M")&gt;=6,DATEDIF(TODAY(),Q150,"M")&lt;=11),"AMARILLO"))),S150))</f>
        <v xml:space="preserve"> </v>
      </c>
      <c r="S150" s="25" t="str">
        <f>IF(Q150=0," ",IF(Q150&lt;=$N$4,"VENCIDO","NO VENCIDO"))</f>
        <v xml:space="preserve"> </v>
      </c>
      <c r="T150" s="18"/>
      <c r="U150" s="19"/>
      <c r="V150" s="19"/>
      <c r="W150" s="20"/>
      <c r="X150" s="20"/>
      <c r="Y150" s="164"/>
      <c r="Z150" s="21"/>
      <c r="AA150" s="4"/>
      <c r="AB150" s="166"/>
      <c r="AC150" s="166"/>
      <c r="AD150" s="170"/>
      <c r="AE150" s="166"/>
      <c r="AF150" s="166"/>
      <c r="AG150" s="166"/>
      <c r="AH150" s="166"/>
      <c r="AI150" s="166"/>
      <c r="AJ150" s="166"/>
      <c r="AK150" s="166"/>
      <c r="AL150" s="166"/>
      <c r="AM150" s="166"/>
      <c r="AN150" s="166"/>
      <c r="AO150" s="184"/>
      <c r="AP150" s="24"/>
      <c r="AQ150" s="8"/>
    </row>
    <row r="151" spans="1:43" ht="14.65" customHeight="1">
      <c r="A151" s="101"/>
      <c r="B151" s="201"/>
      <c r="C151" s="201"/>
      <c r="D151" s="122"/>
      <c r="E151" s="130"/>
      <c r="F151" s="133"/>
      <c r="G151" s="133"/>
      <c r="H151" s="133"/>
      <c r="I151" s="133"/>
      <c r="J151" s="145"/>
      <c r="K151" s="148"/>
      <c r="L151" s="151"/>
      <c r="M151" s="154"/>
      <c r="N151" s="14"/>
      <c r="O151" s="15"/>
      <c r="P151" s="15"/>
      <c r="Q151" s="16"/>
      <c r="R151" s="17" t="str">
        <f ca="1">IF(Q151=0," ",IFERROR(IF(DATEDIF(TODAY(),Q151,"M")&lt;=5,"ROJO",IF(DATEDIF(TODAY(),Q151,"M")&gt;=12,"VERDE",IF(AND(DATEDIF(TODAY(),Q151,"M")&gt;=6,DATEDIF(TODAY(),Q151,"M")&lt;=11),"AMARILLO"))),S151))</f>
        <v xml:space="preserve"> </v>
      </c>
      <c r="S151" s="25" t="str">
        <f>IF(Q151=0," ",IF(Q151&lt;=$N$4,"VENCIDO","NO VENCIDO"))</f>
        <v xml:space="preserve"> </v>
      </c>
      <c r="T151" s="18"/>
      <c r="U151" s="19"/>
      <c r="V151" s="19"/>
      <c r="W151" s="20"/>
      <c r="X151" s="20"/>
      <c r="Y151" s="164"/>
      <c r="Z151" s="21"/>
      <c r="AA151" s="4"/>
      <c r="AB151" s="166"/>
      <c r="AC151" s="166"/>
      <c r="AD151" s="170"/>
      <c r="AE151" s="166"/>
      <c r="AF151" s="166"/>
      <c r="AG151" s="166"/>
      <c r="AH151" s="166"/>
      <c r="AI151" s="166"/>
      <c r="AJ151" s="166"/>
      <c r="AK151" s="166"/>
      <c r="AL151" s="166"/>
      <c r="AM151" s="166"/>
      <c r="AN151" s="166"/>
      <c r="AO151" s="184"/>
      <c r="AP151" s="24"/>
      <c r="AQ151" s="8"/>
    </row>
    <row r="152" spans="1:43" ht="15.4" customHeight="1">
      <c r="A152" s="101"/>
      <c r="B152" s="92" t="s">
        <v>238</v>
      </c>
      <c r="C152" s="92"/>
      <c r="D152" s="42"/>
      <c r="E152" s="130"/>
      <c r="F152" s="133"/>
      <c r="G152" s="133"/>
      <c r="H152" s="133"/>
      <c r="I152" s="133"/>
      <c r="J152" s="145"/>
      <c r="K152" s="148"/>
      <c r="L152" s="151"/>
      <c r="M152" s="154"/>
      <c r="N152" s="14"/>
      <c r="O152" s="15"/>
      <c r="P152" s="15"/>
      <c r="Q152" s="16"/>
      <c r="R152" s="17" t="str">
        <f ca="1">IF(Q152=0," ",IFERROR(IF(DATEDIF(TODAY(),Q152,"M")&lt;=5,"ROJO",IF(DATEDIF(TODAY(),Q152,"M")&gt;=12,"VERDE",IF(AND(DATEDIF(TODAY(),Q152,"M")&gt;=6,DATEDIF(TODAY(),Q152,"M")&lt;=11),"AMARILLO"))),S152))</f>
        <v xml:space="preserve"> </v>
      </c>
      <c r="S152" s="25" t="str">
        <f>IF(Q152=0," ",IF(Q152&lt;=$N$4,"VENCIDO","NO VENCIDO"))</f>
        <v xml:space="preserve"> </v>
      </c>
      <c r="T152" s="18"/>
      <c r="U152" s="19"/>
      <c r="V152" s="19"/>
      <c r="W152" s="20"/>
      <c r="X152" s="20"/>
      <c r="Y152" s="164"/>
      <c r="Z152" s="21"/>
      <c r="AA152" s="4"/>
      <c r="AB152" s="166"/>
      <c r="AC152" s="166"/>
      <c r="AD152" s="170"/>
      <c r="AE152" s="166"/>
      <c r="AF152" s="166"/>
      <c r="AG152" s="166"/>
      <c r="AH152" s="166"/>
      <c r="AI152" s="166"/>
      <c r="AJ152" s="166"/>
      <c r="AK152" s="166"/>
      <c r="AL152" s="166"/>
      <c r="AM152" s="166"/>
      <c r="AN152" s="166"/>
      <c r="AO152" s="184"/>
      <c r="AP152" s="24"/>
      <c r="AQ152" s="8"/>
    </row>
    <row r="153" spans="1:43" ht="15.4" customHeight="1">
      <c r="A153" s="101"/>
      <c r="B153" s="93" t="s">
        <v>239</v>
      </c>
      <c r="C153" s="93"/>
      <c r="D153" s="43">
        <f>+M158*2</f>
        <v>0</v>
      </c>
      <c r="E153" s="130"/>
      <c r="F153" s="133"/>
      <c r="G153" s="133"/>
      <c r="H153" s="133"/>
      <c r="I153" s="133"/>
      <c r="J153" s="145"/>
      <c r="K153" s="148"/>
      <c r="L153" s="151"/>
      <c r="M153" s="155"/>
      <c r="N153" s="14"/>
      <c r="O153" s="15"/>
      <c r="P153" s="15"/>
      <c r="Q153" s="16"/>
      <c r="R153" s="17" t="str">
        <f ca="1">IF(Q153=0," ",IFERROR(IF(DATEDIF(TODAY(),Q153,"M")&lt;=5,"ROJO",IF(DATEDIF(TODAY(),Q153,"M")&gt;=12,"VERDE",IF(AND(DATEDIF(TODAY(),Q153,"M")&gt;=6,DATEDIF(TODAY(),Q153,"M")&lt;=11),"AMARILLO"))),S153))</f>
        <v xml:space="preserve"> </v>
      </c>
      <c r="S153" s="25" t="str">
        <f>IF(Q153=0," ",IF(Q153&lt;=$N$4,"VENCIDO","NO VENCIDO"))</f>
        <v xml:space="preserve"> </v>
      </c>
      <c r="T153" s="18"/>
      <c r="U153" s="19"/>
      <c r="V153" s="19"/>
      <c r="W153" s="20"/>
      <c r="X153" s="20"/>
      <c r="Y153" s="164"/>
      <c r="Z153" s="21"/>
      <c r="AA153" s="4"/>
      <c r="AB153" s="166"/>
      <c r="AC153" s="166"/>
      <c r="AD153" s="170"/>
      <c r="AE153" s="166"/>
      <c r="AF153" s="166"/>
      <c r="AG153" s="166"/>
      <c r="AH153" s="166"/>
      <c r="AI153" s="166"/>
      <c r="AJ153" s="166"/>
      <c r="AK153" s="166"/>
      <c r="AL153" s="166"/>
      <c r="AM153" s="166"/>
      <c r="AN153" s="166"/>
      <c r="AO153" s="185"/>
      <c r="AP153" s="24"/>
      <c r="AQ153" s="8"/>
    </row>
    <row r="154" spans="1:43" ht="16.5">
      <c r="A154" s="102"/>
      <c r="B154" s="94" t="s">
        <v>162</v>
      </c>
      <c r="C154" s="94"/>
      <c r="D154" s="44">
        <f>+M149-M152+M153</f>
        <v>11</v>
      </c>
      <c r="E154" s="131"/>
      <c r="F154" s="134"/>
      <c r="G154" s="134"/>
      <c r="H154" s="134"/>
      <c r="I154" s="134"/>
      <c r="J154" s="146"/>
      <c r="K154" s="149"/>
      <c r="L154" s="152"/>
      <c r="M154" s="28" t="b">
        <f>M149=N154</f>
        <v>0</v>
      </c>
      <c r="N154" s="29">
        <f>SUM(N149:N153)</f>
        <v>0</v>
      </c>
      <c r="O154" s="30" t="s">
        <v>112</v>
      </c>
      <c r="P154" s="31"/>
      <c r="Q154" s="32"/>
      <c r="R154" s="32"/>
      <c r="S154" s="32"/>
      <c r="T154" s="33">
        <f>SUM(T149:T153)</f>
        <v>0</v>
      </c>
      <c r="U154" s="34"/>
      <c r="V154" s="34"/>
      <c r="W154" s="34"/>
      <c r="X154" s="35"/>
      <c r="Y154" s="165"/>
      <c r="Z154" s="36"/>
      <c r="AA154" s="4"/>
      <c r="AB154" s="37"/>
      <c r="AC154" s="37"/>
      <c r="AD154" s="38"/>
      <c r="AE154" s="37"/>
      <c r="AF154" s="37"/>
      <c r="AG154" s="37"/>
      <c r="AH154" s="37"/>
      <c r="AI154" s="37"/>
      <c r="AJ154" s="37"/>
      <c r="AK154" s="37"/>
      <c r="AL154" s="37"/>
      <c r="AM154" s="37"/>
      <c r="AN154" s="37"/>
      <c r="AO154" s="39"/>
      <c r="AP154" s="24"/>
      <c r="AQ154" s="8"/>
    </row>
    <row r="155" spans="1:43" ht="14.65" customHeight="1">
      <c r="A155" s="103">
        <f>A149+1</f>
        <v>26</v>
      </c>
      <c r="B155" s="201" t="s">
        <v>159</v>
      </c>
      <c r="C155" s="201"/>
      <c r="D155" s="117">
        <f>+Octubre!M155</f>
        <v>133</v>
      </c>
      <c r="E155" s="129"/>
      <c r="F155" s="132"/>
      <c r="G155" s="132"/>
      <c r="H155" s="132"/>
      <c r="I155" s="132"/>
      <c r="J155" s="144">
        <f>+F155+G155</f>
        <v>0</v>
      </c>
      <c r="K155" s="147">
        <f>+AO155</f>
        <v>0</v>
      </c>
      <c r="L155" s="150">
        <f>+J155+K155</f>
        <v>0</v>
      </c>
      <c r="M155" s="153">
        <f>+(D155+E155)-(L155)+H155-I155</f>
        <v>133</v>
      </c>
      <c r="N155" s="14"/>
      <c r="O155" s="15"/>
      <c r="P155" s="15"/>
      <c r="Q155" s="16"/>
      <c r="R155" s="17" t="str">
        <f ca="1">IF(Q155=0," ",IFERROR(IF(DATEDIF(TODAY(),Q155,"M")&lt;=5,"ROJO",IF(DATEDIF(TODAY(),Q155,"M")&gt;=12,"VERDE",IF(AND(DATEDIF(TODAY(),Q155,"M")&gt;=6,DATEDIF(TODAY(),Q155,"M")&lt;=11),"AMARILLO"))),S155))</f>
        <v xml:space="preserve"> </v>
      </c>
      <c r="S155" s="17" t="str">
        <f>IF(Q155=0," ",IF(Q155&lt;=$N$4,"VENCIDO","NO VENCIDO"))</f>
        <v xml:space="preserve"> </v>
      </c>
      <c r="T155" s="18"/>
      <c r="U155" s="19"/>
      <c r="V155" s="19"/>
      <c r="W155" s="20"/>
      <c r="X155" s="20"/>
      <c r="Y155" s="163">
        <f>+AT155</f>
        <v>0</v>
      </c>
      <c r="Z155" s="21"/>
      <c r="AA155" s="4"/>
      <c r="AB155" s="166"/>
      <c r="AC155" s="166"/>
      <c r="AD155" s="170">
        <f>+AB155+AC155</f>
        <v>0</v>
      </c>
      <c r="AE155" s="166"/>
      <c r="AF155" s="166"/>
      <c r="AG155" s="166"/>
      <c r="AH155" s="166"/>
      <c r="AI155" s="166"/>
      <c r="AJ155" s="166"/>
      <c r="AK155" s="166"/>
      <c r="AL155" s="166"/>
      <c r="AM155" s="166"/>
      <c r="AN155" s="166"/>
      <c r="AO155" s="183">
        <f>SUM(AD155:AN159)</f>
        <v>0</v>
      </c>
      <c r="AP155" s="24"/>
      <c r="AQ155" s="8"/>
    </row>
    <row r="156" spans="1:43" ht="14.65" customHeight="1">
      <c r="A156" s="103"/>
      <c r="B156" s="201"/>
      <c r="C156" s="201"/>
      <c r="D156" s="118"/>
      <c r="E156" s="130"/>
      <c r="F156" s="133"/>
      <c r="G156" s="133"/>
      <c r="H156" s="133"/>
      <c r="I156" s="133"/>
      <c r="J156" s="145"/>
      <c r="K156" s="148"/>
      <c r="L156" s="151"/>
      <c r="M156" s="154"/>
      <c r="N156" s="14"/>
      <c r="O156" s="15"/>
      <c r="P156" s="15"/>
      <c r="Q156" s="16"/>
      <c r="R156" s="17" t="str">
        <f ca="1">IF(Q156=0," ",IFERROR(IF(DATEDIF(TODAY(),Q156,"M")&lt;=5,"ROJO",IF(DATEDIF(TODAY(),Q156,"M")&gt;=12,"VERDE",IF(AND(DATEDIF(TODAY(),Q156,"M")&gt;=6,DATEDIF(TODAY(),Q156,"M")&lt;=11),"AMARILLO"))),S156))</f>
        <v xml:space="preserve"> </v>
      </c>
      <c r="S156" s="25" t="str">
        <f>IF(Q156=0," ",IF(Q156&lt;=$N$4,"VENCIDO","NO VENCIDO"))</f>
        <v xml:space="preserve"> </v>
      </c>
      <c r="T156" s="18"/>
      <c r="U156" s="19"/>
      <c r="V156" s="19"/>
      <c r="W156" s="20"/>
      <c r="X156" s="20"/>
      <c r="Y156" s="164"/>
      <c r="Z156" s="21"/>
      <c r="AA156" s="4"/>
      <c r="AB156" s="166"/>
      <c r="AC156" s="166"/>
      <c r="AD156" s="170"/>
      <c r="AE156" s="166"/>
      <c r="AF156" s="166"/>
      <c r="AG156" s="166"/>
      <c r="AH156" s="166"/>
      <c r="AI156" s="166"/>
      <c r="AJ156" s="166"/>
      <c r="AK156" s="166"/>
      <c r="AL156" s="166"/>
      <c r="AM156" s="166"/>
      <c r="AN156" s="166"/>
      <c r="AO156" s="184"/>
      <c r="AP156" s="24"/>
      <c r="AQ156" s="8"/>
    </row>
    <row r="157" spans="1:43" ht="14.65" customHeight="1">
      <c r="A157" s="103"/>
      <c r="B157" s="201"/>
      <c r="C157" s="201"/>
      <c r="D157" s="119"/>
      <c r="E157" s="130"/>
      <c r="F157" s="133"/>
      <c r="G157" s="133"/>
      <c r="H157" s="133"/>
      <c r="I157" s="133"/>
      <c r="J157" s="145"/>
      <c r="K157" s="148"/>
      <c r="L157" s="151"/>
      <c r="M157" s="154"/>
      <c r="N157" s="14"/>
      <c r="O157" s="15"/>
      <c r="P157" s="15"/>
      <c r="Q157" s="16"/>
      <c r="R157" s="17" t="str">
        <f ca="1">IF(Q157=0," ",IFERROR(IF(DATEDIF(TODAY(),Q157,"M")&lt;=5,"ROJO",IF(DATEDIF(TODAY(),Q157,"M")&gt;=12,"VERDE",IF(AND(DATEDIF(TODAY(),Q157,"M")&gt;=6,DATEDIF(TODAY(),Q157,"M")&lt;=11),"AMARILLO"))),S157))</f>
        <v xml:space="preserve"> </v>
      </c>
      <c r="S157" s="25" t="str">
        <f>IF(Q157=0," ",IF(Q157&lt;=$N$4,"VENCIDO","NO VENCIDO"))</f>
        <v xml:space="preserve"> </v>
      </c>
      <c r="T157" s="18"/>
      <c r="U157" s="19"/>
      <c r="V157" s="19"/>
      <c r="W157" s="20"/>
      <c r="X157" s="20"/>
      <c r="Y157" s="164"/>
      <c r="Z157" s="21"/>
      <c r="AA157" s="4"/>
      <c r="AB157" s="166"/>
      <c r="AC157" s="166"/>
      <c r="AD157" s="170"/>
      <c r="AE157" s="166"/>
      <c r="AF157" s="166"/>
      <c r="AG157" s="166"/>
      <c r="AH157" s="166"/>
      <c r="AI157" s="166"/>
      <c r="AJ157" s="166"/>
      <c r="AK157" s="166"/>
      <c r="AL157" s="166"/>
      <c r="AM157" s="166"/>
      <c r="AN157" s="166"/>
      <c r="AO157" s="184"/>
      <c r="AP157" s="24"/>
      <c r="AQ157" s="8"/>
    </row>
    <row r="158" spans="1:43" ht="15.4" customHeight="1">
      <c r="A158" s="103"/>
      <c r="B158" s="93" t="s">
        <v>160</v>
      </c>
      <c r="C158" s="93"/>
      <c r="D158" s="46"/>
      <c r="E158" s="130"/>
      <c r="F158" s="133"/>
      <c r="G158" s="133"/>
      <c r="H158" s="133"/>
      <c r="I158" s="133"/>
      <c r="J158" s="145"/>
      <c r="K158" s="148"/>
      <c r="L158" s="151"/>
      <c r="M158" s="154"/>
      <c r="N158" s="14"/>
      <c r="O158" s="15"/>
      <c r="P158" s="15"/>
      <c r="Q158" s="16"/>
      <c r="R158" s="17" t="str">
        <f ca="1">IF(Q158=0," ",IFERROR(IF(DATEDIF(TODAY(),Q158,"M")&lt;=5,"ROJO",IF(DATEDIF(TODAY(),Q158,"M")&gt;=12,"VERDE",IF(AND(DATEDIF(TODAY(),Q158,"M")&gt;=6,DATEDIF(TODAY(),Q158,"M")&lt;=11),"AMARILLO"))),S158))</f>
        <v xml:space="preserve"> </v>
      </c>
      <c r="S158" s="25" t="str">
        <f>IF(Q158=0," ",IF(Q158&lt;=$N$4,"VENCIDO","NO VENCIDO"))</f>
        <v xml:space="preserve"> </v>
      </c>
      <c r="T158" s="18"/>
      <c r="U158" s="19"/>
      <c r="V158" s="19"/>
      <c r="W158" s="20"/>
      <c r="X158" s="20"/>
      <c r="Y158" s="164"/>
      <c r="Z158" s="21"/>
      <c r="AA158" s="4"/>
      <c r="AB158" s="166"/>
      <c r="AC158" s="166"/>
      <c r="AD158" s="170"/>
      <c r="AE158" s="166"/>
      <c r="AF158" s="166"/>
      <c r="AG158" s="166"/>
      <c r="AH158" s="166"/>
      <c r="AI158" s="166"/>
      <c r="AJ158" s="166"/>
      <c r="AK158" s="166"/>
      <c r="AL158" s="166"/>
      <c r="AM158" s="166"/>
      <c r="AN158" s="166"/>
      <c r="AO158" s="184"/>
      <c r="AP158" s="24"/>
      <c r="AQ158" s="8"/>
    </row>
    <row r="159" spans="1:43" ht="15.4" customHeight="1">
      <c r="A159" s="103"/>
      <c r="B159" s="95" t="s">
        <v>161</v>
      </c>
      <c r="C159" s="95"/>
      <c r="D159" s="47">
        <f>+M152/2</f>
        <v>0</v>
      </c>
      <c r="E159" s="130"/>
      <c r="F159" s="133"/>
      <c r="G159" s="133"/>
      <c r="H159" s="133"/>
      <c r="I159" s="133"/>
      <c r="J159" s="145"/>
      <c r="K159" s="148"/>
      <c r="L159" s="151"/>
      <c r="M159" s="155"/>
      <c r="N159" s="14"/>
      <c r="O159" s="15"/>
      <c r="P159" s="15"/>
      <c r="Q159" s="16"/>
      <c r="R159" s="17" t="str">
        <f ca="1">IF(Q159=0," ",IFERROR(IF(DATEDIF(TODAY(),Q159,"M")&lt;=5,"ROJO",IF(DATEDIF(TODAY(),Q159,"M")&gt;=12,"VERDE",IF(AND(DATEDIF(TODAY(),Q159,"M")&gt;=6,DATEDIF(TODAY(),Q159,"M")&lt;=11),"AMARILLO"))),S159))</f>
        <v xml:space="preserve"> </v>
      </c>
      <c r="S159" s="25" t="str">
        <f>IF(Q159=0," ",IF(Q159&lt;=$N$4,"VENCIDO","NO VENCIDO"))</f>
        <v xml:space="preserve"> </v>
      </c>
      <c r="T159" s="18"/>
      <c r="U159" s="19"/>
      <c r="V159" s="19"/>
      <c r="W159" s="20"/>
      <c r="X159" s="20"/>
      <c r="Y159" s="164"/>
      <c r="Z159" s="21"/>
      <c r="AA159" s="4"/>
      <c r="AB159" s="166"/>
      <c r="AC159" s="166"/>
      <c r="AD159" s="170"/>
      <c r="AE159" s="166"/>
      <c r="AF159" s="166"/>
      <c r="AG159" s="166"/>
      <c r="AH159" s="166"/>
      <c r="AI159" s="166"/>
      <c r="AJ159" s="166"/>
      <c r="AK159" s="166"/>
      <c r="AL159" s="166"/>
      <c r="AM159" s="166"/>
      <c r="AN159" s="166"/>
      <c r="AO159" s="185"/>
      <c r="AP159" s="24"/>
      <c r="AQ159" s="8"/>
    </row>
    <row r="160" spans="1:43" ht="16.5">
      <c r="A160" s="103"/>
      <c r="B160" s="94" t="s">
        <v>162</v>
      </c>
      <c r="C160" s="94"/>
      <c r="D160" s="44">
        <f>+M155+M159-M158</f>
        <v>133</v>
      </c>
      <c r="E160" s="131"/>
      <c r="F160" s="134"/>
      <c r="G160" s="134"/>
      <c r="H160" s="134"/>
      <c r="I160" s="134"/>
      <c r="J160" s="146"/>
      <c r="K160" s="149"/>
      <c r="L160" s="152"/>
      <c r="M160" s="28" t="b">
        <f>M155=N160</f>
        <v>0</v>
      </c>
      <c r="N160" s="29">
        <f>SUM(N155:N159)</f>
        <v>0</v>
      </c>
      <c r="O160" s="30" t="s">
        <v>112</v>
      </c>
      <c r="P160" s="31"/>
      <c r="Q160" s="32"/>
      <c r="R160" s="32"/>
      <c r="S160" s="32"/>
      <c r="T160" s="33">
        <f>SUM(T155:T159)</f>
        <v>0</v>
      </c>
      <c r="U160" s="34"/>
      <c r="V160" s="34"/>
      <c r="W160" s="34"/>
      <c r="X160" s="35"/>
      <c r="Y160" s="165"/>
      <c r="Z160" s="36"/>
      <c r="AA160" s="4"/>
      <c r="AB160" s="37"/>
      <c r="AC160" s="37"/>
      <c r="AD160" s="38"/>
      <c r="AE160" s="37"/>
      <c r="AF160" s="37"/>
      <c r="AG160" s="37"/>
      <c r="AH160" s="37"/>
      <c r="AI160" s="37"/>
      <c r="AJ160" s="37"/>
      <c r="AK160" s="37"/>
      <c r="AL160" s="37"/>
      <c r="AM160" s="37"/>
      <c r="AN160" s="37"/>
      <c r="AO160" s="39"/>
      <c r="AP160" s="24"/>
      <c r="AQ160" s="8"/>
    </row>
    <row r="161" spans="1:43" ht="14.65" customHeight="1">
      <c r="A161" s="100">
        <f>A155+1</f>
        <v>27</v>
      </c>
      <c r="B161" s="193" t="s">
        <v>163</v>
      </c>
      <c r="C161" s="193"/>
      <c r="D161" s="117">
        <f>+Octubre!M161</f>
        <v>9</v>
      </c>
      <c r="E161" s="126"/>
      <c r="F161" s="132"/>
      <c r="G161" s="132"/>
      <c r="H161" s="132"/>
      <c r="I161" s="132"/>
      <c r="J161" s="144">
        <f>+F161+G161</f>
        <v>0</v>
      </c>
      <c r="K161" s="147">
        <f>+AO161</f>
        <v>0</v>
      </c>
      <c r="L161" s="150">
        <f>+J161+K161</f>
        <v>0</v>
      </c>
      <c r="M161" s="153">
        <f>+(D161+E161)-(L161)+H161-I161</f>
        <v>9</v>
      </c>
      <c r="N161" s="14"/>
      <c r="O161" s="15"/>
      <c r="P161" s="15"/>
      <c r="Q161" s="16"/>
      <c r="R161" s="17" t="str">
        <f ca="1">IF(Q161=0," ",IFERROR(IF(DATEDIF(TODAY(),Q161,"M")&lt;=5,"ROJO",IF(DATEDIF(TODAY(),Q161,"M")&gt;=12,"VERDE",IF(AND(DATEDIF(TODAY(),Q161,"M")&gt;=6,DATEDIF(TODAY(),Q161,"M")&lt;=11),"AMARILLO"))),S161))</f>
        <v xml:space="preserve"> </v>
      </c>
      <c r="S161" s="17" t="str">
        <f>IF(Q161=0," ",IF(Q161&lt;=$N$4,"VENCIDO","NO VENCIDO"))</f>
        <v xml:space="preserve"> </v>
      </c>
      <c r="T161" s="18"/>
      <c r="U161" s="19"/>
      <c r="V161" s="19"/>
      <c r="W161" s="20"/>
      <c r="X161" s="20"/>
      <c r="Y161" s="163">
        <f>+AT161</f>
        <v>0</v>
      </c>
      <c r="Z161" s="21"/>
      <c r="AA161" s="4"/>
      <c r="AB161" s="166"/>
      <c r="AC161" s="166"/>
      <c r="AD161" s="170">
        <f>+AB161+AC161</f>
        <v>0</v>
      </c>
      <c r="AE161" s="166"/>
      <c r="AF161" s="166"/>
      <c r="AG161" s="166"/>
      <c r="AH161" s="166"/>
      <c r="AI161" s="166"/>
      <c r="AJ161" s="166"/>
      <c r="AK161" s="166"/>
      <c r="AL161" s="166"/>
      <c r="AM161" s="166"/>
      <c r="AN161" s="166"/>
      <c r="AO161" s="183">
        <f>SUM(AD161:AN165)</f>
        <v>0</v>
      </c>
      <c r="AP161" s="24"/>
      <c r="AQ161" s="8"/>
    </row>
    <row r="162" spans="1:43" ht="14.65" customHeight="1">
      <c r="A162" s="101"/>
      <c r="B162" s="193"/>
      <c r="C162" s="193"/>
      <c r="D162" s="118"/>
      <c r="E162" s="127"/>
      <c r="F162" s="133"/>
      <c r="G162" s="133"/>
      <c r="H162" s="133"/>
      <c r="I162" s="133"/>
      <c r="J162" s="145"/>
      <c r="K162" s="148"/>
      <c r="L162" s="151"/>
      <c r="M162" s="154"/>
      <c r="N162" s="14"/>
      <c r="O162" s="15"/>
      <c r="P162" s="15"/>
      <c r="Q162" s="16"/>
      <c r="R162" s="17" t="str">
        <f ca="1">IF(Q162=0," ",IFERROR(IF(DATEDIF(TODAY(),Q162,"M")&lt;=5,"ROJO",IF(DATEDIF(TODAY(),Q162,"M")&gt;=12,"VERDE",IF(AND(DATEDIF(TODAY(),Q162,"M")&gt;=6,DATEDIF(TODAY(),Q162,"M")&lt;=11),"AMARILLO"))),S162))</f>
        <v xml:space="preserve"> </v>
      </c>
      <c r="S162" s="25" t="str">
        <f>IF(Q162=0," ",IF(Q162&lt;=$N$4,"VENCIDO","NO VENCIDO"))</f>
        <v xml:space="preserve"> </v>
      </c>
      <c r="T162" s="18"/>
      <c r="U162" s="19"/>
      <c r="V162" s="19"/>
      <c r="W162" s="20"/>
      <c r="X162" s="20"/>
      <c r="Y162" s="164"/>
      <c r="Z162" s="21"/>
      <c r="AA162" s="4"/>
      <c r="AB162" s="166"/>
      <c r="AC162" s="166"/>
      <c r="AD162" s="170"/>
      <c r="AE162" s="166"/>
      <c r="AF162" s="166"/>
      <c r="AG162" s="166"/>
      <c r="AH162" s="166"/>
      <c r="AI162" s="166"/>
      <c r="AJ162" s="166"/>
      <c r="AK162" s="166"/>
      <c r="AL162" s="166"/>
      <c r="AM162" s="166"/>
      <c r="AN162" s="166"/>
      <c r="AO162" s="184"/>
      <c r="AP162" s="24"/>
      <c r="AQ162" s="8"/>
    </row>
    <row r="163" spans="1:43" ht="14.65" customHeight="1">
      <c r="A163" s="101"/>
      <c r="B163" s="193"/>
      <c r="C163" s="193"/>
      <c r="D163" s="118"/>
      <c r="E163" s="127"/>
      <c r="F163" s="133"/>
      <c r="G163" s="133"/>
      <c r="H163" s="133"/>
      <c r="I163" s="133"/>
      <c r="J163" s="145"/>
      <c r="K163" s="148"/>
      <c r="L163" s="151"/>
      <c r="M163" s="154"/>
      <c r="N163" s="14"/>
      <c r="O163" s="15"/>
      <c r="P163" s="15"/>
      <c r="Q163" s="16"/>
      <c r="R163" s="17" t="str">
        <f ca="1">IF(Q163=0," ",IFERROR(IF(DATEDIF(TODAY(),Q163,"M")&lt;=5,"ROJO",IF(DATEDIF(TODAY(),Q163,"M")&gt;=12,"VERDE",IF(AND(DATEDIF(TODAY(),Q163,"M")&gt;=6,DATEDIF(TODAY(),Q163,"M")&lt;=11),"AMARILLO"))),S163))</f>
        <v xml:space="preserve"> </v>
      </c>
      <c r="S163" s="25" t="str">
        <f>IF(Q163=0," ",IF(Q163&lt;=$N$4,"VENCIDO","NO VENCIDO"))</f>
        <v xml:space="preserve"> </v>
      </c>
      <c r="T163" s="18"/>
      <c r="U163" s="19"/>
      <c r="V163" s="19"/>
      <c r="W163" s="20"/>
      <c r="X163" s="20"/>
      <c r="Y163" s="164"/>
      <c r="Z163" s="21"/>
      <c r="AA163" s="4"/>
      <c r="AB163" s="166"/>
      <c r="AC163" s="166"/>
      <c r="AD163" s="170"/>
      <c r="AE163" s="166"/>
      <c r="AF163" s="166"/>
      <c r="AG163" s="166"/>
      <c r="AH163" s="166"/>
      <c r="AI163" s="166"/>
      <c r="AJ163" s="166"/>
      <c r="AK163" s="166"/>
      <c r="AL163" s="166"/>
      <c r="AM163" s="166"/>
      <c r="AN163" s="166"/>
      <c r="AO163" s="184"/>
      <c r="AP163" s="24"/>
      <c r="AQ163" s="8"/>
    </row>
    <row r="164" spans="1:43" ht="14.65" customHeight="1">
      <c r="A164" s="101"/>
      <c r="B164" s="193"/>
      <c r="C164" s="193"/>
      <c r="D164" s="118"/>
      <c r="E164" s="127"/>
      <c r="F164" s="133"/>
      <c r="G164" s="133"/>
      <c r="H164" s="133"/>
      <c r="I164" s="133"/>
      <c r="J164" s="145"/>
      <c r="K164" s="148"/>
      <c r="L164" s="151"/>
      <c r="M164" s="154"/>
      <c r="N164" s="14"/>
      <c r="O164" s="15"/>
      <c r="P164" s="15"/>
      <c r="Q164" s="16"/>
      <c r="R164" s="17" t="str">
        <f ca="1">IF(Q164=0," ",IFERROR(IF(DATEDIF(TODAY(),Q164,"M")&lt;=5,"ROJO",IF(DATEDIF(TODAY(),Q164,"M")&gt;=12,"VERDE",IF(AND(DATEDIF(TODAY(),Q164,"M")&gt;=6,DATEDIF(TODAY(),Q164,"M")&lt;=11),"AMARILLO"))),S164))</f>
        <v xml:space="preserve"> </v>
      </c>
      <c r="S164" s="25" t="str">
        <f>IF(Q164=0," ",IF(Q164&lt;=$N$4,"VENCIDO","NO VENCIDO"))</f>
        <v xml:space="preserve"> </v>
      </c>
      <c r="T164" s="18"/>
      <c r="U164" s="19"/>
      <c r="V164" s="19"/>
      <c r="W164" s="20"/>
      <c r="X164" s="20"/>
      <c r="Y164" s="164"/>
      <c r="Z164" s="21"/>
      <c r="AA164" s="4"/>
      <c r="AB164" s="166"/>
      <c r="AC164" s="166"/>
      <c r="AD164" s="170"/>
      <c r="AE164" s="166"/>
      <c r="AF164" s="166"/>
      <c r="AG164" s="166"/>
      <c r="AH164" s="166"/>
      <c r="AI164" s="166"/>
      <c r="AJ164" s="166"/>
      <c r="AK164" s="166"/>
      <c r="AL164" s="166"/>
      <c r="AM164" s="166"/>
      <c r="AN164" s="166"/>
      <c r="AO164" s="184"/>
      <c r="AP164" s="24"/>
      <c r="AQ164" s="8"/>
    </row>
    <row r="165" spans="1:43" ht="14.65" customHeight="1">
      <c r="A165" s="101"/>
      <c r="B165" s="193"/>
      <c r="C165" s="193"/>
      <c r="D165" s="118"/>
      <c r="E165" s="127"/>
      <c r="F165" s="133"/>
      <c r="G165" s="133"/>
      <c r="H165" s="133"/>
      <c r="I165" s="133"/>
      <c r="J165" s="145"/>
      <c r="K165" s="148"/>
      <c r="L165" s="151"/>
      <c r="M165" s="155"/>
      <c r="N165" s="14"/>
      <c r="O165" s="15"/>
      <c r="P165" s="15"/>
      <c r="Q165" s="16"/>
      <c r="R165" s="17" t="str">
        <f ca="1">IF(Q165=0," ",IFERROR(IF(DATEDIF(TODAY(),Q165,"M")&lt;=5,"ROJO",IF(DATEDIF(TODAY(),Q165,"M")&gt;=12,"VERDE",IF(AND(DATEDIF(TODAY(),Q165,"M")&gt;=6,DATEDIF(TODAY(),Q165,"M")&lt;=11),"AMARILLO"))),S165))</f>
        <v xml:space="preserve"> </v>
      </c>
      <c r="S165" s="25" t="str">
        <f>IF(Q165=0," ",IF(Q165&lt;=$N$4,"VENCIDO","NO VENCIDO"))</f>
        <v xml:space="preserve"> </v>
      </c>
      <c r="T165" s="18"/>
      <c r="U165" s="19"/>
      <c r="V165" s="19"/>
      <c r="W165" s="20"/>
      <c r="X165" s="20"/>
      <c r="Y165" s="164"/>
      <c r="Z165" s="21"/>
      <c r="AA165" s="4"/>
      <c r="AB165" s="166"/>
      <c r="AC165" s="166"/>
      <c r="AD165" s="170"/>
      <c r="AE165" s="166"/>
      <c r="AF165" s="166"/>
      <c r="AG165" s="166"/>
      <c r="AH165" s="166"/>
      <c r="AI165" s="166"/>
      <c r="AJ165" s="166"/>
      <c r="AK165" s="166"/>
      <c r="AL165" s="166"/>
      <c r="AM165" s="166"/>
      <c r="AN165" s="166"/>
      <c r="AO165" s="185"/>
      <c r="AP165" s="24"/>
      <c r="AQ165" s="8"/>
    </row>
    <row r="166" spans="1:43" ht="16.5">
      <c r="A166" s="102"/>
      <c r="B166" s="193"/>
      <c r="C166" s="193"/>
      <c r="D166" s="119"/>
      <c r="E166" s="128"/>
      <c r="F166" s="134"/>
      <c r="G166" s="134"/>
      <c r="H166" s="134"/>
      <c r="I166" s="134"/>
      <c r="J166" s="146"/>
      <c r="K166" s="149"/>
      <c r="L166" s="152"/>
      <c r="M166" s="28" t="b">
        <f>M161=N166</f>
        <v>0</v>
      </c>
      <c r="N166" s="29">
        <f>SUM(N161:N165)</f>
        <v>0</v>
      </c>
      <c r="O166" s="30" t="s">
        <v>112</v>
      </c>
      <c r="P166" s="31"/>
      <c r="Q166" s="32"/>
      <c r="R166" s="32"/>
      <c r="S166" s="32"/>
      <c r="T166" s="33">
        <f>SUM(T161:T165)</f>
        <v>0</v>
      </c>
      <c r="U166" s="34"/>
      <c r="V166" s="34"/>
      <c r="W166" s="34"/>
      <c r="X166" s="35"/>
      <c r="Y166" s="165"/>
      <c r="Z166" s="36"/>
      <c r="AA166" s="4"/>
      <c r="AB166" s="37"/>
      <c r="AC166" s="37"/>
      <c r="AD166" s="38"/>
      <c r="AE166" s="37"/>
      <c r="AF166" s="37"/>
      <c r="AG166" s="37"/>
      <c r="AH166" s="37"/>
      <c r="AI166" s="37"/>
      <c r="AJ166" s="37"/>
      <c r="AK166" s="37"/>
      <c r="AL166" s="37"/>
      <c r="AM166" s="37"/>
      <c r="AN166" s="37"/>
      <c r="AO166" s="39"/>
      <c r="AP166" s="24"/>
      <c r="AQ166" s="8"/>
    </row>
    <row r="167" spans="1:43" ht="14.65" customHeight="1">
      <c r="A167" s="100">
        <f>A161+1</f>
        <v>28</v>
      </c>
      <c r="B167" s="193" t="s">
        <v>164</v>
      </c>
      <c r="C167" s="193"/>
      <c r="D167" s="117">
        <f>+Octubre!M167</f>
        <v>0</v>
      </c>
      <c r="E167" s="126"/>
      <c r="F167" s="132"/>
      <c r="G167" s="132"/>
      <c r="H167" s="132"/>
      <c r="I167" s="132"/>
      <c r="J167" s="144">
        <f>+F167+G167</f>
        <v>0</v>
      </c>
      <c r="K167" s="147">
        <f>+AO167</f>
        <v>0</v>
      </c>
      <c r="L167" s="150">
        <f>+J167+K167</f>
        <v>0</v>
      </c>
      <c r="M167" s="153">
        <f>+(D167+E167)-(L167)+H167-I167</f>
        <v>0</v>
      </c>
      <c r="N167" s="14"/>
      <c r="O167" s="15"/>
      <c r="P167" s="15"/>
      <c r="Q167" s="16"/>
      <c r="R167" s="17" t="str">
        <f ca="1">IF(Q167=0," ",IFERROR(IF(DATEDIF(TODAY(),Q167,"M")&lt;=5,"ROJO",IF(DATEDIF(TODAY(),Q167,"M")&gt;=12,"VERDE",IF(AND(DATEDIF(TODAY(),Q167,"M")&gt;=6,DATEDIF(TODAY(),Q167,"M")&lt;=11),"AMARILLO"))),S167))</f>
        <v xml:space="preserve"> </v>
      </c>
      <c r="S167" s="17" t="str">
        <f>IF(Q167=0," ",IF(Q167&lt;=$N$4,"VENCIDO","NO VENCIDO"))</f>
        <v xml:space="preserve"> </v>
      </c>
      <c r="T167" s="18"/>
      <c r="U167" s="19"/>
      <c r="V167" s="19"/>
      <c r="W167" s="20"/>
      <c r="X167" s="20"/>
      <c r="Y167" s="163">
        <f>+AT167</f>
        <v>0</v>
      </c>
      <c r="Z167" s="21"/>
      <c r="AA167" s="4"/>
      <c r="AB167" s="166"/>
      <c r="AC167" s="166"/>
      <c r="AD167" s="170">
        <f>+AB167+AC167</f>
        <v>0</v>
      </c>
      <c r="AE167" s="166"/>
      <c r="AF167" s="166"/>
      <c r="AG167" s="166"/>
      <c r="AH167" s="166"/>
      <c r="AI167" s="166"/>
      <c r="AJ167" s="166"/>
      <c r="AK167" s="166"/>
      <c r="AL167" s="166"/>
      <c r="AM167" s="166"/>
      <c r="AN167" s="166"/>
      <c r="AO167" s="183">
        <f>SUM(AD167:AN171)</f>
        <v>0</v>
      </c>
      <c r="AP167" s="24"/>
      <c r="AQ167" s="8"/>
    </row>
    <row r="168" spans="1:43" ht="14.65" customHeight="1">
      <c r="A168" s="101"/>
      <c r="B168" s="193"/>
      <c r="C168" s="193"/>
      <c r="D168" s="118"/>
      <c r="E168" s="127"/>
      <c r="F168" s="133"/>
      <c r="G168" s="133"/>
      <c r="H168" s="133"/>
      <c r="I168" s="133"/>
      <c r="J168" s="145"/>
      <c r="K168" s="148"/>
      <c r="L168" s="151"/>
      <c r="M168" s="154"/>
      <c r="N168" s="14"/>
      <c r="O168" s="15"/>
      <c r="P168" s="15"/>
      <c r="Q168" s="16"/>
      <c r="R168" s="17" t="str">
        <f ca="1">IF(Q168=0," ",IFERROR(IF(DATEDIF(TODAY(),Q168,"M")&lt;=5,"ROJO",IF(DATEDIF(TODAY(),Q168,"M")&gt;=12,"VERDE",IF(AND(DATEDIF(TODAY(),Q168,"M")&gt;=6,DATEDIF(TODAY(),Q168,"M")&lt;=11),"AMARILLO"))),S168))</f>
        <v xml:space="preserve"> </v>
      </c>
      <c r="S168" s="25" t="str">
        <f>IF(Q168=0," ",IF(Q168&lt;=$N$4,"VENCIDO","NO VENCIDO"))</f>
        <v xml:space="preserve"> </v>
      </c>
      <c r="T168" s="18"/>
      <c r="U168" s="19"/>
      <c r="V168" s="19"/>
      <c r="W168" s="20"/>
      <c r="X168" s="20"/>
      <c r="Y168" s="164"/>
      <c r="Z168" s="21"/>
      <c r="AA168" s="4"/>
      <c r="AB168" s="166"/>
      <c r="AC168" s="166"/>
      <c r="AD168" s="170"/>
      <c r="AE168" s="166"/>
      <c r="AF168" s="166"/>
      <c r="AG168" s="166"/>
      <c r="AH168" s="166"/>
      <c r="AI168" s="166"/>
      <c r="AJ168" s="166"/>
      <c r="AK168" s="166"/>
      <c r="AL168" s="166"/>
      <c r="AM168" s="166"/>
      <c r="AN168" s="166"/>
      <c r="AO168" s="184"/>
      <c r="AP168" s="24"/>
      <c r="AQ168" s="8"/>
    </row>
    <row r="169" spans="1:43" ht="14.65" customHeight="1">
      <c r="A169" s="101"/>
      <c r="B169" s="193"/>
      <c r="C169" s="193"/>
      <c r="D169" s="118"/>
      <c r="E169" s="127"/>
      <c r="F169" s="133"/>
      <c r="G169" s="133"/>
      <c r="H169" s="133"/>
      <c r="I169" s="133"/>
      <c r="J169" s="145"/>
      <c r="K169" s="148"/>
      <c r="L169" s="151"/>
      <c r="M169" s="154"/>
      <c r="N169" s="14"/>
      <c r="O169" s="15"/>
      <c r="P169" s="15"/>
      <c r="Q169" s="16"/>
      <c r="R169" s="17" t="str">
        <f ca="1">IF(Q169=0," ",IFERROR(IF(DATEDIF(TODAY(),Q169,"M")&lt;=5,"ROJO",IF(DATEDIF(TODAY(),Q169,"M")&gt;=12,"VERDE",IF(AND(DATEDIF(TODAY(),Q169,"M")&gt;=6,DATEDIF(TODAY(),Q169,"M")&lt;=11),"AMARILLO"))),S169))</f>
        <v xml:space="preserve"> </v>
      </c>
      <c r="S169" s="25" t="str">
        <f>IF(Q169=0," ",IF(Q169&lt;=$N$4,"VENCIDO","NO VENCIDO"))</f>
        <v xml:space="preserve"> </v>
      </c>
      <c r="T169" s="18"/>
      <c r="U169" s="19"/>
      <c r="V169" s="19"/>
      <c r="W169" s="20"/>
      <c r="X169" s="20"/>
      <c r="Y169" s="164"/>
      <c r="Z169" s="21"/>
      <c r="AA169" s="4"/>
      <c r="AB169" s="166"/>
      <c r="AC169" s="166"/>
      <c r="AD169" s="170"/>
      <c r="AE169" s="166"/>
      <c r="AF169" s="166"/>
      <c r="AG169" s="166"/>
      <c r="AH169" s="166"/>
      <c r="AI169" s="166"/>
      <c r="AJ169" s="166"/>
      <c r="AK169" s="166"/>
      <c r="AL169" s="166"/>
      <c r="AM169" s="166"/>
      <c r="AN169" s="166"/>
      <c r="AO169" s="184"/>
      <c r="AP169" s="24"/>
      <c r="AQ169" s="8"/>
    </row>
    <row r="170" spans="1:43" ht="14.65" customHeight="1">
      <c r="A170" s="101"/>
      <c r="B170" s="193"/>
      <c r="C170" s="193"/>
      <c r="D170" s="118"/>
      <c r="E170" s="127"/>
      <c r="F170" s="133"/>
      <c r="G170" s="133"/>
      <c r="H170" s="133"/>
      <c r="I170" s="133"/>
      <c r="J170" s="145"/>
      <c r="K170" s="148"/>
      <c r="L170" s="151"/>
      <c r="M170" s="154"/>
      <c r="N170" s="14"/>
      <c r="O170" s="15"/>
      <c r="P170" s="15"/>
      <c r="Q170" s="16"/>
      <c r="R170" s="17" t="str">
        <f ca="1">IF(Q170=0," ",IFERROR(IF(DATEDIF(TODAY(),Q170,"M")&lt;=5,"ROJO",IF(DATEDIF(TODAY(),Q170,"M")&gt;=12,"VERDE",IF(AND(DATEDIF(TODAY(),Q170,"M")&gt;=6,DATEDIF(TODAY(),Q170,"M")&lt;=11),"AMARILLO"))),S170))</f>
        <v xml:space="preserve"> </v>
      </c>
      <c r="S170" s="25" t="str">
        <f>IF(Q170=0," ",IF(Q170&lt;=$N$4,"VENCIDO","NO VENCIDO"))</f>
        <v xml:space="preserve"> </v>
      </c>
      <c r="T170" s="18"/>
      <c r="U170" s="19"/>
      <c r="V170" s="19"/>
      <c r="W170" s="20"/>
      <c r="X170" s="20"/>
      <c r="Y170" s="164"/>
      <c r="Z170" s="21"/>
      <c r="AA170" s="4"/>
      <c r="AB170" s="166"/>
      <c r="AC170" s="166"/>
      <c r="AD170" s="170"/>
      <c r="AE170" s="166"/>
      <c r="AF170" s="166"/>
      <c r="AG170" s="166"/>
      <c r="AH170" s="166"/>
      <c r="AI170" s="166"/>
      <c r="AJ170" s="166"/>
      <c r="AK170" s="166"/>
      <c r="AL170" s="166"/>
      <c r="AM170" s="166"/>
      <c r="AN170" s="166"/>
      <c r="AO170" s="184"/>
      <c r="AP170" s="24"/>
      <c r="AQ170" s="8"/>
    </row>
    <row r="171" spans="1:43" ht="14.65" customHeight="1">
      <c r="A171" s="101"/>
      <c r="B171" s="193"/>
      <c r="C171" s="193"/>
      <c r="D171" s="118"/>
      <c r="E171" s="127"/>
      <c r="F171" s="133"/>
      <c r="G171" s="133"/>
      <c r="H171" s="133"/>
      <c r="I171" s="133"/>
      <c r="J171" s="145"/>
      <c r="K171" s="148"/>
      <c r="L171" s="151"/>
      <c r="M171" s="155"/>
      <c r="N171" s="14"/>
      <c r="O171" s="15"/>
      <c r="P171" s="15"/>
      <c r="Q171" s="16"/>
      <c r="R171" s="17" t="str">
        <f ca="1">IF(Q171=0," ",IFERROR(IF(DATEDIF(TODAY(),Q171,"M")&lt;=5,"ROJO",IF(DATEDIF(TODAY(),Q171,"M")&gt;=12,"VERDE",IF(AND(DATEDIF(TODAY(),Q171,"M")&gt;=6,DATEDIF(TODAY(),Q171,"M")&lt;=11),"AMARILLO"))),S171))</f>
        <v xml:space="preserve"> </v>
      </c>
      <c r="S171" s="25" t="str">
        <f>IF(Q171=0," ",IF(Q171&lt;=$N$4,"VENCIDO","NO VENCIDO"))</f>
        <v xml:space="preserve"> </v>
      </c>
      <c r="T171" s="18"/>
      <c r="U171" s="19"/>
      <c r="V171" s="19"/>
      <c r="W171" s="20"/>
      <c r="X171" s="20"/>
      <c r="Y171" s="164"/>
      <c r="Z171" s="21"/>
      <c r="AA171" s="4"/>
      <c r="AB171" s="166"/>
      <c r="AC171" s="166"/>
      <c r="AD171" s="170"/>
      <c r="AE171" s="166"/>
      <c r="AF171" s="166"/>
      <c r="AG171" s="166"/>
      <c r="AH171" s="166"/>
      <c r="AI171" s="166"/>
      <c r="AJ171" s="166"/>
      <c r="AK171" s="166"/>
      <c r="AL171" s="166"/>
      <c r="AM171" s="166"/>
      <c r="AN171" s="166"/>
      <c r="AO171" s="185"/>
      <c r="AP171" s="24"/>
      <c r="AQ171" s="8"/>
    </row>
    <row r="172" spans="1:43" ht="16.5">
      <c r="A172" s="102"/>
      <c r="B172" s="193"/>
      <c r="C172" s="193"/>
      <c r="D172" s="119"/>
      <c r="E172" s="128"/>
      <c r="F172" s="134"/>
      <c r="G172" s="134"/>
      <c r="H172" s="134"/>
      <c r="I172" s="134"/>
      <c r="J172" s="146"/>
      <c r="K172" s="149"/>
      <c r="L172" s="152"/>
      <c r="M172" s="28" t="b">
        <f>M167=N172</f>
        <v>1</v>
      </c>
      <c r="N172" s="29">
        <f>SUM(N167:N171)</f>
        <v>0</v>
      </c>
      <c r="O172" s="30" t="s">
        <v>112</v>
      </c>
      <c r="P172" s="31"/>
      <c r="Q172" s="32"/>
      <c r="R172" s="32"/>
      <c r="S172" s="32"/>
      <c r="T172" s="33">
        <f>SUM(T167:T171)</f>
        <v>0</v>
      </c>
      <c r="U172" s="34"/>
      <c r="V172" s="34"/>
      <c r="W172" s="34"/>
      <c r="X172" s="35"/>
      <c r="Y172" s="165"/>
      <c r="Z172" s="36"/>
      <c r="AA172" s="4"/>
      <c r="AB172" s="37"/>
      <c r="AC172" s="37"/>
      <c r="AD172" s="38"/>
      <c r="AE172" s="37"/>
      <c r="AF172" s="37"/>
      <c r="AG172" s="37"/>
      <c r="AH172" s="37"/>
      <c r="AI172" s="37"/>
      <c r="AJ172" s="37"/>
      <c r="AK172" s="37"/>
      <c r="AL172" s="37"/>
      <c r="AM172" s="37"/>
      <c r="AN172" s="37"/>
      <c r="AO172" s="39"/>
      <c r="AP172" s="24"/>
      <c r="AQ172" s="8"/>
    </row>
    <row r="173" spans="1:43" ht="14.65" customHeight="1">
      <c r="A173" s="100">
        <f>A167+1</f>
        <v>29</v>
      </c>
      <c r="B173" s="193" t="s">
        <v>165</v>
      </c>
      <c r="C173" s="193"/>
      <c r="D173" s="117">
        <f>+Octubre!M173</f>
        <v>14</v>
      </c>
      <c r="E173" s="126"/>
      <c r="F173" s="132"/>
      <c r="G173" s="132"/>
      <c r="H173" s="132"/>
      <c r="I173" s="132"/>
      <c r="J173" s="144">
        <f>+F173+G173</f>
        <v>0</v>
      </c>
      <c r="K173" s="147">
        <f>+AO173</f>
        <v>0</v>
      </c>
      <c r="L173" s="150">
        <f>+J173+K173</f>
        <v>0</v>
      </c>
      <c r="M173" s="153">
        <f>+(D173+E173)-(L173)+H173-I173</f>
        <v>14</v>
      </c>
      <c r="N173" s="14"/>
      <c r="O173" s="15"/>
      <c r="P173" s="15"/>
      <c r="Q173" s="16"/>
      <c r="R173" s="17" t="str">
        <f ca="1">IF(Q173=0," ",IFERROR(IF(DATEDIF(TODAY(),Q173,"M")&lt;=5,"ROJO",IF(DATEDIF(TODAY(),Q173,"M")&gt;=12,"VERDE",IF(AND(DATEDIF(TODAY(),Q173,"M")&gt;=6,DATEDIF(TODAY(),Q173,"M")&lt;=11),"AMARILLO"))),S173))</f>
        <v xml:space="preserve"> </v>
      </c>
      <c r="S173" s="17" t="str">
        <f>IF(Q173=0," ",IF(Q173&lt;=$N$4,"VENCIDO","NO VENCIDO"))</f>
        <v xml:space="preserve"> </v>
      </c>
      <c r="T173" s="18"/>
      <c r="U173" s="19"/>
      <c r="V173" s="19"/>
      <c r="W173" s="20"/>
      <c r="X173" s="20"/>
      <c r="Y173" s="163">
        <f>+AT173</f>
        <v>0</v>
      </c>
      <c r="Z173" s="21"/>
      <c r="AA173" s="4"/>
      <c r="AB173" s="166"/>
      <c r="AC173" s="166"/>
      <c r="AD173" s="170">
        <f>+AB173+AC173</f>
        <v>0</v>
      </c>
      <c r="AE173" s="166"/>
      <c r="AF173" s="166"/>
      <c r="AG173" s="166"/>
      <c r="AH173" s="166"/>
      <c r="AI173" s="166"/>
      <c r="AJ173" s="166"/>
      <c r="AK173" s="166"/>
      <c r="AL173" s="166"/>
      <c r="AM173" s="166"/>
      <c r="AN173" s="166"/>
      <c r="AO173" s="183">
        <f>SUM(AD173:AN177)</f>
        <v>0</v>
      </c>
      <c r="AP173" s="24"/>
      <c r="AQ173" s="8"/>
    </row>
    <row r="174" spans="1:43" ht="14.65" customHeight="1">
      <c r="A174" s="101"/>
      <c r="B174" s="193"/>
      <c r="C174" s="193"/>
      <c r="D174" s="118"/>
      <c r="E174" s="127"/>
      <c r="F174" s="133"/>
      <c r="G174" s="133"/>
      <c r="H174" s="133"/>
      <c r="I174" s="133"/>
      <c r="J174" s="145"/>
      <c r="K174" s="148"/>
      <c r="L174" s="151"/>
      <c r="M174" s="154"/>
      <c r="N174" s="14"/>
      <c r="O174" s="15"/>
      <c r="P174" s="15"/>
      <c r="Q174" s="16"/>
      <c r="R174" s="17" t="str">
        <f ca="1">IF(Q174=0," ",IFERROR(IF(DATEDIF(TODAY(),Q174,"M")&lt;=5,"ROJO",IF(DATEDIF(TODAY(),Q174,"M")&gt;=12,"VERDE",IF(AND(DATEDIF(TODAY(),Q174,"M")&gt;=6,DATEDIF(TODAY(),Q174,"M")&lt;=11),"AMARILLO"))),S174))</f>
        <v xml:space="preserve"> </v>
      </c>
      <c r="S174" s="25" t="str">
        <f>IF(Q174=0," ",IF(Q174&lt;=$N$4,"VENCIDO","NO VENCIDO"))</f>
        <v xml:space="preserve"> </v>
      </c>
      <c r="T174" s="18"/>
      <c r="U174" s="19"/>
      <c r="V174" s="19"/>
      <c r="W174" s="20"/>
      <c r="X174" s="20"/>
      <c r="Y174" s="164"/>
      <c r="Z174" s="21"/>
      <c r="AA174" s="4"/>
      <c r="AB174" s="166"/>
      <c r="AC174" s="166"/>
      <c r="AD174" s="170"/>
      <c r="AE174" s="166"/>
      <c r="AF174" s="166"/>
      <c r="AG174" s="166"/>
      <c r="AH174" s="166"/>
      <c r="AI174" s="166"/>
      <c r="AJ174" s="166"/>
      <c r="AK174" s="166"/>
      <c r="AL174" s="166"/>
      <c r="AM174" s="166"/>
      <c r="AN174" s="166"/>
      <c r="AO174" s="184"/>
      <c r="AP174" s="24"/>
      <c r="AQ174" s="8"/>
    </row>
    <row r="175" spans="1:43" ht="14.65" customHeight="1">
      <c r="A175" s="101"/>
      <c r="B175" s="193"/>
      <c r="C175" s="193"/>
      <c r="D175" s="118"/>
      <c r="E175" s="127"/>
      <c r="F175" s="133"/>
      <c r="G175" s="133"/>
      <c r="H175" s="133"/>
      <c r="I175" s="133"/>
      <c r="J175" s="145"/>
      <c r="K175" s="148"/>
      <c r="L175" s="151"/>
      <c r="M175" s="154"/>
      <c r="N175" s="14"/>
      <c r="O175" s="15"/>
      <c r="P175" s="15"/>
      <c r="Q175" s="16"/>
      <c r="R175" s="17" t="str">
        <f ca="1">IF(Q175=0," ",IFERROR(IF(DATEDIF(TODAY(),Q175,"M")&lt;=5,"ROJO",IF(DATEDIF(TODAY(),Q175,"M")&gt;=12,"VERDE",IF(AND(DATEDIF(TODAY(),Q175,"M")&gt;=6,DATEDIF(TODAY(),Q175,"M")&lt;=11),"AMARILLO"))),S175))</f>
        <v xml:space="preserve"> </v>
      </c>
      <c r="S175" s="25" t="str">
        <f>IF(Q175=0," ",IF(Q175&lt;=$N$4,"VENCIDO","NO VENCIDO"))</f>
        <v xml:space="preserve"> </v>
      </c>
      <c r="T175" s="18"/>
      <c r="U175" s="19"/>
      <c r="V175" s="19"/>
      <c r="W175" s="20"/>
      <c r="X175" s="20"/>
      <c r="Y175" s="164"/>
      <c r="Z175" s="21"/>
      <c r="AA175" s="4"/>
      <c r="AB175" s="166"/>
      <c r="AC175" s="166"/>
      <c r="AD175" s="170"/>
      <c r="AE175" s="166"/>
      <c r="AF175" s="166"/>
      <c r="AG175" s="166"/>
      <c r="AH175" s="166"/>
      <c r="AI175" s="166"/>
      <c r="AJ175" s="166"/>
      <c r="AK175" s="166"/>
      <c r="AL175" s="166"/>
      <c r="AM175" s="166"/>
      <c r="AN175" s="166"/>
      <c r="AO175" s="184"/>
      <c r="AP175" s="24"/>
      <c r="AQ175" s="8"/>
    </row>
    <row r="176" spans="1:43" ht="14.65" customHeight="1">
      <c r="A176" s="101"/>
      <c r="B176" s="193"/>
      <c r="C176" s="193"/>
      <c r="D176" s="118"/>
      <c r="E176" s="127"/>
      <c r="F176" s="133"/>
      <c r="G176" s="133"/>
      <c r="H176" s="133"/>
      <c r="I176" s="133"/>
      <c r="J176" s="145"/>
      <c r="K176" s="148"/>
      <c r="L176" s="151"/>
      <c r="M176" s="154"/>
      <c r="N176" s="14"/>
      <c r="O176" s="15"/>
      <c r="P176" s="15"/>
      <c r="Q176" s="16"/>
      <c r="R176" s="17" t="str">
        <f ca="1">IF(Q176=0," ",IFERROR(IF(DATEDIF(TODAY(),Q176,"M")&lt;=5,"ROJO",IF(DATEDIF(TODAY(),Q176,"M")&gt;=12,"VERDE",IF(AND(DATEDIF(TODAY(),Q176,"M")&gt;=6,DATEDIF(TODAY(),Q176,"M")&lt;=11),"AMARILLO"))),S176))</f>
        <v xml:space="preserve"> </v>
      </c>
      <c r="S176" s="25" t="str">
        <f>IF(Q176=0," ",IF(Q176&lt;=$N$4,"VENCIDO","NO VENCIDO"))</f>
        <v xml:space="preserve"> </v>
      </c>
      <c r="T176" s="18"/>
      <c r="U176" s="19"/>
      <c r="V176" s="19"/>
      <c r="W176" s="20"/>
      <c r="X176" s="20"/>
      <c r="Y176" s="164"/>
      <c r="Z176" s="21"/>
      <c r="AA176" s="4"/>
      <c r="AB176" s="166"/>
      <c r="AC176" s="166"/>
      <c r="AD176" s="170"/>
      <c r="AE176" s="166"/>
      <c r="AF176" s="166"/>
      <c r="AG176" s="166"/>
      <c r="AH176" s="166"/>
      <c r="AI176" s="166"/>
      <c r="AJ176" s="166"/>
      <c r="AK176" s="166"/>
      <c r="AL176" s="166"/>
      <c r="AM176" s="166"/>
      <c r="AN176" s="166"/>
      <c r="AO176" s="184"/>
      <c r="AP176" s="24"/>
      <c r="AQ176" s="8"/>
    </row>
    <row r="177" spans="1:43" ht="14.65" customHeight="1">
      <c r="A177" s="101"/>
      <c r="B177" s="193"/>
      <c r="C177" s="193"/>
      <c r="D177" s="118"/>
      <c r="E177" s="127"/>
      <c r="F177" s="133"/>
      <c r="G177" s="133"/>
      <c r="H177" s="133"/>
      <c r="I177" s="133"/>
      <c r="J177" s="145"/>
      <c r="K177" s="148"/>
      <c r="L177" s="151"/>
      <c r="M177" s="155"/>
      <c r="N177" s="14"/>
      <c r="O177" s="15"/>
      <c r="P177" s="15"/>
      <c r="Q177" s="16"/>
      <c r="R177" s="17" t="str">
        <f ca="1">IF(Q177=0," ",IFERROR(IF(DATEDIF(TODAY(),Q177,"M")&lt;=5,"ROJO",IF(DATEDIF(TODAY(),Q177,"M")&gt;=12,"VERDE",IF(AND(DATEDIF(TODAY(),Q177,"M")&gt;=6,DATEDIF(TODAY(),Q177,"M")&lt;=11),"AMARILLO"))),S177))</f>
        <v xml:space="preserve"> </v>
      </c>
      <c r="S177" s="25" t="str">
        <f>IF(Q177=0," ",IF(Q177&lt;=$N$4,"VENCIDO","NO VENCIDO"))</f>
        <v xml:space="preserve"> </v>
      </c>
      <c r="T177" s="18"/>
      <c r="U177" s="19"/>
      <c r="V177" s="19"/>
      <c r="W177" s="20"/>
      <c r="X177" s="20"/>
      <c r="Y177" s="164"/>
      <c r="Z177" s="21"/>
      <c r="AA177" s="4"/>
      <c r="AB177" s="166"/>
      <c r="AC177" s="166"/>
      <c r="AD177" s="170"/>
      <c r="AE177" s="166"/>
      <c r="AF177" s="166"/>
      <c r="AG177" s="166"/>
      <c r="AH177" s="166"/>
      <c r="AI177" s="166"/>
      <c r="AJ177" s="166"/>
      <c r="AK177" s="166"/>
      <c r="AL177" s="166"/>
      <c r="AM177" s="166"/>
      <c r="AN177" s="166"/>
      <c r="AO177" s="185"/>
      <c r="AP177" s="24"/>
      <c r="AQ177" s="8"/>
    </row>
    <row r="178" spans="1:43" ht="16.5">
      <c r="A178" s="102"/>
      <c r="B178" s="193"/>
      <c r="C178" s="193"/>
      <c r="D178" s="119"/>
      <c r="E178" s="128"/>
      <c r="F178" s="134"/>
      <c r="G178" s="134"/>
      <c r="H178" s="134"/>
      <c r="I178" s="134"/>
      <c r="J178" s="146"/>
      <c r="K178" s="149"/>
      <c r="L178" s="152"/>
      <c r="M178" s="28" t="b">
        <f>M173=N178</f>
        <v>0</v>
      </c>
      <c r="N178" s="29">
        <f>SUM(N173:N177)</f>
        <v>0</v>
      </c>
      <c r="O178" s="30" t="s">
        <v>112</v>
      </c>
      <c r="P178" s="31"/>
      <c r="Q178" s="32"/>
      <c r="R178" s="32"/>
      <c r="S178" s="32"/>
      <c r="T178" s="33">
        <f>SUM(T173:T177)</f>
        <v>0</v>
      </c>
      <c r="U178" s="34"/>
      <c r="V178" s="34"/>
      <c r="W178" s="34"/>
      <c r="X178" s="35"/>
      <c r="Y178" s="165"/>
      <c r="Z178" s="36"/>
      <c r="AA178" s="4"/>
      <c r="AB178" s="37"/>
      <c r="AC178" s="37"/>
      <c r="AD178" s="38"/>
      <c r="AE178" s="37"/>
      <c r="AF178" s="37"/>
      <c r="AG178" s="37"/>
      <c r="AH178" s="37"/>
      <c r="AI178" s="37"/>
      <c r="AJ178" s="37"/>
      <c r="AK178" s="37"/>
      <c r="AL178" s="37"/>
      <c r="AM178" s="37"/>
      <c r="AN178" s="37"/>
      <c r="AO178" s="39"/>
      <c r="AP178" s="24"/>
      <c r="AQ178" s="8"/>
    </row>
    <row r="179" spans="1:43" ht="14.65" customHeight="1">
      <c r="A179" s="100">
        <f>A173+1</f>
        <v>30</v>
      </c>
      <c r="B179" s="193" t="s">
        <v>168</v>
      </c>
      <c r="C179" s="193"/>
      <c r="D179" s="117">
        <f>+Octubre!M179</f>
        <v>9</v>
      </c>
      <c r="E179" s="126"/>
      <c r="F179" s="132"/>
      <c r="G179" s="132"/>
      <c r="H179" s="132"/>
      <c r="I179" s="132"/>
      <c r="J179" s="144">
        <f>+F179+G179</f>
        <v>0</v>
      </c>
      <c r="K179" s="147">
        <f>+AO179</f>
        <v>0</v>
      </c>
      <c r="L179" s="150">
        <f>+J179+K179</f>
        <v>0</v>
      </c>
      <c r="M179" s="153">
        <f>+(D179+E179)-(L179)+H179-I179</f>
        <v>9</v>
      </c>
      <c r="N179" s="14"/>
      <c r="O179" s="15"/>
      <c r="P179" s="15"/>
      <c r="Q179" s="16"/>
      <c r="R179" s="17" t="str">
        <f ca="1">IF(Q179=0," ",IFERROR(IF(DATEDIF(TODAY(),Q179,"M")&lt;=5,"ROJO",IF(DATEDIF(TODAY(),Q179,"M")&gt;=12,"VERDE",IF(AND(DATEDIF(TODAY(),Q179,"M")&gt;=6,DATEDIF(TODAY(),Q179,"M")&lt;=11),"AMARILLO"))),S179))</f>
        <v xml:space="preserve"> </v>
      </c>
      <c r="S179" s="17" t="str">
        <f>IF(Q179=0," ",IF(Q179&lt;=$N$4,"VENCIDO","NO VENCIDO"))</f>
        <v xml:space="preserve"> </v>
      </c>
      <c r="T179" s="18"/>
      <c r="U179" s="19"/>
      <c r="V179" s="19"/>
      <c r="W179" s="20"/>
      <c r="X179" s="20"/>
      <c r="Y179" s="163">
        <f>+AT179</f>
        <v>0</v>
      </c>
      <c r="Z179" s="21"/>
      <c r="AA179" s="4"/>
      <c r="AB179" s="166"/>
      <c r="AC179" s="166"/>
      <c r="AD179" s="170">
        <f>+AB179+AC179</f>
        <v>0</v>
      </c>
      <c r="AE179" s="166"/>
      <c r="AF179" s="166"/>
      <c r="AG179" s="166"/>
      <c r="AH179" s="166"/>
      <c r="AI179" s="166"/>
      <c r="AJ179" s="166"/>
      <c r="AK179" s="166"/>
      <c r="AL179" s="166"/>
      <c r="AM179" s="166"/>
      <c r="AN179" s="166"/>
      <c r="AO179" s="183">
        <f>SUM(AD179:AN183)</f>
        <v>0</v>
      </c>
      <c r="AP179" s="24"/>
      <c r="AQ179" s="8"/>
    </row>
    <row r="180" spans="1:43" ht="14.65" customHeight="1">
      <c r="A180" s="101"/>
      <c r="B180" s="193"/>
      <c r="C180" s="193"/>
      <c r="D180" s="118"/>
      <c r="E180" s="127"/>
      <c r="F180" s="133"/>
      <c r="G180" s="133"/>
      <c r="H180" s="133"/>
      <c r="I180" s="133"/>
      <c r="J180" s="145"/>
      <c r="K180" s="148"/>
      <c r="L180" s="151"/>
      <c r="M180" s="154"/>
      <c r="N180" s="14"/>
      <c r="O180" s="15"/>
      <c r="P180" s="15"/>
      <c r="Q180" s="16"/>
      <c r="R180" s="17" t="str">
        <f ca="1">IF(Q180=0," ",IFERROR(IF(DATEDIF(TODAY(),Q180,"M")&lt;=5,"ROJO",IF(DATEDIF(TODAY(),Q180,"M")&gt;=12,"VERDE",IF(AND(DATEDIF(TODAY(),Q180,"M")&gt;=6,DATEDIF(TODAY(),Q180,"M")&lt;=11),"AMARILLO"))),S180))</f>
        <v xml:space="preserve"> </v>
      </c>
      <c r="S180" s="25" t="str">
        <f>IF(Q180=0," ",IF(Q180&lt;=$N$4,"VENCIDO","NO VENCIDO"))</f>
        <v xml:space="preserve"> </v>
      </c>
      <c r="T180" s="18"/>
      <c r="U180" s="19"/>
      <c r="V180" s="19"/>
      <c r="W180" s="20"/>
      <c r="X180" s="20"/>
      <c r="Y180" s="164"/>
      <c r="Z180" s="21"/>
      <c r="AA180" s="4"/>
      <c r="AB180" s="166"/>
      <c r="AC180" s="166"/>
      <c r="AD180" s="170"/>
      <c r="AE180" s="166"/>
      <c r="AF180" s="166"/>
      <c r="AG180" s="166"/>
      <c r="AH180" s="166"/>
      <c r="AI180" s="166"/>
      <c r="AJ180" s="166"/>
      <c r="AK180" s="166"/>
      <c r="AL180" s="166"/>
      <c r="AM180" s="166"/>
      <c r="AN180" s="166"/>
      <c r="AO180" s="184"/>
      <c r="AP180" s="24"/>
      <c r="AQ180" s="8"/>
    </row>
    <row r="181" spans="1:43" ht="14.65" customHeight="1">
      <c r="A181" s="101"/>
      <c r="B181" s="193"/>
      <c r="C181" s="193"/>
      <c r="D181" s="118"/>
      <c r="E181" s="127"/>
      <c r="F181" s="133"/>
      <c r="G181" s="133"/>
      <c r="H181" s="133"/>
      <c r="I181" s="133"/>
      <c r="J181" s="145"/>
      <c r="K181" s="148"/>
      <c r="L181" s="151"/>
      <c r="M181" s="154"/>
      <c r="N181" s="14"/>
      <c r="O181" s="15"/>
      <c r="P181" s="15"/>
      <c r="Q181" s="16"/>
      <c r="R181" s="17" t="str">
        <f ca="1">IF(Q181=0," ",IFERROR(IF(DATEDIF(TODAY(),Q181,"M")&lt;=5,"ROJO",IF(DATEDIF(TODAY(),Q181,"M")&gt;=12,"VERDE",IF(AND(DATEDIF(TODAY(),Q181,"M")&gt;=6,DATEDIF(TODAY(),Q181,"M")&lt;=11),"AMARILLO"))),S181))</f>
        <v xml:space="preserve"> </v>
      </c>
      <c r="S181" s="25" t="str">
        <f>IF(Q181=0," ",IF(Q181&lt;=$N$4,"VENCIDO","NO VENCIDO"))</f>
        <v xml:space="preserve"> </v>
      </c>
      <c r="T181" s="18"/>
      <c r="U181" s="19"/>
      <c r="V181" s="19"/>
      <c r="W181" s="20"/>
      <c r="X181" s="20"/>
      <c r="Y181" s="164"/>
      <c r="Z181" s="21"/>
      <c r="AA181" s="4"/>
      <c r="AB181" s="166"/>
      <c r="AC181" s="166"/>
      <c r="AD181" s="170"/>
      <c r="AE181" s="166"/>
      <c r="AF181" s="166"/>
      <c r="AG181" s="166"/>
      <c r="AH181" s="166"/>
      <c r="AI181" s="166"/>
      <c r="AJ181" s="166"/>
      <c r="AK181" s="166"/>
      <c r="AL181" s="166"/>
      <c r="AM181" s="166"/>
      <c r="AN181" s="166"/>
      <c r="AO181" s="184"/>
      <c r="AP181" s="24"/>
      <c r="AQ181" s="8"/>
    </row>
    <row r="182" spans="1:43" ht="14.65" customHeight="1">
      <c r="A182" s="101"/>
      <c r="B182" s="193"/>
      <c r="C182" s="193"/>
      <c r="D182" s="118"/>
      <c r="E182" s="127"/>
      <c r="F182" s="133"/>
      <c r="G182" s="133"/>
      <c r="H182" s="133"/>
      <c r="I182" s="133"/>
      <c r="J182" s="145"/>
      <c r="K182" s="148"/>
      <c r="L182" s="151"/>
      <c r="M182" s="154"/>
      <c r="N182" s="14"/>
      <c r="O182" s="15"/>
      <c r="P182" s="15"/>
      <c r="Q182" s="16"/>
      <c r="R182" s="17" t="str">
        <f ca="1">IF(Q182=0," ",IFERROR(IF(DATEDIF(TODAY(),Q182,"M")&lt;=5,"ROJO",IF(DATEDIF(TODAY(),Q182,"M")&gt;=12,"VERDE",IF(AND(DATEDIF(TODAY(),Q182,"M")&gt;=6,DATEDIF(TODAY(),Q182,"M")&lt;=11),"AMARILLO"))),S182))</f>
        <v xml:space="preserve"> </v>
      </c>
      <c r="S182" s="25" t="str">
        <f>IF(Q182=0," ",IF(Q182&lt;=$N$4,"VENCIDO","NO VENCIDO"))</f>
        <v xml:space="preserve"> </v>
      </c>
      <c r="T182" s="18"/>
      <c r="U182" s="19"/>
      <c r="V182" s="19"/>
      <c r="W182" s="20"/>
      <c r="X182" s="20"/>
      <c r="Y182" s="164"/>
      <c r="Z182" s="21"/>
      <c r="AA182" s="4"/>
      <c r="AB182" s="166"/>
      <c r="AC182" s="166"/>
      <c r="AD182" s="170"/>
      <c r="AE182" s="166"/>
      <c r="AF182" s="166"/>
      <c r="AG182" s="166"/>
      <c r="AH182" s="166"/>
      <c r="AI182" s="166"/>
      <c r="AJ182" s="166"/>
      <c r="AK182" s="166"/>
      <c r="AL182" s="166"/>
      <c r="AM182" s="166"/>
      <c r="AN182" s="166"/>
      <c r="AO182" s="184"/>
      <c r="AP182" s="24"/>
      <c r="AQ182" s="8"/>
    </row>
    <row r="183" spans="1:43" ht="14.65" customHeight="1">
      <c r="A183" s="101"/>
      <c r="B183" s="193"/>
      <c r="C183" s="193"/>
      <c r="D183" s="118"/>
      <c r="E183" s="127"/>
      <c r="F183" s="133"/>
      <c r="G183" s="133"/>
      <c r="H183" s="133"/>
      <c r="I183" s="133"/>
      <c r="J183" s="145"/>
      <c r="K183" s="148"/>
      <c r="L183" s="151"/>
      <c r="M183" s="155"/>
      <c r="N183" s="14"/>
      <c r="O183" s="15"/>
      <c r="P183" s="15"/>
      <c r="Q183" s="16"/>
      <c r="R183" s="17" t="str">
        <f ca="1">IF(Q183=0," ",IFERROR(IF(DATEDIF(TODAY(),Q183,"M")&lt;=5,"ROJO",IF(DATEDIF(TODAY(),Q183,"M")&gt;=12,"VERDE",IF(AND(DATEDIF(TODAY(),Q183,"M")&gt;=6,DATEDIF(TODAY(),Q183,"M")&lt;=11),"AMARILLO"))),S183))</f>
        <v xml:space="preserve"> </v>
      </c>
      <c r="S183" s="25" t="str">
        <f>IF(Q183=0," ",IF(Q183&lt;=$N$4,"VENCIDO","NO VENCIDO"))</f>
        <v xml:space="preserve"> </v>
      </c>
      <c r="T183" s="18"/>
      <c r="U183" s="19"/>
      <c r="V183" s="19"/>
      <c r="W183" s="20"/>
      <c r="X183" s="20"/>
      <c r="Y183" s="164"/>
      <c r="Z183" s="21"/>
      <c r="AA183" s="4"/>
      <c r="AB183" s="166"/>
      <c r="AC183" s="166"/>
      <c r="AD183" s="170"/>
      <c r="AE183" s="166"/>
      <c r="AF183" s="166"/>
      <c r="AG183" s="166"/>
      <c r="AH183" s="166"/>
      <c r="AI183" s="166"/>
      <c r="AJ183" s="166"/>
      <c r="AK183" s="166"/>
      <c r="AL183" s="166"/>
      <c r="AM183" s="166"/>
      <c r="AN183" s="166"/>
      <c r="AO183" s="185"/>
      <c r="AP183" s="24"/>
      <c r="AQ183" s="8"/>
    </row>
    <row r="184" spans="1:43" ht="16.5">
      <c r="A184" s="102"/>
      <c r="B184" s="193"/>
      <c r="C184" s="193"/>
      <c r="D184" s="119"/>
      <c r="E184" s="128"/>
      <c r="F184" s="134"/>
      <c r="G184" s="134"/>
      <c r="H184" s="134"/>
      <c r="I184" s="134"/>
      <c r="J184" s="146"/>
      <c r="K184" s="149"/>
      <c r="L184" s="152"/>
      <c r="M184" s="28" t="b">
        <f>M179=N184</f>
        <v>0</v>
      </c>
      <c r="N184" s="29">
        <f>SUM(N179:N183)</f>
        <v>0</v>
      </c>
      <c r="O184" s="30" t="s">
        <v>112</v>
      </c>
      <c r="P184" s="31"/>
      <c r="Q184" s="32"/>
      <c r="R184" s="32"/>
      <c r="S184" s="32"/>
      <c r="T184" s="33">
        <f>SUM(T179:T183)</f>
        <v>0</v>
      </c>
      <c r="U184" s="34"/>
      <c r="V184" s="34"/>
      <c r="W184" s="34"/>
      <c r="X184" s="35"/>
      <c r="Y184" s="165"/>
      <c r="Z184" s="36"/>
      <c r="AA184" s="4"/>
      <c r="AB184" s="37"/>
      <c r="AC184" s="37"/>
      <c r="AD184" s="38"/>
      <c r="AE184" s="37"/>
      <c r="AF184" s="37"/>
      <c r="AG184" s="37"/>
      <c r="AH184" s="37"/>
      <c r="AI184" s="37"/>
      <c r="AJ184" s="37"/>
      <c r="AK184" s="37"/>
      <c r="AL184" s="37"/>
      <c r="AM184" s="37"/>
      <c r="AN184" s="37"/>
      <c r="AO184" s="39"/>
      <c r="AP184" s="24"/>
      <c r="AQ184" s="8"/>
    </row>
    <row r="185" spans="1:43" ht="14.65" customHeight="1">
      <c r="A185" s="100">
        <f>A179+1</f>
        <v>31</v>
      </c>
      <c r="B185" s="193" t="s">
        <v>170</v>
      </c>
      <c r="C185" s="193"/>
      <c r="D185" s="117">
        <f>+Octubre!M185</f>
        <v>6</v>
      </c>
      <c r="E185" s="126"/>
      <c r="F185" s="132"/>
      <c r="G185" s="132"/>
      <c r="H185" s="132"/>
      <c r="I185" s="132"/>
      <c r="J185" s="144">
        <f>+F185+G185</f>
        <v>0</v>
      </c>
      <c r="K185" s="147">
        <f>+AO185</f>
        <v>0</v>
      </c>
      <c r="L185" s="150">
        <f>+J185+K185</f>
        <v>0</v>
      </c>
      <c r="M185" s="153">
        <f>+(D185+E185)-(L185)+H185-I185</f>
        <v>6</v>
      </c>
      <c r="N185" s="14"/>
      <c r="O185" s="15"/>
      <c r="P185" s="15"/>
      <c r="Q185" s="16"/>
      <c r="R185" s="17" t="str">
        <f ca="1">IF(Q185=0," ",IFERROR(IF(DATEDIF(TODAY(),Q185,"M")&lt;=5,"ROJO",IF(DATEDIF(TODAY(),Q185,"M")&gt;=12,"VERDE",IF(AND(DATEDIF(TODAY(),Q185,"M")&gt;=6,DATEDIF(TODAY(),Q185,"M")&lt;=11),"AMARILLO"))),S185))</f>
        <v xml:space="preserve"> </v>
      </c>
      <c r="S185" s="17" t="str">
        <f>IF(Q185=0," ",IF(Q185&lt;=$N$4,"VENCIDO","NO VENCIDO"))</f>
        <v xml:space="preserve"> </v>
      </c>
      <c r="T185" s="18"/>
      <c r="U185" s="19"/>
      <c r="V185" s="19"/>
      <c r="W185" s="20"/>
      <c r="X185" s="20"/>
      <c r="Y185" s="163">
        <f>+AT185</f>
        <v>0</v>
      </c>
      <c r="Z185" s="21"/>
      <c r="AA185" s="4"/>
      <c r="AB185" s="166"/>
      <c r="AC185" s="166"/>
      <c r="AD185" s="170">
        <f>+AB185+AC185</f>
        <v>0</v>
      </c>
      <c r="AE185" s="166"/>
      <c r="AF185" s="166"/>
      <c r="AG185" s="166"/>
      <c r="AH185" s="166"/>
      <c r="AI185" s="166"/>
      <c r="AJ185" s="166"/>
      <c r="AK185" s="166"/>
      <c r="AL185" s="166"/>
      <c r="AM185" s="166"/>
      <c r="AN185" s="166"/>
      <c r="AO185" s="183">
        <f>SUM(AD185:AN189)</f>
        <v>0</v>
      </c>
      <c r="AP185" s="24"/>
      <c r="AQ185" s="8"/>
    </row>
    <row r="186" spans="1:43" ht="14.65" customHeight="1">
      <c r="A186" s="101"/>
      <c r="B186" s="193"/>
      <c r="C186" s="193"/>
      <c r="D186" s="118"/>
      <c r="E186" s="127"/>
      <c r="F186" s="133"/>
      <c r="G186" s="133"/>
      <c r="H186" s="133"/>
      <c r="I186" s="133"/>
      <c r="J186" s="145"/>
      <c r="K186" s="148"/>
      <c r="L186" s="151"/>
      <c r="M186" s="154"/>
      <c r="N186" s="14"/>
      <c r="O186" s="15"/>
      <c r="P186" s="15"/>
      <c r="Q186" s="16"/>
      <c r="R186" s="17" t="str">
        <f ca="1">IF(Q186=0," ",IFERROR(IF(DATEDIF(TODAY(),Q186,"M")&lt;=5,"ROJO",IF(DATEDIF(TODAY(),Q186,"M")&gt;=12,"VERDE",IF(AND(DATEDIF(TODAY(),Q186,"M")&gt;=6,DATEDIF(TODAY(),Q186,"M")&lt;=11),"AMARILLO"))),S186))</f>
        <v xml:space="preserve"> </v>
      </c>
      <c r="S186" s="25" t="str">
        <f>IF(Q186=0," ",IF(Q186&lt;=$N$4,"VENCIDO","NO VENCIDO"))</f>
        <v xml:space="preserve"> </v>
      </c>
      <c r="T186" s="18"/>
      <c r="U186" s="19"/>
      <c r="V186" s="19"/>
      <c r="W186" s="20"/>
      <c r="X186" s="20"/>
      <c r="Y186" s="164"/>
      <c r="Z186" s="21"/>
      <c r="AA186" s="4"/>
      <c r="AB186" s="166"/>
      <c r="AC186" s="166"/>
      <c r="AD186" s="170"/>
      <c r="AE186" s="166"/>
      <c r="AF186" s="166"/>
      <c r="AG186" s="166"/>
      <c r="AH186" s="166"/>
      <c r="AI186" s="166"/>
      <c r="AJ186" s="166"/>
      <c r="AK186" s="166"/>
      <c r="AL186" s="166"/>
      <c r="AM186" s="166"/>
      <c r="AN186" s="166"/>
      <c r="AO186" s="184"/>
      <c r="AP186" s="24"/>
      <c r="AQ186" s="8"/>
    </row>
    <row r="187" spans="1:43" ht="14.65" customHeight="1">
      <c r="A187" s="101"/>
      <c r="B187" s="193"/>
      <c r="C187" s="193"/>
      <c r="D187" s="118"/>
      <c r="E187" s="127"/>
      <c r="F187" s="133"/>
      <c r="G187" s="133"/>
      <c r="H187" s="133"/>
      <c r="I187" s="133"/>
      <c r="J187" s="145"/>
      <c r="K187" s="148"/>
      <c r="L187" s="151"/>
      <c r="M187" s="154"/>
      <c r="N187" s="14"/>
      <c r="O187" s="15"/>
      <c r="P187" s="15"/>
      <c r="Q187" s="16"/>
      <c r="R187" s="17" t="str">
        <f ca="1">IF(Q187=0," ",IFERROR(IF(DATEDIF(TODAY(),Q187,"M")&lt;=5,"ROJO",IF(DATEDIF(TODAY(),Q187,"M")&gt;=12,"VERDE",IF(AND(DATEDIF(TODAY(),Q187,"M")&gt;=6,DATEDIF(TODAY(),Q187,"M")&lt;=11),"AMARILLO"))),S187))</f>
        <v xml:space="preserve"> </v>
      </c>
      <c r="S187" s="25" t="str">
        <f>IF(Q187=0," ",IF(Q187&lt;=$N$4,"VENCIDO","NO VENCIDO"))</f>
        <v xml:space="preserve"> </v>
      </c>
      <c r="T187" s="18"/>
      <c r="U187" s="19"/>
      <c r="V187" s="19"/>
      <c r="W187" s="20"/>
      <c r="X187" s="20"/>
      <c r="Y187" s="164"/>
      <c r="Z187" s="21"/>
      <c r="AA187" s="4"/>
      <c r="AB187" s="166"/>
      <c r="AC187" s="166"/>
      <c r="AD187" s="170"/>
      <c r="AE187" s="166"/>
      <c r="AF187" s="166"/>
      <c r="AG187" s="166"/>
      <c r="AH187" s="166"/>
      <c r="AI187" s="166"/>
      <c r="AJ187" s="166"/>
      <c r="AK187" s="166"/>
      <c r="AL187" s="166"/>
      <c r="AM187" s="166"/>
      <c r="AN187" s="166"/>
      <c r="AO187" s="184"/>
      <c r="AP187" s="24"/>
      <c r="AQ187" s="8"/>
    </row>
    <row r="188" spans="1:43" ht="14.65" customHeight="1">
      <c r="A188" s="101"/>
      <c r="B188" s="193"/>
      <c r="C188" s="193"/>
      <c r="D188" s="118"/>
      <c r="E188" s="127"/>
      <c r="F188" s="133"/>
      <c r="G188" s="133"/>
      <c r="H188" s="133"/>
      <c r="I188" s="133"/>
      <c r="J188" s="145"/>
      <c r="K188" s="148"/>
      <c r="L188" s="151"/>
      <c r="M188" s="154"/>
      <c r="N188" s="14"/>
      <c r="O188" s="15"/>
      <c r="P188" s="15"/>
      <c r="Q188" s="16"/>
      <c r="R188" s="17" t="str">
        <f ca="1">IF(Q188=0," ",IFERROR(IF(DATEDIF(TODAY(),Q188,"M")&lt;=5,"ROJO",IF(DATEDIF(TODAY(),Q188,"M")&gt;=12,"VERDE",IF(AND(DATEDIF(TODAY(),Q188,"M")&gt;=6,DATEDIF(TODAY(),Q188,"M")&lt;=11),"AMARILLO"))),S188))</f>
        <v xml:space="preserve"> </v>
      </c>
      <c r="S188" s="25" t="str">
        <f>IF(Q188=0," ",IF(Q188&lt;=$N$4,"VENCIDO","NO VENCIDO"))</f>
        <v xml:space="preserve"> </v>
      </c>
      <c r="T188" s="18"/>
      <c r="U188" s="19"/>
      <c r="V188" s="19"/>
      <c r="W188" s="20"/>
      <c r="X188" s="20"/>
      <c r="Y188" s="164"/>
      <c r="Z188" s="21"/>
      <c r="AA188" s="4"/>
      <c r="AB188" s="166"/>
      <c r="AC188" s="166"/>
      <c r="AD188" s="170"/>
      <c r="AE188" s="166"/>
      <c r="AF188" s="166"/>
      <c r="AG188" s="166"/>
      <c r="AH188" s="166"/>
      <c r="AI188" s="166"/>
      <c r="AJ188" s="166"/>
      <c r="AK188" s="166"/>
      <c r="AL188" s="166"/>
      <c r="AM188" s="166"/>
      <c r="AN188" s="166"/>
      <c r="AO188" s="184"/>
      <c r="AP188" s="24"/>
      <c r="AQ188" s="8"/>
    </row>
    <row r="189" spans="1:43" ht="14.65" customHeight="1">
      <c r="A189" s="101"/>
      <c r="B189" s="193"/>
      <c r="C189" s="193"/>
      <c r="D189" s="118"/>
      <c r="E189" s="127"/>
      <c r="F189" s="133"/>
      <c r="G189" s="133"/>
      <c r="H189" s="133"/>
      <c r="I189" s="133"/>
      <c r="J189" s="145"/>
      <c r="K189" s="148"/>
      <c r="L189" s="151"/>
      <c r="M189" s="155"/>
      <c r="N189" s="14"/>
      <c r="O189" s="15"/>
      <c r="P189" s="15"/>
      <c r="Q189" s="16"/>
      <c r="R189" s="17" t="str">
        <f ca="1">IF(Q189=0," ",IFERROR(IF(DATEDIF(TODAY(),Q189,"M")&lt;=5,"ROJO",IF(DATEDIF(TODAY(),Q189,"M")&gt;=12,"VERDE",IF(AND(DATEDIF(TODAY(),Q189,"M")&gt;=6,DATEDIF(TODAY(),Q189,"M")&lt;=11),"AMARILLO"))),S189))</f>
        <v xml:space="preserve"> </v>
      </c>
      <c r="S189" s="25" t="str">
        <f>IF(Q189=0," ",IF(Q189&lt;=$N$4,"VENCIDO","NO VENCIDO"))</f>
        <v xml:space="preserve"> </v>
      </c>
      <c r="T189" s="18"/>
      <c r="U189" s="19"/>
      <c r="V189" s="19"/>
      <c r="W189" s="20"/>
      <c r="X189" s="20"/>
      <c r="Y189" s="164"/>
      <c r="Z189" s="21"/>
      <c r="AA189" s="4"/>
      <c r="AB189" s="166"/>
      <c r="AC189" s="166"/>
      <c r="AD189" s="170"/>
      <c r="AE189" s="166"/>
      <c r="AF189" s="166"/>
      <c r="AG189" s="166"/>
      <c r="AH189" s="166"/>
      <c r="AI189" s="166"/>
      <c r="AJ189" s="166"/>
      <c r="AK189" s="166"/>
      <c r="AL189" s="166"/>
      <c r="AM189" s="166"/>
      <c r="AN189" s="166"/>
      <c r="AO189" s="185"/>
      <c r="AP189" s="24"/>
      <c r="AQ189" s="8"/>
    </row>
    <row r="190" spans="1:43" ht="16.5">
      <c r="A190" s="102"/>
      <c r="B190" s="193"/>
      <c r="C190" s="193"/>
      <c r="D190" s="119"/>
      <c r="E190" s="128"/>
      <c r="F190" s="134"/>
      <c r="G190" s="134"/>
      <c r="H190" s="134"/>
      <c r="I190" s="134"/>
      <c r="J190" s="146"/>
      <c r="K190" s="149"/>
      <c r="L190" s="152"/>
      <c r="M190" s="28" t="b">
        <f>M185=N190</f>
        <v>0</v>
      </c>
      <c r="N190" s="29">
        <f>SUM(N185:N189)</f>
        <v>0</v>
      </c>
      <c r="O190" s="30" t="s">
        <v>112</v>
      </c>
      <c r="P190" s="31"/>
      <c r="Q190" s="32"/>
      <c r="R190" s="32"/>
      <c r="S190" s="32"/>
      <c r="T190" s="33">
        <f>SUM(T185:T189)</f>
        <v>0</v>
      </c>
      <c r="U190" s="34"/>
      <c r="V190" s="34"/>
      <c r="W190" s="34"/>
      <c r="X190" s="35"/>
      <c r="Y190" s="165"/>
      <c r="Z190" s="36"/>
      <c r="AA190" s="4"/>
      <c r="AB190" s="37"/>
      <c r="AC190" s="37"/>
      <c r="AD190" s="38"/>
      <c r="AE190" s="37"/>
      <c r="AF190" s="37"/>
      <c r="AG190" s="37"/>
      <c r="AH190" s="37"/>
      <c r="AI190" s="37"/>
      <c r="AJ190" s="37"/>
      <c r="AK190" s="37"/>
      <c r="AL190" s="37"/>
      <c r="AM190" s="37"/>
      <c r="AN190" s="37"/>
      <c r="AO190" s="39"/>
      <c r="AP190" s="24"/>
      <c r="AQ190" s="8"/>
    </row>
    <row r="191" spans="1:43" ht="14.65" customHeight="1">
      <c r="A191" s="100">
        <f>A185+1</f>
        <v>32</v>
      </c>
      <c r="B191" s="193" t="s">
        <v>173</v>
      </c>
      <c r="C191" s="193"/>
      <c r="D191" s="117">
        <f>+Octubre!M191</f>
        <v>0</v>
      </c>
      <c r="E191" s="126"/>
      <c r="F191" s="132"/>
      <c r="G191" s="132"/>
      <c r="H191" s="132"/>
      <c r="I191" s="132"/>
      <c r="J191" s="144">
        <f>+F191+G191</f>
        <v>0</v>
      </c>
      <c r="K191" s="147">
        <f>+AO191</f>
        <v>0</v>
      </c>
      <c r="L191" s="150">
        <f>+J191+K191</f>
        <v>0</v>
      </c>
      <c r="M191" s="153">
        <f>+(D191+E191)-(L191)+H191-I191</f>
        <v>0</v>
      </c>
      <c r="N191" s="14"/>
      <c r="O191" s="15"/>
      <c r="P191" s="15"/>
      <c r="Q191" s="16"/>
      <c r="R191" s="17" t="str">
        <f ca="1">IF(Q191=0," ",IFERROR(IF(DATEDIF(TODAY(),Q191,"M")&lt;=5,"ROJO",IF(DATEDIF(TODAY(),Q191,"M")&gt;=12,"VERDE",IF(AND(DATEDIF(TODAY(),Q191,"M")&gt;=6,DATEDIF(TODAY(),Q191,"M")&lt;=11),"AMARILLO"))),S191))</f>
        <v xml:space="preserve"> </v>
      </c>
      <c r="S191" s="17" t="str">
        <f>IF(Q191=0," ",IF(Q191&lt;=$N$4,"VENCIDO","NO VENCIDO"))</f>
        <v xml:space="preserve"> </v>
      </c>
      <c r="T191" s="18"/>
      <c r="U191" s="19"/>
      <c r="V191" s="19"/>
      <c r="W191" s="20"/>
      <c r="X191" s="20"/>
      <c r="Y191" s="163">
        <f>+AT191</f>
        <v>0</v>
      </c>
      <c r="Z191" s="21"/>
      <c r="AA191" s="4"/>
      <c r="AB191" s="166"/>
      <c r="AC191" s="166"/>
      <c r="AD191" s="170">
        <f>+AB191+AC191</f>
        <v>0</v>
      </c>
      <c r="AE191" s="166"/>
      <c r="AF191" s="166"/>
      <c r="AG191" s="166"/>
      <c r="AH191" s="166"/>
      <c r="AI191" s="166"/>
      <c r="AJ191" s="166"/>
      <c r="AK191" s="166"/>
      <c r="AL191" s="166"/>
      <c r="AM191" s="166"/>
      <c r="AN191" s="166"/>
      <c r="AO191" s="183">
        <f>SUM(AD191:AN195)</f>
        <v>0</v>
      </c>
      <c r="AP191" s="24"/>
      <c r="AQ191" s="8"/>
    </row>
    <row r="192" spans="1:43" ht="14.65" customHeight="1">
      <c r="A192" s="101"/>
      <c r="B192" s="193"/>
      <c r="C192" s="193"/>
      <c r="D192" s="118"/>
      <c r="E192" s="127"/>
      <c r="F192" s="133"/>
      <c r="G192" s="133"/>
      <c r="H192" s="133"/>
      <c r="I192" s="133"/>
      <c r="J192" s="145"/>
      <c r="K192" s="148"/>
      <c r="L192" s="151"/>
      <c r="M192" s="154"/>
      <c r="N192" s="14"/>
      <c r="O192" s="15"/>
      <c r="P192" s="15"/>
      <c r="Q192" s="16"/>
      <c r="R192" s="17" t="str">
        <f ca="1">IF(Q192=0," ",IFERROR(IF(DATEDIF(TODAY(),Q192,"M")&lt;=5,"ROJO",IF(DATEDIF(TODAY(),Q192,"M")&gt;=12,"VERDE",IF(AND(DATEDIF(TODAY(),Q192,"M")&gt;=6,DATEDIF(TODAY(),Q192,"M")&lt;=11),"AMARILLO"))),S192))</f>
        <v xml:space="preserve"> </v>
      </c>
      <c r="S192" s="25" t="str">
        <f>IF(Q192=0," ",IF(Q192&lt;=$N$4,"VENCIDO","NO VENCIDO"))</f>
        <v xml:space="preserve"> </v>
      </c>
      <c r="T192" s="18"/>
      <c r="U192" s="19"/>
      <c r="V192" s="19"/>
      <c r="W192" s="20"/>
      <c r="X192" s="20"/>
      <c r="Y192" s="164"/>
      <c r="Z192" s="21"/>
      <c r="AA192" s="4"/>
      <c r="AB192" s="166"/>
      <c r="AC192" s="166"/>
      <c r="AD192" s="170"/>
      <c r="AE192" s="166"/>
      <c r="AF192" s="166"/>
      <c r="AG192" s="166"/>
      <c r="AH192" s="166"/>
      <c r="AI192" s="166"/>
      <c r="AJ192" s="166"/>
      <c r="AK192" s="166"/>
      <c r="AL192" s="166"/>
      <c r="AM192" s="166"/>
      <c r="AN192" s="166"/>
      <c r="AO192" s="184"/>
      <c r="AP192" s="24"/>
      <c r="AQ192" s="8"/>
    </row>
    <row r="193" spans="1:43" ht="14.65" customHeight="1">
      <c r="A193" s="101"/>
      <c r="B193" s="193"/>
      <c r="C193" s="193"/>
      <c r="D193" s="118"/>
      <c r="E193" s="127"/>
      <c r="F193" s="133"/>
      <c r="G193" s="133"/>
      <c r="H193" s="133"/>
      <c r="I193" s="133"/>
      <c r="J193" s="145"/>
      <c r="K193" s="148"/>
      <c r="L193" s="151"/>
      <c r="M193" s="154"/>
      <c r="N193" s="14"/>
      <c r="O193" s="15"/>
      <c r="P193" s="15"/>
      <c r="Q193" s="16"/>
      <c r="R193" s="17" t="str">
        <f ca="1">IF(Q193=0," ",IFERROR(IF(DATEDIF(TODAY(),Q193,"M")&lt;=5,"ROJO",IF(DATEDIF(TODAY(),Q193,"M")&gt;=12,"VERDE",IF(AND(DATEDIF(TODAY(),Q193,"M")&gt;=6,DATEDIF(TODAY(),Q193,"M")&lt;=11),"AMARILLO"))),S193))</f>
        <v xml:space="preserve"> </v>
      </c>
      <c r="S193" s="25" t="str">
        <f>IF(Q193=0," ",IF(Q193&lt;=$N$4,"VENCIDO","NO VENCIDO"))</f>
        <v xml:space="preserve"> </v>
      </c>
      <c r="T193" s="18"/>
      <c r="U193" s="19"/>
      <c r="V193" s="19"/>
      <c r="W193" s="20"/>
      <c r="X193" s="20"/>
      <c r="Y193" s="164"/>
      <c r="Z193" s="21"/>
      <c r="AA193" s="4"/>
      <c r="AB193" s="166"/>
      <c r="AC193" s="166"/>
      <c r="AD193" s="170"/>
      <c r="AE193" s="166"/>
      <c r="AF193" s="166"/>
      <c r="AG193" s="166"/>
      <c r="AH193" s="166"/>
      <c r="AI193" s="166"/>
      <c r="AJ193" s="166"/>
      <c r="AK193" s="166"/>
      <c r="AL193" s="166"/>
      <c r="AM193" s="166"/>
      <c r="AN193" s="166"/>
      <c r="AO193" s="184"/>
      <c r="AP193" s="24"/>
      <c r="AQ193" s="8"/>
    </row>
    <row r="194" spans="1:43" ht="14.65" customHeight="1">
      <c r="A194" s="101"/>
      <c r="B194" s="193"/>
      <c r="C194" s="193"/>
      <c r="D194" s="118"/>
      <c r="E194" s="127"/>
      <c r="F194" s="133"/>
      <c r="G194" s="133"/>
      <c r="H194" s="133"/>
      <c r="I194" s="133"/>
      <c r="J194" s="145"/>
      <c r="K194" s="148"/>
      <c r="L194" s="151"/>
      <c r="M194" s="154"/>
      <c r="N194" s="14"/>
      <c r="O194" s="15"/>
      <c r="P194" s="15"/>
      <c r="Q194" s="16"/>
      <c r="R194" s="17" t="str">
        <f ca="1">IF(Q194=0," ",IFERROR(IF(DATEDIF(TODAY(),Q194,"M")&lt;=5,"ROJO",IF(DATEDIF(TODAY(),Q194,"M")&gt;=12,"VERDE",IF(AND(DATEDIF(TODAY(),Q194,"M")&gt;=6,DATEDIF(TODAY(),Q194,"M")&lt;=11),"AMARILLO"))),S194))</f>
        <v xml:space="preserve"> </v>
      </c>
      <c r="S194" s="25" t="str">
        <f>IF(Q194=0," ",IF(Q194&lt;=$N$4,"VENCIDO","NO VENCIDO"))</f>
        <v xml:space="preserve"> </v>
      </c>
      <c r="T194" s="18"/>
      <c r="U194" s="19"/>
      <c r="V194" s="19"/>
      <c r="W194" s="20"/>
      <c r="X194" s="20"/>
      <c r="Y194" s="164"/>
      <c r="Z194" s="21"/>
      <c r="AA194" s="4"/>
      <c r="AB194" s="166"/>
      <c r="AC194" s="166"/>
      <c r="AD194" s="170"/>
      <c r="AE194" s="166"/>
      <c r="AF194" s="166"/>
      <c r="AG194" s="166"/>
      <c r="AH194" s="166"/>
      <c r="AI194" s="166"/>
      <c r="AJ194" s="166"/>
      <c r="AK194" s="166"/>
      <c r="AL194" s="166"/>
      <c r="AM194" s="166"/>
      <c r="AN194" s="166"/>
      <c r="AO194" s="184"/>
      <c r="AP194" s="24"/>
      <c r="AQ194" s="8"/>
    </row>
    <row r="195" spans="1:43" ht="14.65" customHeight="1">
      <c r="A195" s="101"/>
      <c r="B195" s="193"/>
      <c r="C195" s="193"/>
      <c r="D195" s="118"/>
      <c r="E195" s="127"/>
      <c r="F195" s="133"/>
      <c r="G195" s="133"/>
      <c r="H195" s="133"/>
      <c r="I195" s="133"/>
      <c r="J195" s="145"/>
      <c r="K195" s="148"/>
      <c r="L195" s="151"/>
      <c r="M195" s="155"/>
      <c r="N195" s="14"/>
      <c r="O195" s="15"/>
      <c r="P195" s="15"/>
      <c r="Q195" s="16"/>
      <c r="R195" s="17" t="str">
        <f ca="1">IF(Q195=0," ",IFERROR(IF(DATEDIF(TODAY(),Q195,"M")&lt;=5,"ROJO",IF(DATEDIF(TODAY(),Q195,"M")&gt;=12,"VERDE",IF(AND(DATEDIF(TODAY(),Q195,"M")&gt;=6,DATEDIF(TODAY(),Q195,"M")&lt;=11),"AMARILLO"))),S195))</f>
        <v xml:space="preserve"> </v>
      </c>
      <c r="S195" s="25" t="str">
        <f>IF(Q195=0," ",IF(Q195&lt;=$N$4,"VENCIDO","NO VENCIDO"))</f>
        <v xml:space="preserve"> </v>
      </c>
      <c r="T195" s="18"/>
      <c r="U195" s="19"/>
      <c r="V195" s="19"/>
      <c r="W195" s="20"/>
      <c r="X195" s="20"/>
      <c r="Y195" s="164"/>
      <c r="Z195" s="21"/>
      <c r="AA195" s="4"/>
      <c r="AB195" s="166"/>
      <c r="AC195" s="166"/>
      <c r="AD195" s="170"/>
      <c r="AE195" s="166"/>
      <c r="AF195" s="166"/>
      <c r="AG195" s="166"/>
      <c r="AH195" s="166"/>
      <c r="AI195" s="166"/>
      <c r="AJ195" s="166"/>
      <c r="AK195" s="166"/>
      <c r="AL195" s="166"/>
      <c r="AM195" s="166"/>
      <c r="AN195" s="166"/>
      <c r="AO195" s="185"/>
      <c r="AP195" s="24"/>
      <c r="AQ195" s="8"/>
    </row>
    <row r="196" spans="1:43" ht="16.5">
      <c r="A196" s="102"/>
      <c r="B196" s="193"/>
      <c r="C196" s="193"/>
      <c r="D196" s="119"/>
      <c r="E196" s="128"/>
      <c r="F196" s="134"/>
      <c r="G196" s="134"/>
      <c r="H196" s="134"/>
      <c r="I196" s="134"/>
      <c r="J196" s="146"/>
      <c r="K196" s="149"/>
      <c r="L196" s="152"/>
      <c r="M196" s="28" t="b">
        <f>M191=N196</f>
        <v>1</v>
      </c>
      <c r="N196" s="29">
        <f>SUM(N191:N195)</f>
        <v>0</v>
      </c>
      <c r="O196" s="30" t="s">
        <v>112</v>
      </c>
      <c r="P196" s="31"/>
      <c r="Q196" s="32"/>
      <c r="R196" s="32"/>
      <c r="S196" s="32"/>
      <c r="T196" s="33">
        <f>SUM(T191:T195)</f>
        <v>0</v>
      </c>
      <c r="U196" s="34"/>
      <c r="V196" s="34"/>
      <c r="W196" s="34"/>
      <c r="X196" s="35"/>
      <c r="Y196" s="165"/>
      <c r="Z196" s="36"/>
      <c r="AA196" s="4"/>
      <c r="AB196" s="37"/>
      <c r="AC196" s="37"/>
      <c r="AD196" s="38"/>
      <c r="AE196" s="37"/>
      <c r="AF196" s="37"/>
      <c r="AG196" s="37"/>
      <c r="AH196" s="37"/>
      <c r="AI196" s="37"/>
      <c r="AJ196" s="37"/>
      <c r="AK196" s="37"/>
      <c r="AL196" s="37"/>
      <c r="AM196" s="37"/>
      <c r="AN196" s="37"/>
      <c r="AO196" s="39"/>
      <c r="AP196" s="24"/>
      <c r="AQ196" s="8"/>
    </row>
    <row r="197" spans="1:43" ht="14.65" customHeight="1">
      <c r="A197" s="100">
        <f>A191+1</f>
        <v>33</v>
      </c>
      <c r="B197" s="193" t="s">
        <v>174</v>
      </c>
      <c r="C197" s="193"/>
      <c r="D197" s="117">
        <f>+Octubre!M197</f>
        <v>3</v>
      </c>
      <c r="E197" s="126"/>
      <c r="F197" s="132"/>
      <c r="G197" s="132"/>
      <c r="H197" s="132"/>
      <c r="I197" s="132"/>
      <c r="J197" s="144">
        <f>+F197+G197</f>
        <v>0</v>
      </c>
      <c r="K197" s="147">
        <f>+AO197</f>
        <v>0</v>
      </c>
      <c r="L197" s="150">
        <f>+J197+K197</f>
        <v>0</v>
      </c>
      <c r="M197" s="153">
        <f>+(D197+E197)-(L197)+H197-I197</f>
        <v>3</v>
      </c>
      <c r="N197" s="14"/>
      <c r="O197" s="15"/>
      <c r="P197" s="15"/>
      <c r="Q197" s="16"/>
      <c r="R197" s="17" t="str">
        <f ca="1">IF(Q197=0," ",IFERROR(IF(DATEDIF(TODAY(),Q197,"M")&lt;=5,"ROJO",IF(DATEDIF(TODAY(),Q197,"M")&gt;=12,"VERDE",IF(AND(DATEDIF(TODAY(),Q197,"M")&gt;=6,DATEDIF(TODAY(),Q197,"M")&lt;=11),"AMARILLO"))),S197))</f>
        <v xml:space="preserve"> </v>
      </c>
      <c r="S197" s="17" t="str">
        <f>IF(Q197=0," ",IF(Q197&lt;=$N$4,"VENCIDO","NO VENCIDO"))</f>
        <v xml:space="preserve"> </v>
      </c>
      <c r="T197" s="18"/>
      <c r="U197" s="19"/>
      <c r="V197" s="19"/>
      <c r="W197" s="20"/>
      <c r="X197" s="20"/>
      <c r="Y197" s="163">
        <f>+AT197</f>
        <v>0</v>
      </c>
      <c r="Z197" s="21"/>
      <c r="AA197" s="4"/>
      <c r="AB197" s="166"/>
      <c r="AC197" s="166"/>
      <c r="AD197" s="170">
        <f>+AB197+AC197</f>
        <v>0</v>
      </c>
      <c r="AE197" s="166"/>
      <c r="AF197" s="166"/>
      <c r="AG197" s="166"/>
      <c r="AH197" s="166"/>
      <c r="AI197" s="166"/>
      <c r="AJ197" s="166"/>
      <c r="AK197" s="166"/>
      <c r="AL197" s="166"/>
      <c r="AM197" s="166"/>
      <c r="AN197" s="166"/>
      <c r="AO197" s="183">
        <f>SUM(AD197:AN201)</f>
        <v>0</v>
      </c>
      <c r="AP197" s="24"/>
      <c r="AQ197" s="8"/>
    </row>
    <row r="198" spans="1:43" ht="14.65" customHeight="1">
      <c r="A198" s="101"/>
      <c r="B198" s="193"/>
      <c r="C198" s="193"/>
      <c r="D198" s="118"/>
      <c r="E198" s="127"/>
      <c r="F198" s="133"/>
      <c r="G198" s="133"/>
      <c r="H198" s="133"/>
      <c r="I198" s="133"/>
      <c r="J198" s="145"/>
      <c r="K198" s="148"/>
      <c r="L198" s="151"/>
      <c r="M198" s="154"/>
      <c r="N198" s="14"/>
      <c r="O198" s="15"/>
      <c r="P198" s="15"/>
      <c r="Q198" s="16"/>
      <c r="R198" s="17" t="str">
        <f ca="1">IF(Q198=0," ",IFERROR(IF(DATEDIF(TODAY(),Q198,"M")&lt;=5,"ROJO",IF(DATEDIF(TODAY(),Q198,"M")&gt;=12,"VERDE",IF(AND(DATEDIF(TODAY(),Q198,"M")&gt;=6,DATEDIF(TODAY(),Q198,"M")&lt;=11),"AMARILLO"))),S198))</f>
        <v xml:space="preserve"> </v>
      </c>
      <c r="S198" s="25" t="str">
        <f>IF(Q198=0," ",IF(Q198&lt;=$N$4,"VENCIDO","NO VENCIDO"))</f>
        <v xml:space="preserve"> </v>
      </c>
      <c r="T198" s="18"/>
      <c r="U198" s="19"/>
      <c r="V198" s="19"/>
      <c r="W198" s="20"/>
      <c r="X198" s="20"/>
      <c r="Y198" s="164"/>
      <c r="Z198" s="21"/>
      <c r="AA198" s="4"/>
      <c r="AB198" s="166"/>
      <c r="AC198" s="166"/>
      <c r="AD198" s="170"/>
      <c r="AE198" s="166"/>
      <c r="AF198" s="166"/>
      <c r="AG198" s="166"/>
      <c r="AH198" s="166"/>
      <c r="AI198" s="166"/>
      <c r="AJ198" s="166"/>
      <c r="AK198" s="166"/>
      <c r="AL198" s="166"/>
      <c r="AM198" s="166"/>
      <c r="AN198" s="166"/>
      <c r="AO198" s="184"/>
      <c r="AP198" s="24"/>
      <c r="AQ198" s="8"/>
    </row>
    <row r="199" spans="1:43" ht="14.65" customHeight="1">
      <c r="A199" s="101"/>
      <c r="B199" s="193"/>
      <c r="C199" s="193"/>
      <c r="D199" s="118"/>
      <c r="E199" s="127"/>
      <c r="F199" s="133"/>
      <c r="G199" s="133"/>
      <c r="H199" s="133"/>
      <c r="I199" s="133"/>
      <c r="J199" s="145"/>
      <c r="K199" s="148"/>
      <c r="L199" s="151"/>
      <c r="M199" s="154"/>
      <c r="N199" s="14"/>
      <c r="O199" s="15"/>
      <c r="P199" s="15"/>
      <c r="Q199" s="16"/>
      <c r="R199" s="17" t="str">
        <f ca="1">IF(Q199=0," ",IFERROR(IF(DATEDIF(TODAY(),Q199,"M")&lt;=5,"ROJO",IF(DATEDIF(TODAY(),Q199,"M")&gt;=12,"VERDE",IF(AND(DATEDIF(TODAY(),Q199,"M")&gt;=6,DATEDIF(TODAY(),Q199,"M")&lt;=11),"AMARILLO"))),S199))</f>
        <v xml:space="preserve"> </v>
      </c>
      <c r="S199" s="25" t="str">
        <f>IF(Q199=0," ",IF(Q199&lt;=$N$4,"VENCIDO","NO VENCIDO"))</f>
        <v xml:space="preserve"> </v>
      </c>
      <c r="T199" s="18"/>
      <c r="U199" s="19"/>
      <c r="V199" s="19"/>
      <c r="W199" s="20"/>
      <c r="X199" s="20"/>
      <c r="Y199" s="164"/>
      <c r="Z199" s="21"/>
      <c r="AA199" s="4"/>
      <c r="AB199" s="166"/>
      <c r="AC199" s="166"/>
      <c r="AD199" s="170"/>
      <c r="AE199" s="166"/>
      <c r="AF199" s="166"/>
      <c r="AG199" s="166"/>
      <c r="AH199" s="166"/>
      <c r="AI199" s="166"/>
      <c r="AJ199" s="166"/>
      <c r="AK199" s="166"/>
      <c r="AL199" s="166"/>
      <c r="AM199" s="166"/>
      <c r="AN199" s="166"/>
      <c r="AO199" s="184"/>
      <c r="AP199" s="24"/>
      <c r="AQ199" s="8"/>
    </row>
    <row r="200" spans="1:43" ht="14.65" customHeight="1">
      <c r="A200" s="101"/>
      <c r="B200" s="193"/>
      <c r="C200" s="193"/>
      <c r="D200" s="118"/>
      <c r="E200" s="127"/>
      <c r="F200" s="133"/>
      <c r="G200" s="133"/>
      <c r="H200" s="133"/>
      <c r="I200" s="133"/>
      <c r="J200" s="145"/>
      <c r="K200" s="148"/>
      <c r="L200" s="151"/>
      <c r="M200" s="154"/>
      <c r="N200" s="14"/>
      <c r="O200" s="15"/>
      <c r="P200" s="15"/>
      <c r="Q200" s="16"/>
      <c r="R200" s="17" t="str">
        <f ca="1">IF(Q200=0," ",IFERROR(IF(DATEDIF(TODAY(),Q200,"M")&lt;=5,"ROJO",IF(DATEDIF(TODAY(),Q200,"M")&gt;=12,"VERDE",IF(AND(DATEDIF(TODAY(),Q200,"M")&gt;=6,DATEDIF(TODAY(),Q200,"M")&lt;=11),"AMARILLO"))),S200))</f>
        <v xml:space="preserve"> </v>
      </c>
      <c r="S200" s="25" t="str">
        <f>IF(Q200=0," ",IF(Q200&lt;=$N$4,"VENCIDO","NO VENCIDO"))</f>
        <v xml:space="preserve"> </v>
      </c>
      <c r="T200" s="18"/>
      <c r="U200" s="19"/>
      <c r="V200" s="19"/>
      <c r="W200" s="20"/>
      <c r="X200" s="20"/>
      <c r="Y200" s="164"/>
      <c r="Z200" s="21"/>
      <c r="AA200" s="4"/>
      <c r="AB200" s="166"/>
      <c r="AC200" s="166"/>
      <c r="AD200" s="170"/>
      <c r="AE200" s="166"/>
      <c r="AF200" s="166"/>
      <c r="AG200" s="166"/>
      <c r="AH200" s="166"/>
      <c r="AI200" s="166"/>
      <c r="AJ200" s="166"/>
      <c r="AK200" s="166"/>
      <c r="AL200" s="166"/>
      <c r="AM200" s="166"/>
      <c r="AN200" s="166"/>
      <c r="AO200" s="184"/>
      <c r="AP200" s="24"/>
      <c r="AQ200" s="8"/>
    </row>
    <row r="201" spans="1:43" ht="14.65" customHeight="1">
      <c r="A201" s="101"/>
      <c r="B201" s="193"/>
      <c r="C201" s="193"/>
      <c r="D201" s="118"/>
      <c r="E201" s="127"/>
      <c r="F201" s="133"/>
      <c r="G201" s="133"/>
      <c r="H201" s="133"/>
      <c r="I201" s="133"/>
      <c r="J201" s="145"/>
      <c r="K201" s="148"/>
      <c r="L201" s="151"/>
      <c r="M201" s="155"/>
      <c r="N201" s="14"/>
      <c r="O201" s="15"/>
      <c r="P201" s="15"/>
      <c r="Q201" s="16"/>
      <c r="R201" s="17" t="str">
        <f ca="1">IF(Q201=0," ",IFERROR(IF(DATEDIF(TODAY(),Q201,"M")&lt;=5,"ROJO",IF(DATEDIF(TODAY(),Q201,"M")&gt;=12,"VERDE",IF(AND(DATEDIF(TODAY(),Q201,"M")&gt;=6,DATEDIF(TODAY(),Q201,"M")&lt;=11),"AMARILLO"))),S201))</f>
        <v xml:space="preserve"> </v>
      </c>
      <c r="S201" s="25" t="str">
        <f>IF(Q201=0," ",IF(Q201&lt;=$N$4,"VENCIDO","NO VENCIDO"))</f>
        <v xml:space="preserve"> </v>
      </c>
      <c r="T201" s="18"/>
      <c r="U201" s="19"/>
      <c r="V201" s="19"/>
      <c r="W201" s="20"/>
      <c r="X201" s="20"/>
      <c r="Y201" s="164"/>
      <c r="Z201" s="21"/>
      <c r="AA201" s="4"/>
      <c r="AB201" s="166"/>
      <c r="AC201" s="166"/>
      <c r="AD201" s="170"/>
      <c r="AE201" s="166"/>
      <c r="AF201" s="166"/>
      <c r="AG201" s="166"/>
      <c r="AH201" s="166"/>
      <c r="AI201" s="166"/>
      <c r="AJ201" s="166"/>
      <c r="AK201" s="166"/>
      <c r="AL201" s="166"/>
      <c r="AM201" s="166"/>
      <c r="AN201" s="166"/>
      <c r="AO201" s="185"/>
      <c r="AP201" s="24"/>
      <c r="AQ201" s="8"/>
    </row>
    <row r="202" spans="1:43" ht="16.5">
      <c r="A202" s="102"/>
      <c r="B202" s="193"/>
      <c r="C202" s="193"/>
      <c r="D202" s="119"/>
      <c r="E202" s="128"/>
      <c r="F202" s="134"/>
      <c r="G202" s="134"/>
      <c r="H202" s="134"/>
      <c r="I202" s="134"/>
      <c r="J202" s="146"/>
      <c r="K202" s="149"/>
      <c r="L202" s="152"/>
      <c r="M202" s="28" t="b">
        <f>M197=N202</f>
        <v>0</v>
      </c>
      <c r="N202" s="29">
        <f>SUM(N197:N201)</f>
        <v>0</v>
      </c>
      <c r="O202" s="30" t="s">
        <v>112</v>
      </c>
      <c r="P202" s="31"/>
      <c r="Q202" s="32"/>
      <c r="R202" s="32"/>
      <c r="S202" s="32"/>
      <c r="T202" s="33">
        <f>SUM(T197:T201)</f>
        <v>0</v>
      </c>
      <c r="U202" s="34"/>
      <c r="V202" s="34"/>
      <c r="W202" s="34"/>
      <c r="X202" s="35"/>
      <c r="Y202" s="165"/>
      <c r="Z202" s="36"/>
      <c r="AA202" s="4"/>
      <c r="AB202" s="37"/>
      <c r="AC202" s="37"/>
      <c r="AD202" s="38"/>
      <c r="AE202" s="37"/>
      <c r="AF202" s="37"/>
      <c r="AG202" s="37"/>
      <c r="AH202" s="37"/>
      <c r="AI202" s="37"/>
      <c r="AJ202" s="37"/>
      <c r="AK202" s="37"/>
      <c r="AL202" s="37"/>
      <c r="AM202" s="37"/>
      <c r="AN202" s="37"/>
      <c r="AO202" s="39"/>
      <c r="AP202" s="24"/>
      <c r="AQ202" s="8"/>
    </row>
    <row r="203" spans="1:43" ht="14.65" customHeight="1">
      <c r="A203" s="100">
        <f>A197+1</f>
        <v>34</v>
      </c>
      <c r="B203" s="193" t="s">
        <v>176</v>
      </c>
      <c r="C203" s="193"/>
      <c r="D203" s="117">
        <f>+Octubre!M203</f>
        <v>0</v>
      </c>
      <c r="E203" s="126"/>
      <c r="F203" s="132"/>
      <c r="G203" s="132"/>
      <c r="H203" s="132"/>
      <c r="I203" s="132"/>
      <c r="J203" s="144">
        <f>+F203+G203</f>
        <v>0</v>
      </c>
      <c r="K203" s="147">
        <f>+AO203</f>
        <v>0</v>
      </c>
      <c r="L203" s="150">
        <f>+J203+K203</f>
        <v>0</v>
      </c>
      <c r="M203" s="153">
        <f>+(D203+E203)-(L203)+H203-I203</f>
        <v>0</v>
      </c>
      <c r="N203" s="14"/>
      <c r="O203" s="15"/>
      <c r="P203" s="15"/>
      <c r="Q203" s="16"/>
      <c r="R203" s="17" t="str">
        <f ca="1">IF(Q203=0," ",IFERROR(IF(DATEDIF(TODAY(),Q203,"M")&lt;=5,"ROJO",IF(DATEDIF(TODAY(),Q203,"M")&gt;=12,"VERDE",IF(AND(DATEDIF(TODAY(),Q203,"M")&gt;=6,DATEDIF(TODAY(),Q203,"M")&lt;=11),"AMARILLO"))),S203))</f>
        <v xml:space="preserve"> </v>
      </c>
      <c r="S203" s="17" t="str">
        <f>IF(Q203=0," ",IF(Q203&lt;=$N$4,"VENCIDO","NO VENCIDO"))</f>
        <v xml:space="preserve"> </v>
      </c>
      <c r="T203" s="18"/>
      <c r="U203" s="19"/>
      <c r="V203" s="19"/>
      <c r="W203" s="20"/>
      <c r="X203" s="20"/>
      <c r="Y203" s="163">
        <f>+AT203</f>
        <v>0</v>
      </c>
      <c r="Z203" s="21"/>
      <c r="AA203" s="4"/>
      <c r="AB203" s="166"/>
      <c r="AC203" s="166"/>
      <c r="AD203" s="170">
        <f>+AB203+AC203</f>
        <v>0</v>
      </c>
      <c r="AE203" s="166"/>
      <c r="AF203" s="166"/>
      <c r="AG203" s="166"/>
      <c r="AH203" s="166"/>
      <c r="AI203" s="166"/>
      <c r="AJ203" s="166"/>
      <c r="AK203" s="166"/>
      <c r="AL203" s="166"/>
      <c r="AM203" s="166"/>
      <c r="AN203" s="166"/>
      <c r="AO203" s="183">
        <f>SUM(AD203:AN207)</f>
        <v>0</v>
      </c>
      <c r="AP203" s="24"/>
      <c r="AQ203" s="8"/>
    </row>
    <row r="204" spans="1:43" ht="14.65" customHeight="1">
      <c r="A204" s="101"/>
      <c r="B204" s="193"/>
      <c r="C204" s="193"/>
      <c r="D204" s="118"/>
      <c r="E204" s="127"/>
      <c r="F204" s="133"/>
      <c r="G204" s="133"/>
      <c r="H204" s="133"/>
      <c r="I204" s="133"/>
      <c r="J204" s="145"/>
      <c r="K204" s="148"/>
      <c r="L204" s="151"/>
      <c r="M204" s="154"/>
      <c r="N204" s="14"/>
      <c r="O204" s="15"/>
      <c r="P204" s="15"/>
      <c r="Q204" s="16"/>
      <c r="R204" s="17" t="str">
        <f ca="1">IF(Q204=0," ",IFERROR(IF(DATEDIF(TODAY(),Q204,"M")&lt;=5,"ROJO",IF(DATEDIF(TODAY(),Q204,"M")&gt;=12,"VERDE",IF(AND(DATEDIF(TODAY(),Q204,"M")&gt;=6,DATEDIF(TODAY(),Q204,"M")&lt;=11),"AMARILLO"))),S204))</f>
        <v xml:space="preserve"> </v>
      </c>
      <c r="S204" s="25" t="str">
        <f>IF(Q204=0," ",IF(Q204&lt;=$N$4,"VENCIDO","NO VENCIDO"))</f>
        <v xml:space="preserve"> </v>
      </c>
      <c r="T204" s="18"/>
      <c r="U204" s="19"/>
      <c r="V204" s="19"/>
      <c r="W204" s="20"/>
      <c r="X204" s="20"/>
      <c r="Y204" s="164"/>
      <c r="Z204" s="21"/>
      <c r="AA204" s="4"/>
      <c r="AB204" s="166"/>
      <c r="AC204" s="166"/>
      <c r="AD204" s="170"/>
      <c r="AE204" s="166"/>
      <c r="AF204" s="166"/>
      <c r="AG204" s="166"/>
      <c r="AH204" s="166"/>
      <c r="AI204" s="166"/>
      <c r="AJ204" s="166"/>
      <c r="AK204" s="166"/>
      <c r="AL204" s="166"/>
      <c r="AM204" s="166"/>
      <c r="AN204" s="166"/>
      <c r="AO204" s="184"/>
      <c r="AP204" s="24"/>
      <c r="AQ204" s="8"/>
    </row>
    <row r="205" spans="1:43" ht="14.65" customHeight="1">
      <c r="A205" s="101"/>
      <c r="B205" s="193"/>
      <c r="C205" s="193"/>
      <c r="D205" s="118"/>
      <c r="E205" s="127"/>
      <c r="F205" s="133"/>
      <c r="G205" s="133"/>
      <c r="H205" s="133"/>
      <c r="I205" s="133"/>
      <c r="J205" s="145"/>
      <c r="K205" s="148"/>
      <c r="L205" s="151"/>
      <c r="M205" s="154"/>
      <c r="N205" s="14"/>
      <c r="O205" s="15"/>
      <c r="P205" s="15"/>
      <c r="Q205" s="16"/>
      <c r="R205" s="17" t="str">
        <f ca="1">IF(Q205=0," ",IFERROR(IF(DATEDIF(TODAY(),Q205,"M")&lt;=5,"ROJO",IF(DATEDIF(TODAY(),Q205,"M")&gt;=12,"VERDE",IF(AND(DATEDIF(TODAY(),Q205,"M")&gt;=6,DATEDIF(TODAY(),Q205,"M")&lt;=11),"AMARILLO"))),S205))</f>
        <v xml:space="preserve"> </v>
      </c>
      <c r="S205" s="25" t="str">
        <f>IF(Q205=0," ",IF(Q205&lt;=$N$4,"VENCIDO","NO VENCIDO"))</f>
        <v xml:space="preserve"> </v>
      </c>
      <c r="T205" s="18"/>
      <c r="U205" s="19"/>
      <c r="V205" s="19"/>
      <c r="W205" s="20"/>
      <c r="X205" s="20"/>
      <c r="Y205" s="164"/>
      <c r="Z205" s="21"/>
      <c r="AA205" s="4"/>
      <c r="AB205" s="166"/>
      <c r="AC205" s="166"/>
      <c r="AD205" s="170"/>
      <c r="AE205" s="166"/>
      <c r="AF205" s="166"/>
      <c r="AG205" s="166"/>
      <c r="AH205" s="166"/>
      <c r="AI205" s="166"/>
      <c r="AJ205" s="166"/>
      <c r="AK205" s="166"/>
      <c r="AL205" s="166"/>
      <c r="AM205" s="166"/>
      <c r="AN205" s="166"/>
      <c r="AO205" s="184"/>
      <c r="AP205" s="24"/>
      <c r="AQ205" s="8"/>
    </row>
    <row r="206" spans="1:43" ht="14.65" customHeight="1">
      <c r="A206" s="101"/>
      <c r="B206" s="193"/>
      <c r="C206" s="193"/>
      <c r="D206" s="118"/>
      <c r="E206" s="127"/>
      <c r="F206" s="133"/>
      <c r="G206" s="133"/>
      <c r="H206" s="133"/>
      <c r="I206" s="133"/>
      <c r="J206" s="145"/>
      <c r="K206" s="148"/>
      <c r="L206" s="151"/>
      <c r="M206" s="154"/>
      <c r="N206" s="14"/>
      <c r="O206" s="15"/>
      <c r="P206" s="15"/>
      <c r="Q206" s="16"/>
      <c r="R206" s="17" t="str">
        <f ca="1">IF(Q206=0," ",IFERROR(IF(DATEDIF(TODAY(),Q206,"M")&lt;=5,"ROJO",IF(DATEDIF(TODAY(),Q206,"M")&gt;=12,"VERDE",IF(AND(DATEDIF(TODAY(),Q206,"M")&gt;=6,DATEDIF(TODAY(),Q206,"M")&lt;=11),"AMARILLO"))),S206))</f>
        <v xml:space="preserve"> </v>
      </c>
      <c r="S206" s="25" t="str">
        <f>IF(Q206=0," ",IF(Q206&lt;=$N$4,"VENCIDO","NO VENCIDO"))</f>
        <v xml:space="preserve"> </v>
      </c>
      <c r="T206" s="18"/>
      <c r="U206" s="19"/>
      <c r="V206" s="19"/>
      <c r="W206" s="20"/>
      <c r="X206" s="20"/>
      <c r="Y206" s="164"/>
      <c r="Z206" s="21"/>
      <c r="AA206" s="4"/>
      <c r="AB206" s="166"/>
      <c r="AC206" s="166"/>
      <c r="AD206" s="170"/>
      <c r="AE206" s="166"/>
      <c r="AF206" s="166"/>
      <c r="AG206" s="166"/>
      <c r="AH206" s="166"/>
      <c r="AI206" s="166"/>
      <c r="AJ206" s="166"/>
      <c r="AK206" s="166"/>
      <c r="AL206" s="166"/>
      <c r="AM206" s="166"/>
      <c r="AN206" s="166"/>
      <c r="AO206" s="184"/>
      <c r="AP206" s="24"/>
      <c r="AQ206" s="8"/>
    </row>
    <row r="207" spans="1:43" ht="14.65" customHeight="1">
      <c r="A207" s="101"/>
      <c r="B207" s="193"/>
      <c r="C207" s="193"/>
      <c r="D207" s="118"/>
      <c r="E207" s="127"/>
      <c r="F207" s="133"/>
      <c r="G207" s="133"/>
      <c r="H207" s="133"/>
      <c r="I207" s="133"/>
      <c r="J207" s="145"/>
      <c r="K207" s="148"/>
      <c r="L207" s="151"/>
      <c r="M207" s="155"/>
      <c r="N207" s="14"/>
      <c r="O207" s="15"/>
      <c r="P207" s="15"/>
      <c r="Q207" s="16"/>
      <c r="R207" s="17" t="str">
        <f ca="1">IF(Q207=0," ",IFERROR(IF(DATEDIF(TODAY(),Q207,"M")&lt;=5,"ROJO",IF(DATEDIF(TODAY(),Q207,"M")&gt;=12,"VERDE",IF(AND(DATEDIF(TODAY(),Q207,"M")&gt;=6,DATEDIF(TODAY(),Q207,"M")&lt;=11),"AMARILLO"))),S207))</f>
        <v xml:space="preserve"> </v>
      </c>
      <c r="S207" s="25" t="str">
        <f>IF(Q207=0," ",IF(Q207&lt;=$N$4,"VENCIDO","NO VENCIDO"))</f>
        <v xml:space="preserve"> </v>
      </c>
      <c r="T207" s="18"/>
      <c r="U207" s="19"/>
      <c r="V207" s="19"/>
      <c r="W207" s="20"/>
      <c r="X207" s="20"/>
      <c r="Y207" s="164"/>
      <c r="Z207" s="21"/>
      <c r="AA207" s="4"/>
      <c r="AB207" s="166"/>
      <c r="AC207" s="166"/>
      <c r="AD207" s="170"/>
      <c r="AE207" s="166"/>
      <c r="AF207" s="166"/>
      <c r="AG207" s="166"/>
      <c r="AH207" s="166"/>
      <c r="AI207" s="166"/>
      <c r="AJ207" s="166"/>
      <c r="AK207" s="166"/>
      <c r="AL207" s="166"/>
      <c r="AM207" s="166"/>
      <c r="AN207" s="166"/>
      <c r="AO207" s="185"/>
      <c r="AP207" s="24"/>
      <c r="AQ207" s="8"/>
    </row>
    <row r="208" spans="1:43" ht="16.5">
      <c r="A208" s="102"/>
      <c r="B208" s="193"/>
      <c r="C208" s="193"/>
      <c r="D208" s="119"/>
      <c r="E208" s="128"/>
      <c r="F208" s="134"/>
      <c r="G208" s="134"/>
      <c r="H208" s="134"/>
      <c r="I208" s="134"/>
      <c r="J208" s="146"/>
      <c r="K208" s="149"/>
      <c r="L208" s="152"/>
      <c r="M208" s="28" t="b">
        <f>M203=N208</f>
        <v>1</v>
      </c>
      <c r="N208" s="29">
        <f>SUM(N203:N207)</f>
        <v>0</v>
      </c>
      <c r="O208" s="30" t="s">
        <v>112</v>
      </c>
      <c r="P208" s="31"/>
      <c r="Q208" s="32"/>
      <c r="R208" s="32"/>
      <c r="S208" s="32"/>
      <c r="T208" s="33">
        <f>SUM(T203:T207)</f>
        <v>0</v>
      </c>
      <c r="U208" s="34"/>
      <c r="V208" s="34"/>
      <c r="W208" s="34"/>
      <c r="X208" s="35"/>
      <c r="Y208" s="165"/>
      <c r="Z208" s="36"/>
      <c r="AA208" s="4"/>
      <c r="AB208" s="37"/>
      <c r="AC208" s="37"/>
      <c r="AD208" s="38"/>
      <c r="AE208" s="37"/>
      <c r="AF208" s="37"/>
      <c r="AG208" s="37"/>
      <c r="AH208" s="37"/>
      <c r="AI208" s="37"/>
      <c r="AJ208" s="37"/>
      <c r="AK208" s="37"/>
      <c r="AL208" s="37"/>
      <c r="AM208" s="37"/>
      <c r="AN208" s="37"/>
      <c r="AO208" s="39"/>
      <c r="AP208" s="24"/>
      <c r="AQ208" s="8"/>
    </row>
    <row r="209" spans="1:43" ht="14.65" customHeight="1">
      <c r="A209" s="100">
        <f>A203+1</f>
        <v>35</v>
      </c>
      <c r="B209" s="193" t="s">
        <v>177</v>
      </c>
      <c r="C209" s="193"/>
      <c r="D209" s="117">
        <f>+Octubre!M209</f>
        <v>0</v>
      </c>
      <c r="E209" s="126"/>
      <c r="F209" s="132"/>
      <c r="G209" s="132"/>
      <c r="H209" s="132"/>
      <c r="I209" s="132"/>
      <c r="J209" s="144">
        <f>+F209+G209</f>
        <v>0</v>
      </c>
      <c r="K209" s="147">
        <f>+AO209</f>
        <v>0</v>
      </c>
      <c r="L209" s="150">
        <f>+J209+K209</f>
        <v>0</v>
      </c>
      <c r="M209" s="153">
        <f>+(D209+E209)-(L209)+H209-I209</f>
        <v>0</v>
      </c>
      <c r="N209" s="14"/>
      <c r="O209" s="15"/>
      <c r="P209" s="15"/>
      <c r="Q209" s="16"/>
      <c r="R209" s="17" t="str">
        <f ca="1">IF(Q209=0," ",IFERROR(IF(DATEDIF(TODAY(),Q209,"M")&lt;=5,"ROJO",IF(DATEDIF(TODAY(),Q209,"M")&gt;=12,"VERDE",IF(AND(DATEDIF(TODAY(),Q209,"M")&gt;=6,DATEDIF(TODAY(),Q209,"M")&lt;=11),"AMARILLO"))),S209))</f>
        <v xml:space="preserve"> </v>
      </c>
      <c r="S209" s="17" t="str">
        <f>IF(Q209=0," ",IF(Q209&lt;=$N$4,"VENCIDO","NO VENCIDO"))</f>
        <v xml:space="preserve"> </v>
      </c>
      <c r="T209" s="18"/>
      <c r="U209" s="19"/>
      <c r="V209" s="19"/>
      <c r="W209" s="20"/>
      <c r="X209" s="20"/>
      <c r="Y209" s="163">
        <f>+AT209</f>
        <v>0</v>
      </c>
      <c r="Z209" s="21"/>
      <c r="AA209" s="4"/>
      <c r="AB209" s="166"/>
      <c r="AC209" s="166"/>
      <c r="AD209" s="170">
        <f>+AB209+AC209</f>
        <v>0</v>
      </c>
      <c r="AE209" s="166"/>
      <c r="AF209" s="166"/>
      <c r="AG209" s="166"/>
      <c r="AH209" s="166"/>
      <c r="AI209" s="166"/>
      <c r="AJ209" s="166"/>
      <c r="AK209" s="166"/>
      <c r="AL209" s="166"/>
      <c r="AM209" s="166"/>
      <c r="AN209" s="166"/>
      <c r="AO209" s="183">
        <f>SUM(AD209:AN213)</f>
        <v>0</v>
      </c>
      <c r="AP209" s="24"/>
      <c r="AQ209" s="8"/>
    </row>
    <row r="210" spans="1:43" ht="14.65" customHeight="1">
      <c r="A210" s="101"/>
      <c r="B210" s="193"/>
      <c r="C210" s="193"/>
      <c r="D210" s="118"/>
      <c r="E210" s="127"/>
      <c r="F210" s="133"/>
      <c r="G210" s="133"/>
      <c r="H210" s="133"/>
      <c r="I210" s="133"/>
      <c r="J210" s="145"/>
      <c r="K210" s="148"/>
      <c r="L210" s="151"/>
      <c r="M210" s="154"/>
      <c r="N210" s="14"/>
      <c r="O210" s="15"/>
      <c r="P210" s="15"/>
      <c r="Q210" s="16"/>
      <c r="R210" s="17" t="str">
        <f ca="1">IF(Q210=0," ",IFERROR(IF(DATEDIF(TODAY(),Q210,"M")&lt;=5,"ROJO",IF(DATEDIF(TODAY(),Q210,"M")&gt;=12,"VERDE",IF(AND(DATEDIF(TODAY(),Q210,"M")&gt;=6,DATEDIF(TODAY(),Q210,"M")&lt;=11),"AMARILLO"))),S210))</f>
        <v xml:space="preserve"> </v>
      </c>
      <c r="S210" s="25" t="str">
        <f>IF(Q210=0," ",IF(Q210&lt;=$N$4,"VENCIDO","NO VENCIDO"))</f>
        <v xml:space="preserve"> </v>
      </c>
      <c r="T210" s="18"/>
      <c r="U210" s="19"/>
      <c r="V210" s="19"/>
      <c r="W210" s="20"/>
      <c r="X210" s="20"/>
      <c r="Y210" s="164"/>
      <c r="Z210" s="21"/>
      <c r="AA210" s="4"/>
      <c r="AB210" s="166"/>
      <c r="AC210" s="166"/>
      <c r="AD210" s="170"/>
      <c r="AE210" s="166"/>
      <c r="AF210" s="166"/>
      <c r="AG210" s="166"/>
      <c r="AH210" s="166"/>
      <c r="AI210" s="166"/>
      <c r="AJ210" s="166"/>
      <c r="AK210" s="166"/>
      <c r="AL210" s="166"/>
      <c r="AM210" s="166"/>
      <c r="AN210" s="166"/>
      <c r="AO210" s="184"/>
      <c r="AP210" s="24"/>
      <c r="AQ210" s="8"/>
    </row>
    <row r="211" spans="1:43" ht="14.65" customHeight="1">
      <c r="A211" s="101"/>
      <c r="B211" s="193"/>
      <c r="C211" s="193"/>
      <c r="D211" s="118"/>
      <c r="E211" s="127"/>
      <c r="F211" s="133"/>
      <c r="G211" s="133"/>
      <c r="H211" s="133"/>
      <c r="I211" s="133"/>
      <c r="J211" s="145"/>
      <c r="K211" s="148"/>
      <c r="L211" s="151"/>
      <c r="M211" s="154"/>
      <c r="N211" s="14"/>
      <c r="O211" s="15"/>
      <c r="P211" s="15"/>
      <c r="Q211" s="16"/>
      <c r="R211" s="17" t="str">
        <f ca="1">IF(Q211=0," ",IFERROR(IF(DATEDIF(TODAY(),Q211,"M")&lt;=5,"ROJO",IF(DATEDIF(TODAY(),Q211,"M")&gt;=12,"VERDE",IF(AND(DATEDIF(TODAY(),Q211,"M")&gt;=6,DATEDIF(TODAY(),Q211,"M")&lt;=11),"AMARILLO"))),S211))</f>
        <v xml:space="preserve"> </v>
      </c>
      <c r="S211" s="25" t="str">
        <f>IF(Q211=0," ",IF(Q211&lt;=$N$4,"VENCIDO","NO VENCIDO"))</f>
        <v xml:space="preserve"> </v>
      </c>
      <c r="T211" s="18"/>
      <c r="U211" s="19"/>
      <c r="V211" s="19"/>
      <c r="W211" s="20"/>
      <c r="X211" s="20"/>
      <c r="Y211" s="164"/>
      <c r="Z211" s="21"/>
      <c r="AA211" s="4"/>
      <c r="AB211" s="166"/>
      <c r="AC211" s="166"/>
      <c r="AD211" s="170"/>
      <c r="AE211" s="166"/>
      <c r="AF211" s="166"/>
      <c r="AG211" s="166"/>
      <c r="AH211" s="166"/>
      <c r="AI211" s="166"/>
      <c r="AJ211" s="166"/>
      <c r="AK211" s="166"/>
      <c r="AL211" s="166"/>
      <c r="AM211" s="166"/>
      <c r="AN211" s="166"/>
      <c r="AO211" s="184"/>
      <c r="AP211" s="24"/>
      <c r="AQ211" s="8"/>
    </row>
    <row r="212" spans="1:43" ht="14.65" customHeight="1">
      <c r="A212" s="101"/>
      <c r="B212" s="193"/>
      <c r="C212" s="193"/>
      <c r="D212" s="118"/>
      <c r="E212" s="127"/>
      <c r="F212" s="133"/>
      <c r="G212" s="133"/>
      <c r="H212" s="133"/>
      <c r="I212" s="133"/>
      <c r="J212" s="145"/>
      <c r="K212" s="148"/>
      <c r="L212" s="151"/>
      <c r="M212" s="154"/>
      <c r="N212" s="14"/>
      <c r="O212" s="15"/>
      <c r="P212" s="15"/>
      <c r="Q212" s="16"/>
      <c r="R212" s="17" t="str">
        <f ca="1">IF(Q212=0," ",IFERROR(IF(DATEDIF(TODAY(),Q212,"M")&lt;=5,"ROJO",IF(DATEDIF(TODAY(),Q212,"M")&gt;=12,"VERDE",IF(AND(DATEDIF(TODAY(),Q212,"M")&gt;=6,DATEDIF(TODAY(),Q212,"M")&lt;=11),"AMARILLO"))),S212))</f>
        <v xml:space="preserve"> </v>
      </c>
      <c r="S212" s="25" t="str">
        <f>IF(Q212=0," ",IF(Q212&lt;=$N$4,"VENCIDO","NO VENCIDO"))</f>
        <v xml:space="preserve"> </v>
      </c>
      <c r="T212" s="18"/>
      <c r="U212" s="19"/>
      <c r="V212" s="19"/>
      <c r="W212" s="20"/>
      <c r="X212" s="20"/>
      <c r="Y212" s="164"/>
      <c r="Z212" s="21"/>
      <c r="AA212" s="4"/>
      <c r="AB212" s="166"/>
      <c r="AC212" s="166"/>
      <c r="AD212" s="170"/>
      <c r="AE212" s="166"/>
      <c r="AF212" s="166"/>
      <c r="AG212" s="166"/>
      <c r="AH212" s="166"/>
      <c r="AI212" s="166"/>
      <c r="AJ212" s="166"/>
      <c r="AK212" s="166"/>
      <c r="AL212" s="166"/>
      <c r="AM212" s="166"/>
      <c r="AN212" s="166"/>
      <c r="AO212" s="184"/>
      <c r="AP212" s="24"/>
      <c r="AQ212" s="8"/>
    </row>
    <row r="213" spans="1:43" ht="14.65" customHeight="1">
      <c r="A213" s="101"/>
      <c r="B213" s="193"/>
      <c r="C213" s="193"/>
      <c r="D213" s="118"/>
      <c r="E213" s="127"/>
      <c r="F213" s="133"/>
      <c r="G213" s="133"/>
      <c r="H213" s="133"/>
      <c r="I213" s="133"/>
      <c r="J213" s="145"/>
      <c r="K213" s="148"/>
      <c r="L213" s="151"/>
      <c r="M213" s="155"/>
      <c r="N213" s="14"/>
      <c r="O213" s="15"/>
      <c r="P213" s="15"/>
      <c r="Q213" s="16"/>
      <c r="R213" s="17" t="str">
        <f ca="1">IF(Q213=0," ",IFERROR(IF(DATEDIF(TODAY(),Q213,"M")&lt;=5,"ROJO",IF(DATEDIF(TODAY(),Q213,"M")&gt;=12,"VERDE",IF(AND(DATEDIF(TODAY(),Q213,"M")&gt;=6,DATEDIF(TODAY(),Q213,"M")&lt;=11),"AMARILLO"))),S213))</f>
        <v xml:space="preserve"> </v>
      </c>
      <c r="S213" s="25" t="str">
        <f>IF(Q213=0," ",IF(Q213&lt;=$N$4,"VENCIDO","NO VENCIDO"))</f>
        <v xml:space="preserve"> </v>
      </c>
      <c r="T213" s="18"/>
      <c r="U213" s="19"/>
      <c r="V213" s="19"/>
      <c r="W213" s="20"/>
      <c r="X213" s="20"/>
      <c r="Y213" s="164"/>
      <c r="Z213" s="21"/>
      <c r="AA213" s="4"/>
      <c r="AB213" s="166"/>
      <c r="AC213" s="166"/>
      <c r="AD213" s="170"/>
      <c r="AE213" s="166"/>
      <c r="AF213" s="166"/>
      <c r="AG213" s="166"/>
      <c r="AH213" s="166"/>
      <c r="AI213" s="166"/>
      <c r="AJ213" s="166"/>
      <c r="AK213" s="166"/>
      <c r="AL213" s="166"/>
      <c r="AM213" s="166"/>
      <c r="AN213" s="166"/>
      <c r="AO213" s="185"/>
      <c r="AP213" s="24"/>
      <c r="AQ213" s="8"/>
    </row>
    <row r="214" spans="1:43" ht="16.5">
      <c r="A214" s="102"/>
      <c r="B214" s="193"/>
      <c r="C214" s="193"/>
      <c r="D214" s="119"/>
      <c r="E214" s="128"/>
      <c r="F214" s="134"/>
      <c r="G214" s="134"/>
      <c r="H214" s="134"/>
      <c r="I214" s="134"/>
      <c r="J214" s="146"/>
      <c r="K214" s="149"/>
      <c r="L214" s="152"/>
      <c r="M214" s="28" t="b">
        <f>M209=N214</f>
        <v>1</v>
      </c>
      <c r="N214" s="29">
        <f>SUM(N209:N213)</f>
        <v>0</v>
      </c>
      <c r="O214" s="30" t="s">
        <v>112</v>
      </c>
      <c r="P214" s="31"/>
      <c r="Q214" s="32"/>
      <c r="R214" s="32"/>
      <c r="S214" s="32"/>
      <c r="T214" s="33">
        <f>SUM(T209:T213)</f>
        <v>0</v>
      </c>
      <c r="U214" s="34"/>
      <c r="V214" s="34"/>
      <c r="W214" s="34"/>
      <c r="X214" s="35"/>
      <c r="Y214" s="165"/>
      <c r="Z214" s="36"/>
      <c r="AA214" s="4"/>
      <c r="AB214" s="37"/>
      <c r="AC214" s="37"/>
      <c r="AD214" s="38"/>
      <c r="AE214" s="37"/>
      <c r="AF214" s="37"/>
      <c r="AG214" s="37"/>
      <c r="AH214" s="37"/>
      <c r="AI214" s="37"/>
      <c r="AJ214" s="37"/>
      <c r="AK214" s="37"/>
      <c r="AL214" s="37"/>
      <c r="AM214" s="37"/>
      <c r="AN214" s="37"/>
      <c r="AO214" s="39"/>
      <c r="AP214" s="24"/>
      <c r="AQ214" s="8"/>
    </row>
    <row r="215" spans="1:43" ht="14.65" customHeight="1">
      <c r="A215" s="100">
        <f>A209+1</f>
        <v>36</v>
      </c>
      <c r="B215" s="193" t="s">
        <v>178</v>
      </c>
      <c r="C215" s="193"/>
      <c r="D215" s="117">
        <f>+Octubre!M215</f>
        <v>0</v>
      </c>
      <c r="E215" s="126"/>
      <c r="F215" s="132"/>
      <c r="G215" s="132"/>
      <c r="H215" s="132"/>
      <c r="I215" s="132"/>
      <c r="J215" s="144">
        <f>+F215+G215</f>
        <v>0</v>
      </c>
      <c r="K215" s="147">
        <f>+AO215</f>
        <v>0</v>
      </c>
      <c r="L215" s="150">
        <f>+J215+K215</f>
        <v>0</v>
      </c>
      <c r="M215" s="153">
        <f>+(D215+E215)-(L215)+H215-I215</f>
        <v>0</v>
      </c>
      <c r="N215" s="14"/>
      <c r="O215" s="15"/>
      <c r="P215" s="15"/>
      <c r="Q215" s="16"/>
      <c r="R215" s="17" t="str">
        <f ca="1">IF(Q215=0," ",IFERROR(IF(DATEDIF(TODAY(),Q215,"M")&lt;=5,"ROJO",IF(DATEDIF(TODAY(),Q215,"M")&gt;=12,"VERDE",IF(AND(DATEDIF(TODAY(),Q215,"M")&gt;=6,DATEDIF(TODAY(),Q215,"M")&lt;=11),"AMARILLO"))),S215))</f>
        <v xml:space="preserve"> </v>
      </c>
      <c r="S215" s="17" t="str">
        <f>IF(Q215=0," ",IF(Q215&lt;=$N$4,"VENCIDO","NO VENCIDO"))</f>
        <v xml:space="preserve"> </v>
      </c>
      <c r="T215" s="18"/>
      <c r="U215" s="19"/>
      <c r="V215" s="19"/>
      <c r="W215" s="20"/>
      <c r="X215" s="20"/>
      <c r="Y215" s="163">
        <f>+AT215</f>
        <v>0</v>
      </c>
      <c r="Z215" s="21"/>
      <c r="AA215" s="4"/>
      <c r="AB215" s="166"/>
      <c r="AC215" s="166"/>
      <c r="AD215" s="170">
        <f>+AB215+AC215</f>
        <v>0</v>
      </c>
      <c r="AE215" s="166"/>
      <c r="AF215" s="166"/>
      <c r="AG215" s="166"/>
      <c r="AH215" s="166"/>
      <c r="AI215" s="166"/>
      <c r="AJ215" s="166"/>
      <c r="AK215" s="166"/>
      <c r="AL215" s="166"/>
      <c r="AM215" s="166"/>
      <c r="AN215" s="166"/>
      <c r="AO215" s="183">
        <f>SUM(AD215:AN219)</f>
        <v>0</v>
      </c>
      <c r="AP215" s="24"/>
      <c r="AQ215" s="8"/>
    </row>
    <row r="216" spans="1:43" ht="14.65" customHeight="1">
      <c r="A216" s="101"/>
      <c r="B216" s="193"/>
      <c r="C216" s="193"/>
      <c r="D216" s="118"/>
      <c r="E216" s="127"/>
      <c r="F216" s="133"/>
      <c r="G216" s="133"/>
      <c r="H216" s="133"/>
      <c r="I216" s="133"/>
      <c r="J216" s="145"/>
      <c r="K216" s="148"/>
      <c r="L216" s="151"/>
      <c r="M216" s="154"/>
      <c r="N216" s="14"/>
      <c r="O216" s="15"/>
      <c r="P216" s="15"/>
      <c r="Q216" s="16"/>
      <c r="R216" s="17" t="str">
        <f ca="1">IF(Q216=0," ",IFERROR(IF(DATEDIF(TODAY(),Q216,"M")&lt;=5,"ROJO",IF(DATEDIF(TODAY(),Q216,"M")&gt;=12,"VERDE",IF(AND(DATEDIF(TODAY(),Q216,"M")&gt;=6,DATEDIF(TODAY(),Q216,"M")&lt;=11),"AMARILLO"))),S216))</f>
        <v xml:space="preserve"> </v>
      </c>
      <c r="S216" s="25" t="str">
        <f>IF(Q216=0," ",IF(Q216&lt;=$N$4,"VENCIDO","NO VENCIDO"))</f>
        <v xml:space="preserve"> </v>
      </c>
      <c r="T216" s="18"/>
      <c r="U216" s="19"/>
      <c r="V216" s="19"/>
      <c r="W216" s="20"/>
      <c r="X216" s="20"/>
      <c r="Y216" s="164"/>
      <c r="Z216" s="21"/>
      <c r="AA216" s="4"/>
      <c r="AB216" s="166"/>
      <c r="AC216" s="166"/>
      <c r="AD216" s="170"/>
      <c r="AE216" s="166"/>
      <c r="AF216" s="166"/>
      <c r="AG216" s="166"/>
      <c r="AH216" s="166"/>
      <c r="AI216" s="166"/>
      <c r="AJ216" s="166"/>
      <c r="AK216" s="166"/>
      <c r="AL216" s="166"/>
      <c r="AM216" s="166"/>
      <c r="AN216" s="166"/>
      <c r="AO216" s="184"/>
      <c r="AP216" s="24"/>
      <c r="AQ216" s="8"/>
    </row>
    <row r="217" spans="1:43" ht="14.65" customHeight="1">
      <c r="A217" s="101"/>
      <c r="B217" s="193"/>
      <c r="C217" s="193"/>
      <c r="D217" s="118"/>
      <c r="E217" s="127"/>
      <c r="F217" s="133"/>
      <c r="G217" s="133"/>
      <c r="H217" s="133"/>
      <c r="I217" s="133"/>
      <c r="J217" s="145"/>
      <c r="K217" s="148"/>
      <c r="L217" s="151"/>
      <c r="M217" s="154"/>
      <c r="N217" s="14"/>
      <c r="O217" s="15"/>
      <c r="P217" s="15"/>
      <c r="Q217" s="16"/>
      <c r="R217" s="17" t="str">
        <f ca="1">IF(Q217=0," ",IFERROR(IF(DATEDIF(TODAY(),Q217,"M")&lt;=5,"ROJO",IF(DATEDIF(TODAY(),Q217,"M")&gt;=12,"VERDE",IF(AND(DATEDIF(TODAY(),Q217,"M")&gt;=6,DATEDIF(TODAY(),Q217,"M")&lt;=11),"AMARILLO"))),S217))</f>
        <v xml:space="preserve"> </v>
      </c>
      <c r="S217" s="25" t="str">
        <f>IF(Q217=0," ",IF(Q217&lt;=$N$4,"VENCIDO","NO VENCIDO"))</f>
        <v xml:space="preserve"> </v>
      </c>
      <c r="T217" s="18"/>
      <c r="U217" s="19"/>
      <c r="V217" s="19"/>
      <c r="W217" s="20"/>
      <c r="X217" s="20"/>
      <c r="Y217" s="164"/>
      <c r="Z217" s="21"/>
      <c r="AA217" s="4"/>
      <c r="AB217" s="166"/>
      <c r="AC217" s="166"/>
      <c r="AD217" s="170"/>
      <c r="AE217" s="166"/>
      <c r="AF217" s="166"/>
      <c r="AG217" s="166"/>
      <c r="AH217" s="166"/>
      <c r="AI217" s="166"/>
      <c r="AJ217" s="166"/>
      <c r="AK217" s="166"/>
      <c r="AL217" s="166"/>
      <c r="AM217" s="166"/>
      <c r="AN217" s="166"/>
      <c r="AO217" s="184"/>
      <c r="AP217" s="24"/>
      <c r="AQ217" s="8"/>
    </row>
    <row r="218" spans="1:43" ht="14.65" customHeight="1">
      <c r="A218" s="101"/>
      <c r="B218" s="193"/>
      <c r="C218" s="193"/>
      <c r="D218" s="118"/>
      <c r="E218" s="127"/>
      <c r="F218" s="133"/>
      <c r="G218" s="133"/>
      <c r="H218" s="133"/>
      <c r="I218" s="133"/>
      <c r="J218" s="145"/>
      <c r="K218" s="148"/>
      <c r="L218" s="151"/>
      <c r="M218" s="154"/>
      <c r="N218" s="14"/>
      <c r="O218" s="15"/>
      <c r="P218" s="15"/>
      <c r="Q218" s="16"/>
      <c r="R218" s="17" t="str">
        <f ca="1">IF(Q218=0," ",IFERROR(IF(DATEDIF(TODAY(),Q218,"M")&lt;=5,"ROJO",IF(DATEDIF(TODAY(),Q218,"M")&gt;=12,"VERDE",IF(AND(DATEDIF(TODAY(),Q218,"M")&gt;=6,DATEDIF(TODAY(),Q218,"M")&lt;=11),"AMARILLO"))),S218))</f>
        <v xml:space="preserve"> </v>
      </c>
      <c r="S218" s="25" t="str">
        <f>IF(Q218=0," ",IF(Q218&lt;=$N$4,"VENCIDO","NO VENCIDO"))</f>
        <v xml:space="preserve"> </v>
      </c>
      <c r="T218" s="18"/>
      <c r="U218" s="19"/>
      <c r="V218" s="19"/>
      <c r="W218" s="20"/>
      <c r="X218" s="20"/>
      <c r="Y218" s="164"/>
      <c r="Z218" s="21"/>
      <c r="AA218" s="4"/>
      <c r="AB218" s="166"/>
      <c r="AC218" s="166"/>
      <c r="AD218" s="170"/>
      <c r="AE218" s="166"/>
      <c r="AF218" s="166"/>
      <c r="AG218" s="166"/>
      <c r="AH218" s="166"/>
      <c r="AI218" s="166"/>
      <c r="AJ218" s="166"/>
      <c r="AK218" s="166"/>
      <c r="AL218" s="166"/>
      <c r="AM218" s="166"/>
      <c r="AN218" s="166"/>
      <c r="AO218" s="184"/>
      <c r="AP218" s="24"/>
      <c r="AQ218" s="8"/>
    </row>
    <row r="219" spans="1:43" ht="14.65" customHeight="1">
      <c r="A219" s="101"/>
      <c r="B219" s="193"/>
      <c r="C219" s="193"/>
      <c r="D219" s="118"/>
      <c r="E219" s="127"/>
      <c r="F219" s="133"/>
      <c r="G219" s="133"/>
      <c r="H219" s="133"/>
      <c r="I219" s="133"/>
      <c r="J219" s="145"/>
      <c r="K219" s="148"/>
      <c r="L219" s="151"/>
      <c r="M219" s="155"/>
      <c r="N219" s="14"/>
      <c r="O219" s="15"/>
      <c r="P219" s="15"/>
      <c r="Q219" s="16"/>
      <c r="R219" s="17" t="str">
        <f ca="1">IF(Q219=0," ",IFERROR(IF(DATEDIF(TODAY(),Q219,"M")&lt;=5,"ROJO",IF(DATEDIF(TODAY(),Q219,"M")&gt;=12,"VERDE",IF(AND(DATEDIF(TODAY(),Q219,"M")&gt;=6,DATEDIF(TODAY(),Q219,"M")&lt;=11),"AMARILLO"))),S219))</f>
        <v xml:space="preserve"> </v>
      </c>
      <c r="S219" s="25" t="str">
        <f>IF(Q219=0," ",IF(Q219&lt;=$N$4,"VENCIDO","NO VENCIDO"))</f>
        <v xml:space="preserve"> </v>
      </c>
      <c r="T219" s="18"/>
      <c r="U219" s="19"/>
      <c r="V219" s="19"/>
      <c r="W219" s="20"/>
      <c r="X219" s="20"/>
      <c r="Y219" s="164"/>
      <c r="Z219" s="21"/>
      <c r="AA219" s="4"/>
      <c r="AB219" s="166"/>
      <c r="AC219" s="166"/>
      <c r="AD219" s="170"/>
      <c r="AE219" s="166"/>
      <c r="AF219" s="166"/>
      <c r="AG219" s="166"/>
      <c r="AH219" s="166"/>
      <c r="AI219" s="166"/>
      <c r="AJ219" s="166"/>
      <c r="AK219" s="166"/>
      <c r="AL219" s="166"/>
      <c r="AM219" s="166"/>
      <c r="AN219" s="166"/>
      <c r="AO219" s="185"/>
      <c r="AP219" s="24"/>
      <c r="AQ219" s="8"/>
    </row>
    <row r="220" spans="1:43" ht="16.5">
      <c r="A220" s="102"/>
      <c r="B220" s="194"/>
      <c r="C220" s="194"/>
      <c r="D220" s="119"/>
      <c r="E220" s="128"/>
      <c r="F220" s="134"/>
      <c r="G220" s="134"/>
      <c r="H220" s="134"/>
      <c r="I220" s="134"/>
      <c r="J220" s="146"/>
      <c r="K220" s="149"/>
      <c r="L220" s="152"/>
      <c r="M220" s="28" t="b">
        <f>M215=N220</f>
        <v>1</v>
      </c>
      <c r="N220" s="29">
        <f>SUM(N215:N219)</f>
        <v>0</v>
      </c>
      <c r="O220" s="30" t="s">
        <v>112</v>
      </c>
      <c r="P220" s="31"/>
      <c r="Q220" s="32"/>
      <c r="R220" s="32"/>
      <c r="S220" s="32"/>
      <c r="T220" s="33">
        <f>SUM(T215:T219)</f>
        <v>0</v>
      </c>
      <c r="U220" s="34"/>
      <c r="V220" s="34"/>
      <c r="W220" s="34"/>
      <c r="X220" s="35"/>
      <c r="Y220" s="165"/>
      <c r="Z220" s="36"/>
      <c r="AA220" s="4"/>
      <c r="AB220" s="37"/>
      <c r="AC220" s="38"/>
      <c r="AD220" s="38"/>
      <c r="AE220" s="38"/>
      <c r="AF220" s="38"/>
      <c r="AG220" s="38"/>
      <c r="AH220" s="38"/>
      <c r="AI220" s="38"/>
      <c r="AJ220" s="38"/>
      <c r="AK220" s="38"/>
      <c r="AL220" s="38"/>
      <c r="AM220" s="38"/>
      <c r="AN220" s="38"/>
      <c r="AO220" s="39"/>
      <c r="AP220" s="24"/>
      <c r="AQ220" s="8"/>
    </row>
    <row r="221" spans="1:43" ht="16.5">
      <c r="A221" s="96" t="s">
        <v>179</v>
      </c>
      <c r="B221" s="97"/>
      <c r="C221" s="98"/>
      <c r="D221" s="48"/>
      <c r="E221" s="48"/>
      <c r="F221" s="48"/>
      <c r="G221" s="48"/>
      <c r="H221" s="48"/>
      <c r="I221" s="48"/>
      <c r="J221" s="48"/>
      <c r="K221" s="48"/>
      <c r="L221" s="48"/>
      <c r="M221" s="48"/>
      <c r="N221" s="48"/>
      <c r="O221" s="48"/>
      <c r="P221" s="48"/>
      <c r="Q221" s="48"/>
      <c r="R221" s="48"/>
      <c r="S221" s="48"/>
      <c r="T221" s="48"/>
      <c r="U221" s="48"/>
      <c r="V221" s="48"/>
      <c r="W221" s="48"/>
      <c r="X221" s="48"/>
      <c r="Y221" s="48"/>
      <c r="Z221" s="49"/>
      <c r="AA221" s="4"/>
      <c r="AB221" s="50"/>
      <c r="AC221" s="51"/>
      <c r="AD221" s="51"/>
      <c r="AE221" s="51"/>
      <c r="AF221" s="51"/>
      <c r="AG221" s="51"/>
      <c r="AH221" s="51"/>
      <c r="AI221" s="51"/>
      <c r="AJ221" s="51"/>
      <c r="AK221" s="51"/>
      <c r="AL221" s="51"/>
      <c r="AM221" s="51"/>
      <c r="AN221" s="51"/>
      <c r="AO221" s="51"/>
      <c r="AP221" s="52"/>
      <c r="AQ221" s="8"/>
    </row>
    <row r="222" spans="1:43" ht="14.65" customHeight="1">
      <c r="A222" s="103">
        <v>1</v>
      </c>
      <c r="B222" s="193" t="s">
        <v>180</v>
      </c>
      <c r="C222" s="193"/>
      <c r="D222" s="117">
        <f>+Octubre!M222</f>
        <v>20</v>
      </c>
      <c r="E222" s="126"/>
      <c r="F222" s="132"/>
      <c r="G222" s="132"/>
      <c r="H222" s="132"/>
      <c r="I222" s="132"/>
      <c r="J222" s="144">
        <f>+F222+G222</f>
        <v>0</v>
      </c>
      <c r="K222" s="147">
        <f>+AO222</f>
        <v>0</v>
      </c>
      <c r="L222" s="150">
        <f>+J222+K222</f>
        <v>0</v>
      </c>
      <c r="M222" s="153">
        <f>+(D222+E222)-(L222)+H222-I222</f>
        <v>20</v>
      </c>
      <c r="N222" s="14"/>
      <c r="O222" s="15"/>
      <c r="P222" s="15"/>
      <c r="Q222" s="16"/>
      <c r="R222" s="17" t="str">
        <f ca="1">IF(Q222=0," ",IFERROR(IF(DATEDIF(TODAY(),Q222,"M")&lt;=5,"ROJO",IF(DATEDIF(TODAY(),Q222,"M")&gt;=12,"VERDE",IF(AND(DATEDIF(TODAY(),Q222,"M")&gt;=6,DATEDIF(TODAY(),Q222,"M")&lt;=11),"AMARILLO"))),S222))</f>
        <v xml:space="preserve"> </v>
      </c>
      <c r="S222" s="17" t="str">
        <f>IF(Q222=0," ",IF(Q222&lt;=$N$4,"VENCIDO","NO VENCIDO"))</f>
        <v xml:space="preserve"> </v>
      </c>
      <c r="T222" s="18"/>
      <c r="U222" s="19"/>
      <c r="V222" s="19"/>
      <c r="W222" s="20"/>
      <c r="X222" s="20"/>
      <c r="Y222" s="163">
        <f>+AT222</f>
        <v>0</v>
      </c>
      <c r="Z222" s="21"/>
      <c r="AA222" s="4"/>
      <c r="AB222" s="166"/>
      <c r="AC222" s="166"/>
      <c r="AD222" s="170">
        <f>+AB222+AC222</f>
        <v>0</v>
      </c>
      <c r="AE222" s="167"/>
      <c r="AF222" s="167"/>
      <c r="AG222" s="167"/>
      <c r="AH222" s="167"/>
      <c r="AI222" s="167"/>
      <c r="AJ222" s="167"/>
      <c r="AK222" s="167"/>
      <c r="AL222" s="167"/>
      <c r="AM222" s="167"/>
      <c r="AN222" s="167"/>
      <c r="AO222" s="183">
        <f>SUM(AD222:AN226)</f>
        <v>0</v>
      </c>
      <c r="AP222" s="24"/>
      <c r="AQ222" s="8"/>
    </row>
    <row r="223" spans="1:43" ht="14.65" customHeight="1">
      <c r="A223" s="103"/>
      <c r="B223" s="193"/>
      <c r="C223" s="193"/>
      <c r="D223" s="118"/>
      <c r="E223" s="127"/>
      <c r="F223" s="133"/>
      <c r="G223" s="133"/>
      <c r="H223" s="133"/>
      <c r="I223" s="133"/>
      <c r="J223" s="145"/>
      <c r="K223" s="148"/>
      <c r="L223" s="151"/>
      <c r="M223" s="154"/>
      <c r="N223" s="14"/>
      <c r="O223" s="15"/>
      <c r="P223" s="15"/>
      <c r="Q223" s="16"/>
      <c r="R223" s="17" t="str">
        <f ca="1">IF(Q223=0," ",IFERROR(IF(DATEDIF(TODAY(),Q223,"M")&lt;=5,"ROJO",IF(DATEDIF(TODAY(),Q223,"M")&gt;=12,"VERDE",IF(AND(DATEDIF(TODAY(),Q223,"M")&gt;=6,DATEDIF(TODAY(),Q223,"M")&lt;=11),"AMARILLO"))),S223))</f>
        <v xml:space="preserve"> </v>
      </c>
      <c r="S223" s="25" t="str">
        <f>IF(Q223=0," ",IF(Q223&lt;=$N$4,"VENCIDO","NO VENCIDO"))</f>
        <v xml:space="preserve"> </v>
      </c>
      <c r="T223" s="18"/>
      <c r="U223" s="19"/>
      <c r="V223" s="19"/>
      <c r="W223" s="20"/>
      <c r="X223" s="20"/>
      <c r="Y223" s="164"/>
      <c r="Z223" s="21"/>
      <c r="AA223" s="4"/>
      <c r="AB223" s="166"/>
      <c r="AC223" s="166"/>
      <c r="AD223" s="170"/>
      <c r="AE223" s="168"/>
      <c r="AF223" s="168"/>
      <c r="AG223" s="168"/>
      <c r="AH223" s="168"/>
      <c r="AI223" s="168"/>
      <c r="AJ223" s="168"/>
      <c r="AK223" s="168"/>
      <c r="AL223" s="168"/>
      <c r="AM223" s="168"/>
      <c r="AN223" s="168"/>
      <c r="AO223" s="184"/>
      <c r="AP223" s="24"/>
      <c r="AQ223" s="8"/>
    </row>
    <row r="224" spans="1:43" ht="14.65" customHeight="1">
      <c r="A224" s="103"/>
      <c r="B224" s="193"/>
      <c r="C224" s="193"/>
      <c r="D224" s="118"/>
      <c r="E224" s="127"/>
      <c r="F224" s="133"/>
      <c r="G224" s="133"/>
      <c r="H224" s="133"/>
      <c r="I224" s="133"/>
      <c r="J224" s="145"/>
      <c r="K224" s="148"/>
      <c r="L224" s="151"/>
      <c r="M224" s="154"/>
      <c r="N224" s="14"/>
      <c r="O224" s="15"/>
      <c r="P224" s="15"/>
      <c r="Q224" s="16"/>
      <c r="R224" s="17" t="str">
        <f ca="1">IF(Q224=0," ",IFERROR(IF(DATEDIF(TODAY(),Q224,"M")&lt;=5,"ROJO",IF(DATEDIF(TODAY(),Q224,"M")&gt;=12,"VERDE",IF(AND(DATEDIF(TODAY(),Q224,"M")&gt;=6,DATEDIF(TODAY(),Q224,"M")&lt;=11),"AMARILLO"))),S224))</f>
        <v xml:space="preserve"> </v>
      </c>
      <c r="S224" s="25" t="str">
        <f>IF(Q224=0," ",IF(Q224&lt;=$N$4,"VENCIDO","NO VENCIDO"))</f>
        <v xml:space="preserve"> </v>
      </c>
      <c r="T224" s="18"/>
      <c r="U224" s="19"/>
      <c r="V224" s="19"/>
      <c r="W224" s="20"/>
      <c r="X224" s="20"/>
      <c r="Y224" s="164"/>
      <c r="Z224" s="21"/>
      <c r="AA224" s="4"/>
      <c r="AB224" s="166"/>
      <c r="AC224" s="166"/>
      <c r="AD224" s="170"/>
      <c r="AE224" s="168"/>
      <c r="AF224" s="168"/>
      <c r="AG224" s="168"/>
      <c r="AH224" s="168"/>
      <c r="AI224" s="168"/>
      <c r="AJ224" s="168"/>
      <c r="AK224" s="168"/>
      <c r="AL224" s="168"/>
      <c r="AM224" s="168"/>
      <c r="AN224" s="168"/>
      <c r="AO224" s="184"/>
      <c r="AP224" s="24"/>
      <c r="AQ224" s="8"/>
    </row>
    <row r="225" spans="1:43" ht="14.65" customHeight="1">
      <c r="A225" s="103"/>
      <c r="B225" s="193"/>
      <c r="C225" s="193"/>
      <c r="D225" s="118"/>
      <c r="E225" s="127"/>
      <c r="F225" s="133"/>
      <c r="G225" s="133"/>
      <c r="H225" s="133"/>
      <c r="I225" s="133"/>
      <c r="J225" s="145"/>
      <c r="K225" s="148"/>
      <c r="L225" s="151"/>
      <c r="M225" s="154"/>
      <c r="N225" s="14"/>
      <c r="O225" s="15"/>
      <c r="P225" s="15"/>
      <c r="Q225" s="16"/>
      <c r="R225" s="17" t="str">
        <f ca="1">IF(Q225=0," ",IFERROR(IF(DATEDIF(TODAY(),Q225,"M")&lt;=5,"ROJO",IF(DATEDIF(TODAY(),Q225,"M")&gt;=12,"VERDE",IF(AND(DATEDIF(TODAY(),Q225,"M")&gt;=6,DATEDIF(TODAY(),Q225,"M")&lt;=11),"AMARILLO"))),S225))</f>
        <v xml:space="preserve"> </v>
      </c>
      <c r="S225" s="25" t="str">
        <f>IF(Q225=0," ",IF(Q225&lt;=$N$4,"VENCIDO","NO VENCIDO"))</f>
        <v xml:space="preserve"> </v>
      </c>
      <c r="T225" s="18"/>
      <c r="U225" s="19"/>
      <c r="V225" s="19"/>
      <c r="W225" s="20"/>
      <c r="X225" s="20"/>
      <c r="Y225" s="164"/>
      <c r="Z225" s="21"/>
      <c r="AA225" s="4"/>
      <c r="AB225" s="166"/>
      <c r="AC225" s="166"/>
      <c r="AD225" s="170"/>
      <c r="AE225" s="168"/>
      <c r="AF225" s="168"/>
      <c r="AG225" s="168"/>
      <c r="AH225" s="168"/>
      <c r="AI225" s="168"/>
      <c r="AJ225" s="168"/>
      <c r="AK225" s="168"/>
      <c r="AL225" s="168"/>
      <c r="AM225" s="168"/>
      <c r="AN225" s="168"/>
      <c r="AO225" s="184"/>
      <c r="AP225" s="24"/>
      <c r="AQ225" s="8"/>
    </row>
    <row r="226" spans="1:43" ht="14.65" customHeight="1">
      <c r="A226" s="103"/>
      <c r="B226" s="193"/>
      <c r="C226" s="193"/>
      <c r="D226" s="118"/>
      <c r="E226" s="127"/>
      <c r="F226" s="133"/>
      <c r="G226" s="133"/>
      <c r="H226" s="133"/>
      <c r="I226" s="133"/>
      <c r="J226" s="145"/>
      <c r="K226" s="148"/>
      <c r="L226" s="151"/>
      <c r="M226" s="155"/>
      <c r="N226" s="14"/>
      <c r="O226" s="15"/>
      <c r="P226" s="15"/>
      <c r="Q226" s="16"/>
      <c r="R226" s="17" t="str">
        <f ca="1">IF(Q226=0," ",IFERROR(IF(DATEDIF(TODAY(),Q226,"M")&lt;=5,"ROJO",IF(DATEDIF(TODAY(),Q226,"M")&gt;=12,"VERDE",IF(AND(DATEDIF(TODAY(),Q226,"M")&gt;=6,DATEDIF(TODAY(),Q226,"M")&lt;=11),"AMARILLO"))),S226))</f>
        <v xml:space="preserve"> </v>
      </c>
      <c r="S226" s="25" t="str">
        <f>IF(Q226=0," ",IF(Q226&lt;=$N$4,"VENCIDO","NO VENCIDO"))</f>
        <v xml:space="preserve"> </v>
      </c>
      <c r="T226" s="18"/>
      <c r="U226" s="19"/>
      <c r="V226" s="19"/>
      <c r="W226" s="20"/>
      <c r="X226" s="20"/>
      <c r="Y226" s="164"/>
      <c r="Z226" s="21"/>
      <c r="AA226" s="4"/>
      <c r="AB226" s="166"/>
      <c r="AC226" s="166"/>
      <c r="AD226" s="170"/>
      <c r="AE226" s="169"/>
      <c r="AF226" s="169"/>
      <c r="AG226" s="169"/>
      <c r="AH226" s="169"/>
      <c r="AI226" s="169"/>
      <c r="AJ226" s="169"/>
      <c r="AK226" s="169"/>
      <c r="AL226" s="169"/>
      <c r="AM226" s="169"/>
      <c r="AN226" s="169"/>
      <c r="AO226" s="185"/>
      <c r="AP226" s="24"/>
      <c r="AQ226" s="8"/>
    </row>
    <row r="227" spans="1:43" ht="16.5">
      <c r="A227" s="103"/>
      <c r="B227" s="193"/>
      <c r="C227" s="193"/>
      <c r="D227" s="119"/>
      <c r="E227" s="128"/>
      <c r="F227" s="134"/>
      <c r="G227" s="134"/>
      <c r="H227" s="134"/>
      <c r="I227" s="134"/>
      <c r="J227" s="146"/>
      <c r="K227" s="149"/>
      <c r="L227" s="152"/>
      <c r="M227" s="28" t="b">
        <f>M222=N227</f>
        <v>0</v>
      </c>
      <c r="N227" s="29">
        <f>SUM(N222:N226)</f>
        <v>0</v>
      </c>
      <c r="O227" s="30" t="s">
        <v>112</v>
      </c>
      <c r="P227" s="31"/>
      <c r="Q227" s="32"/>
      <c r="R227" s="32"/>
      <c r="S227" s="32"/>
      <c r="T227" s="33">
        <f>SUM(T222:T226)</f>
        <v>0</v>
      </c>
      <c r="U227" s="34"/>
      <c r="V227" s="34"/>
      <c r="W227" s="35"/>
      <c r="X227" s="35"/>
      <c r="Y227" s="165"/>
      <c r="Z227" s="36"/>
      <c r="AA227" s="4"/>
      <c r="AB227" s="37"/>
      <c r="AC227" s="38"/>
      <c r="AD227" s="38"/>
      <c r="AE227" s="38"/>
      <c r="AF227" s="38"/>
      <c r="AG227" s="38"/>
      <c r="AH227" s="38"/>
      <c r="AI227" s="38"/>
      <c r="AJ227" s="38"/>
      <c r="AK227" s="38"/>
      <c r="AL227" s="38"/>
      <c r="AM227" s="38"/>
      <c r="AN227" s="38"/>
      <c r="AO227" s="39"/>
      <c r="AP227" s="24"/>
      <c r="AQ227" s="8"/>
    </row>
    <row r="228" spans="1:43" ht="14.65" customHeight="1">
      <c r="A228" s="103">
        <f>A222+1</f>
        <v>2</v>
      </c>
      <c r="B228" s="193" t="s">
        <v>182</v>
      </c>
      <c r="C228" s="193"/>
      <c r="D228" s="117">
        <f>+Octubre!M228</f>
        <v>19</v>
      </c>
      <c r="E228" s="126"/>
      <c r="F228" s="132"/>
      <c r="G228" s="132"/>
      <c r="H228" s="132"/>
      <c r="I228" s="132"/>
      <c r="J228" s="144">
        <f>+F228+G228</f>
        <v>0</v>
      </c>
      <c r="K228" s="147">
        <f>+AO228</f>
        <v>0</v>
      </c>
      <c r="L228" s="150">
        <f>+J228+K228</f>
        <v>0</v>
      </c>
      <c r="M228" s="153">
        <f>+(D228+E228)-(L228)+H228-I228</f>
        <v>19</v>
      </c>
      <c r="N228" s="14"/>
      <c r="O228" s="15"/>
      <c r="P228" s="15"/>
      <c r="Q228" s="16"/>
      <c r="R228" s="17" t="str">
        <f ca="1">IF(Q228=0," ",IFERROR(IF(DATEDIF(TODAY(),Q228,"M")&lt;=5,"ROJO",IF(DATEDIF(TODAY(),Q228,"M")&gt;=12,"VERDE",IF(AND(DATEDIF(TODAY(),Q228,"M")&gt;=6,DATEDIF(TODAY(),Q228,"M")&lt;=11),"AMARILLO"))),S228))</f>
        <v xml:space="preserve"> </v>
      </c>
      <c r="S228" s="17" t="str">
        <f>IF(Q228=0," ",IF(Q228&lt;=$N$4,"VENCIDO","NO VENCIDO"))</f>
        <v xml:space="preserve"> </v>
      </c>
      <c r="T228" s="18"/>
      <c r="U228" s="19"/>
      <c r="V228" s="19"/>
      <c r="W228" s="20"/>
      <c r="X228" s="20"/>
      <c r="Y228" s="163">
        <f>+AT228</f>
        <v>0</v>
      </c>
      <c r="Z228" s="21"/>
      <c r="AA228" s="4"/>
      <c r="AB228" s="166"/>
      <c r="AC228" s="166"/>
      <c r="AD228" s="170">
        <f>+AB228+AC228</f>
        <v>0</v>
      </c>
      <c r="AE228" s="167"/>
      <c r="AF228" s="166"/>
      <c r="AG228" s="166"/>
      <c r="AH228" s="166"/>
      <c r="AI228" s="166"/>
      <c r="AJ228" s="166"/>
      <c r="AK228" s="166"/>
      <c r="AL228" s="166"/>
      <c r="AM228" s="166"/>
      <c r="AN228" s="166"/>
      <c r="AO228" s="183">
        <f>SUM(AD228:AN232)</f>
        <v>0</v>
      </c>
      <c r="AP228" s="24"/>
      <c r="AQ228" s="8"/>
    </row>
    <row r="229" spans="1:43" ht="14.65" customHeight="1">
      <c r="A229" s="103"/>
      <c r="B229" s="193"/>
      <c r="C229" s="193"/>
      <c r="D229" s="118"/>
      <c r="E229" s="127"/>
      <c r="F229" s="133"/>
      <c r="G229" s="133"/>
      <c r="H229" s="133"/>
      <c r="I229" s="133"/>
      <c r="J229" s="145"/>
      <c r="K229" s="148"/>
      <c r="L229" s="151"/>
      <c r="M229" s="154"/>
      <c r="N229" s="14"/>
      <c r="O229" s="15"/>
      <c r="P229" s="15"/>
      <c r="Q229" s="16"/>
      <c r="R229" s="17" t="str">
        <f ca="1">IF(Q229=0," ",IFERROR(IF(DATEDIF(TODAY(),Q229,"M")&lt;=5,"ROJO",IF(DATEDIF(TODAY(),Q229,"M")&gt;=12,"VERDE",IF(AND(DATEDIF(TODAY(),Q229,"M")&gt;=6,DATEDIF(TODAY(),Q229,"M")&lt;=11),"AMARILLO"))),S229))</f>
        <v xml:space="preserve"> </v>
      </c>
      <c r="S229" s="25" t="str">
        <f>IF(Q229=0," ",IF(Q229&lt;=$N$4,"VENCIDO","NO VENCIDO"))</f>
        <v xml:space="preserve"> </v>
      </c>
      <c r="T229" s="18"/>
      <c r="U229" s="19"/>
      <c r="V229" s="19"/>
      <c r="W229" s="20"/>
      <c r="X229" s="20"/>
      <c r="Y229" s="164"/>
      <c r="Z229" s="21"/>
      <c r="AA229" s="4"/>
      <c r="AB229" s="166"/>
      <c r="AC229" s="166"/>
      <c r="AD229" s="170"/>
      <c r="AE229" s="168"/>
      <c r="AF229" s="166"/>
      <c r="AG229" s="166"/>
      <c r="AH229" s="166"/>
      <c r="AI229" s="166"/>
      <c r="AJ229" s="166"/>
      <c r="AK229" s="166"/>
      <c r="AL229" s="166"/>
      <c r="AM229" s="166"/>
      <c r="AN229" s="166"/>
      <c r="AO229" s="184"/>
      <c r="AP229" s="24"/>
      <c r="AQ229" s="8"/>
    </row>
    <row r="230" spans="1:43" ht="14.65" customHeight="1">
      <c r="A230" s="103"/>
      <c r="B230" s="193"/>
      <c r="C230" s="193"/>
      <c r="D230" s="118"/>
      <c r="E230" s="127"/>
      <c r="F230" s="133"/>
      <c r="G230" s="133"/>
      <c r="H230" s="133"/>
      <c r="I230" s="133"/>
      <c r="J230" s="145"/>
      <c r="K230" s="148"/>
      <c r="L230" s="151"/>
      <c r="M230" s="154"/>
      <c r="N230" s="14"/>
      <c r="O230" s="15"/>
      <c r="P230" s="15"/>
      <c r="Q230" s="16"/>
      <c r="R230" s="17" t="str">
        <f ca="1">IF(Q230=0," ",IFERROR(IF(DATEDIF(TODAY(),Q230,"M")&lt;=5,"ROJO",IF(DATEDIF(TODAY(),Q230,"M")&gt;=12,"VERDE",IF(AND(DATEDIF(TODAY(),Q230,"M")&gt;=6,DATEDIF(TODAY(),Q230,"M")&lt;=11),"AMARILLO"))),S230))</f>
        <v xml:space="preserve"> </v>
      </c>
      <c r="S230" s="25" t="str">
        <f>IF(Q230=0," ",IF(Q230&lt;=$N$4,"VENCIDO","NO VENCIDO"))</f>
        <v xml:space="preserve"> </v>
      </c>
      <c r="T230" s="18"/>
      <c r="U230" s="19"/>
      <c r="V230" s="19"/>
      <c r="W230" s="20"/>
      <c r="X230" s="20"/>
      <c r="Y230" s="164"/>
      <c r="Z230" s="21"/>
      <c r="AA230" s="4"/>
      <c r="AB230" s="166"/>
      <c r="AC230" s="166"/>
      <c r="AD230" s="170"/>
      <c r="AE230" s="168"/>
      <c r="AF230" s="166"/>
      <c r="AG230" s="166"/>
      <c r="AH230" s="166"/>
      <c r="AI230" s="166"/>
      <c r="AJ230" s="166"/>
      <c r="AK230" s="166"/>
      <c r="AL230" s="166"/>
      <c r="AM230" s="166"/>
      <c r="AN230" s="166"/>
      <c r="AO230" s="184"/>
      <c r="AP230" s="24"/>
      <c r="AQ230" s="8"/>
    </row>
    <row r="231" spans="1:43" ht="14.65" customHeight="1">
      <c r="A231" s="103"/>
      <c r="B231" s="193"/>
      <c r="C231" s="193"/>
      <c r="D231" s="118"/>
      <c r="E231" s="127"/>
      <c r="F231" s="133"/>
      <c r="G231" s="133"/>
      <c r="H231" s="133"/>
      <c r="I231" s="133"/>
      <c r="J231" s="145"/>
      <c r="K231" s="148"/>
      <c r="L231" s="151"/>
      <c r="M231" s="154"/>
      <c r="N231" s="14"/>
      <c r="O231" s="15"/>
      <c r="P231" s="15"/>
      <c r="Q231" s="16"/>
      <c r="R231" s="17" t="str">
        <f ca="1">IF(Q231=0," ",IFERROR(IF(DATEDIF(TODAY(),Q231,"M")&lt;=5,"ROJO",IF(DATEDIF(TODAY(),Q231,"M")&gt;=12,"VERDE",IF(AND(DATEDIF(TODAY(),Q231,"M")&gt;=6,DATEDIF(TODAY(),Q231,"M")&lt;=11),"AMARILLO"))),S231))</f>
        <v xml:space="preserve"> </v>
      </c>
      <c r="S231" s="25" t="str">
        <f>IF(Q231=0," ",IF(Q231&lt;=$N$4,"VENCIDO","NO VENCIDO"))</f>
        <v xml:space="preserve"> </v>
      </c>
      <c r="T231" s="18"/>
      <c r="U231" s="19"/>
      <c r="V231" s="19"/>
      <c r="W231" s="20"/>
      <c r="X231" s="20"/>
      <c r="Y231" s="164"/>
      <c r="Z231" s="21"/>
      <c r="AA231" s="4"/>
      <c r="AB231" s="166"/>
      <c r="AC231" s="166"/>
      <c r="AD231" s="170"/>
      <c r="AE231" s="168"/>
      <c r="AF231" s="166"/>
      <c r="AG231" s="166"/>
      <c r="AH231" s="166"/>
      <c r="AI231" s="166"/>
      <c r="AJ231" s="166"/>
      <c r="AK231" s="166"/>
      <c r="AL231" s="166"/>
      <c r="AM231" s="166"/>
      <c r="AN231" s="166"/>
      <c r="AO231" s="184"/>
      <c r="AP231" s="24"/>
      <c r="AQ231" s="8"/>
    </row>
    <row r="232" spans="1:43" ht="14.65" customHeight="1">
      <c r="A232" s="103"/>
      <c r="B232" s="193"/>
      <c r="C232" s="193"/>
      <c r="D232" s="118"/>
      <c r="E232" s="127"/>
      <c r="F232" s="133"/>
      <c r="G232" s="133"/>
      <c r="H232" s="133"/>
      <c r="I232" s="133"/>
      <c r="J232" s="145"/>
      <c r="K232" s="148"/>
      <c r="L232" s="151"/>
      <c r="M232" s="155"/>
      <c r="N232" s="14"/>
      <c r="O232" s="15"/>
      <c r="P232" s="15"/>
      <c r="Q232" s="16"/>
      <c r="R232" s="17" t="str">
        <f ca="1">IF(Q232=0," ",IFERROR(IF(DATEDIF(TODAY(),Q232,"M")&lt;=5,"ROJO",IF(DATEDIF(TODAY(),Q232,"M")&gt;=12,"VERDE",IF(AND(DATEDIF(TODAY(),Q232,"M")&gt;=6,DATEDIF(TODAY(),Q232,"M")&lt;=11),"AMARILLO"))),S232))</f>
        <v xml:space="preserve"> </v>
      </c>
      <c r="S232" s="25" t="str">
        <f>IF(Q232=0," ",IF(Q232&lt;=$N$4,"VENCIDO","NO VENCIDO"))</f>
        <v xml:space="preserve"> </v>
      </c>
      <c r="T232" s="18"/>
      <c r="U232" s="19"/>
      <c r="V232" s="19"/>
      <c r="W232" s="20"/>
      <c r="X232" s="20"/>
      <c r="Y232" s="164"/>
      <c r="Z232" s="21"/>
      <c r="AA232" s="4"/>
      <c r="AB232" s="166"/>
      <c r="AC232" s="166"/>
      <c r="AD232" s="170"/>
      <c r="AE232" s="169"/>
      <c r="AF232" s="166"/>
      <c r="AG232" s="166"/>
      <c r="AH232" s="166"/>
      <c r="AI232" s="166"/>
      <c r="AJ232" s="166"/>
      <c r="AK232" s="166"/>
      <c r="AL232" s="166"/>
      <c r="AM232" s="166"/>
      <c r="AN232" s="166"/>
      <c r="AO232" s="185"/>
      <c r="AP232" s="24"/>
      <c r="AQ232" s="8"/>
    </row>
    <row r="233" spans="1:43" ht="16.5">
      <c r="A233" s="103"/>
      <c r="B233" s="193"/>
      <c r="C233" s="193"/>
      <c r="D233" s="119"/>
      <c r="E233" s="128"/>
      <c r="F233" s="134"/>
      <c r="G233" s="134"/>
      <c r="H233" s="134"/>
      <c r="I233" s="134"/>
      <c r="J233" s="146"/>
      <c r="K233" s="149"/>
      <c r="L233" s="152"/>
      <c r="M233" s="28" t="b">
        <f>M228=N233</f>
        <v>0</v>
      </c>
      <c r="N233" s="29">
        <f>SUM(N228:N232)</f>
        <v>0</v>
      </c>
      <c r="O233" s="30" t="s">
        <v>112</v>
      </c>
      <c r="P233" s="31"/>
      <c r="Q233" s="32"/>
      <c r="R233" s="32"/>
      <c r="S233" s="32"/>
      <c r="T233" s="33">
        <f>SUM(T228:T232)</f>
        <v>0</v>
      </c>
      <c r="U233" s="34"/>
      <c r="V233" s="34"/>
      <c r="W233" s="35"/>
      <c r="X233" s="35"/>
      <c r="Y233" s="165"/>
      <c r="Z233" s="36"/>
      <c r="AA233" s="4"/>
      <c r="AB233" s="37"/>
      <c r="AC233" s="38"/>
      <c r="AD233" s="38"/>
      <c r="AE233" s="38"/>
      <c r="AF233" s="38"/>
      <c r="AG233" s="38"/>
      <c r="AH233" s="38"/>
      <c r="AI233" s="38"/>
      <c r="AJ233" s="38"/>
      <c r="AK233" s="38"/>
      <c r="AL233" s="38"/>
      <c r="AM233" s="38"/>
      <c r="AN233" s="38"/>
      <c r="AO233" s="39"/>
      <c r="AP233" s="24"/>
      <c r="AQ233" s="8"/>
    </row>
    <row r="234" spans="1:43" ht="14.65" customHeight="1">
      <c r="A234" s="103">
        <f>A228+1</f>
        <v>3</v>
      </c>
      <c r="B234" s="193" t="s">
        <v>184</v>
      </c>
      <c r="C234" s="193"/>
      <c r="D234" s="117">
        <f>+Octubre!M234</f>
        <v>0</v>
      </c>
      <c r="E234" s="126"/>
      <c r="F234" s="132"/>
      <c r="G234" s="132"/>
      <c r="H234" s="132"/>
      <c r="I234" s="132"/>
      <c r="J234" s="144">
        <f>+F234+G234</f>
        <v>0</v>
      </c>
      <c r="K234" s="147">
        <f>+AO234</f>
        <v>0</v>
      </c>
      <c r="L234" s="150">
        <f>+J234+K234</f>
        <v>0</v>
      </c>
      <c r="M234" s="153">
        <f>+(D234+E234)-(L234)+H234-I234</f>
        <v>0</v>
      </c>
      <c r="N234" s="14"/>
      <c r="O234" s="15"/>
      <c r="P234" s="15"/>
      <c r="Q234" s="16"/>
      <c r="R234" s="17" t="str">
        <f ca="1">IF(Q234=0," ",IFERROR(IF(DATEDIF(TODAY(),Q234,"M")&lt;=5,"ROJO",IF(DATEDIF(TODAY(),Q234,"M")&gt;=12,"VERDE",IF(AND(DATEDIF(TODAY(),Q234,"M")&gt;=6,DATEDIF(TODAY(),Q234,"M")&lt;=11),"AMARILLO"))),S234))</f>
        <v xml:space="preserve"> </v>
      </c>
      <c r="S234" s="17" t="str">
        <f>IF(Q234=0," ",IF(Q234&lt;=$N$4,"VENCIDO","NO VENCIDO"))</f>
        <v xml:space="preserve"> </v>
      </c>
      <c r="T234" s="18"/>
      <c r="U234" s="19"/>
      <c r="V234" s="19"/>
      <c r="W234" s="20"/>
      <c r="X234" s="20"/>
      <c r="Y234" s="163">
        <f>+AT234</f>
        <v>0</v>
      </c>
      <c r="Z234" s="21"/>
      <c r="AA234" s="4"/>
      <c r="AB234" s="166"/>
      <c r="AC234" s="166"/>
      <c r="AD234" s="170">
        <f>+AB234+AC234</f>
        <v>0</v>
      </c>
      <c r="AE234" s="166"/>
      <c r="AF234" s="166"/>
      <c r="AG234" s="166"/>
      <c r="AH234" s="166"/>
      <c r="AI234" s="166"/>
      <c r="AJ234" s="166"/>
      <c r="AK234" s="166"/>
      <c r="AL234" s="166"/>
      <c r="AM234" s="166"/>
      <c r="AN234" s="166"/>
      <c r="AO234" s="183">
        <f>SUM(AD234:AN238)</f>
        <v>0</v>
      </c>
      <c r="AP234" s="24"/>
      <c r="AQ234" s="8"/>
    </row>
    <row r="235" spans="1:43" ht="14.65" customHeight="1">
      <c r="A235" s="103"/>
      <c r="B235" s="193"/>
      <c r="C235" s="193"/>
      <c r="D235" s="118"/>
      <c r="E235" s="127"/>
      <c r="F235" s="133"/>
      <c r="G235" s="133"/>
      <c r="H235" s="133"/>
      <c r="I235" s="133"/>
      <c r="J235" s="145"/>
      <c r="K235" s="148"/>
      <c r="L235" s="151"/>
      <c r="M235" s="154"/>
      <c r="N235" s="14"/>
      <c r="O235" s="15"/>
      <c r="P235" s="15"/>
      <c r="Q235" s="16"/>
      <c r="R235" s="17" t="str">
        <f ca="1">IF(Q235=0," ",IFERROR(IF(DATEDIF(TODAY(),Q235,"M")&lt;=5,"ROJO",IF(DATEDIF(TODAY(),Q235,"M")&gt;=12,"VERDE",IF(AND(DATEDIF(TODAY(),Q235,"M")&gt;=6,DATEDIF(TODAY(),Q235,"M")&lt;=11),"AMARILLO"))),S235))</f>
        <v xml:space="preserve"> </v>
      </c>
      <c r="S235" s="25" t="str">
        <f>IF(Q235=0," ",IF(Q235&lt;=$N$4,"VENCIDO","NO VENCIDO"))</f>
        <v xml:space="preserve"> </v>
      </c>
      <c r="T235" s="18"/>
      <c r="U235" s="19"/>
      <c r="V235" s="19"/>
      <c r="W235" s="20"/>
      <c r="X235" s="20"/>
      <c r="Y235" s="164"/>
      <c r="Z235" s="21"/>
      <c r="AA235" s="4"/>
      <c r="AB235" s="166"/>
      <c r="AC235" s="166"/>
      <c r="AD235" s="170"/>
      <c r="AE235" s="166"/>
      <c r="AF235" s="166"/>
      <c r="AG235" s="166"/>
      <c r="AH235" s="166"/>
      <c r="AI235" s="166"/>
      <c r="AJ235" s="166"/>
      <c r="AK235" s="166"/>
      <c r="AL235" s="166"/>
      <c r="AM235" s="166"/>
      <c r="AN235" s="166"/>
      <c r="AO235" s="184"/>
      <c r="AP235" s="24"/>
      <c r="AQ235" s="8"/>
    </row>
    <row r="236" spans="1:43" ht="14.65" customHeight="1">
      <c r="A236" s="103"/>
      <c r="B236" s="193"/>
      <c r="C236" s="193"/>
      <c r="D236" s="118"/>
      <c r="E236" s="127"/>
      <c r="F236" s="133"/>
      <c r="G236" s="133"/>
      <c r="H236" s="133"/>
      <c r="I236" s="133"/>
      <c r="J236" s="145"/>
      <c r="K236" s="148"/>
      <c r="L236" s="151"/>
      <c r="M236" s="154"/>
      <c r="N236" s="14"/>
      <c r="O236" s="15"/>
      <c r="P236" s="15"/>
      <c r="Q236" s="16"/>
      <c r="R236" s="17" t="str">
        <f ca="1">IF(Q236=0," ",IFERROR(IF(DATEDIF(TODAY(),Q236,"M")&lt;=5,"ROJO",IF(DATEDIF(TODAY(),Q236,"M")&gt;=12,"VERDE",IF(AND(DATEDIF(TODAY(),Q236,"M")&gt;=6,DATEDIF(TODAY(),Q236,"M")&lt;=11),"AMARILLO"))),S236))</f>
        <v xml:space="preserve"> </v>
      </c>
      <c r="S236" s="25" t="str">
        <f>IF(Q236=0," ",IF(Q236&lt;=$N$4,"VENCIDO","NO VENCIDO"))</f>
        <v xml:space="preserve"> </v>
      </c>
      <c r="T236" s="18"/>
      <c r="U236" s="19"/>
      <c r="V236" s="19"/>
      <c r="W236" s="20"/>
      <c r="X236" s="20"/>
      <c r="Y236" s="164"/>
      <c r="Z236" s="21"/>
      <c r="AA236" s="4"/>
      <c r="AB236" s="166"/>
      <c r="AC236" s="166"/>
      <c r="AD236" s="170"/>
      <c r="AE236" s="166"/>
      <c r="AF236" s="166"/>
      <c r="AG236" s="166"/>
      <c r="AH236" s="166"/>
      <c r="AI236" s="166"/>
      <c r="AJ236" s="166"/>
      <c r="AK236" s="166"/>
      <c r="AL236" s="166"/>
      <c r="AM236" s="166"/>
      <c r="AN236" s="166"/>
      <c r="AO236" s="184"/>
      <c r="AP236" s="24"/>
      <c r="AQ236" s="8"/>
    </row>
    <row r="237" spans="1:43" ht="14.65" customHeight="1">
      <c r="A237" s="103"/>
      <c r="B237" s="193"/>
      <c r="C237" s="193"/>
      <c r="D237" s="118"/>
      <c r="E237" s="127"/>
      <c r="F237" s="133"/>
      <c r="G237" s="133"/>
      <c r="H237" s="133"/>
      <c r="I237" s="133"/>
      <c r="J237" s="145"/>
      <c r="K237" s="148"/>
      <c r="L237" s="151"/>
      <c r="M237" s="154"/>
      <c r="N237" s="14"/>
      <c r="O237" s="15"/>
      <c r="P237" s="15"/>
      <c r="Q237" s="16"/>
      <c r="R237" s="17" t="str">
        <f ca="1">IF(Q237=0," ",IFERROR(IF(DATEDIF(TODAY(),Q237,"M")&lt;=5,"ROJO",IF(DATEDIF(TODAY(),Q237,"M")&gt;=12,"VERDE",IF(AND(DATEDIF(TODAY(),Q237,"M")&gt;=6,DATEDIF(TODAY(),Q237,"M")&lt;=11),"AMARILLO"))),S237))</f>
        <v xml:space="preserve"> </v>
      </c>
      <c r="S237" s="25" t="str">
        <f>IF(Q237=0," ",IF(Q237&lt;=$N$4,"VENCIDO","NO VENCIDO"))</f>
        <v xml:space="preserve"> </v>
      </c>
      <c r="T237" s="18"/>
      <c r="U237" s="19"/>
      <c r="V237" s="19"/>
      <c r="W237" s="20"/>
      <c r="X237" s="20"/>
      <c r="Y237" s="164"/>
      <c r="Z237" s="21"/>
      <c r="AA237" s="4"/>
      <c r="AB237" s="166"/>
      <c r="AC237" s="166"/>
      <c r="AD237" s="170"/>
      <c r="AE237" s="166"/>
      <c r="AF237" s="166"/>
      <c r="AG237" s="166"/>
      <c r="AH237" s="166"/>
      <c r="AI237" s="166"/>
      <c r="AJ237" s="166"/>
      <c r="AK237" s="166"/>
      <c r="AL237" s="166"/>
      <c r="AM237" s="166"/>
      <c r="AN237" s="166"/>
      <c r="AO237" s="184"/>
      <c r="AP237" s="24"/>
      <c r="AQ237" s="8"/>
    </row>
    <row r="238" spans="1:43" ht="14.65" customHeight="1">
      <c r="A238" s="103"/>
      <c r="B238" s="193"/>
      <c r="C238" s="193"/>
      <c r="D238" s="118"/>
      <c r="E238" s="127"/>
      <c r="F238" s="133"/>
      <c r="G238" s="133"/>
      <c r="H238" s="133"/>
      <c r="I238" s="133"/>
      <c r="J238" s="145"/>
      <c r="K238" s="148"/>
      <c r="L238" s="151"/>
      <c r="M238" s="155"/>
      <c r="N238" s="14"/>
      <c r="O238" s="15"/>
      <c r="P238" s="15"/>
      <c r="Q238" s="16"/>
      <c r="R238" s="17" t="str">
        <f ca="1">IF(Q238=0," ",IFERROR(IF(DATEDIF(TODAY(),Q238,"M")&lt;=5,"ROJO",IF(DATEDIF(TODAY(),Q238,"M")&gt;=12,"VERDE",IF(AND(DATEDIF(TODAY(),Q238,"M")&gt;=6,DATEDIF(TODAY(),Q238,"M")&lt;=11),"AMARILLO"))),S238))</f>
        <v xml:space="preserve"> </v>
      </c>
      <c r="S238" s="25" t="str">
        <f>IF(Q238=0," ",IF(Q238&lt;=$N$4,"VENCIDO","NO VENCIDO"))</f>
        <v xml:space="preserve"> </v>
      </c>
      <c r="T238" s="18"/>
      <c r="U238" s="19"/>
      <c r="V238" s="19"/>
      <c r="W238" s="20"/>
      <c r="X238" s="20"/>
      <c r="Y238" s="164"/>
      <c r="Z238" s="21"/>
      <c r="AA238" s="4"/>
      <c r="AB238" s="166"/>
      <c r="AC238" s="166"/>
      <c r="AD238" s="170"/>
      <c r="AE238" s="166"/>
      <c r="AF238" s="166"/>
      <c r="AG238" s="166"/>
      <c r="AH238" s="166"/>
      <c r="AI238" s="166"/>
      <c r="AJ238" s="166"/>
      <c r="AK238" s="166"/>
      <c r="AL238" s="166"/>
      <c r="AM238" s="166"/>
      <c r="AN238" s="166"/>
      <c r="AO238" s="185"/>
      <c r="AP238" s="24"/>
      <c r="AQ238" s="8"/>
    </row>
    <row r="239" spans="1:43" ht="16.5">
      <c r="A239" s="103"/>
      <c r="B239" s="193"/>
      <c r="C239" s="193"/>
      <c r="D239" s="119"/>
      <c r="E239" s="128"/>
      <c r="F239" s="134"/>
      <c r="G239" s="134"/>
      <c r="H239" s="134"/>
      <c r="I239" s="134"/>
      <c r="J239" s="146"/>
      <c r="K239" s="149"/>
      <c r="L239" s="152"/>
      <c r="M239" s="28" t="b">
        <f>M234=N239</f>
        <v>1</v>
      </c>
      <c r="N239" s="29">
        <f>SUM(N234:N238)</f>
        <v>0</v>
      </c>
      <c r="O239" s="30" t="s">
        <v>112</v>
      </c>
      <c r="P239" s="31"/>
      <c r="Q239" s="32"/>
      <c r="R239" s="32"/>
      <c r="S239" s="32"/>
      <c r="T239" s="33">
        <f>SUM(T234:T238)</f>
        <v>0</v>
      </c>
      <c r="U239" s="34"/>
      <c r="V239" s="34"/>
      <c r="W239" s="35"/>
      <c r="X239" s="35"/>
      <c r="Y239" s="165"/>
      <c r="Z239" s="36"/>
      <c r="AA239" s="4"/>
      <c r="AB239" s="37"/>
      <c r="AC239" s="38"/>
      <c r="AD239" s="38"/>
      <c r="AE239" s="38"/>
      <c r="AF239" s="38"/>
      <c r="AG239" s="38"/>
      <c r="AH239" s="38"/>
      <c r="AI239" s="38"/>
      <c r="AJ239" s="38"/>
      <c r="AK239" s="38"/>
      <c r="AL239" s="38"/>
      <c r="AM239" s="38"/>
      <c r="AN239" s="38"/>
      <c r="AO239" s="39"/>
      <c r="AP239" s="24"/>
      <c r="AQ239" s="8"/>
    </row>
    <row r="240" spans="1:43" ht="14.65" customHeight="1">
      <c r="A240" s="103">
        <f>A234+1</f>
        <v>4</v>
      </c>
      <c r="B240" s="193" t="s">
        <v>185</v>
      </c>
      <c r="C240" s="193"/>
      <c r="D240" s="117">
        <f>+Octubre!M240</f>
        <v>0</v>
      </c>
      <c r="E240" s="126"/>
      <c r="F240" s="132"/>
      <c r="G240" s="132"/>
      <c r="H240" s="132"/>
      <c r="I240" s="132"/>
      <c r="J240" s="144">
        <f>+F240+G240</f>
        <v>0</v>
      </c>
      <c r="K240" s="147">
        <f>+AO240</f>
        <v>0</v>
      </c>
      <c r="L240" s="150">
        <f>+J240+K240</f>
        <v>0</v>
      </c>
      <c r="M240" s="153">
        <f>+(D240+E240)-(L240)+H240-I240</f>
        <v>0</v>
      </c>
      <c r="N240" s="14"/>
      <c r="O240" s="15"/>
      <c r="P240" s="15"/>
      <c r="Q240" s="16"/>
      <c r="R240" s="17" t="str">
        <f ca="1">IF(Q240=0," ",IFERROR(IF(DATEDIF(TODAY(),Q240,"M")&lt;=5,"ROJO",IF(DATEDIF(TODAY(),Q240,"M")&gt;=12,"VERDE",IF(AND(DATEDIF(TODAY(),Q240,"M")&gt;=6,DATEDIF(TODAY(),Q240,"M")&lt;=11),"AMARILLO"))),S240))</f>
        <v xml:space="preserve"> </v>
      </c>
      <c r="S240" s="17" t="str">
        <f>IF(Q240=0," ",IF(Q240&lt;=$N$4,"VENCIDO","NO VENCIDO"))</f>
        <v xml:space="preserve"> </v>
      </c>
      <c r="T240" s="18"/>
      <c r="U240" s="19"/>
      <c r="V240" s="19"/>
      <c r="W240" s="20"/>
      <c r="X240" s="20"/>
      <c r="Y240" s="163">
        <f>+AT240</f>
        <v>0</v>
      </c>
      <c r="Z240" s="21"/>
      <c r="AA240" s="4"/>
      <c r="AB240" s="166"/>
      <c r="AC240" s="166"/>
      <c r="AD240" s="170">
        <f>+AB240+AC240</f>
        <v>0</v>
      </c>
      <c r="AE240" s="166"/>
      <c r="AF240" s="166"/>
      <c r="AG240" s="166"/>
      <c r="AH240" s="166"/>
      <c r="AI240" s="166"/>
      <c r="AJ240" s="166"/>
      <c r="AK240" s="166"/>
      <c r="AL240" s="166"/>
      <c r="AM240" s="166"/>
      <c r="AN240" s="166"/>
      <c r="AO240" s="183">
        <f>SUM(AD240:AN244)</f>
        <v>0</v>
      </c>
      <c r="AP240" s="24"/>
      <c r="AQ240" s="8"/>
    </row>
    <row r="241" spans="1:43" ht="14.65" customHeight="1">
      <c r="A241" s="103"/>
      <c r="B241" s="193"/>
      <c r="C241" s="193"/>
      <c r="D241" s="118"/>
      <c r="E241" s="127"/>
      <c r="F241" s="133"/>
      <c r="G241" s="133"/>
      <c r="H241" s="133"/>
      <c r="I241" s="133"/>
      <c r="J241" s="145"/>
      <c r="K241" s="148"/>
      <c r="L241" s="151"/>
      <c r="M241" s="154"/>
      <c r="N241" s="14"/>
      <c r="O241" s="15"/>
      <c r="P241" s="15"/>
      <c r="Q241" s="16"/>
      <c r="R241" s="17" t="str">
        <f ca="1">IF(Q241=0," ",IFERROR(IF(DATEDIF(TODAY(),Q241,"M")&lt;=5,"ROJO",IF(DATEDIF(TODAY(),Q241,"M")&gt;=12,"VERDE",IF(AND(DATEDIF(TODAY(),Q241,"M")&gt;=6,DATEDIF(TODAY(),Q241,"M")&lt;=11),"AMARILLO"))),S241))</f>
        <v xml:space="preserve"> </v>
      </c>
      <c r="S241" s="25" t="str">
        <f>IF(Q241=0," ",IF(Q241&lt;=$N$4,"VENCIDO","NO VENCIDO"))</f>
        <v xml:space="preserve"> </v>
      </c>
      <c r="T241" s="18"/>
      <c r="U241" s="19"/>
      <c r="V241" s="19"/>
      <c r="W241" s="20"/>
      <c r="X241" s="20"/>
      <c r="Y241" s="164"/>
      <c r="Z241" s="21"/>
      <c r="AA241" s="4"/>
      <c r="AB241" s="166"/>
      <c r="AC241" s="166"/>
      <c r="AD241" s="170"/>
      <c r="AE241" s="166"/>
      <c r="AF241" s="166"/>
      <c r="AG241" s="166"/>
      <c r="AH241" s="166"/>
      <c r="AI241" s="166"/>
      <c r="AJ241" s="166"/>
      <c r="AK241" s="166"/>
      <c r="AL241" s="166"/>
      <c r="AM241" s="166"/>
      <c r="AN241" s="166"/>
      <c r="AO241" s="184"/>
      <c r="AP241" s="24"/>
      <c r="AQ241" s="8"/>
    </row>
    <row r="242" spans="1:43" ht="14.65" customHeight="1">
      <c r="A242" s="103"/>
      <c r="B242" s="193"/>
      <c r="C242" s="193"/>
      <c r="D242" s="118"/>
      <c r="E242" s="127"/>
      <c r="F242" s="133"/>
      <c r="G242" s="133"/>
      <c r="H242" s="133"/>
      <c r="I242" s="133"/>
      <c r="J242" s="145"/>
      <c r="K242" s="148"/>
      <c r="L242" s="151"/>
      <c r="M242" s="154"/>
      <c r="N242" s="14"/>
      <c r="O242" s="15"/>
      <c r="P242" s="15"/>
      <c r="Q242" s="16"/>
      <c r="R242" s="17" t="str">
        <f ca="1">IF(Q242=0," ",IFERROR(IF(DATEDIF(TODAY(),Q242,"M")&lt;=5,"ROJO",IF(DATEDIF(TODAY(),Q242,"M")&gt;=12,"VERDE",IF(AND(DATEDIF(TODAY(),Q242,"M")&gt;=6,DATEDIF(TODAY(),Q242,"M")&lt;=11),"AMARILLO"))),S242))</f>
        <v xml:space="preserve"> </v>
      </c>
      <c r="S242" s="25" t="str">
        <f>IF(Q242=0," ",IF(Q242&lt;=$N$4,"VENCIDO","NO VENCIDO"))</f>
        <v xml:space="preserve"> </v>
      </c>
      <c r="T242" s="18"/>
      <c r="U242" s="19"/>
      <c r="V242" s="19"/>
      <c r="W242" s="20"/>
      <c r="X242" s="20"/>
      <c r="Y242" s="164"/>
      <c r="Z242" s="21"/>
      <c r="AA242" s="4"/>
      <c r="AB242" s="166"/>
      <c r="AC242" s="166"/>
      <c r="AD242" s="170"/>
      <c r="AE242" s="166"/>
      <c r="AF242" s="166"/>
      <c r="AG242" s="166"/>
      <c r="AH242" s="166"/>
      <c r="AI242" s="166"/>
      <c r="AJ242" s="166"/>
      <c r="AK242" s="166"/>
      <c r="AL242" s="166"/>
      <c r="AM242" s="166"/>
      <c r="AN242" s="166"/>
      <c r="AO242" s="184"/>
      <c r="AP242" s="24"/>
      <c r="AQ242" s="8"/>
    </row>
    <row r="243" spans="1:43" ht="14.65" customHeight="1">
      <c r="A243" s="103"/>
      <c r="B243" s="193"/>
      <c r="C243" s="193"/>
      <c r="D243" s="118"/>
      <c r="E243" s="127"/>
      <c r="F243" s="133"/>
      <c r="G243" s="133"/>
      <c r="H243" s="133"/>
      <c r="I243" s="133"/>
      <c r="J243" s="145"/>
      <c r="K243" s="148"/>
      <c r="L243" s="151"/>
      <c r="M243" s="154"/>
      <c r="N243" s="14"/>
      <c r="O243" s="15"/>
      <c r="P243" s="15"/>
      <c r="Q243" s="16"/>
      <c r="R243" s="17" t="str">
        <f ca="1">IF(Q243=0," ",IFERROR(IF(DATEDIF(TODAY(),Q243,"M")&lt;=5,"ROJO",IF(DATEDIF(TODAY(),Q243,"M")&gt;=12,"VERDE",IF(AND(DATEDIF(TODAY(),Q243,"M")&gt;=6,DATEDIF(TODAY(),Q243,"M")&lt;=11),"AMARILLO"))),S243))</f>
        <v xml:space="preserve"> </v>
      </c>
      <c r="S243" s="25" t="str">
        <f>IF(Q243=0," ",IF(Q243&lt;=$N$4,"VENCIDO","NO VENCIDO"))</f>
        <v xml:space="preserve"> </v>
      </c>
      <c r="T243" s="18"/>
      <c r="U243" s="19"/>
      <c r="V243" s="19"/>
      <c r="W243" s="20"/>
      <c r="X243" s="20"/>
      <c r="Y243" s="164"/>
      <c r="Z243" s="21"/>
      <c r="AA243" s="4"/>
      <c r="AB243" s="166"/>
      <c r="AC243" s="166"/>
      <c r="AD243" s="170"/>
      <c r="AE243" s="166"/>
      <c r="AF243" s="166"/>
      <c r="AG243" s="166"/>
      <c r="AH243" s="166"/>
      <c r="AI243" s="166"/>
      <c r="AJ243" s="166"/>
      <c r="AK243" s="166"/>
      <c r="AL243" s="166"/>
      <c r="AM243" s="166"/>
      <c r="AN243" s="166"/>
      <c r="AO243" s="184"/>
      <c r="AP243" s="24"/>
      <c r="AQ243" s="8"/>
    </row>
    <row r="244" spans="1:43" ht="14.65" customHeight="1">
      <c r="A244" s="103"/>
      <c r="B244" s="193"/>
      <c r="C244" s="193"/>
      <c r="D244" s="118"/>
      <c r="E244" s="127"/>
      <c r="F244" s="133"/>
      <c r="G244" s="133"/>
      <c r="H244" s="133"/>
      <c r="I244" s="133"/>
      <c r="J244" s="145"/>
      <c r="K244" s="148"/>
      <c r="L244" s="151"/>
      <c r="M244" s="155"/>
      <c r="N244" s="14"/>
      <c r="O244" s="15"/>
      <c r="P244" s="15"/>
      <c r="Q244" s="16"/>
      <c r="R244" s="17" t="str">
        <f ca="1">IF(Q244=0," ",IFERROR(IF(DATEDIF(TODAY(),Q244,"M")&lt;=5,"ROJO",IF(DATEDIF(TODAY(),Q244,"M")&gt;=12,"VERDE",IF(AND(DATEDIF(TODAY(),Q244,"M")&gt;=6,DATEDIF(TODAY(),Q244,"M")&lt;=11),"AMARILLO"))),S244))</f>
        <v xml:space="preserve"> </v>
      </c>
      <c r="S244" s="25" t="str">
        <f>IF(Q244=0," ",IF(Q244&lt;=$N$4,"VENCIDO","NO VENCIDO"))</f>
        <v xml:space="preserve"> </v>
      </c>
      <c r="T244" s="18"/>
      <c r="U244" s="19"/>
      <c r="V244" s="19"/>
      <c r="W244" s="20"/>
      <c r="X244" s="20"/>
      <c r="Y244" s="164"/>
      <c r="Z244" s="21"/>
      <c r="AA244" s="4"/>
      <c r="AB244" s="166"/>
      <c r="AC244" s="166"/>
      <c r="AD244" s="170"/>
      <c r="AE244" s="166"/>
      <c r="AF244" s="166"/>
      <c r="AG244" s="166"/>
      <c r="AH244" s="166"/>
      <c r="AI244" s="166"/>
      <c r="AJ244" s="166"/>
      <c r="AK244" s="166"/>
      <c r="AL244" s="166"/>
      <c r="AM244" s="166"/>
      <c r="AN244" s="166"/>
      <c r="AO244" s="185"/>
      <c r="AP244" s="24"/>
      <c r="AQ244" s="8"/>
    </row>
    <row r="245" spans="1:43" ht="16.5">
      <c r="A245" s="103"/>
      <c r="B245" s="193"/>
      <c r="C245" s="193"/>
      <c r="D245" s="119"/>
      <c r="E245" s="128"/>
      <c r="F245" s="134"/>
      <c r="G245" s="134"/>
      <c r="H245" s="134"/>
      <c r="I245" s="134"/>
      <c r="J245" s="146"/>
      <c r="K245" s="149"/>
      <c r="L245" s="152"/>
      <c r="M245" s="28" t="b">
        <f>M240=N245</f>
        <v>1</v>
      </c>
      <c r="N245" s="29">
        <f>SUM(N240:N244)</f>
        <v>0</v>
      </c>
      <c r="O245" s="30" t="s">
        <v>112</v>
      </c>
      <c r="P245" s="31"/>
      <c r="Q245" s="32"/>
      <c r="R245" s="32"/>
      <c r="S245" s="32"/>
      <c r="T245" s="33">
        <f>SUM(T240:T244)</f>
        <v>0</v>
      </c>
      <c r="U245" s="34"/>
      <c r="V245" s="34"/>
      <c r="W245" s="35"/>
      <c r="X245" s="35"/>
      <c r="Y245" s="165"/>
      <c r="Z245" s="36"/>
      <c r="AA245" s="4"/>
      <c r="AB245" s="37"/>
      <c r="AC245" s="38"/>
      <c r="AD245" s="38"/>
      <c r="AE245" s="38"/>
      <c r="AF245" s="38"/>
      <c r="AG245" s="38"/>
      <c r="AH245" s="38"/>
      <c r="AI245" s="38"/>
      <c r="AJ245" s="38"/>
      <c r="AK245" s="38"/>
      <c r="AL245" s="38"/>
      <c r="AM245" s="38"/>
      <c r="AN245" s="38"/>
      <c r="AO245" s="39"/>
      <c r="AP245" s="24"/>
      <c r="AQ245" s="8"/>
    </row>
    <row r="246" spans="1:43" ht="14.65" customHeight="1">
      <c r="A246" s="103">
        <f>A240+1</f>
        <v>5</v>
      </c>
      <c r="B246" s="193" t="s">
        <v>186</v>
      </c>
      <c r="C246" s="193"/>
      <c r="D246" s="117">
        <f>+Octubre!M246</f>
        <v>15</v>
      </c>
      <c r="E246" s="126"/>
      <c r="F246" s="132"/>
      <c r="G246" s="132"/>
      <c r="H246" s="132"/>
      <c r="I246" s="132"/>
      <c r="J246" s="144">
        <f>+F246+G246</f>
        <v>0</v>
      </c>
      <c r="K246" s="147">
        <f>+AO246</f>
        <v>0</v>
      </c>
      <c r="L246" s="150">
        <f>+J246+K246</f>
        <v>0</v>
      </c>
      <c r="M246" s="153">
        <f>+(D246+E246)-(L246)+H246-I246</f>
        <v>15</v>
      </c>
      <c r="N246" s="14"/>
      <c r="O246" s="15"/>
      <c r="P246" s="15"/>
      <c r="Q246" s="16"/>
      <c r="R246" s="17" t="str">
        <f ca="1">IF(Q246=0," ",IFERROR(IF(DATEDIF(TODAY(),Q246,"M")&lt;=5,"ROJO",IF(DATEDIF(TODAY(),Q246,"M")&gt;=12,"VERDE",IF(AND(DATEDIF(TODAY(),Q246,"M")&gt;=6,DATEDIF(TODAY(),Q246,"M")&lt;=11),"AMARILLO"))),S246))</f>
        <v xml:space="preserve"> </v>
      </c>
      <c r="S246" s="17" t="str">
        <f>IF(Q246=0," ",IF(Q246&lt;=$N$4,"VENCIDO","NO VENCIDO"))</f>
        <v xml:space="preserve"> </v>
      </c>
      <c r="T246" s="18"/>
      <c r="U246" s="19"/>
      <c r="V246" s="19"/>
      <c r="W246" s="20"/>
      <c r="X246" s="20"/>
      <c r="Y246" s="163">
        <f>+AT246</f>
        <v>0</v>
      </c>
      <c r="Z246" s="21"/>
      <c r="AA246" s="4"/>
      <c r="AB246" s="166"/>
      <c r="AC246" s="166"/>
      <c r="AD246" s="170">
        <f>+AB246+AC246</f>
        <v>0</v>
      </c>
      <c r="AE246" s="166"/>
      <c r="AF246" s="166"/>
      <c r="AG246" s="166"/>
      <c r="AH246" s="166"/>
      <c r="AI246" s="166"/>
      <c r="AJ246" s="166"/>
      <c r="AK246" s="166"/>
      <c r="AL246" s="166"/>
      <c r="AM246" s="166"/>
      <c r="AN246" s="166"/>
      <c r="AO246" s="183">
        <f>SUM(AD246:AN250)</f>
        <v>0</v>
      </c>
      <c r="AP246" s="24"/>
      <c r="AQ246" s="8"/>
    </row>
    <row r="247" spans="1:43" ht="14.65" customHeight="1">
      <c r="A247" s="103"/>
      <c r="B247" s="193"/>
      <c r="C247" s="193"/>
      <c r="D247" s="118"/>
      <c r="E247" s="127"/>
      <c r="F247" s="133"/>
      <c r="G247" s="133"/>
      <c r="H247" s="133"/>
      <c r="I247" s="133"/>
      <c r="J247" s="145"/>
      <c r="K247" s="148"/>
      <c r="L247" s="151"/>
      <c r="M247" s="154"/>
      <c r="N247" s="14"/>
      <c r="O247" s="15"/>
      <c r="P247" s="15"/>
      <c r="Q247" s="16"/>
      <c r="R247" s="17" t="str">
        <f ca="1">IF(Q247=0," ",IFERROR(IF(DATEDIF(TODAY(),Q247,"M")&lt;=5,"ROJO",IF(DATEDIF(TODAY(),Q247,"M")&gt;=12,"VERDE",IF(AND(DATEDIF(TODAY(),Q247,"M")&gt;=6,DATEDIF(TODAY(),Q247,"M")&lt;=11),"AMARILLO"))),S247))</f>
        <v xml:space="preserve"> </v>
      </c>
      <c r="S247" s="25" t="str">
        <f>IF(Q247=0," ",IF(Q247&lt;=$N$4,"VENCIDO","NO VENCIDO"))</f>
        <v xml:space="preserve"> </v>
      </c>
      <c r="T247" s="18"/>
      <c r="U247" s="19"/>
      <c r="V247" s="19"/>
      <c r="W247" s="20"/>
      <c r="X247" s="20"/>
      <c r="Y247" s="164"/>
      <c r="Z247" s="21"/>
      <c r="AA247" s="4"/>
      <c r="AB247" s="166"/>
      <c r="AC247" s="166"/>
      <c r="AD247" s="170"/>
      <c r="AE247" s="166"/>
      <c r="AF247" s="166"/>
      <c r="AG247" s="166"/>
      <c r="AH247" s="166"/>
      <c r="AI247" s="166"/>
      <c r="AJ247" s="166"/>
      <c r="AK247" s="166"/>
      <c r="AL247" s="166"/>
      <c r="AM247" s="166"/>
      <c r="AN247" s="166"/>
      <c r="AO247" s="184"/>
      <c r="AP247" s="24"/>
      <c r="AQ247" s="8"/>
    </row>
    <row r="248" spans="1:43" ht="14.65" customHeight="1">
      <c r="A248" s="103"/>
      <c r="B248" s="193"/>
      <c r="C248" s="193"/>
      <c r="D248" s="118"/>
      <c r="E248" s="127"/>
      <c r="F248" s="133"/>
      <c r="G248" s="133"/>
      <c r="H248" s="133"/>
      <c r="I248" s="133"/>
      <c r="J248" s="145"/>
      <c r="K248" s="148"/>
      <c r="L248" s="151"/>
      <c r="M248" s="154"/>
      <c r="N248" s="14"/>
      <c r="O248" s="15"/>
      <c r="P248" s="15"/>
      <c r="Q248" s="16"/>
      <c r="R248" s="17" t="str">
        <f ca="1">IF(Q248=0," ",IFERROR(IF(DATEDIF(TODAY(),Q248,"M")&lt;=5,"ROJO",IF(DATEDIF(TODAY(),Q248,"M")&gt;=12,"VERDE",IF(AND(DATEDIF(TODAY(),Q248,"M")&gt;=6,DATEDIF(TODAY(),Q248,"M")&lt;=11),"AMARILLO"))),S248))</f>
        <v xml:space="preserve"> </v>
      </c>
      <c r="S248" s="25" t="str">
        <f>IF(Q248=0," ",IF(Q248&lt;=$N$4,"VENCIDO","NO VENCIDO"))</f>
        <v xml:space="preserve"> </v>
      </c>
      <c r="T248" s="18"/>
      <c r="U248" s="19"/>
      <c r="V248" s="19"/>
      <c r="W248" s="20"/>
      <c r="X248" s="20"/>
      <c r="Y248" s="164"/>
      <c r="Z248" s="21"/>
      <c r="AA248" s="4"/>
      <c r="AB248" s="166"/>
      <c r="AC248" s="166"/>
      <c r="AD248" s="170"/>
      <c r="AE248" s="166"/>
      <c r="AF248" s="166"/>
      <c r="AG248" s="166"/>
      <c r="AH248" s="166"/>
      <c r="AI248" s="166"/>
      <c r="AJ248" s="166"/>
      <c r="AK248" s="166"/>
      <c r="AL248" s="166"/>
      <c r="AM248" s="166"/>
      <c r="AN248" s="166"/>
      <c r="AO248" s="184"/>
      <c r="AP248" s="24"/>
      <c r="AQ248" s="8"/>
    </row>
    <row r="249" spans="1:43" ht="14.65" customHeight="1">
      <c r="A249" s="103"/>
      <c r="B249" s="193"/>
      <c r="C249" s="193"/>
      <c r="D249" s="118"/>
      <c r="E249" s="127"/>
      <c r="F249" s="133"/>
      <c r="G249" s="133"/>
      <c r="H249" s="133"/>
      <c r="I249" s="133"/>
      <c r="J249" s="145"/>
      <c r="K249" s="148"/>
      <c r="L249" s="151"/>
      <c r="M249" s="154"/>
      <c r="N249" s="14"/>
      <c r="O249" s="15"/>
      <c r="P249" s="15"/>
      <c r="Q249" s="16"/>
      <c r="R249" s="17" t="str">
        <f ca="1">IF(Q249=0," ",IFERROR(IF(DATEDIF(TODAY(),Q249,"M")&lt;=5,"ROJO",IF(DATEDIF(TODAY(),Q249,"M")&gt;=12,"VERDE",IF(AND(DATEDIF(TODAY(),Q249,"M")&gt;=6,DATEDIF(TODAY(),Q249,"M")&lt;=11),"AMARILLO"))),S249))</f>
        <v xml:space="preserve"> </v>
      </c>
      <c r="S249" s="25" t="str">
        <f>IF(Q249=0," ",IF(Q249&lt;=$N$4,"VENCIDO","NO VENCIDO"))</f>
        <v xml:space="preserve"> </v>
      </c>
      <c r="T249" s="18"/>
      <c r="U249" s="19"/>
      <c r="V249" s="19"/>
      <c r="W249" s="20"/>
      <c r="X249" s="20"/>
      <c r="Y249" s="164"/>
      <c r="Z249" s="21"/>
      <c r="AA249" s="4"/>
      <c r="AB249" s="166"/>
      <c r="AC249" s="166"/>
      <c r="AD249" s="170"/>
      <c r="AE249" s="166"/>
      <c r="AF249" s="166"/>
      <c r="AG249" s="166"/>
      <c r="AH249" s="166"/>
      <c r="AI249" s="166"/>
      <c r="AJ249" s="166"/>
      <c r="AK249" s="166"/>
      <c r="AL249" s="166"/>
      <c r="AM249" s="166"/>
      <c r="AN249" s="166"/>
      <c r="AO249" s="184"/>
      <c r="AP249" s="24"/>
      <c r="AQ249" s="8"/>
    </row>
    <row r="250" spans="1:43" ht="14.65" customHeight="1">
      <c r="A250" s="103"/>
      <c r="B250" s="193"/>
      <c r="C250" s="193"/>
      <c r="D250" s="118"/>
      <c r="E250" s="127"/>
      <c r="F250" s="133"/>
      <c r="G250" s="133"/>
      <c r="H250" s="133"/>
      <c r="I250" s="133"/>
      <c r="J250" s="145"/>
      <c r="K250" s="148"/>
      <c r="L250" s="151"/>
      <c r="M250" s="155"/>
      <c r="N250" s="14"/>
      <c r="O250" s="15"/>
      <c r="P250" s="15"/>
      <c r="Q250" s="16"/>
      <c r="R250" s="17" t="str">
        <f ca="1">IF(Q250=0," ",IFERROR(IF(DATEDIF(TODAY(),Q250,"M")&lt;=5,"ROJO",IF(DATEDIF(TODAY(),Q250,"M")&gt;=12,"VERDE",IF(AND(DATEDIF(TODAY(),Q250,"M")&gt;=6,DATEDIF(TODAY(),Q250,"M")&lt;=11),"AMARILLO"))),S250))</f>
        <v xml:space="preserve"> </v>
      </c>
      <c r="S250" s="25" t="str">
        <f>IF(Q250=0," ",IF(Q250&lt;=$N$4,"VENCIDO","NO VENCIDO"))</f>
        <v xml:space="preserve"> </v>
      </c>
      <c r="T250" s="18"/>
      <c r="U250" s="19"/>
      <c r="V250" s="19"/>
      <c r="W250" s="20"/>
      <c r="X250" s="20"/>
      <c r="Y250" s="164"/>
      <c r="Z250" s="21"/>
      <c r="AA250" s="4"/>
      <c r="AB250" s="166"/>
      <c r="AC250" s="166"/>
      <c r="AD250" s="170"/>
      <c r="AE250" s="166"/>
      <c r="AF250" s="166"/>
      <c r="AG250" s="166"/>
      <c r="AH250" s="166"/>
      <c r="AI250" s="166"/>
      <c r="AJ250" s="166"/>
      <c r="AK250" s="166"/>
      <c r="AL250" s="166"/>
      <c r="AM250" s="166"/>
      <c r="AN250" s="166"/>
      <c r="AO250" s="185"/>
      <c r="AP250" s="24"/>
      <c r="AQ250" s="8"/>
    </row>
    <row r="251" spans="1:43" ht="16.5">
      <c r="A251" s="103"/>
      <c r="B251" s="193"/>
      <c r="C251" s="193"/>
      <c r="D251" s="119"/>
      <c r="E251" s="128"/>
      <c r="F251" s="134"/>
      <c r="G251" s="134"/>
      <c r="H251" s="134"/>
      <c r="I251" s="134"/>
      <c r="J251" s="146"/>
      <c r="K251" s="149"/>
      <c r="L251" s="152"/>
      <c r="M251" s="28" t="b">
        <f>M246=N251</f>
        <v>0</v>
      </c>
      <c r="N251" s="29">
        <f>SUM(N246:N250)</f>
        <v>0</v>
      </c>
      <c r="O251" s="30" t="s">
        <v>112</v>
      </c>
      <c r="P251" s="31"/>
      <c r="Q251" s="32"/>
      <c r="R251" s="32"/>
      <c r="S251" s="32"/>
      <c r="T251" s="33">
        <f>SUM(T246:T250)</f>
        <v>0</v>
      </c>
      <c r="U251" s="34"/>
      <c r="V251" s="34"/>
      <c r="W251" s="35"/>
      <c r="X251" s="35"/>
      <c r="Y251" s="165"/>
      <c r="Z251" s="36"/>
      <c r="AA251" s="4"/>
      <c r="AB251" s="37"/>
      <c r="AC251" s="38"/>
      <c r="AD251" s="38"/>
      <c r="AE251" s="38"/>
      <c r="AF251" s="38"/>
      <c r="AG251" s="38"/>
      <c r="AH251" s="38"/>
      <c r="AI251" s="38"/>
      <c r="AJ251" s="38"/>
      <c r="AK251" s="38"/>
      <c r="AL251" s="38"/>
      <c r="AM251" s="38"/>
      <c r="AN251" s="38"/>
      <c r="AO251" s="39"/>
      <c r="AP251" s="24"/>
      <c r="AQ251" s="8"/>
    </row>
    <row r="252" spans="1:43" ht="14.65" customHeight="1">
      <c r="A252" s="103">
        <f>A246+1</f>
        <v>6</v>
      </c>
      <c r="B252" s="193" t="s">
        <v>188</v>
      </c>
      <c r="C252" s="193"/>
      <c r="D252" s="117">
        <f>+Octubre!M252</f>
        <v>0</v>
      </c>
      <c r="E252" s="126"/>
      <c r="F252" s="132"/>
      <c r="G252" s="132"/>
      <c r="H252" s="132"/>
      <c r="I252" s="132"/>
      <c r="J252" s="144">
        <f>+F252+G252</f>
        <v>0</v>
      </c>
      <c r="K252" s="147">
        <f>+AO252</f>
        <v>0</v>
      </c>
      <c r="L252" s="150">
        <f>+J252+K252</f>
        <v>0</v>
      </c>
      <c r="M252" s="153">
        <f>+(D252+E252)-(L252)+H252-I252</f>
        <v>0</v>
      </c>
      <c r="N252" s="14"/>
      <c r="O252" s="15"/>
      <c r="P252" s="15"/>
      <c r="Q252" s="16"/>
      <c r="R252" s="17" t="str">
        <f ca="1">IF(Q252=0," ",IFERROR(IF(DATEDIF(TODAY(),Q252,"M")&lt;=5,"ROJO",IF(DATEDIF(TODAY(),Q252,"M")&gt;=12,"VERDE",IF(AND(DATEDIF(TODAY(),Q252,"M")&gt;=6,DATEDIF(TODAY(),Q252,"M")&lt;=11),"AMARILLO"))),S252))</f>
        <v xml:space="preserve"> </v>
      </c>
      <c r="S252" s="17" t="str">
        <f>IF(Q252=0," ",IF(Q252&lt;=$N$4,"VENCIDO","NO VENCIDO"))</f>
        <v xml:space="preserve"> </v>
      </c>
      <c r="T252" s="18"/>
      <c r="U252" s="19"/>
      <c r="V252" s="19"/>
      <c r="W252" s="20"/>
      <c r="X252" s="20"/>
      <c r="Y252" s="163">
        <f>+AT252</f>
        <v>0</v>
      </c>
      <c r="Z252" s="21"/>
      <c r="AA252" s="4"/>
      <c r="AB252" s="166"/>
      <c r="AC252" s="166"/>
      <c r="AD252" s="170">
        <f>+AB252+AC252</f>
        <v>0</v>
      </c>
      <c r="AE252" s="166"/>
      <c r="AF252" s="166"/>
      <c r="AG252" s="166"/>
      <c r="AH252" s="166"/>
      <c r="AI252" s="166"/>
      <c r="AJ252" s="166"/>
      <c r="AK252" s="166"/>
      <c r="AL252" s="166"/>
      <c r="AM252" s="166"/>
      <c r="AN252" s="166"/>
      <c r="AO252" s="183">
        <f>SUM(AD252:AN256)</f>
        <v>0</v>
      </c>
      <c r="AP252" s="24"/>
      <c r="AQ252" s="8"/>
    </row>
    <row r="253" spans="1:43" ht="14.65" customHeight="1">
      <c r="A253" s="103"/>
      <c r="B253" s="193"/>
      <c r="C253" s="193"/>
      <c r="D253" s="118"/>
      <c r="E253" s="127"/>
      <c r="F253" s="133"/>
      <c r="G253" s="133"/>
      <c r="H253" s="133"/>
      <c r="I253" s="133"/>
      <c r="J253" s="145"/>
      <c r="K253" s="148"/>
      <c r="L253" s="151"/>
      <c r="M253" s="154"/>
      <c r="N253" s="14"/>
      <c r="O253" s="15"/>
      <c r="P253" s="15"/>
      <c r="Q253" s="16"/>
      <c r="R253" s="17" t="str">
        <f ca="1">IF(Q253=0," ",IFERROR(IF(DATEDIF(TODAY(),Q253,"M")&lt;=5,"ROJO",IF(DATEDIF(TODAY(),Q253,"M")&gt;=12,"VERDE",IF(AND(DATEDIF(TODAY(),Q253,"M")&gt;=6,DATEDIF(TODAY(),Q253,"M")&lt;=11),"AMARILLO"))),S253))</f>
        <v xml:space="preserve"> </v>
      </c>
      <c r="S253" s="25" t="str">
        <f>IF(Q253=0," ",IF(Q253&lt;=$N$4,"VENCIDO","NO VENCIDO"))</f>
        <v xml:space="preserve"> </v>
      </c>
      <c r="T253" s="18"/>
      <c r="U253" s="19"/>
      <c r="V253" s="19"/>
      <c r="W253" s="20"/>
      <c r="X253" s="20"/>
      <c r="Y253" s="164"/>
      <c r="Z253" s="21"/>
      <c r="AA253" s="4"/>
      <c r="AB253" s="166"/>
      <c r="AC253" s="166"/>
      <c r="AD253" s="170"/>
      <c r="AE253" s="166"/>
      <c r="AF253" s="166"/>
      <c r="AG253" s="166"/>
      <c r="AH253" s="166"/>
      <c r="AI253" s="166"/>
      <c r="AJ253" s="166"/>
      <c r="AK253" s="166"/>
      <c r="AL253" s="166"/>
      <c r="AM253" s="166"/>
      <c r="AN253" s="166"/>
      <c r="AO253" s="184"/>
      <c r="AP253" s="24"/>
      <c r="AQ253" s="8"/>
    </row>
    <row r="254" spans="1:43" ht="14.65" customHeight="1">
      <c r="A254" s="103"/>
      <c r="B254" s="193"/>
      <c r="C254" s="193"/>
      <c r="D254" s="118"/>
      <c r="E254" s="127"/>
      <c r="F254" s="133"/>
      <c r="G254" s="133"/>
      <c r="H254" s="133"/>
      <c r="I254" s="133"/>
      <c r="J254" s="145"/>
      <c r="K254" s="148"/>
      <c r="L254" s="151"/>
      <c r="M254" s="154"/>
      <c r="N254" s="14"/>
      <c r="O254" s="15"/>
      <c r="P254" s="15"/>
      <c r="Q254" s="16"/>
      <c r="R254" s="17" t="str">
        <f ca="1">IF(Q254=0," ",IFERROR(IF(DATEDIF(TODAY(),Q254,"M")&lt;=5,"ROJO",IF(DATEDIF(TODAY(),Q254,"M")&gt;=12,"VERDE",IF(AND(DATEDIF(TODAY(),Q254,"M")&gt;=6,DATEDIF(TODAY(),Q254,"M")&lt;=11),"AMARILLO"))),S254))</f>
        <v xml:space="preserve"> </v>
      </c>
      <c r="S254" s="25" t="str">
        <f>IF(Q254=0," ",IF(Q254&lt;=$N$4,"VENCIDO","NO VENCIDO"))</f>
        <v xml:space="preserve"> </v>
      </c>
      <c r="T254" s="18"/>
      <c r="U254" s="19"/>
      <c r="V254" s="19"/>
      <c r="W254" s="20"/>
      <c r="X254" s="20"/>
      <c r="Y254" s="164"/>
      <c r="Z254" s="21"/>
      <c r="AA254" s="4"/>
      <c r="AB254" s="166"/>
      <c r="AC254" s="166"/>
      <c r="AD254" s="170"/>
      <c r="AE254" s="166"/>
      <c r="AF254" s="166"/>
      <c r="AG254" s="166"/>
      <c r="AH254" s="166"/>
      <c r="AI254" s="166"/>
      <c r="AJ254" s="166"/>
      <c r="AK254" s="166"/>
      <c r="AL254" s="166"/>
      <c r="AM254" s="166"/>
      <c r="AN254" s="166"/>
      <c r="AO254" s="184"/>
      <c r="AP254" s="24"/>
      <c r="AQ254" s="8"/>
    </row>
    <row r="255" spans="1:43" ht="14.65" customHeight="1">
      <c r="A255" s="103"/>
      <c r="B255" s="193"/>
      <c r="C255" s="193"/>
      <c r="D255" s="118"/>
      <c r="E255" s="127"/>
      <c r="F255" s="133"/>
      <c r="G255" s="133"/>
      <c r="H255" s="133"/>
      <c r="I255" s="133"/>
      <c r="J255" s="145"/>
      <c r="K255" s="148"/>
      <c r="L255" s="151"/>
      <c r="M255" s="154"/>
      <c r="N255" s="14"/>
      <c r="O255" s="15"/>
      <c r="P255" s="15"/>
      <c r="Q255" s="16"/>
      <c r="R255" s="17" t="str">
        <f ca="1">IF(Q255=0," ",IFERROR(IF(DATEDIF(TODAY(),Q255,"M")&lt;=5,"ROJO",IF(DATEDIF(TODAY(),Q255,"M")&gt;=12,"VERDE",IF(AND(DATEDIF(TODAY(),Q255,"M")&gt;=6,DATEDIF(TODAY(),Q255,"M")&lt;=11),"AMARILLO"))),S255))</f>
        <v xml:space="preserve"> </v>
      </c>
      <c r="S255" s="25" t="str">
        <f>IF(Q255=0," ",IF(Q255&lt;=$N$4,"VENCIDO","NO VENCIDO"))</f>
        <v xml:space="preserve"> </v>
      </c>
      <c r="T255" s="18"/>
      <c r="U255" s="19"/>
      <c r="V255" s="19"/>
      <c r="W255" s="20"/>
      <c r="X255" s="20"/>
      <c r="Y255" s="164"/>
      <c r="Z255" s="21"/>
      <c r="AA255" s="4"/>
      <c r="AB255" s="166"/>
      <c r="AC255" s="166"/>
      <c r="AD255" s="170"/>
      <c r="AE255" s="166"/>
      <c r="AF255" s="166"/>
      <c r="AG255" s="166"/>
      <c r="AH255" s="166"/>
      <c r="AI255" s="166"/>
      <c r="AJ255" s="166"/>
      <c r="AK255" s="166"/>
      <c r="AL255" s="166"/>
      <c r="AM255" s="166"/>
      <c r="AN255" s="166"/>
      <c r="AO255" s="184"/>
      <c r="AP255" s="24"/>
      <c r="AQ255" s="8"/>
    </row>
    <row r="256" spans="1:43" ht="14.65" customHeight="1">
      <c r="A256" s="103"/>
      <c r="B256" s="193"/>
      <c r="C256" s="193"/>
      <c r="D256" s="118"/>
      <c r="E256" s="127"/>
      <c r="F256" s="133"/>
      <c r="G256" s="133"/>
      <c r="H256" s="133"/>
      <c r="I256" s="133"/>
      <c r="J256" s="145"/>
      <c r="K256" s="148"/>
      <c r="L256" s="151"/>
      <c r="M256" s="155"/>
      <c r="N256" s="14"/>
      <c r="O256" s="15"/>
      <c r="P256" s="15"/>
      <c r="Q256" s="16"/>
      <c r="R256" s="17" t="str">
        <f ca="1">IF(Q256=0," ",IFERROR(IF(DATEDIF(TODAY(),Q256,"M")&lt;=5,"ROJO",IF(DATEDIF(TODAY(),Q256,"M")&gt;=12,"VERDE",IF(AND(DATEDIF(TODAY(),Q256,"M")&gt;=6,DATEDIF(TODAY(),Q256,"M")&lt;=11),"AMARILLO"))),S256))</f>
        <v xml:space="preserve"> </v>
      </c>
      <c r="S256" s="25" t="str">
        <f>IF(Q256=0," ",IF(Q256&lt;=$N$4,"VENCIDO","NO VENCIDO"))</f>
        <v xml:space="preserve"> </v>
      </c>
      <c r="T256" s="18"/>
      <c r="U256" s="19"/>
      <c r="V256" s="19"/>
      <c r="W256" s="20"/>
      <c r="X256" s="20"/>
      <c r="Y256" s="164"/>
      <c r="Z256" s="21"/>
      <c r="AA256" s="4"/>
      <c r="AB256" s="166"/>
      <c r="AC256" s="166"/>
      <c r="AD256" s="170"/>
      <c r="AE256" s="166"/>
      <c r="AF256" s="166"/>
      <c r="AG256" s="166"/>
      <c r="AH256" s="166"/>
      <c r="AI256" s="166"/>
      <c r="AJ256" s="166"/>
      <c r="AK256" s="166"/>
      <c r="AL256" s="166"/>
      <c r="AM256" s="166"/>
      <c r="AN256" s="166"/>
      <c r="AO256" s="185"/>
      <c r="AP256" s="24"/>
      <c r="AQ256" s="8"/>
    </row>
    <row r="257" spans="1:43" ht="16.5">
      <c r="A257" s="103"/>
      <c r="B257" s="193"/>
      <c r="C257" s="193"/>
      <c r="D257" s="119"/>
      <c r="E257" s="128"/>
      <c r="F257" s="134"/>
      <c r="G257" s="134"/>
      <c r="H257" s="134"/>
      <c r="I257" s="134"/>
      <c r="J257" s="146"/>
      <c r="K257" s="149"/>
      <c r="L257" s="152"/>
      <c r="M257" s="28" t="b">
        <f>M252=N257</f>
        <v>1</v>
      </c>
      <c r="N257" s="29">
        <f>SUM(N252:N256)</f>
        <v>0</v>
      </c>
      <c r="O257" s="30" t="s">
        <v>112</v>
      </c>
      <c r="P257" s="31"/>
      <c r="Q257" s="32"/>
      <c r="R257" s="32"/>
      <c r="S257" s="32"/>
      <c r="T257" s="33">
        <f>SUM(T252:T256)</f>
        <v>0</v>
      </c>
      <c r="U257" s="34"/>
      <c r="V257" s="34"/>
      <c r="W257" s="35"/>
      <c r="X257" s="35"/>
      <c r="Y257" s="165"/>
      <c r="Z257" s="36"/>
      <c r="AA257" s="4"/>
      <c r="AB257" s="37"/>
      <c r="AC257" s="38"/>
      <c r="AD257" s="38"/>
      <c r="AE257" s="38"/>
      <c r="AF257" s="38"/>
      <c r="AG257" s="38"/>
      <c r="AH257" s="38"/>
      <c r="AI257" s="38"/>
      <c r="AJ257" s="38"/>
      <c r="AK257" s="38"/>
      <c r="AL257" s="38"/>
      <c r="AM257" s="38"/>
      <c r="AN257" s="38"/>
      <c r="AO257" s="39"/>
      <c r="AP257" s="24"/>
      <c r="AQ257" s="8"/>
    </row>
    <row r="258" spans="1:43" ht="14.65" customHeight="1">
      <c r="A258" s="103">
        <f>A252+1</f>
        <v>7</v>
      </c>
      <c r="B258" s="193" t="s">
        <v>189</v>
      </c>
      <c r="C258" s="193"/>
      <c r="D258" s="117">
        <f>+Octubre!M258</f>
        <v>0</v>
      </c>
      <c r="E258" s="126"/>
      <c r="F258" s="132"/>
      <c r="G258" s="132"/>
      <c r="H258" s="132"/>
      <c r="I258" s="132"/>
      <c r="J258" s="144">
        <f>+F258+G258</f>
        <v>0</v>
      </c>
      <c r="K258" s="147">
        <f>+AO258</f>
        <v>0</v>
      </c>
      <c r="L258" s="150">
        <f>+J258+K258</f>
        <v>0</v>
      </c>
      <c r="M258" s="153">
        <f>+(D258+E258)-(L258)+H258-I258</f>
        <v>0</v>
      </c>
      <c r="N258" s="14"/>
      <c r="O258" s="15"/>
      <c r="P258" s="15"/>
      <c r="Q258" s="16"/>
      <c r="R258" s="17" t="str">
        <f ca="1">IF(Q258=0," ",IFERROR(IF(DATEDIF(TODAY(),Q258,"M")&lt;=5,"ROJO",IF(DATEDIF(TODAY(),Q258,"M")&gt;=12,"VERDE",IF(AND(DATEDIF(TODAY(),Q258,"M")&gt;=6,DATEDIF(TODAY(),Q258,"M")&lt;=11),"AMARILLO"))),S258))</f>
        <v xml:space="preserve"> </v>
      </c>
      <c r="S258" s="17" t="str">
        <f>IF(Q258=0," ",IF(Q258&lt;=$N$4,"VENCIDO","NO VENCIDO"))</f>
        <v xml:space="preserve"> </v>
      </c>
      <c r="T258" s="18"/>
      <c r="U258" s="19"/>
      <c r="V258" s="19"/>
      <c r="W258" s="20"/>
      <c r="X258" s="20"/>
      <c r="Y258" s="163">
        <f>+AT258</f>
        <v>0</v>
      </c>
      <c r="Z258" s="21"/>
      <c r="AA258" s="4"/>
      <c r="AB258" s="166"/>
      <c r="AC258" s="166"/>
      <c r="AD258" s="170">
        <f>+AB258+AC258</f>
        <v>0</v>
      </c>
      <c r="AE258" s="166"/>
      <c r="AF258" s="166"/>
      <c r="AG258" s="166"/>
      <c r="AH258" s="166"/>
      <c r="AI258" s="166"/>
      <c r="AJ258" s="166"/>
      <c r="AK258" s="166"/>
      <c r="AL258" s="166"/>
      <c r="AM258" s="166"/>
      <c r="AN258" s="166"/>
      <c r="AO258" s="183">
        <f>SUM(AD258:AN262)</f>
        <v>0</v>
      </c>
      <c r="AP258" s="24"/>
      <c r="AQ258" s="8"/>
    </row>
    <row r="259" spans="1:43" ht="14.65" customHeight="1">
      <c r="A259" s="103"/>
      <c r="B259" s="193"/>
      <c r="C259" s="193"/>
      <c r="D259" s="118"/>
      <c r="E259" s="127"/>
      <c r="F259" s="133"/>
      <c r="G259" s="133"/>
      <c r="H259" s="133"/>
      <c r="I259" s="133"/>
      <c r="J259" s="145"/>
      <c r="K259" s="148"/>
      <c r="L259" s="151"/>
      <c r="M259" s="154"/>
      <c r="N259" s="14"/>
      <c r="O259" s="15"/>
      <c r="P259" s="15"/>
      <c r="Q259" s="16"/>
      <c r="R259" s="17" t="str">
        <f ca="1">IF(Q259=0," ",IFERROR(IF(DATEDIF(TODAY(),Q259,"M")&lt;=5,"ROJO",IF(DATEDIF(TODAY(),Q259,"M")&gt;=12,"VERDE",IF(AND(DATEDIF(TODAY(),Q259,"M")&gt;=6,DATEDIF(TODAY(),Q259,"M")&lt;=11),"AMARILLO"))),S259))</f>
        <v xml:space="preserve"> </v>
      </c>
      <c r="S259" s="25" t="str">
        <f>IF(Q259=0," ",IF(Q259&lt;=$N$4,"VENCIDO","NO VENCIDO"))</f>
        <v xml:space="preserve"> </v>
      </c>
      <c r="T259" s="18"/>
      <c r="U259" s="19"/>
      <c r="V259" s="19"/>
      <c r="W259" s="20"/>
      <c r="X259" s="20"/>
      <c r="Y259" s="164"/>
      <c r="Z259" s="21"/>
      <c r="AA259" s="4"/>
      <c r="AB259" s="166"/>
      <c r="AC259" s="166"/>
      <c r="AD259" s="170"/>
      <c r="AE259" s="166"/>
      <c r="AF259" s="166"/>
      <c r="AG259" s="166"/>
      <c r="AH259" s="166"/>
      <c r="AI259" s="166"/>
      <c r="AJ259" s="166"/>
      <c r="AK259" s="166"/>
      <c r="AL259" s="166"/>
      <c r="AM259" s="166"/>
      <c r="AN259" s="166"/>
      <c r="AO259" s="184"/>
      <c r="AP259" s="24"/>
      <c r="AQ259" s="8"/>
    </row>
    <row r="260" spans="1:43" ht="14.65" customHeight="1">
      <c r="A260" s="103"/>
      <c r="B260" s="193"/>
      <c r="C260" s="193"/>
      <c r="D260" s="118"/>
      <c r="E260" s="127"/>
      <c r="F260" s="133"/>
      <c r="G260" s="133"/>
      <c r="H260" s="133"/>
      <c r="I260" s="133"/>
      <c r="J260" s="145"/>
      <c r="K260" s="148"/>
      <c r="L260" s="151"/>
      <c r="M260" s="154"/>
      <c r="N260" s="14"/>
      <c r="O260" s="15"/>
      <c r="P260" s="15"/>
      <c r="Q260" s="16"/>
      <c r="R260" s="17" t="str">
        <f ca="1">IF(Q260=0," ",IFERROR(IF(DATEDIF(TODAY(),Q260,"M")&lt;=5,"ROJO",IF(DATEDIF(TODAY(),Q260,"M")&gt;=12,"VERDE",IF(AND(DATEDIF(TODAY(),Q260,"M")&gt;=6,DATEDIF(TODAY(),Q260,"M")&lt;=11),"AMARILLO"))),S260))</f>
        <v xml:space="preserve"> </v>
      </c>
      <c r="S260" s="25" t="str">
        <f>IF(Q260=0," ",IF(Q260&lt;=$N$4,"VENCIDO","NO VENCIDO"))</f>
        <v xml:space="preserve"> </v>
      </c>
      <c r="T260" s="18"/>
      <c r="U260" s="19"/>
      <c r="V260" s="19"/>
      <c r="W260" s="20"/>
      <c r="X260" s="20"/>
      <c r="Y260" s="164"/>
      <c r="Z260" s="21"/>
      <c r="AA260" s="4"/>
      <c r="AB260" s="166"/>
      <c r="AC260" s="166"/>
      <c r="AD260" s="170"/>
      <c r="AE260" s="166"/>
      <c r="AF260" s="166"/>
      <c r="AG260" s="166"/>
      <c r="AH260" s="166"/>
      <c r="AI260" s="166"/>
      <c r="AJ260" s="166"/>
      <c r="AK260" s="166"/>
      <c r="AL260" s="166"/>
      <c r="AM260" s="166"/>
      <c r="AN260" s="166"/>
      <c r="AO260" s="184"/>
      <c r="AP260" s="24"/>
      <c r="AQ260" s="8"/>
    </row>
    <row r="261" spans="1:43" ht="14.65" customHeight="1">
      <c r="A261" s="103"/>
      <c r="B261" s="193"/>
      <c r="C261" s="193"/>
      <c r="D261" s="118"/>
      <c r="E261" s="127"/>
      <c r="F261" s="133"/>
      <c r="G261" s="133"/>
      <c r="H261" s="133"/>
      <c r="I261" s="133"/>
      <c r="J261" s="145"/>
      <c r="K261" s="148"/>
      <c r="L261" s="151"/>
      <c r="M261" s="154"/>
      <c r="N261" s="14"/>
      <c r="O261" s="15"/>
      <c r="P261" s="15"/>
      <c r="Q261" s="16"/>
      <c r="R261" s="17" t="str">
        <f ca="1">IF(Q261=0," ",IFERROR(IF(DATEDIF(TODAY(),Q261,"M")&lt;=5,"ROJO",IF(DATEDIF(TODAY(),Q261,"M")&gt;=12,"VERDE",IF(AND(DATEDIF(TODAY(),Q261,"M")&gt;=6,DATEDIF(TODAY(),Q261,"M")&lt;=11),"AMARILLO"))),S261))</f>
        <v xml:space="preserve"> </v>
      </c>
      <c r="S261" s="25" t="str">
        <f>IF(Q261=0," ",IF(Q261&lt;=$N$4,"VENCIDO","NO VENCIDO"))</f>
        <v xml:space="preserve"> </v>
      </c>
      <c r="T261" s="18"/>
      <c r="U261" s="19"/>
      <c r="V261" s="19"/>
      <c r="W261" s="20"/>
      <c r="X261" s="20"/>
      <c r="Y261" s="164"/>
      <c r="Z261" s="21"/>
      <c r="AA261" s="4"/>
      <c r="AB261" s="166"/>
      <c r="AC261" s="166"/>
      <c r="AD261" s="170"/>
      <c r="AE261" s="166"/>
      <c r="AF261" s="166"/>
      <c r="AG261" s="166"/>
      <c r="AH261" s="166"/>
      <c r="AI261" s="166"/>
      <c r="AJ261" s="166"/>
      <c r="AK261" s="166"/>
      <c r="AL261" s="166"/>
      <c r="AM261" s="166"/>
      <c r="AN261" s="166"/>
      <c r="AO261" s="184"/>
      <c r="AP261" s="24"/>
      <c r="AQ261" s="8"/>
    </row>
    <row r="262" spans="1:43" ht="14.65" customHeight="1">
      <c r="A262" s="103"/>
      <c r="B262" s="193"/>
      <c r="C262" s="193"/>
      <c r="D262" s="118"/>
      <c r="E262" s="127"/>
      <c r="F262" s="133"/>
      <c r="G262" s="133"/>
      <c r="H262" s="133"/>
      <c r="I262" s="133"/>
      <c r="J262" s="145"/>
      <c r="K262" s="148"/>
      <c r="L262" s="151"/>
      <c r="M262" s="155"/>
      <c r="N262" s="14"/>
      <c r="O262" s="15"/>
      <c r="P262" s="15"/>
      <c r="Q262" s="16"/>
      <c r="R262" s="17" t="str">
        <f ca="1">IF(Q262=0," ",IFERROR(IF(DATEDIF(TODAY(),Q262,"M")&lt;=5,"ROJO",IF(DATEDIF(TODAY(),Q262,"M")&gt;=12,"VERDE",IF(AND(DATEDIF(TODAY(),Q262,"M")&gt;=6,DATEDIF(TODAY(),Q262,"M")&lt;=11),"AMARILLO"))),S262))</f>
        <v xml:space="preserve"> </v>
      </c>
      <c r="S262" s="25" t="str">
        <f>IF(Q262=0," ",IF(Q262&lt;=$N$4,"VENCIDO","NO VENCIDO"))</f>
        <v xml:space="preserve"> </v>
      </c>
      <c r="T262" s="18"/>
      <c r="U262" s="19"/>
      <c r="V262" s="19"/>
      <c r="W262" s="20"/>
      <c r="X262" s="20"/>
      <c r="Y262" s="164"/>
      <c r="Z262" s="21"/>
      <c r="AA262" s="4"/>
      <c r="AB262" s="166"/>
      <c r="AC262" s="166"/>
      <c r="AD262" s="170"/>
      <c r="AE262" s="166"/>
      <c r="AF262" s="166"/>
      <c r="AG262" s="166"/>
      <c r="AH262" s="166"/>
      <c r="AI262" s="166"/>
      <c r="AJ262" s="166"/>
      <c r="AK262" s="166"/>
      <c r="AL262" s="166"/>
      <c r="AM262" s="166"/>
      <c r="AN262" s="166"/>
      <c r="AO262" s="185"/>
      <c r="AP262" s="24"/>
      <c r="AQ262" s="8"/>
    </row>
    <row r="263" spans="1:43" ht="16.5">
      <c r="A263" s="103"/>
      <c r="B263" s="193"/>
      <c r="C263" s="193"/>
      <c r="D263" s="119"/>
      <c r="E263" s="128"/>
      <c r="F263" s="134"/>
      <c r="G263" s="134"/>
      <c r="H263" s="134"/>
      <c r="I263" s="134"/>
      <c r="J263" s="146"/>
      <c r="K263" s="149"/>
      <c r="L263" s="152"/>
      <c r="M263" s="28" t="b">
        <f>M258=N263</f>
        <v>1</v>
      </c>
      <c r="N263" s="29">
        <f>SUM(N258:N262)</f>
        <v>0</v>
      </c>
      <c r="O263" s="30" t="s">
        <v>112</v>
      </c>
      <c r="P263" s="31"/>
      <c r="Q263" s="32"/>
      <c r="R263" s="32"/>
      <c r="S263" s="32"/>
      <c r="T263" s="33">
        <f>SUM(T258:T262)</f>
        <v>0</v>
      </c>
      <c r="U263" s="34"/>
      <c r="V263" s="34"/>
      <c r="W263" s="35"/>
      <c r="X263" s="35"/>
      <c r="Y263" s="165"/>
      <c r="Z263" s="36"/>
      <c r="AA263" s="4"/>
      <c r="AB263" s="37"/>
      <c r="AC263" s="38"/>
      <c r="AD263" s="38"/>
      <c r="AE263" s="38"/>
      <c r="AF263" s="38"/>
      <c r="AG263" s="38"/>
      <c r="AH263" s="38"/>
      <c r="AI263" s="38"/>
      <c r="AJ263" s="38"/>
      <c r="AK263" s="38"/>
      <c r="AL263" s="38"/>
      <c r="AM263" s="38"/>
      <c r="AN263" s="38"/>
      <c r="AO263" s="39"/>
      <c r="AP263" s="24"/>
      <c r="AQ263" s="8"/>
    </row>
    <row r="264" spans="1:43" ht="14.65" customHeight="1">
      <c r="A264" s="103">
        <f>A258+1</f>
        <v>8</v>
      </c>
      <c r="B264" s="193" t="s">
        <v>190</v>
      </c>
      <c r="C264" s="193"/>
      <c r="D264" s="117">
        <f>+Octubre!M264</f>
        <v>80</v>
      </c>
      <c r="E264" s="126"/>
      <c r="F264" s="132"/>
      <c r="G264" s="132"/>
      <c r="H264" s="132"/>
      <c r="I264" s="132"/>
      <c r="J264" s="144">
        <f>+F264+G264</f>
        <v>0</v>
      </c>
      <c r="K264" s="147">
        <f>+AO264</f>
        <v>0</v>
      </c>
      <c r="L264" s="150">
        <f>+J264+K264</f>
        <v>0</v>
      </c>
      <c r="M264" s="153">
        <f>+(D264+E264)-(L264)+H264-I264</f>
        <v>80</v>
      </c>
      <c r="N264" s="14"/>
      <c r="O264" s="15"/>
      <c r="P264" s="15"/>
      <c r="Q264" s="16"/>
      <c r="R264" s="17" t="str">
        <f ca="1">IF(Q264=0," ",IFERROR(IF(DATEDIF(TODAY(),Q264,"M")&lt;=5,"ROJO",IF(DATEDIF(TODAY(),Q264,"M")&gt;=12,"VERDE",IF(AND(DATEDIF(TODAY(),Q264,"M")&gt;=6,DATEDIF(TODAY(),Q264,"M")&lt;=11),"AMARILLO"))),S264))</f>
        <v xml:space="preserve"> </v>
      </c>
      <c r="S264" s="17" t="str">
        <f>IF(Q264=0," ",IF(Q264&lt;=$N$4,"VENCIDO","NO VENCIDO"))</f>
        <v xml:space="preserve"> </v>
      </c>
      <c r="T264" s="18"/>
      <c r="U264" s="19"/>
      <c r="V264" s="19"/>
      <c r="W264" s="20"/>
      <c r="X264" s="20"/>
      <c r="Y264" s="163">
        <f>+AT264</f>
        <v>0</v>
      </c>
      <c r="Z264" s="21"/>
      <c r="AA264" s="4"/>
      <c r="AB264" s="166"/>
      <c r="AC264" s="166"/>
      <c r="AD264" s="170">
        <f>+AB264+AC264</f>
        <v>0</v>
      </c>
      <c r="AE264" s="166"/>
      <c r="AF264" s="166"/>
      <c r="AG264" s="166"/>
      <c r="AH264" s="166"/>
      <c r="AI264" s="166"/>
      <c r="AJ264" s="166"/>
      <c r="AK264" s="166"/>
      <c r="AL264" s="166"/>
      <c r="AM264" s="166"/>
      <c r="AN264" s="166"/>
      <c r="AO264" s="183">
        <f>SUM(AD264:AN268)</f>
        <v>0</v>
      </c>
      <c r="AP264" s="24"/>
      <c r="AQ264" s="8"/>
    </row>
    <row r="265" spans="1:43" ht="14.65" customHeight="1">
      <c r="A265" s="103"/>
      <c r="B265" s="193"/>
      <c r="C265" s="193"/>
      <c r="D265" s="118"/>
      <c r="E265" s="127"/>
      <c r="F265" s="133"/>
      <c r="G265" s="133"/>
      <c r="H265" s="133"/>
      <c r="I265" s="133"/>
      <c r="J265" s="145"/>
      <c r="K265" s="148"/>
      <c r="L265" s="151"/>
      <c r="M265" s="154"/>
      <c r="N265" s="14"/>
      <c r="O265" s="15"/>
      <c r="P265" s="15"/>
      <c r="Q265" s="16"/>
      <c r="R265" s="17" t="str">
        <f ca="1">IF(Q265=0," ",IFERROR(IF(DATEDIF(TODAY(),Q265,"M")&lt;=5,"ROJO",IF(DATEDIF(TODAY(),Q265,"M")&gt;=12,"VERDE",IF(AND(DATEDIF(TODAY(),Q265,"M")&gt;=6,DATEDIF(TODAY(),Q265,"M")&lt;=11),"AMARILLO"))),S265))</f>
        <v xml:space="preserve"> </v>
      </c>
      <c r="S265" s="25" t="str">
        <f>IF(Q265=0," ",IF(Q265&lt;=$N$4,"VENCIDO","NO VENCIDO"))</f>
        <v xml:space="preserve"> </v>
      </c>
      <c r="T265" s="18"/>
      <c r="U265" s="19"/>
      <c r="V265" s="19"/>
      <c r="W265" s="20"/>
      <c r="X265" s="20"/>
      <c r="Y265" s="164"/>
      <c r="Z265" s="21"/>
      <c r="AA265" s="4"/>
      <c r="AB265" s="166"/>
      <c r="AC265" s="166"/>
      <c r="AD265" s="170"/>
      <c r="AE265" s="166"/>
      <c r="AF265" s="166"/>
      <c r="AG265" s="166"/>
      <c r="AH265" s="166"/>
      <c r="AI265" s="166"/>
      <c r="AJ265" s="166"/>
      <c r="AK265" s="166"/>
      <c r="AL265" s="166"/>
      <c r="AM265" s="166"/>
      <c r="AN265" s="166"/>
      <c r="AO265" s="184"/>
      <c r="AP265" s="24"/>
      <c r="AQ265" s="8"/>
    </row>
    <row r="266" spans="1:43" ht="14.65" customHeight="1">
      <c r="A266" s="103"/>
      <c r="B266" s="193"/>
      <c r="C266" s="193"/>
      <c r="D266" s="118"/>
      <c r="E266" s="127"/>
      <c r="F266" s="133"/>
      <c r="G266" s="133"/>
      <c r="H266" s="133"/>
      <c r="I266" s="133"/>
      <c r="J266" s="145"/>
      <c r="K266" s="148"/>
      <c r="L266" s="151"/>
      <c r="M266" s="154"/>
      <c r="N266" s="14"/>
      <c r="O266" s="15"/>
      <c r="P266" s="15"/>
      <c r="Q266" s="16"/>
      <c r="R266" s="17" t="str">
        <f ca="1">IF(Q266=0," ",IFERROR(IF(DATEDIF(TODAY(),Q266,"M")&lt;=5,"ROJO",IF(DATEDIF(TODAY(),Q266,"M")&gt;=12,"VERDE",IF(AND(DATEDIF(TODAY(),Q266,"M")&gt;=6,DATEDIF(TODAY(),Q266,"M")&lt;=11),"AMARILLO"))),S266))</f>
        <v xml:space="preserve"> </v>
      </c>
      <c r="S266" s="25" t="str">
        <f>IF(Q266=0," ",IF(Q266&lt;=$N$4,"VENCIDO","NO VENCIDO"))</f>
        <v xml:space="preserve"> </v>
      </c>
      <c r="T266" s="18"/>
      <c r="U266" s="19"/>
      <c r="V266" s="19"/>
      <c r="W266" s="20"/>
      <c r="X266" s="20"/>
      <c r="Y266" s="164"/>
      <c r="Z266" s="21"/>
      <c r="AA266" s="4"/>
      <c r="AB266" s="166"/>
      <c r="AC266" s="166"/>
      <c r="AD266" s="170"/>
      <c r="AE266" s="166"/>
      <c r="AF266" s="166"/>
      <c r="AG266" s="166"/>
      <c r="AH266" s="166"/>
      <c r="AI266" s="166"/>
      <c r="AJ266" s="166"/>
      <c r="AK266" s="166"/>
      <c r="AL266" s="166"/>
      <c r="AM266" s="166"/>
      <c r="AN266" s="166"/>
      <c r="AO266" s="184"/>
      <c r="AP266" s="24"/>
      <c r="AQ266" s="8"/>
    </row>
    <row r="267" spans="1:43" ht="14.65" customHeight="1">
      <c r="A267" s="103"/>
      <c r="B267" s="193"/>
      <c r="C267" s="193"/>
      <c r="D267" s="118"/>
      <c r="E267" s="127"/>
      <c r="F267" s="133"/>
      <c r="G267" s="133"/>
      <c r="H267" s="133"/>
      <c r="I267" s="133"/>
      <c r="J267" s="145"/>
      <c r="K267" s="148"/>
      <c r="L267" s="151"/>
      <c r="M267" s="154"/>
      <c r="N267" s="14"/>
      <c r="O267" s="15"/>
      <c r="P267" s="15"/>
      <c r="Q267" s="16"/>
      <c r="R267" s="17" t="str">
        <f ca="1">IF(Q267=0," ",IFERROR(IF(DATEDIF(TODAY(),Q267,"M")&lt;=5,"ROJO",IF(DATEDIF(TODAY(),Q267,"M")&gt;=12,"VERDE",IF(AND(DATEDIF(TODAY(),Q267,"M")&gt;=6,DATEDIF(TODAY(),Q267,"M")&lt;=11),"AMARILLO"))),S267))</f>
        <v xml:space="preserve"> </v>
      </c>
      <c r="S267" s="25" t="str">
        <f>IF(Q267=0," ",IF(Q267&lt;=$N$4,"VENCIDO","NO VENCIDO"))</f>
        <v xml:space="preserve"> </v>
      </c>
      <c r="T267" s="18"/>
      <c r="U267" s="19"/>
      <c r="V267" s="19"/>
      <c r="W267" s="20"/>
      <c r="X267" s="20"/>
      <c r="Y267" s="164"/>
      <c r="Z267" s="21"/>
      <c r="AA267" s="4"/>
      <c r="AB267" s="166"/>
      <c r="AC267" s="166"/>
      <c r="AD267" s="170"/>
      <c r="AE267" s="166"/>
      <c r="AF267" s="166"/>
      <c r="AG267" s="166"/>
      <c r="AH267" s="166"/>
      <c r="AI267" s="166"/>
      <c r="AJ267" s="166"/>
      <c r="AK267" s="166"/>
      <c r="AL267" s="166"/>
      <c r="AM267" s="166"/>
      <c r="AN267" s="166"/>
      <c r="AO267" s="184"/>
      <c r="AP267" s="24"/>
      <c r="AQ267" s="8"/>
    </row>
    <row r="268" spans="1:43" ht="14.65" customHeight="1">
      <c r="A268" s="103"/>
      <c r="B268" s="193"/>
      <c r="C268" s="193"/>
      <c r="D268" s="118"/>
      <c r="E268" s="127"/>
      <c r="F268" s="133"/>
      <c r="G268" s="133"/>
      <c r="H268" s="133"/>
      <c r="I268" s="133"/>
      <c r="J268" s="145"/>
      <c r="K268" s="148"/>
      <c r="L268" s="151"/>
      <c r="M268" s="155"/>
      <c r="N268" s="14"/>
      <c r="O268" s="15"/>
      <c r="P268" s="15"/>
      <c r="Q268" s="16"/>
      <c r="R268" s="17" t="str">
        <f ca="1">IF(Q268=0," ",IFERROR(IF(DATEDIF(TODAY(),Q268,"M")&lt;=5,"ROJO",IF(DATEDIF(TODAY(),Q268,"M")&gt;=12,"VERDE",IF(AND(DATEDIF(TODAY(),Q268,"M")&gt;=6,DATEDIF(TODAY(),Q268,"M")&lt;=11),"AMARILLO"))),S268))</f>
        <v xml:space="preserve"> </v>
      </c>
      <c r="S268" s="25" t="str">
        <f>IF(Q268=0," ",IF(Q268&lt;=$N$4,"VENCIDO","NO VENCIDO"))</f>
        <v xml:space="preserve"> </v>
      </c>
      <c r="T268" s="18"/>
      <c r="U268" s="19"/>
      <c r="V268" s="19"/>
      <c r="W268" s="20"/>
      <c r="X268" s="20"/>
      <c r="Y268" s="164"/>
      <c r="Z268" s="21"/>
      <c r="AA268" s="4"/>
      <c r="AB268" s="166"/>
      <c r="AC268" s="166"/>
      <c r="AD268" s="170"/>
      <c r="AE268" s="166"/>
      <c r="AF268" s="166"/>
      <c r="AG268" s="166"/>
      <c r="AH268" s="166"/>
      <c r="AI268" s="166"/>
      <c r="AJ268" s="166"/>
      <c r="AK268" s="166"/>
      <c r="AL268" s="166"/>
      <c r="AM268" s="166"/>
      <c r="AN268" s="166"/>
      <c r="AO268" s="185"/>
      <c r="AP268" s="24"/>
      <c r="AQ268" s="8"/>
    </row>
    <row r="269" spans="1:43" ht="16.5">
      <c r="A269" s="103"/>
      <c r="B269" s="193"/>
      <c r="C269" s="193"/>
      <c r="D269" s="119"/>
      <c r="E269" s="128"/>
      <c r="F269" s="134"/>
      <c r="G269" s="134"/>
      <c r="H269" s="134"/>
      <c r="I269" s="134"/>
      <c r="J269" s="146"/>
      <c r="K269" s="149"/>
      <c r="L269" s="152"/>
      <c r="M269" s="28" t="b">
        <f>M264=N269</f>
        <v>0</v>
      </c>
      <c r="N269" s="29">
        <f>SUM(N264:N268)</f>
        <v>0</v>
      </c>
      <c r="O269" s="30" t="s">
        <v>112</v>
      </c>
      <c r="P269" s="31"/>
      <c r="Q269" s="32"/>
      <c r="R269" s="32"/>
      <c r="S269" s="32"/>
      <c r="T269" s="33">
        <f>SUM(T264:T268)</f>
        <v>0</v>
      </c>
      <c r="U269" s="34"/>
      <c r="V269" s="34"/>
      <c r="W269" s="35"/>
      <c r="X269" s="35"/>
      <c r="Y269" s="165"/>
      <c r="Z269" s="36"/>
      <c r="AA269" s="4"/>
      <c r="AB269" s="37"/>
      <c r="AC269" s="37"/>
      <c r="AD269" s="38"/>
      <c r="AE269" s="37"/>
      <c r="AF269" s="37"/>
      <c r="AG269" s="37"/>
      <c r="AH269" s="37"/>
      <c r="AI269" s="37"/>
      <c r="AJ269" s="37"/>
      <c r="AK269" s="37"/>
      <c r="AL269" s="37"/>
      <c r="AM269" s="37"/>
      <c r="AN269" s="37"/>
      <c r="AO269" s="39"/>
      <c r="AP269" s="24"/>
      <c r="AQ269" s="8"/>
    </row>
    <row r="270" spans="1:43" ht="14.65" customHeight="1">
      <c r="A270" s="103">
        <f>A264+1</f>
        <v>9</v>
      </c>
      <c r="B270" s="193" t="s">
        <v>192</v>
      </c>
      <c r="C270" s="193"/>
      <c r="D270" s="117">
        <f>+Octubre!M270</f>
        <v>20</v>
      </c>
      <c r="E270" s="126"/>
      <c r="F270" s="132"/>
      <c r="G270" s="132"/>
      <c r="H270" s="132"/>
      <c r="I270" s="132"/>
      <c r="J270" s="144">
        <f>+F270+G270</f>
        <v>0</v>
      </c>
      <c r="K270" s="147">
        <f>+AO270</f>
        <v>0</v>
      </c>
      <c r="L270" s="150">
        <f>+J270+K270</f>
        <v>0</v>
      </c>
      <c r="M270" s="153">
        <f>+(D270+E270)-(L270)+H270-I270</f>
        <v>20</v>
      </c>
      <c r="N270" s="14"/>
      <c r="O270" s="15"/>
      <c r="P270" s="15"/>
      <c r="Q270" s="16"/>
      <c r="R270" s="17" t="str">
        <f ca="1">IF(Q270=0," ",IFERROR(IF(DATEDIF(TODAY(),Q270,"M")&lt;=5,"ROJO",IF(DATEDIF(TODAY(),Q270,"M")&gt;=12,"VERDE",IF(AND(DATEDIF(TODAY(),Q270,"M")&gt;=6,DATEDIF(TODAY(),Q270,"M")&lt;=11),"AMARILLO"))),S270))</f>
        <v xml:space="preserve"> </v>
      </c>
      <c r="S270" s="17" t="str">
        <f>IF(Q270=0," ",IF(Q270&lt;=$N$4,"VENCIDO","NO VENCIDO"))</f>
        <v xml:space="preserve"> </v>
      </c>
      <c r="T270" s="18"/>
      <c r="U270" s="19"/>
      <c r="V270" s="19"/>
      <c r="W270" s="20"/>
      <c r="X270" s="20"/>
      <c r="Y270" s="163">
        <f>+AT270</f>
        <v>0</v>
      </c>
      <c r="Z270" s="21"/>
      <c r="AA270" s="4"/>
      <c r="AB270" s="166"/>
      <c r="AC270" s="166"/>
      <c r="AD270" s="170">
        <f>+AB270+AC270</f>
        <v>0</v>
      </c>
      <c r="AE270" s="166"/>
      <c r="AF270" s="166"/>
      <c r="AG270" s="166"/>
      <c r="AH270" s="166"/>
      <c r="AI270" s="166"/>
      <c r="AJ270" s="166"/>
      <c r="AK270" s="166"/>
      <c r="AL270" s="166"/>
      <c r="AM270" s="166"/>
      <c r="AN270" s="166"/>
      <c r="AO270" s="183">
        <f>SUM(AD270:AN274)</f>
        <v>0</v>
      </c>
      <c r="AP270" s="24"/>
      <c r="AQ270" s="8"/>
    </row>
    <row r="271" spans="1:43" ht="14.65" customHeight="1">
      <c r="A271" s="103"/>
      <c r="B271" s="193"/>
      <c r="C271" s="193"/>
      <c r="D271" s="118"/>
      <c r="E271" s="127"/>
      <c r="F271" s="133"/>
      <c r="G271" s="133"/>
      <c r="H271" s="133"/>
      <c r="I271" s="133"/>
      <c r="J271" s="145"/>
      <c r="K271" s="148"/>
      <c r="L271" s="151"/>
      <c r="M271" s="154"/>
      <c r="N271" s="14"/>
      <c r="O271" s="15"/>
      <c r="P271" s="15"/>
      <c r="Q271" s="16"/>
      <c r="R271" s="17" t="str">
        <f ca="1">IF(Q271=0," ",IFERROR(IF(DATEDIF(TODAY(),Q271,"M")&lt;=5,"ROJO",IF(DATEDIF(TODAY(),Q271,"M")&gt;=12,"VERDE",IF(AND(DATEDIF(TODAY(),Q271,"M")&gt;=6,DATEDIF(TODAY(),Q271,"M")&lt;=11),"AMARILLO"))),S271))</f>
        <v xml:space="preserve"> </v>
      </c>
      <c r="S271" s="25" t="str">
        <f>IF(Q271=0," ",IF(Q271&lt;=$N$4,"VENCIDO","NO VENCIDO"))</f>
        <v xml:space="preserve"> </v>
      </c>
      <c r="T271" s="18"/>
      <c r="U271" s="19"/>
      <c r="V271" s="19"/>
      <c r="W271" s="20"/>
      <c r="X271" s="20"/>
      <c r="Y271" s="164"/>
      <c r="Z271" s="21"/>
      <c r="AA271" s="4"/>
      <c r="AB271" s="166"/>
      <c r="AC271" s="166"/>
      <c r="AD271" s="170"/>
      <c r="AE271" s="166"/>
      <c r="AF271" s="166"/>
      <c r="AG271" s="166"/>
      <c r="AH271" s="166"/>
      <c r="AI271" s="166"/>
      <c r="AJ271" s="166"/>
      <c r="AK271" s="166"/>
      <c r="AL271" s="166"/>
      <c r="AM271" s="166"/>
      <c r="AN271" s="166"/>
      <c r="AO271" s="184"/>
      <c r="AP271" s="24"/>
      <c r="AQ271" s="8"/>
    </row>
    <row r="272" spans="1:43" ht="14.65" customHeight="1">
      <c r="A272" s="103"/>
      <c r="B272" s="193"/>
      <c r="C272" s="193"/>
      <c r="D272" s="118"/>
      <c r="E272" s="127"/>
      <c r="F272" s="133"/>
      <c r="G272" s="133"/>
      <c r="H272" s="133"/>
      <c r="I272" s="133"/>
      <c r="J272" s="145"/>
      <c r="K272" s="148"/>
      <c r="L272" s="151"/>
      <c r="M272" s="154"/>
      <c r="N272" s="14"/>
      <c r="O272" s="15"/>
      <c r="P272" s="15"/>
      <c r="Q272" s="16"/>
      <c r="R272" s="17" t="str">
        <f ca="1">IF(Q272=0," ",IFERROR(IF(DATEDIF(TODAY(),Q272,"M")&lt;=5,"ROJO",IF(DATEDIF(TODAY(),Q272,"M")&gt;=12,"VERDE",IF(AND(DATEDIF(TODAY(),Q272,"M")&gt;=6,DATEDIF(TODAY(),Q272,"M")&lt;=11),"AMARILLO"))),S272))</f>
        <v xml:space="preserve"> </v>
      </c>
      <c r="S272" s="25" t="str">
        <f>IF(Q272=0," ",IF(Q272&lt;=$N$4,"VENCIDO","NO VENCIDO"))</f>
        <v xml:space="preserve"> </v>
      </c>
      <c r="T272" s="18"/>
      <c r="U272" s="19"/>
      <c r="V272" s="19"/>
      <c r="W272" s="20"/>
      <c r="X272" s="20"/>
      <c r="Y272" s="164"/>
      <c r="Z272" s="21"/>
      <c r="AA272" s="4"/>
      <c r="AB272" s="166"/>
      <c r="AC272" s="166"/>
      <c r="AD272" s="170"/>
      <c r="AE272" s="166"/>
      <c r="AF272" s="166"/>
      <c r="AG272" s="166"/>
      <c r="AH272" s="166"/>
      <c r="AI272" s="166"/>
      <c r="AJ272" s="166"/>
      <c r="AK272" s="166"/>
      <c r="AL272" s="166"/>
      <c r="AM272" s="166"/>
      <c r="AN272" s="166"/>
      <c r="AO272" s="184"/>
      <c r="AP272" s="24"/>
      <c r="AQ272" s="8"/>
    </row>
    <row r="273" spans="1:43" ht="14.65" customHeight="1">
      <c r="A273" s="103"/>
      <c r="B273" s="193"/>
      <c r="C273" s="193"/>
      <c r="D273" s="118"/>
      <c r="E273" s="127"/>
      <c r="F273" s="133"/>
      <c r="G273" s="133"/>
      <c r="H273" s="133"/>
      <c r="I273" s="133"/>
      <c r="J273" s="145"/>
      <c r="K273" s="148"/>
      <c r="L273" s="151"/>
      <c r="M273" s="154"/>
      <c r="N273" s="14"/>
      <c r="O273" s="15"/>
      <c r="P273" s="15"/>
      <c r="Q273" s="16"/>
      <c r="R273" s="17" t="str">
        <f ca="1">IF(Q273=0," ",IFERROR(IF(DATEDIF(TODAY(),Q273,"M")&lt;=5,"ROJO",IF(DATEDIF(TODAY(),Q273,"M")&gt;=12,"VERDE",IF(AND(DATEDIF(TODAY(),Q273,"M")&gt;=6,DATEDIF(TODAY(),Q273,"M")&lt;=11),"AMARILLO"))),S273))</f>
        <v xml:space="preserve"> </v>
      </c>
      <c r="S273" s="25" t="str">
        <f>IF(Q273=0," ",IF(Q273&lt;=$N$4,"VENCIDO","NO VENCIDO"))</f>
        <v xml:space="preserve"> </v>
      </c>
      <c r="T273" s="18"/>
      <c r="U273" s="19"/>
      <c r="V273" s="19"/>
      <c r="W273" s="20"/>
      <c r="X273" s="20"/>
      <c r="Y273" s="164"/>
      <c r="Z273" s="21"/>
      <c r="AA273" s="4"/>
      <c r="AB273" s="166"/>
      <c r="AC273" s="166"/>
      <c r="AD273" s="170"/>
      <c r="AE273" s="166"/>
      <c r="AF273" s="166"/>
      <c r="AG273" s="166"/>
      <c r="AH273" s="166"/>
      <c r="AI273" s="166"/>
      <c r="AJ273" s="166"/>
      <c r="AK273" s="166"/>
      <c r="AL273" s="166"/>
      <c r="AM273" s="166"/>
      <c r="AN273" s="166"/>
      <c r="AO273" s="184"/>
      <c r="AP273" s="24"/>
      <c r="AQ273" s="8"/>
    </row>
    <row r="274" spans="1:43" ht="14.65" customHeight="1">
      <c r="A274" s="103"/>
      <c r="B274" s="193"/>
      <c r="C274" s="193"/>
      <c r="D274" s="118"/>
      <c r="E274" s="127"/>
      <c r="F274" s="133"/>
      <c r="G274" s="133"/>
      <c r="H274" s="133"/>
      <c r="I274" s="133"/>
      <c r="J274" s="145"/>
      <c r="K274" s="148"/>
      <c r="L274" s="151"/>
      <c r="M274" s="155"/>
      <c r="N274" s="14"/>
      <c r="O274" s="15"/>
      <c r="P274" s="15"/>
      <c r="Q274" s="16"/>
      <c r="R274" s="17" t="str">
        <f ca="1">IF(Q274=0," ",IFERROR(IF(DATEDIF(TODAY(),Q274,"M")&lt;=5,"ROJO",IF(DATEDIF(TODAY(),Q274,"M")&gt;=12,"VERDE",IF(AND(DATEDIF(TODAY(),Q274,"M")&gt;=6,DATEDIF(TODAY(),Q274,"M")&lt;=11),"AMARILLO"))),S274))</f>
        <v xml:space="preserve"> </v>
      </c>
      <c r="S274" s="25" t="str">
        <f>IF(Q274=0," ",IF(Q274&lt;=$N$4,"VENCIDO","NO VENCIDO"))</f>
        <v xml:space="preserve"> </v>
      </c>
      <c r="T274" s="18"/>
      <c r="U274" s="19"/>
      <c r="V274" s="19"/>
      <c r="W274" s="20"/>
      <c r="X274" s="20"/>
      <c r="Y274" s="164"/>
      <c r="Z274" s="21"/>
      <c r="AA274" s="4"/>
      <c r="AB274" s="166"/>
      <c r="AC274" s="166"/>
      <c r="AD274" s="170"/>
      <c r="AE274" s="166"/>
      <c r="AF274" s="166"/>
      <c r="AG274" s="166"/>
      <c r="AH274" s="166"/>
      <c r="AI274" s="166"/>
      <c r="AJ274" s="166"/>
      <c r="AK274" s="166"/>
      <c r="AL274" s="166"/>
      <c r="AM274" s="166"/>
      <c r="AN274" s="166"/>
      <c r="AO274" s="185"/>
      <c r="AP274" s="24"/>
      <c r="AQ274" s="8"/>
    </row>
    <row r="275" spans="1:43" ht="16.5">
      <c r="A275" s="103"/>
      <c r="B275" s="193"/>
      <c r="C275" s="193"/>
      <c r="D275" s="119"/>
      <c r="E275" s="128"/>
      <c r="F275" s="134"/>
      <c r="G275" s="134"/>
      <c r="H275" s="134"/>
      <c r="I275" s="134"/>
      <c r="J275" s="146"/>
      <c r="K275" s="149"/>
      <c r="L275" s="152"/>
      <c r="M275" s="28" t="b">
        <f>M270=N275</f>
        <v>0</v>
      </c>
      <c r="N275" s="29">
        <f>SUM(N270:N274)</f>
        <v>0</v>
      </c>
      <c r="O275" s="30" t="s">
        <v>112</v>
      </c>
      <c r="P275" s="31"/>
      <c r="Q275" s="32"/>
      <c r="R275" s="32"/>
      <c r="S275" s="32"/>
      <c r="T275" s="33">
        <f>SUM(T270:T274)</f>
        <v>0</v>
      </c>
      <c r="U275" s="34"/>
      <c r="V275" s="34"/>
      <c r="W275" s="35"/>
      <c r="X275" s="35"/>
      <c r="Y275" s="165"/>
      <c r="Z275" s="36"/>
      <c r="AA275" s="4"/>
      <c r="AB275" s="37"/>
      <c r="AC275" s="37"/>
      <c r="AD275" s="38"/>
      <c r="AE275" s="37"/>
      <c r="AF275" s="37"/>
      <c r="AG275" s="37"/>
      <c r="AH275" s="37"/>
      <c r="AI275" s="37"/>
      <c r="AJ275" s="37"/>
      <c r="AK275" s="37"/>
      <c r="AL275" s="37"/>
      <c r="AM275" s="37"/>
      <c r="AN275" s="37"/>
      <c r="AO275" s="39"/>
      <c r="AP275" s="24"/>
      <c r="AQ275" s="8"/>
    </row>
    <row r="276" spans="1:43" ht="14.65" customHeight="1">
      <c r="A276" s="103">
        <f>A270+1</f>
        <v>10</v>
      </c>
      <c r="B276" s="193" t="s">
        <v>194</v>
      </c>
      <c r="C276" s="193"/>
      <c r="D276" s="117">
        <f>+Octubre!M276</f>
        <v>10</v>
      </c>
      <c r="E276" s="126"/>
      <c r="F276" s="132"/>
      <c r="G276" s="132"/>
      <c r="H276" s="132"/>
      <c r="I276" s="132"/>
      <c r="J276" s="144">
        <f>+F276+G276</f>
        <v>0</v>
      </c>
      <c r="K276" s="147">
        <f>+AO276</f>
        <v>0</v>
      </c>
      <c r="L276" s="150">
        <f>+J276+K276</f>
        <v>0</v>
      </c>
      <c r="M276" s="153">
        <f>+(D276+E276)-(L276)+H276-I276</f>
        <v>10</v>
      </c>
      <c r="N276" s="14"/>
      <c r="O276" s="15"/>
      <c r="P276" s="15"/>
      <c r="Q276" s="16"/>
      <c r="R276" s="17" t="str">
        <f ca="1">IF(Q276=0," ",IFERROR(IF(DATEDIF(TODAY(),Q276,"M")&lt;=5,"ROJO",IF(DATEDIF(TODAY(),Q276,"M")&gt;=12,"VERDE",IF(AND(DATEDIF(TODAY(),Q276,"M")&gt;=6,DATEDIF(TODAY(),Q276,"M")&lt;=11),"AMARILLO"))),S276))</f>
        <v xml:space="preserve"> </v>
      </c>
      <c r="S276" s="17" t="str">
        <f>IF(Q276=0," ",IF(Q276&lt;=$N$4,"VENCIDO","NO VENCIDO"))</f>
        <v xml:space="preserve"> </v>
      </c>
      <c r="T276" s="18"/>
      <c r="U276" s="19"/>
      <c r="V276" s="19"/>
      <c r="W276" s="20"/>
      <c r="X276" s="20"/>
      <c r="Y276" s="163">
        <f>+AT276</f>
        <v>0</v>
      </c>
      <c r="Z276" s="21"/>
      <c r="AA276" s="4"/>
      <c r="AB276" s="166"/>
      <c r="AC276" s="166"/>
      <c r="AD276" s="170">
        <f>+AB276+AC276</f>
        <v>0</v>
      </c>
      <c r="AE276" s="166"/>
      <c r="AF276" s="166"/>
      <c r="AG276" s="166"/>
      <c r="AH276" s="166"/>
      <c r="AI276" s="166"/>
      <c r="AJ276" s="166"/>
      <c r="AK276" s="166"/>
      <c r="AL276" s="166"/>
      <c r="AM276" s="166"/>
      <c r="AN276" s="166"/>
      <c r="AO276" s="183">
        <f>SUM(AD276:AN280)</f>
        <v>0</v>
      </c>
      <c r="AP276" s="24"/>
      <c r="AQ276" s="8"/>
    </row>
    <row r="277" spans="1:43" ht="14.65" customHeight="1">
      <c r="A277" s="103"/>
      <c r="B277" s="193"/>
      <c r="C277" s="193"/>
      <c r="D277" s="118"/>
      <c r="E277" s="127"/>
      <c r="F277" s="133"/>
      <c r="G277" s="133"/>
      <c r="H277" s="133"/>
      <c r="I277" s="133"/>
      <c r="J277" s="145"/>
      <c r="K277" s="148"/>
      <c r="L277" s="151"/>
      <c r="M277" s="154"/>
      <c r="N277" s="14"/>
      <c r="O277" s="15"/>
      <c r="P277" s="15"/>
      <c r="Q277" s="16"/>
      <c r="R277" s="17" t="str">
        <f ca="1">IF(Q277=0," ",IFERROR(IF(DATEDIF(TODAY(),Q277,"M")&lt;=5,"ROJO",IF(DATEDIF(TODAY(),Q277,"M")&gt;=12,"VERDE",IF(AND(DATEDIF(TODAY(),Q277,"M")&gt;=6,DATEDIF(TODAY(),Q277,"M")&lt;=11),"AMARILLO"))),S277))</f>
        <v xml:space="preserve"> </v>
      </c>
      <c r="S277" s="25" t="str">
        <f>IF(Q277=0," ",IF(Q277&lt;=$N$4,"VENCIDO","NO VENCIDO"))</f>
        <v xml:space="preserve"> </v>
      </c>
      <c r="T277" s="18"/>
      <c r="U277" s="19"/>
      <c r="V277" s="19"/>
      <c r="W277" s="20"/>
      <c r="X277" s="20"/>
      <c r="Y277" s="164"/>
      <c r="Z277" s="21"/>
      <c r="AA277" s="4"/>
      <c r="AB277" s="166"/>
      <c r="AC277" s="166"/>
      <c r="AD277" s="170"/>
      <c r="AE277" s="166"/>
      <c r="AF277" s="166"/>
      <c r="AG277" s="166"/>
      <c r="AH277" s="166"/>
      <c r="AI277" s="166"/>
      <c r="AJ277" s="166"/>
      <c r="AK277" s="166"/>
      <c r="AL277" s="166"/>
      <c r="AM277" s="166"/>
      <c r="AN277" s="166"/>
      <c r="AO277" s="184"/>
      <c r="AP277" s="24"/>
      <c r="AQ277" s="8"/>
    </row>
    <row r="278" spans="1:43" ht="14.65" customHeight="1">
      <c r="A278" s="103"/>
      <c r="B278" s="193"/>
      <c r="C278" s="193"/>
      <c r="D278" s="118"/>
      <c r="E278" s="127"/>
      <c r="F278" s="133"/>
      <c r="G278" s="133"/>
      <c r="H278" s="133"/>
      <c r="I278" s="133"/>
      <c r="J278" s="145"/>
      <c r="K278" s="148"/>
      <c r="L278" s="151"/>
      <c r="M278" s="154"/>
      <c r="N278" s="14"/>
      <c r="O278" s="15"/>
      <c r="P278" s="15"/>
      <c r="Q278" s="16"/>
      <c r="R278" s="17" t="str">
        <f ca="1">IF(Q278=0," ",IFERROR(IF(DATEDIF(TODAY(),Q278,"M")&lt;=5,"ROJO",IF(DATEDIF(TODAY(),Q278,"M")&gt;=12,"VERDE",IF(AND(DATEDIF(TODAY(),Q278,"M")&gt;=6,DATEDIF(TODAY(),Q278,"M")&lt;=11),"AMARILLO"))),S278))</f>
        <v xml:space="preserve"> </v>
      </c>
      <c r="S278" s="25" t="str">
        <f>IF(Q278=0," ",IF(Q278&lt;=$N$4,"VENCIDO","NO VENCIDO"))</f>
        <v xml:space="preserve"> </v>
      </c>
      <c r="T278" s="18"/>
      <c r="U278" s="19"/>
      <c r="V278" s="19"/>
      <c r="W278" s="20"/>
      <c r="X278" s="20"/>
      <c r="Y278" s="164"/>
      <c r="Z278" s="21"/>
      <c r="AA278" s="4"/>
      <c r="AB278" s="166"/>
      <c r="AC278" s="166"/>
      <c r="AD278" s="170"/>
      <c r="AE278" s="166"/>
      <c r="AF278" s="166"/>
      <c r="AG278" s="166"/>
      <c r="AH278" s="166"/>
      <c r="AI278" s="166"/>
      <c r="AJ278" s="166"/>
      <c r="AK278" s="166"/>
      <c r="AL278" s="166"/>
      <c r="AM278" s="166"/>
      <c r="AN278" s="166"/>
      <c r="AO278" s="184"/>
      <c r="AP278" s="24"/>
      <c r="AQ278" s="8"/>
    </row>
    <row r="279" spans="1:43" ht="14.65" customHeight="1">
      <c r="A279" s="103"/>
      <c r="B279" s="193"/>
      <c r="C279" s="193"/>
      <c r="D279" s="118"/>
      <c r="E279" s="127"/>
      <c r="F279" s="133"/>
      <c r="G279" s="133"/>
      <c r="H279" s="133"/>
      <c r="I279" s="133"/>
      <c r="J279" s="145"/>
      <c r="K279" s="148"/>
      <c r="L279" s="151"/>
      <c r="M279" s="154"/>
      <c r="N279" s="14"/>
      <c r="O279" s="15"/>
      <c r="P279" s="15"/>
      <c r="Q279" s="16"/>
      <c r="R279" s="17" t="str">
        <f ca="1">IF(Q279=0," ",IFERROR(IF(DATEDIF(TODAY(),Q279,"M")&lt;=5,"ROJO",IF(DATEDIF(TODAY(),Q279,"M")&gt;=12,"VERDE",IF(AND(DATEDIF(TODAY(),Q279,"M")&gt;=6,DATEDIF(TODAY(),Q279,"M")&lt;=11),"AMARILLO"))),S279))</f>
        <v xml:space="preserve"> </v>
      </c>
      <c r="S279" s="25" t="str">
        <f>IF(Q279=0," ",IF(Q279&lt;=$N$4,"VENCIDO","NO VENCIDO"))</f>
        <v xml:space="preserve"> </v>
      </c>
      <c r="T279" s="18"/>
      <c r="U279" s="19"/>
      <c r="V279" s="19"/>
      <c r="W279" s="20"/>
      <c r="X279" s="20"/>
      <c r="Y279" s="164"/>
      <c r="Z279" s="21"/>
      <c r="AA279" s="4"/>
      <c r="AB279" s="166"/>
      <c r="AC279" s="166"/>
      <c r="AD279" s="170"/>
      <c r="AE279" s="166"/>
      <c r="AF279" s="166"/>
      <c r="AG279" s="166"/>
      <c r="AH279" s="166"/>
      <c r="AI279" s="166"/>
      <c r="AJ279" s="166"/>
      <c r="AK279" s="166"/>
      <c r="AL279" s="166"/>
      <c r="AM279" s="166"/>
      <c r="AN279" s="166"/>
      <c r="AO279" s="184"/>
      <c r="AP279" s="24"/>
      <c r="AQ279" s="8"/>
    </row>
    <row r="280" spans="1:43" ht="14.65" customHeight="1">
      <c r="A280" s="103"/>
      <c r="B280" s="193"/>
      <c r="C280" s="193"/>
      <c r="D280" s="118"/>
      <c r="E280" s="127"/>
      <c r="F280" s="133"/>
      <c r="G280" s="133"/>
      <c r="H280" s="133"/>
      <c r="I280" s="133"/>
      <c r="J280" s="145"/>
      <c r="K280" s="148"/>
      <c r="L280" s="151"/>
      <c r="M280" s="155"/>
      <c r="N280" s="14"/>
      <c r="O280" s="15"/>
      <c r="P280" s="15"/>
      <c r="Q280" s="16"/>
      <c r="R280" s="17" t="str">
        <f ca="1">IF(Q280=0," ",IFERROR(IF(DATEDIF(TODAY(),Q280,"M")&lt;=5,"ROJO",IF(DATEDIF(TODAY(),Q280,"M")&gt;=12,"VERDE",IF(AND(DATEDIF(TODAY(),Q280,"M")&gt;=6,DATEDIF(TODAY(),Q280,"M")&lt;=11),"AMARILLO"))),S280))</f>
        <v xml:space="preserve"> </v>
      </c>
      <c r="S280" s="25" t="str">
        <f>IF(Q280=0," ",IF(Q280&lt;=$N$4,"VENCIDO","NO VENCIDO"))</f>
        <v xml:space="preserve"> </v>
      </c>
      <c r="T280" s="18"/>
      <c r="U280" s="19"/>
      <c r="V280" s="19"/>
      <c r="W280" s="20"/>
      <c r="X280" s="20"/>
      <c r="Y280" s="164"/>
      <c r="Z280" s="21"/>
      <c r="AA280" s="4"/>
      <c r="AB280" s="166"/>
      <c r="AC280" s="166"/>
      <c r="AD280" s="170"/>
      <c r="AE280" s="166"/>
      <c r="AF280" s="166"/>
      <c r="AG280" s="166"/>
      <c r="AH280" s="166"/>
      <c r="AI280" s="166"/>
      <c r="AJ280" s="166"/>
      <c r="AK280" s="166"/>
      <c r="AL280" s="166"/>
      <c r="AM280" s="166"/>
      <c r="AN280" s="166"/>
      <c r="AO280" s="185"/>
      <c r="AP280" s="24"/>
      <c r="AQ280" s="8"/>
    </row>
    <row r="281" spans="1:43" ht="16.5">
      <c r="A281" s="103"/>
      <c r="B281" s="193"/>
      <c r="C281" s="193"/>
      <c r="D281" s="119"/>
      <c r="E281" s="128"/>
      <c r="F281" s="134"/>
      <c r="G281" s="134"/>
      <c r="H281" s="134"/>
      <c r="I281" s="134"/>
      <c r="J281" s="146"/>
      <c r="K281" s="149"/>
      <c r="L281" s="152"/>
      <c r="M281" s="28" t="b">
        <f>M276=N281</f>
        <v>0</v>
      </c>
      <c r="N281" s="29">
        <f>SUM(N276:N280)</f>
        <v>0</v>
      </c>
      <c r="O281" s="30" t="s">
        <v>112</v>
      </c>
      <c r="P281" s="31"/>
      <c r="Q281" s="32"/>
      <c r="R281" s="32"/>
      <c r="S281" s="32"/>
      <c r="T281" s="33">
        <f>SUM(T276:T280)</f>
        <v>0</v>
      </c>
      <c r="U281" s="34"/>
      <c r="V281" s="34"/>
      <c r="W281" s="35"/>
      <c r="X281" s="35"/>
      <c r="Y281" s="165"/>
      <c r="Z281" s="36"/>
      <c r="AA281" s="4"/>
      <c r="AB281" s="37"/>
      <c r="AC281" s="37"/>
      <c r="AD281" s="38"/>
      <c r="AE281" s="37"/>
      <c r="AF281" s="37"/>
      <c r="AG281" s="37"/>
      <c r="AH281" s="37"/>
      <c r="AI281" s="37"/>
      <c r="AJ281" s="37"/>
      <c r="AK281" s="37"/>
      <c r="AL281" s="37"/>
      <c r="AM281" s="37"/>
      <c r="AN281" s="37"/>
      <c r="AO281" s="39"/>
      <c r="AP281" s="24"/>
      <c r="AQ281" s="8"/>
    </row>
    <row r="282" spans="1:43" ht="14.65" customHeight="1">
      <c r="A282" s="103">
        <f>A276+1</f>
        <v>11</v>
      </c>
      <c r="B282" s="193" t="s">
        <v>195</v>
      </c>
      <c r="C282" s="193"/>
      <c r="D282" s="117">
        <f>+Octubre!M282</f>
        <v>9</v>
      </c>
      <c r="E282" s="126"/>
      <c r="F282" s="132"/>
      <c r="G282" s="132"/>
      <c r="H282" s="132"/>
      <c r="I282" s="132"/>
      <c r="J282" s="144">
        <f>+F282+G282</f>
        <v>0</v>
      </c>
      <c r="K282" s="147">
        <f>+AO282</f>
        <v>0</v>
      </c>
      <c r="L282" s="150">
        <f>+J282+K282</f>
        <v>0</v>
      </c>
      <c r="M282" s="153">
        <f>+(D282+E282)-(L282)+H282-I282</f>
        <v>9</v>
      </c>
      <c r="N282" s="14"/>
      <c r="O282" s="15"/>
      <c r="P282" s="15"/>
      <c r="Q282" s="16"/>
      <c r="R282" s="17" t="str">
        <f ca="1">IF(Q282=0," ",IFERROR(IF(DATEDIF(TODAY(),Q282,"M")&lt;=5,"ROJO",IF(DATEDIF(TODAY(),Q282,"M")&gt;=12,"VERDE",IF(AND(DATEDIF(TODAY(),Q282,"M")&gt;=6,DATEDIF(TODAY(),Q282,"M")&lt;=11),"AMARILLO"))),S282))</f>
        <v xml:space="preserve"> </v>
      </c>
      <c r="S282" s="17" t="str">
        <f>IF(Q282=0," ",IF(Q282&lt;=$N$4,"VENCIDO","NO VENCIDO"))</f>
        <v xml:space="preserve"> </v>
      </c>
      <c r="T282" s="18"/>
      <c r="U282" s="19"/>
      <c r="V282" s="19"/>
      <c r="W282" s="20"/>
      <c r="X282" s="20"/>
      <c r="Y282" s="163">
        <f>+AT282</f>
        <v>0</v>
      </c>
      <c r="Z282" s="21"/>
      <c r="AA282" s="4"/>
      <c r="AB282" s="166"/>
      <c r="AC282" s="166"/>
      <c r="AD282" s="170">
        <f>+AB282+AC282</f>
        <v>0</v>
      </c>
      <c r="AE282" s="166"/>
      <c r="AF282" s="166"/>
      <c r="AG282" s="166"/>
      <c r="AH282" s="166"/>
      <c r="AI282" s="166"/>
      <c r="AJ282" s="166"/>
      <c r="AK282" s="166"/>
      <c r="AL282" s="166"/>
      <c r="AM282" s="166"/>
      <c r="AN282" s="166"/>
      <c r="AO282" s="183">
        <f>SUM(AD282:AN286)</f>
        <v>0</v>
      </c>
      <c r="AP282" s="24"/>
      <c r="AQ282" s="8"/>
    </row>
    <row r="283" spans="1:43" ht="14.65" customHeight="1">
      <c r="A283" s="103"/>
      <c r="B283" s="193"/>
      <c r="C283" s="193"/>
      <c r="D283" s="118"/>
      <c r="E283" s="127"/>
      <c r="F283" s="133"/>
      <c r="G283" s="133"/>
      <c r="H283" s="133"/>
      <c r="I283" s="133"/>
      <c r="J283" s="145"/>
      <c r="K283" s="148"/>
      <c r="L283" s="151"/>
      <c r="M283" s="154"/>
      <c r="N283" s="14"/>
      <c r="O283" s="15"/>
      <c r="P283" s="15"/>
      <c r="Q283" s="16"/>
      <c r="R283" s="17" t="str">
        <f ca="1">IF(Q283=0," ",IFERROR(IF(DATEDIF(TODAY(),Q283,"M")&lt;=5,"ROJO",IF(DATEDIF(TODAY(),Q283,"M")&gt;=12,"VERDE",IF(AND(DATEDIF(TODAY(),Q283,"M")&gt;=6,DATEDIF(TODAY(),Q283,"M")&lt;=11),"AMARILLO"))),S283))</f>
        <v xml:space="preserve"> </v>
      </c>
      <c r="S283" s="25" t="str">
        <f>IF(Q283=0," ",IF(Q283&lt;=$N$4,"VENCIDO","NO VENCIDO"))</f>
        <v xml:space="preserve"> </v>
      </c>
      <c r="T283" s="18"/>
      <c r="U283" s="19"/>
      <c r="V283" s="19"/>
      <c r="W283" s="20"/>
      <c r="X283" s="20"/>
      <c r="Y283" s="164"/>
      <c r="Z283" s="21"/>
      <c r="AA283" s="4"/>
      <c r="AB283" s="166"/>
      <c r="AC283" s="166"/>
      <c r="AD283" s="170"/>
      <c r="AE283" s="166"/>
      <c r="AF283" s="166"/>
      <c r="AG283" s="166"/>
      <c r="AH283" s="166"/>
      <c r="AI283" s="166"/>
      <c r="AJ283" s="166"/>
      <c r="AK283" s="166"/>
      <c r="AL283" s="166"/>
      <c r="AM283" s="166"/>
      <c r="AN283" s="166"/>
      <c r="AO283" s="184"/>
      <c r="AP283" s="24"/>
      <c r="AQ283" s="8"/>
    </row>
    <row r="284" spans="1:43" ht="14.65" customHeight="1">
      <c r="A284" s="103"/>
      <c r="B284" s="193"/>
      <c r="C284" s="193"/>
      <c r="D284" s="118"/>
      <c r="E284" s="127"/>
      <c r="F284" s="133"/>
      <c r="G284" s="133"/>
      <c r="H284" s="133"/>
      <c r="I284" s="133"/>
      <c r="J284" s="145"/>
      <c r="K284" s="148"/>
      <c r="L284" s="151"/>
      <c r="M284" s="154"/>
      <c r="N284" s="14"/>
      <c r="O284" s="15"/>
      <c r="P284" s="15"/>
      <c r="Q284" s="16"/>
      <c r="R284" s="17" t="str">
        <f ca="1">IF(Q284=0," ",IFERROR(IF(DATEDIF(TODAY(),Q284,"M")&lt;=5,"ROJO",IF(DATEDIF(TODAY(),Q284,"M")&gt;=12,"VERDE",IF(AND(DATEDIF(TODAY(),Q284,"M")&gt;=6,DATEDIF(TODAY(),Q284,"M")&lt;=11),"AMARILLO"))),S284))</f>
        <v xml:space="preserve"> </v>
      </c>
      <c r="S284" s="25" t="str">
        <f>IF(Q284=0," ",IF(Q284&lt;=$N$4,"VENCIDO","NO VENCIDO"))</f>
        <v xml:space="preserve"> </v>
      </c>
      <c r="T284" s="18"/>
      <c r="U284" s="19"/>
      <c r="V284" s="19"/>
      <c r="W284" s="20"/>
      <c r="X284" s="20"/>
      <c r="Y284" s="164"/>
      <c r="Z284" s="21"/>
      <c r="AA284" s="4"/>
      <c r="AB284" s="166"/>
      <c r="AC284" s="166"/>
      <c r="AD284" s="170"/>
      <c r="AE284" s="166"/>
      <c r="AF284" s="166"/>
      <c r="AG284" s="166"/>
      <c r="AH284" s="166"/>
      <c r="AI284" s="166"/>
      <c r="AJ284" s="166"/>
      <c r="AK284" s="166"/>
      <c r="AL284" s="166"/>
      <c r="AM284" s="166"/>
      <c r="AN284" s="166"/>
      <c r="AO284" s="184"/>
      <c r="AP284" s="24"/>
      <c r="AQ284" s="8"/>
    </row>
    <row r="285" spans="1:43" ht="14.65" customHeight="1">
      <c r="A285" s="103"/>
      <c r="B285" s="193"/>
      <c r="C285" s="193"/>
      <c r="D285" s="118"/>
      <c r="E285" s="127"/>
      <c r="F285" s="133"/>
      <c r="G285" s="133"/>
      <c r="H285" s="133"/>
      <c r="I285" s="133"/>
      <c r="J285" s="145"/>
      <c r="K285" s="148"/>
      <c r="L285" s="151"/>
      <c r="M285" s="154"/>
      <c r="N285" s="14"/>
      <c r="O285" s="15"/>
      <c r="P285" s="15"/>
      <c r="Q285" s="16"/>
      <c r="R285" s="17" t="str">
        <f ca="1">IF(Q285=0," ",IFERROR(IF(DATEDIF(TODAY(),Q285,"M")&lt;=5,"ROJO",IF(DATEDIF(TODAY(),Q285,"M")&gt;=12,"VERDE",IF(AND(DATEDIF(TODAY(),Q285,"M")&gt;=6,DATEDIF(TODAY(),Q285,"M")&lt;=11),"AMARILLO"))),S285))</f>
        <v xml:space="preserve"> </v>
      </c>
      <c r="S285" s="25" t="str">
        <f>IF(Q285=0," ",IF(Q285&lt;=$N$4,"VENCIDO","NO VENCIDO"))</f>
        <v xml:space="preserve"> </v>
      </c>
      <c r="T285" s="18"/>
      <c r="U285" s="19"/>
      <c r="V285" s="19"/>
      <c r="W285" s="20"/>
      <c r="X285" s="20"/>
      <c r="Y285" s="164"/>
      <c r="Z285" s="21"/>
      <c r="AA285" s="4"/>
      <c r="AB285" s="166"/>
      <c r="AC285" s="166"/>
      <c r="AD285" s="170"/>
      <c r="AE285" s="166"/>
      <c r="AF285" s="166"/>
      <c r="AG285" s="166"/>
      <c r="AH285" s="166"/>
      <c r="AI285" s="166"/>
      <c r="AJ285" s="166"/>
      <c r="AK285" s="166"/>
      <c r="AL285" s="166"/>
      <c r="AM285" s="166"/>
      <c r="AN285" s="166"/>
      <c r="AO285" s="184"/>
      <c r="AP285" s="24"/>
      <c r="AQ285" s="8"/>
    </row>
    <row r="286" spans="1:43" ht="14.65" customHeight="1">
      <c r="A286" s="103"/>
      <c r="B286" s="193"/>
      <c r="C286" s="193"/>
      <c r="D286" s="118"/>
      <c r="E286" s="127"/>
      <c r="F286" s="133"/>
      <c r="G286" s="133"/>
      <c r="H286" s="133"/>
      <c r="I286" s="133"/>
      <c r="J286" s="145"/>
      <c r="K286" s="148"/>
      <c r="L286" s="151"/>
      <c r="M286" s="155"/>
      <c r="N286" s="14"/>
      <c r="O286" s="15"/>
      <c r="P286" s="15"/>
      <c r="Q286" s="16"/>
      <c r="R286" s="17" t="str">
        <f ca="1">IF(Q286=0," ",IFERROR(IF(DATEDIF(TODAY(),Q286,"M")&lt;=5,"ROJO",IF(DATEDIF(TODAY(),Q286,"M")&gt;=12,"VERDE",IF(AND(DATEDIF(TODAY(),Q286,"M")&gt;=6,DATEDIF(TODAY(),Q286,"M")&lt;=11),"AMARILLO"))),S286))</f>
        <v xml:space="preserve"> </v>
      </c>
      <c r="S286" s="25" t="str">
        <f>IF(Q286=0," ",IF(Q286&lt;=$N$4,"VENCIDO","NO VENCIDO"))</f>
        <v xml:space="preserve"> </v>
      </c>
      <c r="T286" s="18"/>
      <c r="U286" s="19"/>
      <c r="V286" s="19"/>
      <c r="W286" s="20"/>
      <c r="X286" s="20"/>
      <c r="Y286" s="164"/>
      <c r="Z286" s="21"/>
      <c r="AA286" s="4"/>
      <c r="AB286" s="166"/>
      <c r="AC286" s="166"/>
      <c r="AD286" s="170"/>
      <c r="AE286" s="166"/>
      <c r="AF286" s="166"/>
      <c r="AG286" s="166"/>
      <c r="AH286" s="166"/>
      <c r="AI286" s="166"/>
      <c r="AJ286" s="166"/>
      <c r="AK286" s="166"/>
      <c r="AL286" s="166"/>
      <c r="AM286" s="166"/>
      <c r="AN286" s="166"/>
      <c r="AO286" s="185"/>
      <c r="AP286" s="24"/>
      <c r="AQ286" s="8"/>
    </row>
    <row r="287" spans="1:43" ht="16.5">
      <c r="A287" s="103"/>
      <c r="B287" s="193"/>
      <c r="C287" s="193"/>
      <c r="D287" s="119"/>
      <c r="E287" s="128"/>
      <c r="F287" s="134"/>
      <c r="G287" s="134"/>
      <c r="H287" s="134"/>
      <c r="I287" s="134"/>
      <c r="J287" s="146"/>
      <c r="K287" s="149"/>
      <c r="L287" s="152"/>
      <c r="M287" s="28" t="b">
        <f>M282=N287</f>
        <v>0</v>
      </c>
      <c r="N287" s="29">
        <f>SUM(N282:N286)</f>
        <v>0</v>
      </c>
      <c r="O287" s="30" t="s">
        <v>112</v>
      </c>
      <c r="P287" s="31"/>
      <c r="Q287" s="32"/>
      <c r="R287" s="32"/>
      <c r="S287" s="32"/>
      <c r="T287" s="33">
        <f>SUM(T282:T286)</f>
        <v>0</v>
      </c>
      <c r="U287" s="34"/>
      <c r="V287" s="34"/>
      <c r="W287" s="35"/>
      <c r="X287" s="35"/>
      <c r="Y287" s="165"/>
      <c r="Z287" s="36"/>
      <c r="AA287" s="4"/>
      <c r="AB287" s="37"/>
      <c r="AC287" s="37"/>
      <c r="AD287" s="38"/>
      <c r="AE287" s="37"/>
      <c r="AF287" s="37"/>
      <c r="AG287" s="37"/>
      <c r="AH287" s="37"/>
      <c r="AI287" s="37"/>
      <c r="AJ287" s="37"/>
      <c r="AK287" s="37"/>
      <c r="AL287" s="37"/>
      <c r="AM287" s="37"/>
      <c r="AN287" s="37"/>
      <c r="AO287" s="39"/>
      <c r="AP287" s="24"/>
      <c r="AQ287" s="8"/>
    </row>
    <row r="288" spans="1:43" ht="14.65" customHeight="1">
      <c r="A288" s="103">
        <f>A282+1</f>
        <v>12</v>
      </c>
      <c r="B288" s="193" t="s">
        <v>196</v>
      </c>
      <c r="C288" s="193"/>
      <c r="D288" s="117">
        <f>+Octubre!M288</f>
        <v>0</v>
      </c>
      <c r="E288" s="126"/>
      <c r="F288" s="132"/>
      <c r="G288" s="132"/>
      <c r="H288" s="132"/>
      <c r="I288" s="132"/>
      <c r="J288" s="144">
        <f>+F288+G288</f>
        <v>0</v>
      </c>
      <c r="K288" s="147">
        <f>+AO288</f>
        <v>0</v>
      </c>
      <c r="L288" s="150">
        <f>+J288+K288</f>
        <v>0</v>
      </c>
      <c r="M288" s="153">
        <f>+(D288+E288)-(L288)+H288-I288</f>
        <v>0</v>
      </c>
      <c r="N288" s="14"/>
      <c r="O288" s="15"/>
      <c r="P288" s="15"/>
      <c r="Q288" s="16"/>
      <c r="R288" s="17" t="str">
        <f ca="1">IF(Q288=0," ",IFERROR(IF(DATEDIF(TODAY(),Q288,"M")&lt;=5,"ROJO",IF(DATEDIF(TODAY(),Q288,"M")&gt;=12,"VERDE",IF(AND(DATEDIF(TODAY(),Q288,"M")&gt;=6,DATEDIF(TODAY(),Q288,"M")&lt;=11),"AMARILLO"))),S288))</f>
        <v xml:space="preserve"> </v>
      </c>
      <c r="S288" s="17" t="str">
        <f>IF(Q288=0," ",IF(Q288&lt;=$N$4,"VENCIDO","NO VENCIDO"))</f>
        <v xml:space="preserve"> </v>
      </c>
      <c r="T288" s="18"/>
      <c r="U288" s="19"/>
      <c r="V288" s="19"/>
      <c r="W288" s="20"/>
      <c r="X288" s="20"/>
      <c r="Y288" s="163">
        <f>+AT288</f>
        <v>0</v>
      </c>
      <c r="Z288" s="21"/>
      <c r="AA288" s="4"/>
      <c r="AB288" s="166"/>
      <c r="AC288" s="166"/>
      <c r="AD288" s="170">
        <f>+AB288+AC288</f>
        <v>0</v>
      </c>
      <c r="AE288" s="166"/>
      <c r="AF288" s="166"/>
      <c r="AG288" s="166"/>
      <c r="AH288" s="166"/>
      <c r="AI288" s="166"/>
      <c r="AJ288" s="166"/>
      <c r="AK288" s="166"/>
      <c r="AL288" s="166"/>
      <c r="AM288" s="166"/>
      <c r="AN288" s="166"/>
      <c r="AO288" s="183">
        <f>SUM(AD288:AN292)</f>
        <v>0</v>
      </c>
      <c r="AP288" s="24"/>
      <c r="AQ288" s="8"/>
    </row>
    <row r="289" spans="1:43" ht="14.65" customHeight="1">
      <c r="A289" s="103"/>
      <c r="B289" s="193"/>
      <c r="C289" s="193"/>
      <c r="D289" s="118"/>
      <c r="E289" s="127"/>
      <c r="F289" s="133"/>
      <c r="G289" s="133"/>
      <c r="H289" s="133"/>
      <c r="I289" s="133"/>
      <c r="J289" s="145"/>
      <c r="K289" s="148"/>
      <c r="L289" s="151"/>
      <c r="M289" s="154"/>
      <c r="N289" s="14"/>
      <c r="O289" s="15"/>
      <c r="P289" s="15"/>
      <c r="Q289" s="16"/>
      <c r="R289" s="17" t="str">
        <f ca="1">IF(Q289=0," ",IFERROR(IF(DATEDIF(TODAY(),Q289,"M")&lt;=5,"ROJO",IF(DATEDIF(TODAY(),Q289,"M")&gt;=12,"VERDE",IF(AND(DATEDIF(TODAY(),Q289,"M")&gt;=6,DATEDIF(TODAY(),Q289,"M")&lt;=11),"AMARILLO"))),S289))</f>
        <v xml:space="preserve"> </v>
      </c>
      <c r="S289" s="25" t="str">
        <f>IF(Q289=0," ",IF(Q289&lt;=$N$4,"VENCIDO","NO VENCIDO"))</f>
        <v xml:space="preserve"> </v>
      </c>
      <c r="T289" s="18"/>
      <c r="U289" s="19"/>
      <c r="V289" s="19"/>
      <c r="W289" s="20"/>
      <c r="X289" s="20"/>
      <c r="Y289" s="164"/>
      <c r="Z289" s="21"/>
      <c r="AA289" s="4"/>
      <c r="AB289" s="166"/>
      <c r="AC289" s="166"/>
      <c r="AD289" s="170"/>
      <c r="AE289" s="166"/>
      <c r="AF289" s="166"/>
      <c r="AG289" s="166"/>
      <c r="AH289" s="166"/>
      <c r="AI289" s="166"/>
      <c r="AJ289" s="166"/>
      <c r="AK289" s="166"/>
      <c r="AL289" s="166"/>
      <c r="AM289" s="166"/>
      <c r="AN289" s="166"/>
      <c r="AO289" s="184"/>
      <c r="AP289" s="24"/>
      <c r="AQ289" s="8"/>
    </row>
    <row r="290" spans="1:43" ht="14.65" customHeight="1">
      <c r="A290" s="103"/>
      <c r="B290" s="193"/>
      <c r="C290" s="193"/>
      <c r="D290" s="118"/>
      <c r="E290" s="127"/>
      <c r="F290" s="133"/>
      <c r="G290" s="133"/>
      <c r="H290" s="133"/>
      <c r="I290" s="133"/>
      <c r="J290" s="145"/>
      <c r="K290" s="148"/>
      <c r="L290" s="151"/>
      <c r="M290" s="154"/>
      <c r="N290" s="14"/>
      <c r="O290" s="15"/>
      <c r="P290" s="15"/>
      <c r="Q290" s="16"/>
      <c r="R290" s="17" t="str">
        <f ca="1">IF(Q290=0," ",IFERROR(IF(DATEDIF(TODAY(),Q290,"M")&lt;=5,"ROJO",IF(DATEDIF(TODAY(),Q290,"M")&gt;=12,"VERDE",IF(AND(DATEDIF(TODAY(),Q290,"M")&gt;=6,DATEDIF(TODAY(),Q290,"M")&lt;=11),"AMARILLO"))),S290))</f>
        <v xml:space="preserve"> </v>
      </c>
      <c r="S290" s="25" t="str">
        <f>IF(Q290=0," ",IF(Q290&lt;=$N$4,"VENCIDO","NO VENCIDO"))</f>
        <v xml:space="preserve"> </v>
      </c>
      <c r="T290" s="18"/>
      <c r="U290" s="19"/>
      <c r="V290" s="19"/>
      <c r="W290" s="20"/>
      <c r="X290" s="20"/>
      <c r="Y290" s="164"/>
      <c r="Z290" s="21"/>
      <c r="AA290" s="4"/>
      <c r="AB290" s="166"/>
      <c r="AC290" s="166"/>
      <c r="AD290" s="170"/>
      <c r="AE290" s="166"/>
      <c r="AF290" s="166"/>
      <c r="AG290" s="166"/>
      <c r="AH290" s="166"/>
      <c r="AI290" s="166"/>
      <c r="AJ290" s="166"/>
      <c r="AK290" s="166"/>
      <c r="AL290" s="166"/>
      <c r="AM290" s="166"/>
      <c r="AN290" s="166"/>
      <c r="AO290" s="184"/>
      <c r="AP290" s="24"/>
      <c r="AQ290" s="8"/>
    </row>
    <row r="291" spans="1:43" ht="14.65" customHeight="1">
      <c r="A291" s="103"/>
      <c r="B291" s="193"/>
      <c r="C291" s="193"/>
      <c r="D291" s="118"/>
      <c r="E291" s="127"/>
      <c r="F291" s="133"/>
      <c r="G291" s="133"/>
      <c r="H291" s="133"/>
      <c r="I291" s="133"/>
      <c r="J291" s="145"/>
      <c r="K291" s="148"/>
      <c r="L291" s="151"/>
      <c r="M291" s="154"/>
      <c r="N291" s="14"/>
      <c r="O291" s="15"/>
      <c r="P291" s="15"/>
      <c r="Q291" s="16"/>
      <c r="R291" s="17" t="str">
        <f ca="1">IF(Q291=0," ",IFERROR(IF(DATEDIF(TODAY(),Q291,"M")&lt;=5,"ROJO",IF(DATEDIF(TODAY(),Q291,"M")&gt;=12,"VERDE",IF(AND(DATEDIF(TODAY(),Q291,"M")&gt;=6,DATEDIF(TODAY(),Q291,"M")&lt;=11),"AMARILLO"))),S291))</f>
        <v xml:space="preserve"> </v>
      </c>
      <c r="S291" s="25" t="str">
        <f>IF(Q291=0," ",IF(Q291&lt;=$N$4,"VENCIDO","NO VENCIDO"))</f>
        <v xml:space="preserve"> </v>
      </c>
      <c r="T291" s="18"/>
      <c r="U291" s="19"/>
      <c r="V291" s="19"/>
      <c r="W291" s="20"/>
      <c r="X291" s="20"/>
      <c r="Y291" s="164"/>
      <c r="Z291" s="21"/>
      <c r="AA291" s="4"/>
      <c r="AB291" s="166"/>
      <c r="AC291" s="166"/>
      <c r="AD291" s="170"/>
      <c r="AE291" s="166"/>
      <c r="AF291" s="166"/>
      <c r="AG291" s="166"/>
      <c r="AH291" s="166"/>
      <c r="AI291" s="166"/>
      <c r="AJ291" s="166"/>
      <c r="AK291" s="166"/>
      <c r="AL291" s="166"/>
      <c r="AM291" s="166"/>
      <c r="AN291" s="166"/>
      <c r="AO291" s="184"/>
      <c r="AP291" s="24"/>
      <c r="AQ291" s="8"/>
    </row>
    <row r="292" spans="1:43" ht="14.65" customHeight="1">
      <c r="A292" s="103"/>
      <c r="B292" s="193"/>
      <c r="C292" s="193"/>
      <c r="D292" s="118"/>
      <c r="E292" s="127"/>
      <c r="F292" s="133"/>
      <c r="G292" s="133"/>
      <c r="H292" s="133"/>
      <c r="I292" s="133"/>
      <c r="J292" s="145"/>
      <c r="K292" s="148"/>
      <c r="L292" s="151"/>
      <c r="M292" s="155"/>
      <c r="N292" s="14"/>
      <c r="O292" s="15"/>
      <c r="P292" s="15"/>
      <c r="Q292" s="16"/>
      <c r="R292" s="17" t="str">
        <f ca="1">IF(Q292=0," ",IFERROR(IF(DATEDIF(TODAY(),Q292,"M")&lt;=5,"ROJO",IF(DATEDIF(TODAY(),Q292,"M")&gt;=12,"VERDE",IF(AND(DATEDIF(TODAY(),Q292,"M")&gt;=6,DATEDIF(TODAY(),Q292,"M")&lt;=11),"AMARILLO"))),S292))</f>
        <v xml:space="preserve"> </v>
      </c>
      <c r="S292" s="25" t="str">
        <f>IF(Q292=0," ",IF(Q292&lt;=$N$4,"VENCIDO","NO VENCIDO"))</f>
        <v xml:space="preserve"> </v>
      </c>
      <c r="T292" s="18"/>
      <c r="U292" s="19"/>
      <c r="V292" s="19"/>
      <c r="W292" s="20"/>
      <c r="X292" s="20"/>
      <c r="Y292" s="164"/>
      <c r="Z292" s="21"/>
      <c r="AA292" s="4"/>
      <c r="AB292" s="166"/>
      <c r="AC292" s="166"/>
      <c r="AD292" s="170"/>
      <c r="AE292" s="166"/>
      <c r="AF292" s="166"/>
      <c r="AG292" s="166"/>
      <c r="AH292" s="166"/>
      <c r="AI292" s="166"/>
      <c r="AJ292" s="166"/>
      <c r="AK292" s="166"/>
      <c r="AL292" s="166"/>
      <c r="AM292" s="166"/>
      <c r="AN292" s="166"/>
      <c r="AO292" s="185"/>
      <c r="AP292" s="24"/>
      <c r="AQ292" s="8"/>
    </row>
    <row r="293" spans="1:43" ht="16.5">
      <c r="A293" s="103"/>
      <c r="B293" s="193"/>
      <c r="C293" s="193"/>
      <c r="D293" s="119"/>
      <c r="E293" s="128"/>
      <c r="F293" s="134"/>
      <c r="G293" s="134"/>
      <c r="H293" s="134"/>
      <c r="I293" s="134"/>
      <c r="J293" s="146"/>
      <c r="K293" s="149"/>
      <c r="L293" s="152"/>
      <c r="M293" s="28" t="b">
        <f>M288=N293</f>
        <v>1</v>
      </c>
      <c r="N293" s="29">
        <f>SUM(N288:N292)</f>
        <v>0</v>
      </c>
      <c r="O293" s="30" t="s">
        <v>112</v>
      </c>
      <c r="P293" s="31"/>
      <c r="Q293" s="32"/>
      <c r="R293" s="32"/>
      <c r="S293" s="32"/>
      <c r="T293" s="33">
        <f>SUM(T288:T292)</f>
        <v>0</v>
      </c>
      <c r="U293" s="34"/>
      <c r="V293" s="34"/>
      <c r="W293" s="35"/>
      <c r="X293" s="35"/>
      <c r="Y293" s="165"/>
      <c r="Z293" s="36"/>
      <c r="AA293" s="4"/>
      <c r="AB293" s="37"/>
      <c r="AC293" s="38"/>
      <c r="AD293" s="38"/>
      <c r="AE293" s="38"/>
      <c r="AF293" s="38"/>
      <c r="AG293" s="38"/>
      <c r="AH293" s="38"/>
      <c r="AI293" s="38"/>
      <c r="AJ293" s="38"/>
      <c r="AK293" s="38"/>
      <c r="AL293" s="38"/>
      <c r="AM293" s="38"/>
      <c r="AN293" s="38"/>
      <c r="AO293" s="39"/>
      <c r="AP293" s="24"/>
      <c r="AQ293" s="8"/>
    </row>
    <row r="294" spans="1:43" ht="16.5">
      <c r="A294" s="91" t="s">
        <v>197</v>
      </c>
      <c r="B294" s="91"/>
      <c r="C294" s="91"/>
      <c r="D294" s="48"/>
      <c r="E294" s="48"/>
      <c r="F294" s="48"/>
      <c r="G294" s="48"/>
      <c r="H294" s="48"/>
      <c r="I294" s="48"/>
      <c r="J294" s="48"/>
      <c r="K294" s="48"/>
      <c r="L294" s="48"/>
      <c r="M294" s="48"/>
      <c r="N294" s="48"/>
      <c r="O294" s="48"/>
      <c r="P294" s="48"/>
      <c r="Q294" s="48"/>
      <c r="R294" s="48"/>
      <c r="S294" s="48"/>
      <c r="T294" s="48"/>
      <c r="U294" s="48"/>
      <c r="V294" s="48"/>
      <c r="W294" s="48"/>
      <c r="X294" s="48"/>
      <c r="Y294" s="48"/>
      <c r="Z294" s="49"/>
      <c r="AA294" s="4"/>
      <c r="AB294" s="50"/>
      <c r="AC294" s="51"/>
      <c r="AD294" s="51"/>
      <c r="AE294" s="51"/>
      <c r="AF294" s="51"/>
      <c r="AG294" s="51"/>
      <c r="AH294" s="51"/>
      <c r="AI294" s="51"/>
      <c r="AJ294" s="51"/>
      <c r="AK294" s="51"/>
      <c r="AL294" s="51"/>
      <c r="AM294" s="51"/>
      <c r="AN294" s="51"/>
      <c r="AO294" s="51"/>
      <c r="AP294" s="52"/>
      <c r="AQ294" s="8"/>
    </row>
    <row r="295" spans="1:43" ht="14.65" customHeight="1">
      <c r="A295" s="103">
        <v>1</v>
      </c>
      <c r="B295" s="193" t="s">
        <v>198</v>
      </c>
      <c r="C295" s="193"/>
      <c r="D295" s="117">
        <f>+Octubre!M295</f>
        <v>146</v>
      </c>
      <c r="E295" s="126"/>
      <c r="F295" s="132"/>
      <c r="G295" s="132"/>
      <c r="H295" s="132"/>
      <c r="I295" s="132"/>
      <c r="J295" s="144">
        <f>+F295+G295</f>
        <v>0</v>
      </c>
      <c r="K295" s="147">
        <f>+AO295</f>
        <v>0</v>
      </c>
      <c r="L295" s="150">
        <f>+J295+K295</f>
        <v>0</v>
      </c>
      <c r="M295" s="153">
        <f>+(D295+E295)-L295+H295-I295</f>
        <v>146</v>
      </c>
      <c r="N295" s="14"/>
      <c r="O295" s="15"/>
      <c r="P295" s="15"/>
      <c r="Q295" s="16"/>
      <c r="R295" s="17" t="str">
        <f ca="1">IF(Q295=0," ",IFERROR(IF(DATEDIF(TODAY(),Q295,"M")&lt;=5,"ROJO",IF(DATEDIF(TODAY(),Q295,"M")&gt;=12,"VERDE",IF(AND(DATEDIF(TODAY(),Q295,"M")&gt;=6,DATEDIF(TODAY(),Q295,"M")&lt;=11),"AMARILLO"))),S295))</f>
        <v xml:space="preserve"> </v>
      </c>
      <c r="S295" s="17" t="str">
        <f t="shared" ref="S295:S300" si="0">IF(Q295=0," ",IF(Q295&lt;=$N$4,"VENCIDO","NO VENCIDO"))</f>
        <v xml:space="preserve"> </v>
      </c>
      <c r="T295" s="18"/>
      <c r="U295" s="19"/>
      <c r="V295" s="19"/>
      <c r="W295" s="20"/>
      <c r="X295" s="20"/>
      <c r="Y295" s="163">
        <f>+AT295</f>
        <v>0</v>
      </c>
      <c r="Z295" s="21"/>
      <c r="AA295" s="4"/>
      <c r="AB295" s="167"/>
      <c r="AC295" s="167"/>
      <c r="AD295" s="171">
        <f>+AB295+AC295</f>
        <v>0</v>
      </c>
      <c r="AE295" s="167"/>
      <c r="AF295" s="167"/>
      <c r="AG295" s="167"/>
      <c r="AH295" s="167"/>
      <c r="AI295" s="167"/>
      <c r="AJ295" s="167"/>
      <c r="AK295" s="167"/>
      <c r="AL295" s="167"/>
      <c r="AM295" s="167"/>
      <c r="AN295" s="167"/>
      <c r="AO295" s="183">
        <f>SUM(AD295:AN300)</f>
        <v>0</v>
      </c>
      <c r="AP295" s="24"/>
      <c r="AQ295" s="8"/>
    </row>
    <row r="296" spans="1:43" ht="14.65" customHeight="1">
      <c r="A296" s="103"/>
      <c r="B296" s="193"/>
      <c r="C296" s="193"/>
      <c r="D296" s="118"/>
      <c r="E296" s="127"/>
      <c r="F296" s="133"/>
      <c r="G296" s="133"/>
      <c r="H296" s="133"/>
      <c r="I296" s="133"/>
      <c r="J296" s="145"/>
      <c r="K296" s="148"/>
      <c r="L296" s="151"/>
      <c r="M296" s="154"/>
      <c r="N296" s="14"/>
      <c r="O296" s="15"/>
      <c r="P296" s="15"/>
      <c r="Q296" s="16"/>
      <c r="R296" s="17" t="str">
        <f ca="1">IF(Q296=0," ",IFERROR(IF(DATEDIF(TODAY(),Q296,"M")&lt;=5,"ROJO",IF(DATEDIF(TODAY(),Q296,"M")&gt;=12,"VERDE",IF(AND(DATEDIF(TODAY(),Q296,"M")&gt;=6,DATEDIF(TODAY(),Q296,"M")&lt;=11),"AMARILLO"))),S296))</f>
        <v xml:space="preserve"> </v>
      </c>
      <c r="S296" s="25" t="str">
        <f t="shared" si="0"/>
        <v xml:space="preserve"> </v>
      </c>
      <c r="T296" s="18"/>
      <c r="U296" s="19"/>
      <c r="V296" s="19"/>
      <c r="W296" s="20"/>
      <c r="X296" s="20"/>
      <c r="Y296" s="164"/>
      <c r="Z296" s="21"/>
      <c r="AA296" s="4"/>
      <c r="AB296" s="168"/>
      <c r="AC296" s="168"/>
      <c r="AD296" s="172"/>
      <c r="AE296" s="168"/>
      <c r="AF296" s="168"/>
      <c r="AG296" s="168"/>
      <c r="AH296" s="168"/>
      <c r="AI296" s="168"/>
      <c r="AJ296" s="168"/>
      <c r="AK296" s="168"/>
      <c r="AL296" s="168"/>
      <c r="AM296" s="168"/>
      <c r="AN296" s="168"/>
      <c r="AO296" s="184"/>
      <c r="AP296" s="24"/>
      <c r="AQ296" s="8"/>
    </row>
    <row r="297" spans="1:43" ht="14.65" customHeight="1">
      <c r="A297" s="103"/>
      <c r="B297" s="193"/>
      <c r="C297" s="193"/>
      <c r="D297" s="118"/>
      <c r="E297" s="127"/>
      <c r="F297" s="133"/>
      <c r="G297" s="133"/>
      <c r="H297" s="133"/>
      <c r="I297" s="133"/>
      <c r="J297" s="145"/>
      <c r="K297" s="148"/>
      <c r="L297" s="151"/>
      <c r="M297" s="154"/>
      <c r="N297" s="14"/>
      <c r="O297" s="15"/>
      <c r="P297" s="15"/>
      <c r="Q297" s="16"/>
      <c r="R297" s="17" t="str">
        <f ca="1">IF(Q297=0," ",IFERROR(IF(DATEDIF(TODAY(),Q297,"M")&lt;=5,"ROJO",IF(DATEDIF(TODAY(),Q297,"M")&gt;=12,"VERDE",IF(AND(DATEDIF(TODAY(),Q297,"M")&gt;=6,DATEDIF(TODAY(),Q297,"M")&lt;=11),"AMARILLO"))),S297))</f>
        <v xml:space="preserve"> </v>
      </c>
      <c r="S297" s="25" t="str">
        <f t="shared" si="0"/>
        <v xml:space="preserve"> </v>
      </c>
      <c r="T297" s="18"/>
      <c r="U297" s="19"/>
      <c r="V297" s="19"/>
      <c r="W297" s="20"/>
      <c r="X297" s="20"/>
      <c r="Y297" s="164"/>
      <c r="Z297" s="21"/>
      <c r="AA297" s="4"/>
      <c r="AB297" s="168"/>
      <c r="AC297" s="168"/>
      <c r="AD297" s="172"/>
      <c r="AE297" s="168"/>
      <c r="AF297" s="168"/>
      <c r="AG297" s="168"/>
      <c r="AH297" s="168"/>
      <c r="AI297" s="168"/>
      <c r="AJ297" s="168"/>
      <c r="AK297" s="168"/>
      <c r="AL297" s="168"/>
      <c r="AM297" s="168"/>
      <c r="AN297" s="168"/>
      <c r="AO297" s="184"/>
      <c r="AP297" s="24"/>
      <c r="AQ297" s="8"/>
    </row>
    <row r="298" spans="1:43" ht="14.65" customHeight="1">
      <c r="A298" s="103"/>
      <c r="B298" s="193"/>
      <c r="C298" s="193"/>
      <c r="D298" s="118"/>
      <c r="E298" s="127"/>
      <c r="F298" s="133"/>
      <c r="G298" s="133"/>
      <c r="H298" s="133"/>
      <c r="I298" s="133"/>
      <c r="J298" s="145"/>
      <c r="K298" s="148"/>
      <c r="L298" s="151"/>
      <c r="M298" s="154"/>
      <c r="N298" s="14"/>
      <c r="O298" s="15"/>
      <c r="P298" s="15"/>
      <c r="Q298" s="16"/>
      <c r="R298" s="40"/>
      <c r="S298" s="41"/>
      <c r="T298" s="18"/>
      <c r="U298" s="19"/>
      <c r="V298" s="19"/>
      <c r="W298" s="20"/>
      <c r="X298" s="20"/>
      <c r="Y298" s="164"/>
      <c r="Z298" s="21"/>
      <c r="AA298" s="4"/>
      <c r="AB298" s="168"/>
      <c r="AC298" s="168"/>
      <c r="AD298" s="172"/>
      <c r="AE298" s="168"/>
      <c r="AF298" s="168"/>
      <c r="AG298" s="168"/>
      <c r="AH298" s="168"/>
      <c r="AI298" s="168"/>
      <c r="AJ298" s="168"/>
      <c r="AK298" s="168"/>
      <c r="AL298" s="168"/>
      <c r="AM298" s="168"/>
      <c r="AN298" s="168"/>
      <c r="AO298" s="184"/>
      <c r="AP298" s="24"/>
      <c r="AQ298" s="8"/>
    </row>
    <row r="299" spans="1:43" ht="14.65" customHeight="1">
      <c r="A299" s="103"/>
      <c r="B299" s="193"/>
      <c r="C299" s="193"/>
      <c r="D299" s="118"/>
      <c r="E299" s="127"/>
      <c r="F299" s="133"/>
      <c r="G299" s="133"/>
      <c r="H299" s="133"/>
      <c r="I299" s="133"/>
      <c r="J299" s="145"/>
      <c r="K299" s="148"/>
      <c r="L299" s="151"/>
      <c r="M299" s="154"/>
      <c r="N299" s="14"/>
      <c r="O299" s="15"/>
      <c r="P299" s="15"/>
      <c r="Q299" s="16"/>
      <c r="R299" s="17" t="str">
        <f ca="1">IF(Q299=0," ",IFERROR(IF(DATEDIF(TODAY(),Q299,"M")&lt;=5,"ROJO",IF(DATEDIF(TODAY(),Q299,"M")&gt;=12,"VERDE",IF(AND(DATEDIF(TODAY(),Q299,"M")&gt;=6,DATEDIF(TODAY(),Q299,"M")&lt;=11),"AMARILLO"))),S299))</f>
        <v xml:space="preserve"> </v>
      </c>
      <c r="S299" s="25" t="str">
        <f t="shared" si="0"/>
        <v xml:space="preserve"> </v>
      </c>
      <c r="T299" s="18"/>
      <c r="U299" s="19"/>
      <c r="V299" s="19"/>
      <c r="W299" s="20"/>
      <c r="X299" s="20"/>
      <c r="Y299" s="164"/>
      <c r="Z299" s="21"/>
      <c r="AA299" s="4"/>
      <c r="AB299" s="168"/>
      <c r="AC299" s="168"/>
      <c r="AD299" s="172"/>
      <c r="AE299" s="168"/>
      <c r="AF299" s="168"/>
      <c r="AG299" s="168"/>
      <c r="AH299" s="168"/>
      <c r="AI299" s="168"/>
      <c r="AJ299" s="168"/>
      <c r="AK299" s="168"/>
      <c r="AL299" s="168"/>
      <c r="AM299" s="168"/>
      <c r="AN299" s="168"/>
      <c r="AO299" s="184"/>
      <c r="AP299" s="24"/>
      <c r="AQ299" s="8"/>
    </row>
    <row r="300" spans="1:43" ht="14.65" customHeight="1">
      <c r="A300" s="103"/>
      <c r="B300" s="193"/>
      <c r="C300" s="193"/>
      <c r="D300" s="118"/>
      <c r="E300" s="127"/>
      <c r="F300" s="133"/>
      <c r="G300" s="133"/>
      <c r="H300" s="133"/>
      <c r="I300" s="133"/>
      <c r="J300" s="145"/>
      <c r="K300" s="148"/>
      <c r="L300" s="151"/>
      <c r="M300" s="155"/>
      <c r="N300" s="14"/>
      <c r="O300" s="15"/>
      <c r="P300" s="15"/>
      <c r="Q300" s="16"/>
      <c r="R300" s="17" t="str">
        <f ca="1">IF(Q300=0," ",IFERROR(IF(DATEDIF(TODAY(),Q300,"M")&lt;=5,"ROJO",IF(DATEDIF(TODAY(),Q300,"M")&gt;=12,"VERDE",IF(AND(DATEDIF(TODAY(),Q300,"M")&gt;=6,DATEDIF(TODAY(),Q300,"M")&lt;=11),"AMARILLO"))),S300))</f>
        <v xml:space="preserve"> </v>
      </c>
      <c r="S300" s="25" t="str">
        <f t="shared" si="0"/>
        <v xml:space="preserve"> </v>
      </c>
      <c r="T300" s="18"/>
      <c r="U300" s="19"/>
      <c r="V300" s="19"/>
      <c r="W300" s="20"/>
      <c r="X300" s="20"/>
      <c r="Y300" s="164"/>
      <c r="Z300" s="21"/>
      <c r="AA300" s="4"/>
      <c r="AB300" s="169"/>
      <c r="AC300" s="169"/>
      <c r="AD300" s="173"/>
      <c r="AE300" s="169"/>
      <c r="AF300" s="169"/>
      <c r="AG300" s="169"/>
      <c r="AH300" s="169"/>
      <c r="AI300" s="169"/>
      <c r="AJ300" s="169"/>
      <c r="AK300" s="169"/>
      <c r="AL300" s="169"/>
      <c r="AM300" s="169"/>
      <c r="AN300" s="169"/>
      <c r="AO300" s="185"/>
      <c r="AP300" s="24"/>
      <c r="AQ300" s="8"/>
    </row>
    <row r="301" spans="1:43" ht="16.5">
      <c r="A301" s="103"/>
      <c r="B301" s="193"/>
      <c r="C301" s="193"/>
      <c r="D301" s="119"/>
      <c r="E301" s="128"/>
      <c r="F301" s="134"/>
      <c r="G301" s="134"/>
      <c r="H301" s="134"/>
      <c r="I301" s="134"/>
      <c r="J301" s="146"/>
      <c r="K301" s="149"/>
      <c r="L301" s="152"/>
      <c r="M301" s="28" t="b">
        <f>M295=N301</f>
        <v>0</v>
      </c>
      <c r="N301" s="29">
        <f>SUM(N295:N300)</f>
        <v>0</v>
      </c>
      <c r="O301" s="30" t="s">
        <v>112</v>
      </c>
      <c r="P301" s="31"/>
      <c r="Q301" s="32"/>
      <c r="R301" s="32"/>
      <c r="S301" s="32"/>
      <c r="T301" s="33">
        <f>SUM(T295:T300)</f>
        <v>0</v>
      </c>
      <c r="U301" s="34"/>
      <c r="V301" s="34"/>
      <c r="W301" s="35"/>
      <c r="X301" s="35"/>
      <c r="Y301" s="165"/>
      <c r="Z301" s="36"/>
      <c r="AA301" s="4"/>
      <c r="AB301" s="37"/>
      <c r="AC301" s="38"/>
      <c r="AD301" s="53"/>
      <c r="AE301" s="38"/>
      <c r="AF301" s="38"/>
      <c r="AG301" s="38"/>
      <c r="AH301" s="38"/>
      <c r="AI301" s="38"/>
      <c r="AJ301" s="38"/>
      <c r="AK301" s="38"/>
      <c r="AL301" s="38"/>
      <c r="AM301" s="38"/>
      <c r="AN301" s="38"/>
      <c r="AO301" s="39"/>
      <c r="AP301" s="24"/>
      <c r="AQ301" s="8"/>
    </row>
    <row r="302" spans="1:43" ht="14.65" customHeight="1">
      <c r="A302" s="103">
        <f>+A295+1</f>
        <v>2</v>
      </c>
      <c r="B302" s="193" t="s">
        <v>201</v>
      </c>
      <c r="C302" s="193"/>
      <c r="D302" s="117">
        <f>+Octubre!M302</f>
        <v>0</v>
      </c>
      <c r="E302" s="126"/>
      <c r="F302" s="132"/>
      <c r="G302" s="132"/>
      <c r="H302" s="132"/>
      <c r="I302" s="132"/>
      <c r="J302" s="144">
        <f>+F302+G302</f>
        <v>0</v>
      </c>
      <c r="K302" s="147">
        <f>+AO302</f>
        <v>0</v>
      </c>
      <c r="L302" s="150">
        <f>+J302+K302</f>
        <v>0</v>
      </c>
      <c r="M302" s="153">
        <f>+(D302+E302)-L302+H302-I302</f>
        <v>0</v>
      </c>
      <c r="N302" s="14"/>
      <c r="O302" s="15"/>
      <c r="P302" s="15"/>
      <c r="Q302" s="16"/>
      <c r="R302" s="17" t="str">
        <f ca="1">IF(Q302=0," ",IFERROR(IF(DATEDIF(TODAY(),Q302,"M")&lt;=5,"ROJO",IF(DATEDIF(TODAY(),Q302,"M")&gt;=12,"VERDE",IF(AND(DATEDIF(TODAY(),Q302,"M")&gt;=6,DATEDIF(TODAY(),Q302,"M")&lt;=11),"AMARILLO"))),S302))</f>
        <v xml:space="preserve"> </v>
      </c>
      <c r="S302" s="17" t="str">
        <f t="shared" ref="S302:S307" si="1">IF(Q302=0," ",IF(Q302&lt;=$N$4,"VENCIDO","NO VENCIDO"))</f>
        <v xml:space="preserve"> </v>
      </c>
      <c r="T302" s="18"/>
      <c r="U302" s="19"/>
      <c r="V302" s="19"/>
      <c r="W302" s="20"/>
      <c r="X302" s="20"/>
      <c r="Y302" s="163">
        <f>+AT302</f>
        <v>0</v>
      </c>
      <c r="Z302" s="21"/>
      <c r="AA302" s="4"/>
      <c r="AB302" s="167"/>
      <c r="AC302" s="167"/>
      <c r="AD302" s="171">
        <f>+AB302+AC302</f>
        <v>0</v>
      </c>
      <c r="AE302" s="167"/>
      <c r="AF302" s="167"/>
      <c r="AG302" s="167"/>
      <c r="AH302" s="167"/>
      <c r="AI302" s="167"/>
      <c r="AJ302" s="167"/>
      <c r="AK302" s="167"/>
      <c r="AL302" s="167"/>
      <c r="AM302" s="167"/>
      <c r="AN302" s="167"/>
      <c r="AO302" s="183">
        <f>SUM(AD302:AN307)</f>
        <v>0</v>
      </c>
      <c r="AP302" s="24"/>
      <c r="AQ302" s="8"/>
    </row>
    <row r="303" spans="1:43" ht="14.65" customHeight="1">
      <c r="A303" s="103"/>
      <c r="B303" s="193"/>
      <c r="C303" s="193"/>
      <c r="D303" s="118"/>
      <c r="E303" s="127"/>
      <c r="F303" s="133"/>
      <c r="G303" s="133"/>
      <c r="H303" s="133"/>
      <c r="I303" s="133"/>
      <c r="J303" s="145"/>
      <c r="K303" s="148"/>
      <c r="L303" s="151"/>
      <c r="M303" s="154"/>
      <c r="N303" s="14"/>
      <c r="O303" s="15"/>
      <c r="P303" s="15"/>
      <c r="Q303" s="16"/>
      <c r="R303" s="17" t="str">
        <f ca="1">IF(Q303=0," ",IFERROR(IF(DATEDIF(TODAY(),Q303,"M")&lt;=5,"ROJO",IF(DATEDIF(TODAY(),Q303,"M")&gt;=12,"VERDE",IF(AND(DATEDIF(TODAY(),Q303,"M")&gt;=6,DATEDIF(TODAY(),Q303,"M")&lt;=11),"AMARILLO"))),S303))</f>
        <v xml:space="preserve"> </v>
      </c>
      <c r="S303" s="25" t="str">
        <f t="shared" si="1"/>
        <v xml:space="preserve"> </v>
      </c>
      <c r="T303" s="18"/>
      <c r="U303" s="19"/>
      <c r="V303" s="19"/>
      <c r="W303" s="20"/>
      <c r="X303" s="20"/>
      <c r="Y303" s="164"/>
      <c r="Z303" s="21"/>
      <c r="AA303" s="4"/>
      <c r="AB303" s="168"/>
      <c r="AC303" s="168"/>
      <c r="AD303" s="172"/>
      <c r="AE303" s="168"/>
      <c r="AF303" s="168"/>
      <c r="AG303" s="168"/>
      <c r="AH303" s="168"/>
      <c r="AI303" s="168"/>
      <c r="AJ303" s="168"/>
      <c r="AK303" s="168"/>
      <c r="AL303" s="168"/>
      <c r="AM303" s="168"/>
      <c r="AN303" s="168"/>
      <c r="AO303" s="184"/>
      <c r="AP303" s="24"/>
      <c r="AQ303" s="8"/>
    </row>
    <row r="304" spans="1:43" ht="14.65" customHeight="1">
      <c r="A304" s="103"/>
      <c r="B304" s="193"/>
      <c r="C304" s="193"/>
      <c r="D304" s="118"/>
      <c r="E304" s="127"/>
      <c r="F304" s="133"/>
      <c r="G304" s="133"/>
      <c r="H304" s="133"/>
      <c r="I304" s="133"/>
      <c r="J304" s="145"/>
      <c r="K304" s="148"/>
      <c r="L304" s="151"/>
      <c r="M304" s="154"/>
      <c r="N304" s="14"/>
      <c r="O304" s="15"/>
      <c r="P304" s="15"/>
      <c r="Q304" s="16"/>
      <c r="R304" s="17" t="str">
        <f ca="1">IF(Q304=0," ",IFERROR(IF(DATEDIF(TODAY(),Q304,"M")&lt;=5,"ROJO",IF(DATEDIF(TODAY(),Q304,"M")&gt;=12,"VERDE",IF(AND(DATEDIF(TODAY(),Q304,"M")&gt;=6,DATEDIF(TODAY(),Q304,"M")&lt;=11),"AMARILLO"))),S304))</f>
        <v xml:space="preserve"> </v>
      </c>
      <c r="S304" s="25" t="str">
        <f t="shared" si="1"/>
        <v xml:space="preserve"> </v>
      </c>
      <c r="T304" s="18"/>
      <c r="U304" s="19"/>
      <c r="V304" s="19"/>
      <c r="W304" s="20"/>
      <c r="X304" s="20"/>
      <c r="Y304" s="164"/>
      <c r="Z304" s="21"/>
      <c r="AA304" s="4"/>
      <c r="AB304" s="168"/>
      <c r="AC304" s="168"/>
      <c r="AD304" s="172"/>
      <c r="AE304" s="168"/>
      <c r="AF304" s="168"/>
      <c r="AG304" s="168"/>
      <c r="AH304" s="168"/>
      <c r="AI304" s="168"/>
      <c r="AJ304" s="168"/>
      <c r="AK304" s="168"/>
      <c r="AL304" s="168"/>
      <c r="AM304" s="168"/>
      <c r="AN304" s="168"/>
      <c r="AO304" s="184"/>
      <c r="AP304" s="24"/>
      <c r="AQ304" s="8"/>
    </row>
    <row r="305" spans="1:43" ht="14.65" customHeight="1">
      <c r="A305" s="103"/>
      <c r="B305" s="193"/>
      <c r="C305" s="193"/>
      <c r="D305" s="118"/>
      <c r="E305" s="127"/>
      <c r="F305" s="133"/>
      <c r="G305" s="133"/>
      <c r="H305" s="133"/>
      <c r="I305" s="133"/>
      <c r="J305" s="145"/>
      <c r="K305" s="148"/>
      <c r="L305" s="151"/>
      <c r="M305" s="154"/>
      <c r="N305" s="14"/>
      <c r="O305" s="15"/>
      <c r="P305" s="15"/>
      <c r="Q305" s="16"/>
      <c r="R305" s="40"/>
      <c r="S305" s="41"/>
      <c r="T305" s="18"/>
      <c r="U305" s="19"/>
      <c r="V305" s="19"/>
      <c r="W305" s="20"/>
      <c r="X305" s="20"/>
      <c r="Y305" s="164"/>
      <c r="Z305" s="21"/>
      <c r="AA305" s="4"/>
      <c r="AB305" s="168"/>
      <c r="AC305" s="168"/>
      <c r="AD305" s="172"/>
      <c r="AE305" s="168"/>
      <c r="AF305" s="168"/>
      <c r="AG305" s="168"/>
      <c r="AH305" s="168"/>
      <c r="AI305" s="168"/>
      <c r="AJ305" s="168"/>
      <c r="AK305" s="168"/>
      <c r="AL305" s="168"/>
      <c r="AM305" s="168"/>
      <c r="AN305" s="168"/>
      <c r="AO305" s="184"/>
      <c r="AP305" s="24"/>
      <c r="AQ305" s="8"/>
    </row>
    <row r="306" spans="1:43" ht="14.65" customHeight="1">
      <c r="A306" s="103"/>
      <c r="B306" s="193"/>
      <c r="C306" s="193"/>
      <c r="D306" s="118"/>
      <c r="E306" s="127"/>
      <c r="F306" s="133"/>
      <c r="G306" s="133"/>
      <c r="H306" s="133"/>
      <c r="I306" s="133"/>
      <c r="J306" s="145"/>
      <c r="K306" s="148"/>
      <c r="L306" s="151"/>
      <c r="M306" s="154"/>
      <c r="N306" s="14"/>
      <c r="O306" s="15"/>
      <c r="P306" s="15"/>
      <c r="Q306" s="16"/>
      <c r="R306" s="17" t="str">
        <f ca="1">IF(Q306=0," ",IFERROR(IF(DATEDIF(TODAY(),Q306,"M")&lt;=5,"ROJO",IF(DATEDIF(TODAY(),Q306,"M")&gt;=12,"VERDE",IF(AND(DATEDIF(TODAY(),Q306,"M")&gt;=6,DATEDIF(TODAY(),Q306,"M")&lt;=11),"AMARILLO"))),S306))</f>
        <v xml:space="preserve"> </v>
      </c>
      <c r="S306" s="25" t="str">
        <f t="shared" si="1"/>
        <v xml:space="preserve"> </v>
      </c>
      <c r="T306" s="18"/>
      <c r="U306" s="19"/>
      <c r="V306" s="19"/>
      <c r="W306" s="20"/>
      <c r="X306" s="20"/>
      <c r="Y306" s="164"/>
      <c r="Z306" s="21"/>
      <c r="AA306" s="4"/>
      <c r="AB306" s="168"/>
      <c r="AC306" s="168"/>
      <c r="AD306" s="172"/>
      <c r="AE306" s="168"/>
      <c r="AF306" s="168"/>
      <c r="AG306" s="168"/>
      <c r="AH306" s="168"/>
      <c r="AI306" s="168"/>
      <c r="AJ306" s="168"/>
      <c r="AK306" s="168"/>
      <c r="AL306" s="168"/>
      <c r="AM306" s="168"/>
      <c r="AN306" s="168"/>
      <c r="AO306" s="184"/>
      <c r="AP306" s="24"/>
      <c r="AQ306" s="8"/>
    </row>
    <row r="307" spans="1:43" ht="14.65" customHeight="1">
      <c r="A307" s="103"/>
      <c r="B307" s="193"/>
      <c r="C307" s="193"/>
      <c r="D307" s="118"/>
      <c r="E307" s="127"/>
      <c r="F307" s="133"/>
      <c r="G307" s="133"/>
      <c r="H307" s="133"/>
      <c r="I307" s="133"/>
      <c r="J307" s="145"/>
      <c r="K307" s="148"/>
      <c r="L307" s="151"/>
      <c r="M307" s="155"/>
      <c r="N307" s="14"/>
      <c r="O307" s="15"/>
      <c r="P307" s="15"/>
      <c r="Q307" s="16"/>
      <c r="R307" s="17" t="str">
        <f ca="1">IF(Q307=0," ",IFERROR(IF(DATEDIF(TODAY(),Q307,"M")&lt;=5,"ROJO",IF(DATEDIF(TODAY(),Q307,"M")&gt;=12,"VERDE",IF(AND(DATEDIF(TODAY(),Q307,"M")&gt;=6,DATEDIF(TODAY(),Q307,"M")&lt;=11),"AMARILLO"))),S307))</f>
        <v xml:space="preserve"> </v>
      </c>
      <c r="S307" s="25" t="str">
        <f t="shared" si="1"/>
        <v xml:space="preserve"> </v>
      </c>
      <c r="T307" s="18"/>
      <c r="U307" s="19"/>
      <c r="V307" s="19"/>
      <c r="W307" s="20"/>
      <c r="X307" s="20"/>
      <c r="Y307" s="164"/>
      <c r="Z307" s="21"/>
      <c r="AA307" s="4"/>
      <c r="AB307" s="169"/>
      <c r="AC307" s="169"/>
      <c r="AD307" s="173"/>
      <c r="AE307" s="169"/>
      <c r="AF307" s="169"/>
      <c r="AG307" s="169"/>
      <c r="AH307" s="169"/>
      <c r="AI307" s="169"/>
      <c r="AJ307" s="169"/>
      <c r="AK307" s="169"/>
      <c r="AL307" s="169"/>
      <c r="AM307" s="169"/>
      <c r="AN307" s="169"/>
      <c r="AO307" s="185"/>
      <c r="AP307" s="24"/>
      <c r="AQ307" s="8"/>
    </row>
    <row r="308" spans="1:43" ht="16.5">
      <c r="A308" s="103"/>
      <c r="B308" s="193"/>
      <c r="C308" s="193"/>
      <c r="D308" s="119"/>
      <c r="E308" s="128"/>
      <c r="F308" s="134"/>
      <c r="G308" s="134"/>
      <c r="H308" s="134"/>
      <c r="I308" s="134"/>
      <c r="J308" s="146"/>
      <c r="K308" s="149"/>
      <c r="L308" s="152"/>
      <c r="M308" s="28" t="b">
        <f>M302=N308</f>
        <v>1</v>
      </c>
      <c r="N308" s="29">
        <f>SUM(N302:N307)</f>
        <v>0</v>
      </c>
      <c r="O308" s="30" t="s">
        <v>112</v>
      </c>
      <c r="P308" s="31"/>
      <c r="Q308" s="32"/>
      <c r="R308" s="32"/>
      <c r="S308" s="32"/>
      <c r="T308" s="33">
        <f>SUM(T302:T307)</f>
        <v>0</v>
      </c>
      <c r="U308" s="34"/>
      <c r="V308" s="34"/>
      <c r="W308" s="35"/>
      <c r="X308" s="35"/>
      <c r="Y308" s="165"/>
      <c r="Z308" s="36"/>
      <c r="AA308" s="4"/>
      <c r="AB308" s="37"/>
      <c r="AC308" s="38"/>
      <c r="AD308" s="53"/>
      <c r="AE308" s="38"/>
      <c r="AF308" s="38"/>
      <c r="AG308" s="38"/>
      <c r="AH308" s="38"/>
      <c r="AI308" s="38"/>
      <c r="AJ308" s="38"/>
      <c r="AK308" s="38"/>
      <c r="AL308" s="38"/>
      <c r="AM308" s="38"/>
      <c r="AN308" s="38"/>
      <c r="AO308" s="39"/>
      <c r="AP308" s="24"/>
      <c r="AQ308" s="8"/>
    </row>
    <row r="309" spans="1:43" ht="14.65" customHeight="1">
      <c r="A309" s="103">
        <f>+A302+1</f>
        <v>3</v>
      </c>
      <c r="B309" s="193" t="s">
        <v>202</v>
      </c>
      <c r="C309" s="193"/>
      <c r="D309" s="117">
        <f>+Octubre!M309</f>
        <v>0</v>
      </c>
      <c r="E309" s="126"/>
      <c r="F309" s="132"/>
      <c r="G309" s="132"/>
      <c r="H309" s="132"/>
      <c r="I309" s="132"/>
      <c r="J309" s="144">
        <f>+F309+G309</f>
        <v>0</v>
      </c>
      <c r="K309" s="147">
        <f>+AO309</f>
        <v>0</v>
      </c>
      <c r="L309" s="150">
        <f>+J309+K309</f>
        <v>0</v>
      </c>
      <c r="M309" s="153">
        <f>+(D309+E309)-L309+H309-I309</f>
        <v>0</v>
      </c>
      <c r="N309" s="14"/>
      <c r="O309" s="15"/>
      <c r="P309" s="15"/>
      <c r="Q309" s="16"/>
      <c r="R309" s="17" t="str">
        <f ca="1">IF(Q309=0," ",IFERROR(IF(DATEDIF(TODAY(),Q309,"M")&lt;=5,"ROJO",IF(DATEDIF(TODAY(),Q309,"M")&gt;=12,"VERDE",IF(AND(DATEDIF(TODAY(),Q309,"M")&gt;=6,DATEDIF(TODAY(),Q309,"M")&lt;=11),"AMARILLO"))),S309))</f>
        <v xml:space="preserve"> </v>
      </c>
      <c r="S309" s="17" t="str">
        <f t="shared" ref="S309:S314" si="2">IF(Q309=0," ",IF(Q309&lt;=$N$4,"VENCIDO","NO VENCIDO"))</f>
        <v xml:space="preserve"> </v>
      </c>
      <c r="T309" s="18"/>
      <c r="U309" s="19"/>
      <c r="V309" s="19"/>
      <c r="W309" s="20"/>
      <c r="X309" s="20"/>
      <c r="Y309" s="163">
        <f>+AT309</f>
        <v>0</v>
      </c>
      <c r="Z309" s="21"/>
      <c r="AA309" s="4"/>
      <c r="AB309" s="167"/>
      <c r="AC309" s="167"/>
      <c r="AD309" s="171">
        <f>+AB309+AC309</f>
        <v>0</v>
      </c>
      <c r="AE309" s="167"/>
      <c r="AF309" s="167"/>
      <c r="AG309" s="167"/>
      <c r="AH309" s="167"/>
      <c r="AI309" s="167"/>
      <c r="AJ309" s="167"/>
      <c r="AK309" s="167"/>
      <c r="AL309" s="167"/>
      <c r="AM309" s="167"/>
      <c r="AN309" s="167"/>
      <c r="AO309" s="183">
        <f>SUM(AD309:AN314)</f>
        <v>0</v>
      </c>
      <c r="AP309" s="24"/>
      <c r="AQ309" s="8"/>
    </row>
    <row r="310" spans="1:43" ht="14.65" customHeight="1">
      <c r="A310" s="103"/>
      <c r="B310" s="193"/>
      <c r="C310" s="193"/>
      <c r="D310" s="118"/>
      <c r="E310" s="127"/>
      <c r="F310" s="133"/>
      <c r="G310" s="133"/>
      <c r="H310" s="133"/>
      <c r="I310" s="133"/>
      <c r="J310" s="145"/>
      <c r="K310" s="148"/>
      <c r="L310" s="151"/>
      <c r="M310" s="154"/>
      <c r="N310" s="14"/>
      <c r="O310" s="15"/>
      <c r="P310" s="15"/>
      <c r="Q310" s="16"/>
      <c r="R310" s="17" t="str">
        <f ca="1">IF(Q310=0," ",IFERROR(IF(DATEDIF(TODAY(),Q310,"M")&lt;=5,"ROJO",IF(DATEDIF(TODAY(),Q310,"M")&gt;=12,"VERDE",IF(AND(DATEDIF(TODAY(),Q310,"M")&gt;=6,DATEDIF(TODAY(),Q310,"M")&lt;=11),"AMARILLO"))),S310))</f>
        <v xml:space="preserve"> </v>
      </c>
      <c r="S310" s="25" t="str">
        <f t="shared" si="2"/>
        <v xml:space="preserve"> </v>
      </c>
      <c r="T310" s="18"/>
      <c r="U310" s="19"/>
      <c r="V310" s="19"/>
      <c r="W310" s="20"/>
      <c r="X310" s="20"/>
      <c r="Y310" s="164"/>
      <c r="Z310" s="21"/>
      <c r="AA310" s="4"/>
      <c r="AB310" s="168"/>
      <c r="AC310" s="168"/>
      <c r="AD310" s="172"/>
      <c r="AE310" s="168"/>
      <c r="AF310" s="168"/>
      <c r="AG310" s="168"/>
      <c r="AH310" s="168"/>
      <c r="AI310" s="168"/>
      <c r="AJ310" s="168"/>
      <c r="AK310" s="168"/>
      <c r="AL310" s="168"/>
      <c r="AM310" s="168"/>
      <c r="AN310" s="168"/>
      <c r="AO310" s="184"/>
      <c r="AP310" s="24"/>
      <c r="AQ310" s="8"/>
    </row>
    <row r="311" spans="1:43" ht="14.65" customHeight="1">
      <c r="A311" s="103"/>
      <c r="B311" s="193"/>
      <c r="C311" s="193"/>
      <c r="D311" s="118"/>
      <c r="E311" s="127"/>
      <c r="F311" s="133"/>
      <c r="G311" s="133"/>
      <c r="H311" s="133"/>
      <c r="I311" s="133"/>
      <c r="J311" s="145"/>
      <c r="K311" s="148"/>
      <c r="L311" s="151"/>
      <c r="M311" s="154"/>
      <c r="N311" s="14"/>
      <c r="O311" s="15"/>
      <c r="P311" s="15"/>
      <c r="Q311" s="16"/>
      <c r="R311" s="40"/>
      <c r="S311" s="41"/>
      <c r="T311" s="18"/>
      <c r="U311" s="19"/>
      <c r="V311" s="19"/>
      <c r="W311" s="20"/>
      <c r="X311" s="20"/>
      <c r="Y311" s="164"/>
      <c r="Z311" s="21"/>
      <c r="AA311" s="4"/>
      <c r="AB311" s="168"/>
      <c r="AC311" s="168"/>
      <c r="AD311" s="172"/>
      <c r="AE311" s="168"/>
      <c r="AF311" s="168"/>
      <c r="AG311" s="168"/>
      <c r="AH311" s="168"/>
      <c r="AI311" s="168"/>
      <c r="AJ311" s="168"/>
      <c r="AK311" s="168"/>
      <c r="AL311" s="168"/>
      <c r="AM311" s="168"/>
      <c r="AN311" s="168"/>
      <c r="AO311" s="184"/>
      <c r="AP311" s="24"/>
      <c r="AQ311" s="8"/>
    </row>
    <row r="312" spans="1:43" ht="14.65" customHeight="1">
      <c r="A312" s="103"/>
      <c r="B312" s="193"/>
      <c r="C312" s="193"/>
      <c r="D312" s="118"/>
      <c r="E312" s="127"/>
      <c r="F312" s="133"/>
      <c r="G312" s="133"/>
      <c r="H312" s="133"/>
      <c r="I312" s="133"/>
      <c r="J312" s="145"/>
      <c r="K312" s="148"/>
      <c r="L312" s="151"/>
      <c r="M312" s="154"/>
      <c r="N312" s="14"/>
      <c r="O312" s="15"/>
      <c r="P312" s="15"/>
      <c r="Q312" s="16"/>
      <c r="R312" s="17" t="str">
        <f ca="1">IF(Q312=0," ",IFERROR(IF(DATEDIF(TODAY(),Q312,"M")&lt;=5,"ROJO",IF(DATEDIF(TODAY(),Q312,"M")&gt;=12,"VERDE",IF(AND(DATEDIF(TODAY(),Q312,"M")&gt;=6,DATEDIF(TODAY(),Q312,"M")&lt;=11),"AMARILLO"))),S312))</f>
        <v xml:space="preserve"> </v>
      </c>
      <c r="S312" s="25" t="str">
        <f t="shared" si="2"/>
        <v xml:space="preserve"> </v>
      </c>
      <c r="T312" s="18"/>
      <c r="U312" s="19"/>
      <c r="V312" s="19"/>
      <c r="W312" s="20"/>
      <c r="X312" s="20"/>
      <c r="Y312" s="164"/>
      <c r="Z312" s="21"/>
      <c r="AA312" s="4"/>
      <c r="AB312" s="168"/>
      <c r="AC312" s="168"/>
      <c r="AD312" s="172"/>
      <c r="AE312" s="168"/>
      <c r="AF312" s="168"/>
      <c r="AG312" s="168"/>
      <c r="AH312" s="168"/>
      <c r="AI312" s="168"/>
      <c r="AJ312" s="168"/>
      <c r="AK312" s="168"/>
      <c r="AL312" s="168"/>
      <c r="AM312" s="168"/>
      <c r="AN312" s="168"/>
      <c r="AO312" s="184"/>
      <c r="AP312" s="24"/>
      <c r="AQ312" s="8"/>
    </row>
    <row r="313" spans="1:43" ht="14.65" customHeight="1">
      <c r="A313" s="103"/>
      <c r="B313" s="193"/>
      <c r="C313" s="193"/>
      <c r="D313" s="118"/>
      <c r="E313" s="127"/>
      <c r="F313" s="133"/>
      <c r="G313" s="133"/>
      <c r="H313" s="133"/>
      <c r="I313" s="133"/>
      <c r="J313" s="145"/>
      <c r="K313" s="148"/>
      <c r="L313" s="151"/>
      <c r="M313" s="154"/>
      <c r="N313" s="14"/>
      <c r="O313" s="15"/>
      <c r="P313" s="15"/>
      <c r="Q313" s="16"/>
      <c r="R313" s="17" t="str">
        <f ca="1">IF(Q313=0," ",IFERROR(IF(DATEDIF(TODAY(),Q313,"M")&lt;=5,"ROJO",IF(DATEDIF(TODAY(),Q313,"M")&gt;=12,"VERDE",IF(AND(DATEDIF(TODAY(),Q313,"M")&gt;=6,DATEDIF(TODAY(),Q313,"M")&lt;=11),"AMARILLO"))),S313))</f>
        <v xml:space="preserve"> </v>
      </c>
      <c r="S313" s="25" t="str">
        <f t="shared" si="2"/>
        <v xml:space="preserve"> </v>
      </c>
      <c r="T313" s="18"/>
      <c r="U313" s="19"/>
      <c r="V313" s="19"/>
      <c r="W313" s="20"/>
      <c r="X313" s="20"/>
      <c r="Y313" s="164"/>
      <c r="Z313" s="21"/>
      <c r="AA313" s="4"/>
      <c r="AB313" s="168"/>
      <c r="AC313" s="168"/>
      <c r="AD313" s="172"/>
      <c r="AE313" s="168"/>
      <c r="AF313" s="168"/>
      <c r="AG313" s="168"/>
      <c r="AH313" s="168"/>
      <c r="AI313" s="168"/>
      <c r="AJ313" s="168"/>
      <c r="AK313" s="168"/>
      <c r="AL313" s="168"/>
      <c r="AM313" s="168"/>
      <c r="AN313" s="168"/>
      <c r="AO313" s="184"/>
      <c r="AP313" s="24"/>
      <c r="AQ313" s="8"/>
    </row>
    <row r="314" spans="1:43" ht="14.65" customHeight="1">
      <c r="A314" s="103"/>
      <c r="B314" s="193"/>
      <c r="C314" s="193"/>
      <c r="D314" s="118"/>
      <c r="E314" s="127"/>
      <c r="F314" s="133"/>
      <c r="G314" s="133"/>
      <c r="H314" s="133"/>
      <c r="I314" s="133"/>
      <c r="J314" s="145"/>
      <c r="K314" s="148"/>
      <c r="L314" s="151"/>
      <c r="M314" s="155"/>
      <c r="N314" s="14"/>
      <c r="O314" s="15"/>
      <c r="P314" s="15"/>
      <c r="Q314" s="16"/>
      <c r="R314" s="17" t="str">
        <f ca="1">IF(Q314=0," ",IFERROR(IF(DATEDIF(TODAY(),Q314,"M")&lt;=5,"ROJO",IF(DATEDIF(TODAY(),Q314,"M")&gt;=12,"VERDE",IF(AND(DATEDIF(TODAY(),Q314,"M")&gt;=6,DATEDIF(TODAY(),Q314,"M")&lt;=11),"AMARILLO"))),S314))</f>
        <v xml:space="preserve"> </v>
      </c>
      <c r="S314" s="25" t="str">
        <f t="shared" si="2"/>
        <v xml:space="preserve"> </v>
      </c>
      <c r="T314" s="18"/>
      <c r="U314" s="19"/>
      <c r="V314" s="19"/>
      <c r="W314" s="20"/>
      <c r="X314" s="20"/>
      <c r="Y314" s="164"/>
      <c r="Z314" s="21"/>
      <c r="AA314" s="4"/>
      <c r="AB314" s="169"/>
      <c r="AC314" s="169"/>
      <c r="AD314" s="173"/>
      <c r="AE314" s="169"/>
      <c r="AF314" s="169"/>
      <c r="AG314" s="169"/>
      <c r="AH314" s="169"/>
      <c r="AI314" s="169"/>
      <c r="AJ314" s="169"/>
      <c r="AK314" s="169"/>
      <c r="AL314" s="169"/>
      <c r="AM314" s="169"/>
      <c r="AN314" s="169"/>
      <c r="AO314" s="185"/>
      <c r="AP314" s="24"/>
      <c r="AQ314" s="8"/>
    </row>
    <row r="315" spans="1:43" ht="16.5">
      <c r="A315" s="103"/>
      <c r="B315" s="193"/>
      <c r="C315" s="193"/>
      <c r="D315" s="119"/>
      <c r="E315" s="128"/>
      <c r="F315" s="134"/>
      <c r="G315" s="134"/>
      <c r="H315" s="134"/>
      <c r="I315" s="134"/>
      <c r="J315" s="146"/>
      <c r="K315" s="149"/>
      <c r="L315" s="152"/>
      <c r="M315" s="28" t="b">
        <f>M309=N315</f>
        <v>1</v>
      </c>
      <c r="N315" s="29">
        <f>SUM(N309:N314)</f>
        <v>0</v>
      </c>
      <c r="O315" s="30" t="s">
        <v>112</v>
      </c>
      <c r="P315" s="31"/>
      <c r="Q315" s="32"/>
      <c r="R315" s="32"/>
      <c r="S315" s="32"/>
      <c r="T315" s="33">
        <f>SUM(T309:T314)</f>
        <v>0</v>
      </c>
      <c r="U315" s="34"/>
      <c r="V315" s="34"/>
      <c r="W315" s="35"/>
      <c r="X315" s="35"/>
      <c r="Y315" s="165"/>
      <c r="Z315" s="36"/>
      <c r="AA315" s="4"/>
      <c r="AB315" s="37"/>
      <c r="AC315" s="38"/>
      <c r="AD315" s="53"/>
      <c r="AE315" s="38"/>
      <c r="AF315" s="38"/>
      <c r="AG315" s="38"/>
      <c r="AH315" s="38"/>
      <c r="AI315" s="38"/>
      <c r="AJ315" s="38"/>
      <c r="AK315" s="38"/>
      <c r="AL315" s="38"/>
      <c r="AM315" s="38"/>
      <c r="AN315" s="38"/>
      <c r="AO315" s="39"/>
      <c r="AP315" s="24"/>
      <c r="AQ315" s="8"/>
    </row>
    <row r="316" spans="1:43" ht="14.65" customHeight="1">
      <c r="A316" s="103">
        <f>+A309+1</f>
        <v>4</v>
      </c>
      <c r="B316" s="193" t="s">
        <v>203</v>
      </c>
      <c r="C316" s="193"/>
      <c r="D316" s="117">
        <f>+Octubre!M316</f>
        <v>0</v>
      </c>
      <c r="E316" s="126"/>
      <c r="F316" s="132"/>
      <c r="G316" s="132"/>
      <c r="H316" s="132"/>
      <c r="I316" s="132"/>
      <c r="J316" s="144">
        <f>+F316+G316</f>
        <v>0</v>
      </c>
      <c r="K316" s="147">
        <f>+AO316</f>
        <v>0</v>
      </c>
      <c r="L316" s="150">
        <f>+J316+K316</f>
        <v>0</v>
      </c>
      <c r="M316" s="153">
        <f>+(D316+E316)-L316+H316-I316</f>
        <v>0</v>
      </c>
      <c r="N316" s="14"/>
      <c r="O316" s="15"/>
      <c r="P316" s="15"/>
      <c r="Q316" s="16"/>
      <c r="R316" s="17" t="str">
        <f ca="1">IF(Q316=0," ",IFERROR(IF(DATEDIF(TODAY(),Q316,"M")&lt;=5,"ROJO",IF(DATEDIF(TODAY(),Q316,"M")&gt;=12,"VERDE",IF(AND(DATEDIF(TODAY(),Q316,"M")&gt;=6,DATEDIF(TODAY(),Q316,"M")&lt;=11),"AMARILLO"))),S316))</f>
        <v xml:space="preserve"> </v>
      </c>
      <c r="S316" s="17" t="str">
        <f>IF(Q316=0," ",IF(Q316&lt;=$N$4,"VENCIDO","NO VENCIDO"))</f>
        <v xml:space="preserve"> </v>
      </c>
      <c r="T316" s="18"/>
      <c r="U316" s="19"/>
      <c r="V316" s="19"/>
      <c r="W316" s="20"/>
      <c r="X316" s="20"/>
      <c r="Y316" s="163">
        <f>+AT316</f>
        <v>0</v>
      </c>
      <c r="Z316" s="21"/>
      <c r="AA316" s="4"/>
      <c r="AB316" s="167"/>
      <c r="AC316" s="167"/>
      <c r="AD316" s="171">
        <f>+AB316+AC316</f>
        <v>0</v>
      </c>
      <c r="AE316" s="167"/>
      <c r="AF316" s="167"/>
      <c r="AG316" s="167"/>
      <c r="AH316" s="167"/>
      <c r="AI316" s="167"/>
      <c r="AJ316" s="167"/>
      <c r="AK316" s="167"/>
      <c r="AL316" s="167"/>
      <c r="AM316" s="167"/>
      <c r="AN316" s="167"/>
      <c r="AO316" s="183">
        <f>SUM(AD316:AN321)</f>
        <v>0</v>
      </c>
      <c r="AP316" s="24"/>
      <c r="AQ316" s="8"/>
    </row>
    <row r="317" spans="1:43" ht="14.65" customHeight="1">
      <c r="A317" s="103"/>
      <c r="B317" s="193"/>
      <c r="C317" s="193"/>
      <c r="D317" s="118"/>
      <c r="E317" s="127"/>
      <c r="F317" s="133"/>
      <c r="G317" s="133"/>
      <c r="H317" s="133"/>
      <c r="I317" s="133"/>
      <c r="J317" s="145"/>
      <c r="K317" s="148"/>
      <c r="L317" s="151"/>
      <c r="M317" s="154"/>
      <c r="N317" s="14"/>
      <c r="O317" s="15"/>
      <c r="P317" s="15"/>
      <c r="Q317" s="16"/>
      <c r="R317" s="17" t="str">
        <f ca="1">IF(Q317=0," ",IFERROR(IF(DATEDIF(TODAY(),Q317,"M")&lt;=5,"ROJO",IF(DATEDIF(TODAY(),Q317,"M")&gt;=12,"VERDE",IF(AND(DATEDIF(TODAY(),Q317,"M")&gt;=6,DATEDIF(TODAY(),Q317,"M")&lt;=11),"AMARILLO"))),S317))</f>
        <v xml:space="preserve"> </v>
      </c>
      <c r="S317" s="25" t="str">
        <f>IF(Q317=0," ",IF(Q317&lt;=$N$4,"VENCIDO","NO VENCIDO"))</f>
        <v xml:space="preserve"> </v>
      </c>
      <c r="T317" s="18"/>
      <c r="U317" s="19"/>
      <c r="V317" s="19"/>
      <c r="W317" s="20"/>
      <c r="X317" s="20"/>
      <c r="Y317" s="164"/>
      <c r="Z317" s="21"/>
      <c r="AA317" s="4"/>
      <c r="AB317" s="168"/>
      <c r="AC317" s="168"/>
      <c r="AD317" s="172"/>
      <c r="AE317" s="168"/>
      <c r="AF317" s="168"/>
      <c r="AG317" s="168"/>
      <c r="AH317" s="168"/>
      <c r="AI317" s="168"/>
      <c r="AJ317" s="168"/>
      <c r="AK317" s="168"/>
      <c r="AL317" s="168"/>
      <c r="AM317" s="168"/>
      <c r="AN317" s="168"/>
      <c r="AO317" s="184"/>
      <c r="AP317" s="24"/>
      <c r="AQ317" s="8"/>
    </row>
    <row r="318" spans="1:43" ht="14.65" customHeight="1">
      <c r="A318" s="103"/>
      <c r="B318" s="193"/>
      <c r="C318" s="193"/>
      <c r="D318" s="118"/>
      <c r="E318" s="127"/>
      <c r="F318" s="133"/>
      <c r="G318" s="133"/>
      <c r="H318" s="133"/>
      <c r="I318" s="133"/>
      <c r="J318" s="145"/>
      <c r="K318" s="148"/>
      <c r="L318" s="151"/>
      <c r="M318" s="154"/>
      <c r="N318" s="14"/>
      <c r="O318" s="15"/>
      <c r="P318" s="15"/>
      <c r="Q318" s="16"/>
      <c r="R318" s="40"/>
      <c r="S318" s="41"/>
      <c r="T318" s="18"/>
      <c r="U318" s="19"/>
      <c r="V318" s="19"/>
      <c r="W318" s="20"/>
      <c r="X318" s="20"/>
      <c r="Y318" s="164"/>
      <c r="Z318" s="21"/>
      <c r="AA318" s="4"/>
      <c r="AB318" s="168"/>
      <c r="AC318" s="168"/>
      <c r="AD318" s="172"/>
      <c r="AE318" s="168"/>
      <c r="AF318" s="168"/>
      <c r="AG318" s="168"/>
      <c r="AH318" s="168"/>
      <c r="AI318" s="168"/>
      <c r="AJ318" s="168"/>
      <c r="AK318" s="168"/>
      <c r="AL318" s="168"/>
      <c r="AM318" s="168"/>
      <c r="AN318" s="168"/>
      <c r="AO318" s="184"/>
      <c r="AP318" s="24"/>
      <c r="AQ318" s="8"/>
    </row>
    <row r="319" spans="1:43" ht="14.65" customHeight="1">
      <c r="A319" s="103"/>
      <c r="B319" s="193"/>
      <c r="C319" s="193"/>
      <c r="D319" s="118"/>
      <c r="E319" s="127"/>
      <c r="F319" s="133"/>
      <c r="G319" s="133"/>
      <c r="H319" s="133"/>
      <c r="I319" s="133"/>
      <c r="J319" s="145"/>
      <c r="K319" s="148"/>
      <c r="L319" s="151"/>
      <c r="M319" s="154"/>
      <c r="N319" s="14"/>
      <c r="O319" s="15"/>
      <c r="P319" s="15"/>
      <c r="Q319" s="16"/>
      <c r="R319" s="17" t="str">
        <f ca="1">IF(Q319=0," ",IFERROR(IF(DATEDIF(TODAY(),Q319,"M")&lt;=5,"ROJO",IF(DATEDIF(TODAY(),Q319,"M")&gt;=12,"VERDE",IF(AND(DATEDIF(TODAY(),Q319,"M")&gt;=6,DATEDIF(TODAY(),Q319,"M")&lt;=11),"AMARILLO"))),S319))</f>
        <v xml:space="preserve"> </v>
      </c>
      <c r="S319" s="25" t="str">
        <f>IF(Q319=0," ",IF(Q319&lt;=$N$4,"VENCIDO","NO VENCIDO"))</f>
        <v xml:space="preserve"> </v>
      </c>
      <c r="T319" s="18"/>
      <c r="U319" s="19"/>
      <c r="V319" s="19"/>
      <c r="W319" s="20"/>
      <c r="X319" s="20"/>
      <c r="Y319" s="164"/>
      <c r="Z319" s="21"/>
      <c r="AA319" s="4"/>
      <c r="AB319" s="168"/>
      <c r="AC319" s="168"/>
      <c r="AD319" s="172"/>
      <c r="AE319" s="168"/>
      <c r="AF319" s="168"/>
      <c r="AG319" s="168"/>
      <c r="AH319" s="168"/>
      <c r="AI319" s="168"/>
      <c r="AJ319" s="168"/>
      <c r="AK319" s="168"/>
      <c r="AL319" s="168"/>
      <c r="AM319" s="168"/>
      <c r="AN319" s="168"/>
      <c r="AO319" s="184"/>
      <c r="AP319" s="24"/>
      <c r="AQ319" s="8"/>
    </row>
    <row r="320" spans="1:43" ht="14.65" customHeight="1">
      <c r="A320" s="103"/>
      <c r="B320" s="193"/>
      <c r="C320" s="193"/>
      <c r="D320" s="118"/>
      <c r="E320" s="127"/>
      <c r="F320" s="133"/>
      <c r="G320" s="133"/>
      <c r="H320" s="133"/>
      <c r="I320" s="133"/>
      <c r="J320" s="145"/>
      <c r="K320" s="148"/>
      <c r="L320" s="151"/>
      <c r="M320" s="154"/>
      <c r="N320" s="14"/>
      <c r="O320" s="15"/>
      <c r="P320" s="15"/>
      <c r="Q320" s="16"/>
      <c r="R320" s="17" t="str">
        <f ca="1">IF(Q320=0," ",IFERROR(IF(DATEDIF(TODAY(),Q320,"M")&lt;=5,"ROJO",IF(DATEDIF(TODAY(),Q320,"M")&gt;=12,"VERDE",IF(AND(DATEDIF(TODAY(),Q320,"M")&gt;=6,DATEDIF(TODAY(),Q320,"M")&lt;=11),"AMARILLO"))),S320))</f>
        <v xml:space="preserve"> </v>
      </c>
      <c r="S320" s="25" t="str">
        <f>IF(Q320=0," ",IF(Q320&lt;=$N$4,"VENCIDO","NO VENCIDO"))</f>
        <v xml:space="preserve"> </v>
      </c>
      <c r="T320" s="18"/>
      <c r="U320" s="19"/>
      <c r="V320" s="19"/>
      <c r="W320" s="20"/>
      <c r="X320" s="20"/>
      <c r="Y320" s="164"/>
      <c r="Z320" s="21"/>
      <c r="AA320" s="4"/>
      <c r="AB320" s="168"/>
      <c r="AC320" s="168"/>
      <c r="AD320" s="172"/>
      <c r="AE320" s="168"/>
      <c r="AF320" s="168"/>
      <c r="AG320" s="168"/>
      <c r="AH320" s="168"/>
      <c r="AI320" s="168"/>
      <c r="AJ320" s="168"/>
      <c r="AK320" s="168"/>
      <c r="AL320" s="168"/>
      <c r="AM320" s="168"/>
      <c r="AN320" s="168"/>
      <c r="AO320" s="184"/>
      <c r="AP320" s="24"/>
      <c r="AQ320" s="8"/>
    </row>
    <row r="321" spans="1:43" ht="14.65" customHeight="1">
      <c r="A321" s="103"/>
      <c r="B321" s="193"/>
      <c r="C321" s="193"/>
      <c r="D321" s="118"/>
      <c r="E321" s="127"/>
      <c r="F321" s="133"/>
      <c r="G321" s="133"/>
      <c r="H321" s="133"/>
      <c r="I321" s="133"/>
      <c r="J321" s="145"/>
      <c r="K321" s="148"/>
      <c r="L321" s="151"/>
      <c r="M321" s="155"/>
      <c r="N321" s="14"/>
      <c r="O321" s="15"/>
      <c r="P321" s="15"/>
      <c r="Q321" s="16"/>
      <c r="R321" s="17" t="str">
        <f ca="1">IF(Q321=0," ",IFERROR(IF(DATEDIF(TODAY(),Q321,"M")&lt;=5,"ROJO",IF(DATEDIF(TODAY(),Q321,"M")&gt;=12,"VERDE",IF(AND(DATEDIF(TODAY(),Q321,"M")&gt;=6,DATEDIF(TODAY(),Q321,"M")&lt;=11),"AMARILLO"))),S321))</f>
        <v xml:space="preserve"> </v>
      </c>
      <c r="S321" s="25" t="str">
        <f>IF(Q321=0," ",IF(Q321&lt;=$N$4,"VENCIDO","NO VENCIDO"))</f>
        <v xml:space="preserve"> </v>
      </c>
      <c r="T321" s="18"/>
      <c r="U321" s="19"/>
      <c r="V321" s="19"/>
      <c r="W321" s="20"/>
      <c r="X321" s="20"/>
      <c r="Y321" s="164"/>
      <c r="Z321" s="21"/>
      <c r="AA321" s="4"/>
      <c r="AB321" s="169"/>
      <c r="AC321" s="169"/>
      <c r="AD321" s="173"/>
      <c r="AE321" s="169"/>
      <c r="AF321" s="169"/>
      <c r="AG321" s="169"/>
      <c r="AH321" s="169"/>
      <c r="AI321" s="169"/>
      <c r="AJ321" s="169"/>
      <c r="AK321" s="169"/>
      <c r="AL321" s="169"/>
      <c r="AM321" s="169"/>
      <c r="AN321" s="169"/>
      <c r="AO321" s="185"/>
      <c r="AP321" s="24"/>
      <c r="AQ321" s="8"/>
    </row>
    <row r="322" spans="1:43" ht="16.5">
      <c r="A322" s="103"/>
      <c r="B322" s="193"/>
      <c r="C322" s="193"/>
      <c r="D322" s="119"/>
      <c r="E322" s="128"/>
      <c r="F322" s="134"/>
      <c r="G322" s="134"/>
      <c r="H322" s="134"/>
      <c r="I322" s="134"/>
      <c r="J322" s="146"/>
      <c r="K322" s="149"/>
      <c r="L322" s="152"/>
      <c r="M322" s="28" t="b">
        <f>M316=N322</f>
        <v>1</v>
      </c>
      <c r="N322" s="29">
        <f>SUM(N316:N321)</f>
        <v>0</v>
      </c>
      <c r="O322" s="30" t="s">
        <v>112</v>
      </c>
      <c r="P322" s="31"/>
      <c r="Q322" s="32"/>
      <c r="R322" s="32"/>
      <c r="S322" s="32"/>
      <c r="T322" s="33">
        <f>SUM(T316:T321)</f>
        <v>0</v>
      </c>
      <c r="U322" s="34"/>
      <c r="V322" s="34"/>
      <c r="W322" s="35"/>
      <c r="X322" s="35"/>
      <c r="Y322" s="165"/>
      <c r="Z322" s="36"/>
      <c r="AA322" s="4"/>
      <c r="AB322" s="37"/>
      <c r="AC322" s="38"/>
      <c r="AD322" s="53"/>
      <c r="AE322" s="38"/>
      <c r="AF322" s="38"/>
      <c r="AG322" s="38"/>
      <c r="AH322" s="38"/>
      <c r="AI322" s="38"/>
      <c r="AJ322" s="38"/>
      <c r="AK322" s="38"/>
      <c r="AL322" s="38"/>
      <c r="AM322" s="38"/>
      <c r="AN322" s="38"/>
      <c r="AO322" s="39"/>
      <c r="AP322" s="24"/>
      <c r="AQ322" s="8"/>
    </row>
    <row r="323" spans="1:43" ht="14.65" customHeight="1">
      <c r="A323" s="103">
        <f>+A316+1</f>
        <v>5</v>
      </c>
      <c r="B323" s="193" t="s">
        <v>204</v>
      </c>
      <c r="C323" s="193"/>
      <c r="D323" s="117">
        <f>+Octubre!M323</f>
        <v>93</v>
      </c>
      <c r="E323" s="126"/>
      <c r="F323" s="132"/>
      <c r="G323" s="132"/>
      <c r="H323" s="132"/>
      <c r="I323" s="132"/>
      <c r="J323" s="144">
        <f>+F323+G323</f>
        <v>0</v>
      </c>
      <c r="K323" s="147">
        <f>+AO323</f>
        <v>0</v>
      </c>
      <c r="L323" s="150">
        <f>+J323+K323</f>
        <v>0</v>
      </c>
      <c r="M323" s="153">
        <f>+(D323+E323)-L323+H323-I323</f>
        <v>93</v>
      </c>
      <c r="N323" s="14"/>
      <c r="O323" s="15"/>
      <c r="P323" s="15"/>
      <c r="Q323" s="16"/>
      <c r="R323" s="17" t="str">
        <f ca="1">IF(Q323=0," ",IFERROR(IF(DATEDIF(TODAY(),Q323,"M")&lt;=5,"ROJO",IF(DATEDIF(TODAY(),Q323,"M")&gt;=12,"VERDE",IF(AND(DATEDIF(TODAY(),Q323,"M")&gt;=6,DATEDIF(TODAY(),Q323,"M")&lt;=11),"AMARILLO"))),S323))</f>
        <v xml:space="preserve"> </v>
      </c>
      <c r="S323" s="17" t="str">
        <f>IF(Q323=0," ",IF(Q323&lt;=$N$4,"VENCIDO","NO VENCIDO"))</f>
        <v xml:space="preserve"> </v>
      </c>
      <c r="T323" s="18"/>
      <c r="U323" s="19"/>
      <c r="V323" s="19"/>
      <c r="W323" s="20"/>
      <c r="X323" s="20"/>
      <c r="Y323" s="163">
        <f>+AT323</f>
        <v>0</v>
      </c>
      <c r="Z323" s="21"/>
      <c r="AA323" s="4"/>
      <c r="AB323" s="167"/>
      <c r="AC323" s="167"/>
      <c r="AD323" s="171">
        <f>+AB323+AC323</f>
        <v>0</v>
      </c>
      <c r="AE323" s="167"/>
      <c r="AF323" s="167"/>
      <c r="AG323" s="167"/>
      <c r="AH323" s="167"/>
      <c r="AI323" s="167"/>
      <c r="AJ323" s="167"/>
      <c r="AK323" s="167"/>
      <c r="AL323" s="167"/>
      <c r="AM323" s="167"/>
      <c r="AN323" s="167"/>
      <c r="AO323" s="183">
        <f>SUM(AD323:AN328)</f>
        <v>0</v>
      </c>
      <c r="AP323" s="24"/>
      <c r="AQ323" s="8"/>
    </row>
    <row r="324" spans="1:43" ht="14.65" customHeight="1">
      <c r="A324" s="103"/>
      <c r="B324" s="193"/>
      <c r="C324" s="193"/>
      <c r="D324" s="118"/>
      <c r="E324" s="127"/>
      <c r="F324" s="133"/>
      <c r="G324" s="133"/>
      <c r="H324" s="133"/>
      <c r="I324" s="133"/>
      <c r="J324" s="145"/>
      <c r="K324" s="148"/>
      <c r="L324" s="151"/>
      <c r="M324" s="154"/>
      <c r="N324" s="14"/>
      <c r="O324" s="15"/>
      <c r="P324" s="15"/>
      <c r="Q324" s="16"/>
      <c r="R324" s="17" t="str">
        <f ca="1">IF(Q324=0," ",IFERROR(IF(DATEDIF(TODAY(),Q324,"M")&lt;=5,"ROJO",IF(DATEDIF(TODAY(),Q324,"M")&gt;=12,"VERDE",IF(AND(DATEDIF(TODAY(),Q324,"M")&gt;=6,DATEDIF(TODAY(),Q324,"M")&lt;=11),"AMARILLO"))),S324))</f>
        <v xml:space="preserve"> </v>
      </c>
      <c r="S324" s="25" t="str">
        <f>IF(Q324=0," ",IF(Q324&lt;=$N$4,"VENCIDO","NO VENCIDO"))</f>
        <v xml:space="preserve"> </v>
      </c>
      <c r="T324" s="18"/>
      <c r="U324" s="19"/>
      <c r="V324" s="19"/>
      <c r="W324" s="20"/>
      <c r="X324" s="20"/>
      <c r="Y324" s="164"/>
      <c r="Z324" s="21"/>
      <c r="AA324" s="4"/>
      <c r="AB324" s="168"/>
      <c r="AC324" s="168"/>
      <c r="AD324" s="172"/>
      <c r="AE324" s="168"/>
      <c r="AF324" s="168"/>
      <c r="AG324" s="168"/>
      <c r="AH324" s="168"/>
      <c r="AI324" s="168"/>
      <c r="AJ324" s="168"/>
      <c r="AK324" s="168"/>
      <c r="AL324" s="168"/>
      <c r="AM324" s="168"/>
      <c r="AN324" s="168"/>
      <c r="AO324" s="184"/>
      <c r="AP324" s="24"/>
      <c r="AQ324" s="8"/>
    </row>
    <row r="325" spans="1:43" ht="14.65" customHeight="1">
      <c r="A325" s="103"/>
      <c r="B325" s="193"/>
      <c r="C325" s="193"/>
      <c r="D325" s="118"/>
      <c r="E325" s="127"/>
      <c r="F325" s="133"/>
      <c r="G325" s="133"/>
      <c r="H325" s="133"/>
      <c r="I325" s="133"/>
      <c r="J325" s="145"/>
      <c r="K325" s="148"/>
      <c r="L325" s="151"/>
      <c r="M325" s="154"/>
      <c r="N325" s="14"/>
      <c r="O325" s="15"/>
      <c r="P325" s="15"/>
      <c r="Q325" s="16"/>
      <c r="R325" s="40"/>
      <c r="S325" s="41"/>
      <c r="T325" s="18"/>
      <c r="U325" s="19"/>
      <c r="V325" s="19"/>
      <c r="W325" s="20"/>
      <c r="X325" s="20"/>
      <c r="Y325" s="164"/>
      <c r="Z325" s="21"/>
      <c r="AA325" s="4"/>
      <c r="AB325" s="168"/>
      <c r="AC325" s="168"/>
      <c r="AD325" s="172"/>
      <c r="AE325" s="168"/>
      <c r="AF325" s="168"/>
      <c r="AG325" s="168"/>
      <c r="AH325" s="168"/>
      <c r="AI325" s="168"/>
      <c r="AJ325" s="168"/>
      <c r="AK325" s="168"/>
      <c r="AL325" s="168"/>
      <c r="AM325" s="168"/>
      <c r="AN325" s="168"/>
      <c r="AO325" s="184"/>
      <c r="AP325" s="24"/>
      <c r="AQ325" s="8"/>
    </row>
    <row r="326" spans="1:43" ht="14.65" customHeight="1">
      <c r="A326" s="103"/>
      <c r="B326" s="193"/>
      <c r="C326" s="193"/>
      <c r="D326" s="118"/>
      <c r="E326" s="127"/>
      <c r="F326" s="133"/>
      <c r="G326" s="133"/>
      <c r="H326" s="133"/>
      <c r="I326" s="133"/>
      <c r="J326" s="145"/>
      <c r="K326" s="148"/>
      <c r="L326" s="151"/>
      <c r="M326" s="154"/>
      <c r="N326" s="14"/>
      <c r="O326" s="15"/>
      <c r="P326" s="15"/>
      <c r="Q326" s="16"/>
      <c r="R326" s="17" t="str">
        <f ca="1">IF(Q326=0," ",IFERROR(IF(DATEDIF(TODAY(),Q326,"M")&lt;=5,"ROJO",IF(DATEDIF(TODAY(),Q326,"M")&gt;=12,"VERDE",IF(AND(DATEDIF(TODAY(),Q326,"M")&gt;=6,DATEDIF(TODAY(),Q326,"M")&lt;=11),"AMARILLO"))),S326))</f>
        <v xml:space="preserve"> </v>
      </c>
      <c r="S326" s="25" t="str">
        <f>IF(Q326=0," ",IF(Q326&lt;=$N$4,"VENCIDO","NO VENCIDO"))</f>
        <v xml:space="preserve"> </v>
      </c>
      <c r="T326" s="18"/>
      <c r="U326" s="19"/>
      <c r="V326" s="19"/>
      <c r="W326" s="20"/>
      <c r="X326" s="20"/>
      <c r="Y326" s="164"/>
      <c r="Z326" s="21"/>
      <c r="AA326" s="4"/>
      <c r="AB326" s="168"/>
      <c r="AC326" s="168"/>
      <c r="AD326" s="172"/>
      <c r="AE326" s="168"/>
      <c r="AF326" s="168"/>
      <c r="AG326" s="168"/>
      <c r="AH326" s="168"/>
      <c r="AI326" s="168"/>
      <c r="AJ326" s="168"/>
      <c r="AK326" s="168"/>
      <c r="AL326" s="168"/>
      <c r="AM326" s="168"/>
      <c r="AN326" s="168"/>
      <c r="AO326" s="184"/>
      <c r="AP326" s="24"/>
      <c r="AQ326" s="8"/>
    </row>
    <row r="327" spans="1:43" ht="14.65" customHeight="1">
      <c r="A327" s="103"/>
      <c r="B327" s="193"/>
      <c r="C327" s="193"/>
      <c r="D327" s="118"/>
      <c r="E327" s="127"/>
      <c r="F327" s="133"/>
      <c r="G327" s="133"/>
      <c r="H327" s="133"/>
      <c r="I327" s="133"/>
      <c r="J327" s="145"/>
      <c r="K327" s="148"/>
      <c r="L327" s="151"/>
      <c r="M327" s="154"/>
      <c r="N327" s="14"/>
      <c r="O327" s="15"/>
      <c r="P327" s="15"/>
      <c r="Q327" s="16"/>
      <c r="R327" s="17" t="str">
        <f ca="1">IF(Q327=0," ",IFERROR(IF(DATEDIF(TODAY(),Q327,"M")&lt;=5,"ROJO",IF(DATEDIF(TODAY(),Q327,"M")&gt;=12,"VERDE",IF(AND(DATEDIF(TODAY(),Q327,"M")&gt;=6,DATEDIF(TODAY(),Q327,"M")&lt;=11),"AMARILLO"))),S327))</f>
        <v xml:space="preserve"> </v>
      </c>
      <c r="S327" s="25" t="str">
        <f>IF(Q327=0," ",IF(Q327&lt;=$N$4,"VENCIDO","NO VENCIDO"))</f>
        <v xml:space="preserve"> </v>
      </c>
      <c r="T327" s="18"/>
      <c r="U327" s="19"/>
      <c r="V327" s="19"/>
      <c r="W327" s="20"/>
      <c r="X327" s="20"/>
      <c r="Y327" s="164"/>
      <c r="Z327" s="21"/>
      <c r="AA327" s="4"/>
      <c r="AB327" s="168"/>
      <c r="AC327" s="168"/>
      <c r="AD327" s="172"/>
      <c r="AE327" s="168"/>
      <c r="AF327" s="168"/>
      <c r="AG327" s="168"/>
      <c r="AH327" s="168"/>
      <c r="AI327" s="168"/>
      <c r="AJ327" s="168"/>
      <c r="AK327" s="168"/>
      <c r="AL327" s="168"/>
      <c r="AM327" s="168"/>
      <c r="AN327" s="168"/>
      <c r="AO327" s="184"/>
      <c r="AP327" s="24"/>
      <c r="AQ327" s="8"/>
    </row>
    <row r="328" spans="1:43" ht="14.65" customHeight="1">
      <c r="A328" s="103"/>
      <c r="B328" s="193"/>
      <c r="C328" s="193"/>
      <c r="D328" s="118"/>
      <c r="E328" s="127"/>
      <c r="F328" s="133"/>
      <c r="G328" s="133"/>
      <c r="H328" s="133"/>
      <c r="I328" s="133"/>
      <c r="J328" s="145"/>
      <c r="K328" s="148"/>
      <c r="L328" s="151"/>
      <c r="M328" s="155"/>
      <c r="N328" s="14"/>
      <c r="O328" s="15"/>
      <c r="P328" s="15"/>
      <c r="Q328" s="16"/>
      <c r="R328" s="17" t="str">
        <f ca="1">IF(Q328=0," ",IFERROR(IF(DATEDIF(TODAY(),Q328,"M")&lt;=5,"ROJO",IF(DATEDIF(TODAY(),Q328,"M")&gt;=12,"VERDE",IF(AND(DATEDIF(TODAY(),Q328,"M")&gt;=6,DATEDIF(TODAY(),Q328,"M")&lt;=11),"AMARILLO"))),S328))</f>
        <v xml:space="preserve"> </v>
      </c>
      <c r="S328" s="25" t="str">
        <f>IF(Q328=0," ",IF(Q328&lt;=$N$4,"VENCIDO","NO VENCIDO"))</f>
        <v xml:space="preserve"> </v>
      </c>
      <c r="T328" s="18"/>
      <c r="U328" s="19"/>
      <c r="V328" s="19"/>
      <c r="W328" s="20"/>
      <c r="X328" s="20"/>
      <c r="Y328" s="164"/>
      <c r="Z328" s="21"/>
      <c r="AA328" s="4"/>
      <c r="AB328" s="169"/>
      <c r="AC328" s="169"/>
      <c r="AD328" s="173"/>
      <c r="AE328" s="169"/>
      <c r="AF328" s="169"/>
      <c r="AG328" s="169"/>
      <c r="AH328" s="169"/>
      <c r="AI328" s="169"/>
      <c r="AJ328" s="169"/>
      <c r="AK328" s="169"/>
      <c r="AL328" s="169"/>
      <c r="AM328" s="169"/>
      <c r="AN328" s="169"/>
      <c r="AO328" s="185"/>
      <c r="AP328" s="24"/>
      <c r="AQ328" s="8"/>
    </row>
    <row r="329" spans="1:43" ht="16.5">
      <c r="A329" s="103"/>
      <c r="B329" s="193"/>
      <c r="C329" s="193"/>
      <c r="D329" s="119"/>
      <c r="E329" s="128"/>
      <c r="F329" s="134"/>
      <c r="G329" s="134"/>
      <c r="H329" s="134"/>
      <c r="I329" s="134"/>
      <c r="J329" s="146"/>
      <c r="K329" s="149"/>
      <c r="L329" s="152"/>
      <c r="M329" s="28" t="b">
        <f>M323=N329</f>
        <v>0</v>
      </c>
      <c r="N329" s="29">
        <f>SUM(N323:N328)</f>
        <v>0</v>
      </c>
      <c r="O329" s="30" t="s">
        <v>112</v>
      </c>
      <c r="P329" s="31"/>
      <c r="Q329" s="32"/>
      <c r="R329" s="32"/>
      <c r="S329" s="32"/>
      <c r="T329" s="33">
        <f>SUM(T323:T328)</f>
        <v>0</v>
      </c>
      <c r="U329" s="34"/>
      <c r="V329" s="34"/>
      <c r="W329" s="35"/>
      <c r="X329" s="35"/>
      <c r="Y329" s="165"/>
      <c r="Z329" s="36"/>
      <c r="AA329" s="4"/>
      <c r="AB329" s="37"/>
      <c r="AC329" s="38"/>
      <c r="AD329" s="53"/>
      <c r="AE329" s="38"/>
      <c r="AF329" s="38"/>
      <c r="AG329" s="38"/>
      <c r="AH329" s="38"/>
      <c r="AI329" s="38"/>
      <c r="AJ329" s="38"/>
      <c r="AK329" s="38"/>
      <c r="AL329" s="38"/>
      <c r="AM329" s="38"/>
      <c r="AN329" s="38"/>
      <c r="AO329" s="39"/>
      <c r="AP329" s="24"/>
      <c r="AQ329" s="8"/>
    </row>
    <row r="330" spans="1:43" ht="14.65" customHeight="1">
      <c r="A330" s="103">
        <f>+A323+1</f>
        <v>6</v>
      </c>
      <c r="B330" s="193" t="s">
        <v>205</v>
      </c>
      <c r="C330" s="193"/>
      <c r="D330" s="117">
        <f>+Octubre!M330</f>
        <v>0</v>
      </c>
      <c r="E330" s="126"/>
      <c r="F330" s="132"/>
      <c r="G330" s="132"/>
      <c r="H330" s="132"/>
      <c r="I330" s="132"/>
      <c r="J330" s="144">
        <f>+F330+G330</f>
        <v>0</v>
      </c>
      <c r="K330" s="147">
        <f>+AO330</f>
        <v>0</v>
      </c>
      <c r="L330" s="150">
        <f>+J330+K330</f>
        <v>0</v>
      </c>
      <c r="M330" s="153">
        <f>+(D330+E330)-L330+H330-I330</f>
        <v>0</v>
      </c>
      <c r="N330" s="14"/>
      <c r="O330" s="15"/>
      <c r="P330" s="15"/>
      <c r="Q330" s="16"/>
      <c r="R330" s="17" t="str">
        <f ca="1">IF(Q330=0," ",IFERROR(IF(DATEDIF(TODAY(),Q330,"M")&lt;=5,"ROJO",IF(DATEDIF(TODAY(),Q330,"M")&gt;=12,"VERDE",IF(AND(DATEDIF(TODAY(),Q330,"M")&gt;=6,DATEDIF(TODAY(),Q330,"M")&lt;=11),"AMARILLO"))),S330))</f>
        <v xml:space="preserve"> </v>
      </c>
      <c r="S330" s="17" t="str">
        <f>IF(Q330=0," ",IF(Q330&lt;=$N$4,"VENCIDO","NO VENCIDO"))</f>
        <v xml:space="preserve"> </v>
      </c>
      <c r="T330" s="18"/>
      <c r="U330" s="19"/>
      <c r="V330" s="19"/>
      <c r="W330" s="20"/>
      <c r="X330" s="20"/>
      <c r="Y330" s="163">
        <f>+AT330</f>
        <v>0</v>
      </c>
      <c r="Z330" s="21"/>
      <c r="AA330" s="4"/>
      <c r="AB330" s="167"/>
      <c r="AC330" s="167"/>
      <c r="AD330" s="171">
        <f>+AB330+AC330</f>
        <v>0</v>
      </c>
      <c r="AE330" s="167"/>
      <c r="AF330" s="167"/>
      <c r="AG330" s="167"/>
      <c r="AH330" s="167"/>
      <c r="AI330" s="167"/>
      <c r="AJ330" s="167"/>
      <c r="AK330" s="167"/>
      <c r="AL330" s="167"/>
      <c r="AM330" s="167"/>
      <c r="AN330" s="167"/>
      <c r="AO330" s="183">
        <f>SUM(AD330:AN335)</f>
        <v>0</v>
      </c>
      <c r="AP330" s="24"/>
      <c r="AQ330" s="8"/>
    </row>
    <row r="331" spans="1:43" ht="14.65" customHeight="1">
      <c r="A331" s="103"/>
      <c r="B331" s="193"/>
      <c r="C331" s="193"/>
      <c r="D331" s="118"/>
      <c r="E331" s="127"/>
      <c r="F331" s="133"/>
      <c r="G331" s="133"/>
      <c r="H331" s="133"/>
      <c r="I331" s="133"/>
      <c r="J331" s="145"/>
      <c r="K331" s="148"/>
      <c r="L331" s="151"/>
      <c r="M331" s="154"/>
      <c r="N331" s="14"/>
      <c r="O331" s="15"/>
      <c r="P331" s="15"/>
      <c r="Q331" s="16"/>
      <c r="R331" s="17" t="str">
        <f ca="1">IF(Q331=0," ",IFERROR(IF(DATEDIF(TODAY(),Q331,"M")&lt;=5,"ROJO",IF(DATEDIF(TODAY(),Q331,"M")&gt;=12,"VERDE",IF(AND(DATEDIF(TODAY(),Q331,"M")&gt;=6,DATEDIF(TODAY(),Q331,"M")&lt;=11),"AMARILLO"))),S331))</f>
        <v xml:space="preserve"> </v>
      </c>
      <c r="S331" s="25" t="str">
        <f>IF(Q331=0," ",IF(Q331&lt;=$N$4,"VENCIDO","NO VENCIDO"))</f>
        <v xml:space="preserve"> </v>
      </c>
      <c r="T331" s="18"/>
      <c r="U331" s="19"/>
      <c r="V331" s="19"/>
      <c r="W331" s="20"/>
      <c r="X331" s="20"/>
      <c r="Y331" s="164"/>
      <c r="Z331" s="21"/>
      <c r="AA331" s="4"/>
      <c r="AB331" s="168"/>
      <c r="AC331" s="168"/>
      <c r="AD331" s="172"/>
      <c r="AE331" s="168"/>
      <c r="AF331" s="168"/>
      <c r="AG331" s="168"/>
      <c r="AH331" s="168"/>
      <c r="AI331" s="168"/>
      <c r="AJ331" s="168"/>
      <c r="AK331" s="168"/>
      <c r="AL331" s="168"/>
      <c r="AM331" s="168"/>
      <c r="AN331" s="168"/>
      <c r="AO331" s="184"/>
      <c r="AP331" s="24"/>
      <c r="AQ331" s="8"/>
    </row>
    <row r="332" spans="1:43" ht="14.65" customHeight="1">
      <c r="A332" s="103"/>
      <c r="B332" s="193"/>
      <c r="C332" s="193"/>
      <c r="D332" s="118"/>
      <c r="E332" s="127"/>
      <c r="F332" s="133"/>
      <c r="G332" s="133"/>
      <c r="H332" s="133"/>
      <c r="I332" s="133"/>
      <c r="J332" s="145"/>
      <c r="K332" s="148"/>
      <c r="L332" s="151"/>
      <c r="M332" s="154"/>
      <c r="N332" s="14"/>
      <c r="O332" s="15"/>
      <c r="P332" s="15"/>
      <c r="Q332" s="16"/>
      <c r="R332" s="40"/>
      <c r="S332" s="41"/>
      <c r="T332" s="18"/>
      <c r="U332" s="19"/>
      <c r="V332" s="19"/>
      <c r="W332" s="20"/>
      <c r="X332" s="20"/>
      <c r="Y332" s="164"/>
      <c r="Z332" s="21"/>
      <c r="AA332" s="4"/>
      <c r="AB332" s="168"/>
      <c r="AC332" s="168"/>
      <c r="AD332" s="172"/>
      <c r="AE332" s="168"/>
      <c r="AF332" s="168"/>
      <c r="AG332" s="168"/>
      <c r="AH332" s="168"/>
      <c r="AI332" s="168"/>
      <c r="AJ332" s="168"/>
      <c r="AK332" s="168"/>
      <c r="AL332" s="168"/>
      <c r="AM332" s="168"/>
      <c r="AN332" s="168"/>
      <c r="AO332" s="184"/>
      <c r="AP332" s="24"/>
      <c r="AQ332" s="8"/>
    </row>
    <row r="333" spans="1:43" ht="14.65" customHeight="1">
      <c r="A333" s="103"/>
      <c r="B333" s="193"/>
      <c r="C333" s="193"/>
      <c r="D333" s="118"/>
      <c r="E333" s="127"/>
      <c r="F333" s="133"/>
      <c r="G333" s="133"/>
      <c r="H333" s="133"/>
      <c r="I333" s="133"/>
      <c r="J333" s="145"/>
      <c r="K333" s="148"/>
      <c r="L333" s="151"/>
      <c r="M333" s="154"/>
      <c r="N333" s="14"/>
      <c r="O333" s="15"/>
      <c r="P333" s="15"/>
      <c r="Q333" s="16"/>
      <c r="R333" s="17" t="str">
        <f ca="1">IF(Q333=0," ",IFERROR(IF(DATEDIF(TODAY(),Q333,"M")&lt;=5,"ROJO",IF(DATEDIF(TODAY(),Q333,"M")&gt;=12,"VERDE",IF(AND(DATEDIF(TODAY(),Q333,"M")&gt;=6,DATEDIF(TODAY(),Q333,"M")&lt;=11),"AMARILLO"))),S333))</f>
        <v xml:space="preserve"> </v>
      </c>
      <c r="S333" s="25" t="str">
        <f>IF(Q333=0," ",IF(Q333&lt;=$N$4,"VENCIDO","NO VENCIDO"))</f>
        <v xml:space="preserve"> </v>
      </c>
      <c r="T333" s="18"/>
      <c r="U333" s="19"/>
      <c r="V333" s="19"/>
      <c r="W333" s="20"/>
      <c r="X333" s="20"/>
      <c r="Y333" s="164"/>
      <c r="Z333" s="21"/>
      <c r="AA333" s="4"/>
      <c r="AB333" s="168"/>
      <c r="AC333" s="168"/>
      <c r="AD333" s="172"/>
      <c r="AE333" s="168"/>
      <c r="AF333" s="168"/>
      <c r="AG333" s="168"/>
      <c r="AH333" s="168"/>
      <c r="AI333" s="168"/>
      <c r="AJ333" s="168"/>
      <c r="AK333" s="168"/>
      <c r="AL333" s="168"/>
      <c r="AM333" s="168"/>
      <c r="AN333" s="168"/>
      <c r="AO333" s="184"/>
      <c r="AP333" s="24"/>
      <c r="AQ333" s="8"/>
    </row>
    <row r="334" spans="1:43" ht="14.65" customHeight="1">
      <c r="A334" s="103"/>
      <c r="B334" s="193"/>
      <c r="C334" s="193"/>
      <c r="D334" s="118"/>
      <c r="E334" s="127"/>
      <c r="F334" s="133"/>
      <c r="G334" s="133"/>
      <c r="H334" s="133"/>
      <c r="I334" s="133"/>
      <c r="J334" s="145"/>
      <c r="K334" s="148"/>
      <c r="L334" s="151"/>
      <c r="M334" s="154"/>
      <c r="N334" s="14"/>
      <c r="O334" s="15"/>
      <c r="P334" s="15"/>
      <c r="Q334" s="16"/>
      <c r="R334" s="17" t="str">
        <f ca="1">IF(Q334=0," ",IFERROR(IF(DATEDIF(TODAY(),Q334,"M")&lt;=5,"ROJO",IF(DATEDIF(TODAY(),Q334,"M")&gt;=12,"VERDE",IF(AND(DATEDIF(TODAY(),Q334,"M")&gt;=6,DATEDIF(TODAY(),Q334,"M")&lt;=11),"AMARILLO"))),S334))</f>
        <v xml:space="preserve"> </v>
      </c>
      <c r="S334" s="25" t="str">
        <f>IF(Q334=0," ",IF(Q334&lt;=$N$4,"VENCIDO","NO VENCIDO"))</f>
        <v xml:space="preserve"> </v>
      </c>
      <c r="T334" s="18"/>
      <c r="U334" s="19"/>
      <c r="V334" s="19"/>
      <c r="W334" s="20"/>
      <c r="X334" s="20"/>
      <c r="Y334" s="164"/>
      <c r="Z334" s="21"/>
      <c r="AA334" s="4"/>
      <c r="AB334" s="168"/>
      <c r="AC334" s="168"/>
      <c r="AD334" s="172"/>
      <c r="AE334" s="168"/>
      <c r="AF334" s="168"/>
      <c r="AG334" s="168"/>
      <c r="AH334" s="168"/>
      <c r="AI334" s="168"/>
      <c r="AJ334" s="168"/>
      <c r="AK334" s="168"/>
      <c r="AL334" s="168"/>
      <c r="AM334" s="168"/>
      <c r="AN334" s="168"/>
      <c r="AO334" s="184"/>
      <c r="AP334" s="24"/>
      <c r="AQ334" s="8"/>
    </row>
    <row r="335" spans="1:43" ht="14.65" customHeight="1">
      <c r="A335" s="103"/>
      <c r="B335" s="193"/>
      <c r="C335" s="193"/>
      <c r="D335" s="118"/>
      <c r="E335" s="127"/>
      <c r="F335" s="133"/>
      <c r="G335" s="133"/>
      <c r="H335" s="133"/>
      <c r="I335" s="133"/>
      <c r="J335" s="145"/>
      <c r="K335" s="148"/>
      <c r="L335" s="151"/>
      <c r="M335" s="155"/>
      <c r="N335" s="14"/>
      <c r="O335" s="15"/>
      <c r="P335" s="15"/>
      <c r="Q335" s="16"/>
      <c r="R335" s="17" t="str">
        <f ca="1">IF(Q335=0," ",IFERROR(IF(DATEDIF(TODAY(),Q335,"M")&lt;=5,"ROJO",IF(DATEDIF(TODAY(),Q335,"M")&gt;=12,"VERDE",IF(AND(DATEDIF(TODAY(),Q335,"M")&gt;=6,DATEDIF(TODAY(),Q335,"M")&lt;=11),"AMARILLO"))),S335))</f>
        <v xml:space="preserve"> </v>
      </c>
      <c r="S335" s="25" t="str">
        <f>IF(Q335=0," ",IF(Q335&lt;=$N$4,"VENCIDO","NO VENCIDO"))</f>
        <v xml:space="preserve"> </v>
      </c>
      <c r="T335" s="18"/>
      <c r="U335" s="19"/>
      <c r="V335" s="19"/>
      <c r="W335" s="20"/>
      <c r="X335" s="20"/>
      <c r="Y335" s="164"/>
      <c r="Z335" s="21"/>
      <c r="AA335" s="4"/>
      <c r="AB335" s="169"/>
      <c r="AC335" s="169"/>
      <c r="AD335" s="173"/>
      <c r="AE335" s="169"/>
      <c r="AF335" s="169"/>
      <c r="AG335" s="169"/>
      <c r="AH335" s="169"/>
      <c r="AI335" s="169"/>
      <c r="AJ335" s="169"/>
      <c r="AK335" s="169"/>
      <c r="AL335" s="169"/>
      <c r="AM335" s="169"/>
      <c r="AN335" s="169"/>
      <c r="AO335" s="185"/>
      <c r="AP335" s="24"/>
      <c r="AQ335" s="8"/>
    </row>
    <row r="336" spans="1:43" ht="16.5">
      <c r="A336" s="103"/>
      <c r="B336" s="193"/>
      <c r="C336" s="193"/>
      <c r="D336" s="119"/>
      <c r="E336" s="128"/>
      <c r="F336" s="134"/>
      <c r="G336" s="134"/>
      <c r="H336" s="134"/>
      <c r="I336" s="134"/>
      <c r="J336" s="146"/>
      <c r="K336" s="149"/>
      <c r="L336" s="152"/>
      <c r="M336" s="28" t="b">
        <f>M330=N336</f>
        <v>1</v>
      </c>
      <c r="N336" s="29">
        <f>SUM(N330:N335)</f>
        <v>0</v>
      </c>
      <c r="O336" s="30" t="s">
        <v>112</v>
      </c>
      <c r="P336" s="31"/>
      <c r="Q336" s="32"/>
      <c r="R336" s="32"/>
      <c r="S336" s="32"/>
      <c r="T336" s="33">
        <f>SUM(T330:T335)</f>
        <v>0</v>
      </c>
      <c r="U336" s="34"/>
      <c r="V336" s="34"/>
      <c r="W336" s="35"/>
      <c r="X336" s="35"/>
      <c r="Y336" s="165"/>
      <c r="Z336" s="36"/>
      <c r="AA336" s="4"/>
      <c r="AB336" s="37"/>
      <c r="AC336" s="38"/>
      <c r="AD336" s="53"/>
      <c r="AE336" s="38"/>
      <c r="AF336" s="38"/>
      <c r="AG336" s="38"/>
      <c r="AH336" s="38"/>
      <c r="AI336" s="38"/>
      <c r="AJ336" s="38"/>
      <c r="AK336" s="38"/>
      <c r="AL336" s="38"/>
      <c r="AM336" s="38"/>
      <c r="AN336" s="38"/>
      <c r="AO336" s="39"/>
      <c r="AP336" s="24"/>
      <c r="AQ336" s="8"/>
    </row>
    <row r="337" spans="1:43" ht="14.65" customHeight="1">
      <c r="A337" s="103">
        <f>+A330+1</f>
        <v>7</v>
      </c>
      <c r="B337" s="193" t="s">
        <v>208</v>
      </c>
      <c r="C337" s="193"/>
      <c r="D337" s="117">
        <f>+Octubre!M337</f>
        <v>0</v>
      </c>
      <c r="E337" s="126"/>
      <c r="F337" s="132"/>
      <c r="G337" s="132"/>
      <c r="H337" s="132"/>
      <c r="I337" s="132"/>
      <c r="J337" s="144">
        <f>+F337+G337</f>
        <v>0</v>
      </c>
      <c r="K337" s="147">
        <f>+AO337</f>
        <v>0</v>
      </c>
      <c r="L337" s="150">
        <f>+J337+K337</f>
        <v>0</v>
      </c>
      <c r="M337" s="153">
        <f>+(D337+E337)-L337+H337-I337</f>
        <v>0</v>
      </c>
      <c r="N337" s="14"/>
      <c r="O337" s="15"/>
      <c r="P337" s="15"/>
      <c r="Q337" s="16"/>
      <c r="R337" s="17" t="str">
        <f ca="1">IF(Q337=0," ",IFERROR(IF(DATEDIF(TODAY(),Q337,"M")&lt;=5,"ROJO",IF(DATEDIF(TODAY(),Q337,"M")&gt;=12,"VERDE",IF(AND(DATEDIF(TODAY(),Q337,"M")&gt;=6,DATEDIF(TODAY(),Q337,"M")&lt;=11),"AMARILLO"))),S337))</f>
        <v xml:space="preserve"> </v>
      </c>
      <c r="S337" s="17" t="str">
        <f>IF(Q337=0," ",IF(Q337&lt;=$N$4,"VENCIDO","NO VENCIDO"))</f>
        <v xml:space="preserve"> </v>
      </c>
      <c r="T337" s="18"/>
      <c r="U337" s="19"/>
      <c r="V337" s="19"/>
      <c r="W337" s="20"/>
      <c r="X337" s="20"/>
      <c r="Y337" s="163">
        <f>+AT337</f>
        <v>0</v>
      </c>
      <c r="Z337" s="21"/>
      <c r="AA337" s="4"/>
      <c r="AB337" s="167"/>
      <c r="AC337" s="167"/>
      <c r="AD337" s="171">
        <f>+AB337+AC337</f>
        <v>0</v>
      </c>
      <c r="AE337" s="167"/>
      <c r="AF337" s="167"/>
      <c r="AG337" s="167"/>
      <c r="AH337" s="167"/>
      <c r="AI337" s="167"/>
      <c r="AJ337" s="167"/>
      <c r="AK337" s="167"/>
      <c r="AL337" s="167"/>
      <c r="AM337" s="167"/>
      <c r="AN337" s="167"/>
      <c r="AO337" s="183">
        <f>SUM(AD337:AN342)</f>
        <v>0</v>
      </c>
      <c r="AP337" s="24"/>
      <c r="AQ337" s="8"/>
    </row>
    <row r="338" spans="1:43" ht="14.65" customHeight="1">
      <c r="A338" s="103"/>
      <c r="B338" s="193"/>
      <c r="C338" s="193"/>
      <c r="D338" s="118"/>
      <c r="E338" s="127"/>
      <c r="F338" s="133"/>
      <c r="G338" s="133"/>
      <c r="H338" s="133"/>
      <c r="I338" s="133"/>
      <c r="J338" s="145"/>
      <c r="K338" s="148"/>
      <c r="L338" s="151"/>
      <c r="M338" s="154"/>
      <c r="N338" s="14"/>
      <c r="O338" s="15"/>
      <c r="P338" s="15"/>
      <c r="Q338" s="16"/>
      <c r="R338" s="17" t="str">
        <f ca="1">IF(Q338=0," ",IFERROR(IF(DATEDIF(TODAY(),Q338,"M")&lt;=5,"ROJO",IF(DATEDIF(TODAY(),Q338,"M")&gt;=12,"VERDE",IF(AND(DATEDIF(TODAY(),Q338,"M")&gt;=6,DATEDIF(TODAY(),Q338,"M")&lt;=11),"AMARILLO"))),S338))</f>
        <v xml:space="preserve"> </v>
      </c>
      <c r="S338" s="25" t="str">
        <f>IF(Q338=0," ",IF(Q338&lt;=$N$4,"VENCIDO","NO VENCIDO"))</f>
        <v xml:space="preserve"> </v>
      </c>
      <c r="T338" s="18"/>
      <c r="U338" s="19"/>
      <c r="V338" s="19"/>
      <c r="W338" s="20"/>
      <c r="X338" s="20"/>
      <c r="Y338" s="164"/>
      <c r="Z338" s="21"/>
      <c r="AA338" s="4"/>
      <c r="AB338" s="168"/>
      <c r="AC338" s="168"/>
      <c r="AD338" s="172"/>
      <c r="AE338" s="168"/>
      <c r="AF338" s="168"/>
      <c r="AG338" s="168"/>
      <c r="AH338" s="168"/>
      <c r="AI338" s="168"/>
      <c r="AJ338" s="168"/>
      <c r="AK338" s="168"/>
      <c r="AL338" s="168"/>
      <c r="AM338" s="168"/>
      <c r="AN338" s="168"/>
      <c r="AO338" s="184"/>
      <c r="AP338" s="24"/>
      <c r="AQ338" s="8"/>
    </row>
    <row r="339" spans="1:43" ht="14.65" customHeight="1">
      <c r="A339" s="103"/>
      <c r="B339" s="193"/>
      <c r="C339" s="193"/>
      <c r="D339" s="118"/>
      <c r="E339" s="127"/>
      <c r="F339" s="133"/>
      <c r="G339" s="133"/>
      <c r="H339" s="133"/>
      <c r="I339" s="133"/>
      <c r="J339" s="145"/>
      <c r="K339" s="148"/>
      <c r="L339" s="151"/>
      <c r="M339" s="154"/>
      <c r="N339" s="14"/>
      <c r="O339" s="15"/>
      <c r="P339" s="15"/>
      <c r="Q339" s="16"/>
      <c r="R339" s="40"/>
      <c r="S339" s="41"/>
      <c r="T339" s="18"/>
      <c r="U339" s="19"/>
      <c r="V339" s="19"/>
      <c r="W339" s="20"/>
      <c r="X339" s="20"/>
      <c r="Y339" s="164"/>
      <c r="Z339" s="21"/>
      <c r="AA339" s="4"/>
      <c r="AB339" s="168"/>
      <c r="AC339" s="168"/>
      <c r="AD339" s="172"/>
      <c r="AE339" s="168"/>
      <c r="AF339" s="168"/>
      <c r="AG339" s="168"/>
      <c r="AH339" s="168"/>
      <c r="AI339" s="168"/>
      <c r="AJ339" s="168"/>
      <c r="AK339" s="168"/>
      <c r="AL339" s="168"/>
      <c r="AM339" s="168"/>
      <c r="AN339" s="168"/>
      <c r="AO339" s="184"/>
      <c r="AP339" s="24"/>
      <c r="AQ339" s="8"/>
    </row>
    <row r="340" spans="1:43" ht="14.65" customHeight="1">
      <c r="A340" s="103"/>
      <c r="B340" s="193"/>
      <c r="C340" s="193"/>
      <c r="D340" s="118"/>
      <c r="E340" s="127"/>
      <c r="F340" s="133"/>
      <c r="G340" s="133"/>
      <c r="H340" s="133"/>
      <c r="I340" s="133"/>
      <c r="J340" s="145"/>
      <c r="K340" s="148"/>
      <c r="L340" s="151"/>
      <c r="M340" s="154"/>
      <c r="N340" s="14"/>
      <c r="O340" s="15"/>
      <c r="P340" s="15"/>
      <c r="Q340" s="16"/>
      <c r="R340" s="17" t="str">
        <f ca="1">IF(Q340=0," ",IFERROR(IF(DATEDIF(TODAY(),Q340,"M")&lt;=5,"ROJO",IF(DATEDIF(TODAY(),Q340,"M")&gt;=12,"VERDE",IF(AND(DATEDIF(TODAY(),Q340,"M")&gt;=6,DATEDIF(TODAY(),Q340,"M")&lt;=11),"AMARILLO"))),S340))</f>
        <v xml:space="preserve"> </v>
      </c>
      <c r="S340" s="25" t="str">
        <f>IF(Q340=0," ",IF(Q340&lt;=$N$4,"VENCIDO","NO VENCIDO"))</f>
        <v xml:space="preserve"> </v>
      </c>
      <c r="T340" s="18"/>
      <c r="U340" s="19"/>
      <c r="V340" s="19"/>
      <c r="W340" s="20"/>
      <c r="X340" s="20"/>
      <c r="Y340" s="164"/>
      <c r="Z340" s="21"/>
      <c r="AA340" s="4"/>
      <c r="AB340" s="168"/>
      <c r="AC340" s="168"/>
      <c r="AD340" s="172"/>
      <c r="AE340" s="168"/>
      <c r="AF340" s="168"/>
      <c r="AG340" s="168"/>
      <c r="AH340" s="168"/>
      <c r="AI340" s="168"/>
      <c r="AJ340" s="168"/>
      <c r="AK340" s="168"/>
      <c r="AL340" s="168"/>
      <c r="AM340" s="168"/>
      <c r="AN340" s="168"/>
      <c r="AO340" s="184"/>
      <c r="AP340" s="24"/>
      <c r="AQ340" s="8"/>
    </row>
    <row r="341" spans="1:43" ht="14.65" customHeight="1">
      <c r="A341" s="103"/>
      <c r="B341" s="193"/>
      <c r="C341" s="193"/>
      <c r="D341" s="118"/>
      <c r="E341" s="127"/>
      <c r="F341" s="133"/>
      <c r="G341" s="133"/>
      <c r="H341" s="133"/>
      <c r="I341" s="133"/>
      <c r="J341" s="145"/>
      <c r="K341" s="148"/>
      <c r="L341" s="151"/>
      <c r="M341" s="154"/>
      <c r="N341" s="14"/>
      <c r="O341" s="15"/>
      <c r="P341" s="15"/>
      <c r="Q341" s="16"/>
      <c r="R341" s="17" t="str">
        <f ca="1">IF(Q341=0," ",IFERROR(IF(DATEDIF(TODAY(),Q341,"M")&lt;=5,"ROJO",IF(DATEDIF(TODAY(),Q341,"M")&gt;=12,"VERDE",IF(AND(DATEDIF(TODAY(),Q341,"M")&gt;=6,DATEDIF(TODAY(),Q341,"M")&lt;=11),"AMARILLO"))),S341))</f>
        <v xml:space="preserve"> </v>
      </c>
      <c r="S341" s="25" t="str">
        <f>IF(Q341=0," ",IF(Q341&lt;=$N$4,"VENCIDO","NO VENCIDO"))</f>
        <v xml:space="preserve"> </v>
      </c>
      <c r="T341" s="18"/>
      <c r="U341" s="19"/>
      <c r="V341" s="19"/>
      <c r="W341" s="20"/>
      <c r="X341" s="20"/>
      <c r="Y341" s="164"/>
      <c r="Z341" s="21"/>
      <c r="AA341" s="4"/>
      <c r="AB341" s="168"/>
      <c r="AC341" s="168"/>
      <c r="AD341" s="172"/>
      <c r="AE341" s="168"/>
      <c r="AF341" s="168"/>
      <c r="AG341" s="168"/>
      <c r="AH341" s="168"/>
      <c r="AI341" s="168"/>
      <c r="AJ341" s="168"/>
      <c r="AK341" s="168"/>
      <c r="AL341" s="168"/>
      <c r="AM341" s="168"/>
      <c r="AN341" s="168"/>
      <c r="AO341" s="184"/>
      <c r="AP341" s="24"/>
      <c r="AQ341" s="8"/>
    </row>
    <row r="342" spans="1:43" ht="14.65" customHeight="1">
      <c r="A342" s="103"/>
      <c r="B342" s="193"/>
      <c r="C342" s="193"/>
      <c r="D342" s="118"/>
      <c r="E342" s="127"/>
      <c r="F342" s="133"/>
      <c r="G342" s="133"/>
      <c r="H342" s="133"/>
      <c r="I342" s="133"/>
      <c r="J342" s="145"/>
      <c r="K342" s="148"/>
      <c r="L342" s="151"/>
      <c r="M342" s="155"/>
      <c r="N342" s="14"/>
      <c r="O342" s="15"/>
      <c r="P342" s="15"/>
      <c r="Q342" s="16"/>
      <c r="R342" s="17" t="str">
        <f ca="1">IF(Q342=0," ",IFERROR(IF(DATEDIF(TODAY(),Q342,"M")&lt;=5,"ROJO",IF(DATEDIF(TODAY(),Q342,"M")&gt;=12,"VERDE",IF(AND(DATEDIF(TODAY(),Q342,"M")&gt;=6,DATEDIF(TODAY(),Q342,"M")&lt;=11),"AMARILLO"))),S342))</f>
        <v xml:space="preserve"> </v>
      </c>
      <c r="S342" s="25" t="str">
        <f>IF(Q342=0," ",IF(Q342&lt;=$N$4,"VENCIDO","NO VENCIDO"))</f>
        <v xml:space="preserve"> </v>
      </c>
      <c r="T342" s="18"/>
      <c r="U342" s="19"/>
      <c r="V342" s="19"/>
      <c r="W342" s="20"/>
      <c r="X342" s="20"/>
      <c r="Y342" s="164"/>
      <c r="Z342" s="21"/>
      <c r="AA342" s="4"/>
      <c r="AB342" s="169"/>
      <c r="AC342" s="169"/>
      <c r="AD342" s="173"/>
      <c r="AE342" s="169"/>
      <c r="AF342" s="169"/>
      <c r="AG342" s="169"/>
      <c r="AH342" s="169"/>
      <c r="AI342" s="169"/>
      <c r="AJ342" s="169"/>
      <c r="AK342" s="169"/>
      <c r="AL342" s="169"/>
      <c r="AM342" s="169"/>
      <c r="AN342" s="169"/>
      <c r="AO342" s="185"/>
      <c r="AP342" s="24"/>
      <c r="AQ342" s="8"/>
    </row>
    <row r="343" spans="1:43" ht="16.5">
      <c r="A343" s="103"/>
      <c r="B343" s="193"/>
      <c r="C343" s="193"/>
      <c r="D343" s="119"/>
      <c r="E343" s="128"/>
      <c r="F343" s="134"/>
      <c r="G343" s="134"/>
      <c r="H343" s="134"/>
      <c r="I343" s="134"/>
      <c r="J343" s="146"/>
      <c r="K343" s="149"/>
      <c r="L343" s="152"/>
      <c r="M343" s="28" t="b">
        <f>M337=N343</f>
        <v>1</v>
      </c>
      <c r="N343" s="29">
        <f>SUM(N337:N342)</f>
        <v>0</v>
      </c>
      <c r="O343" s="30" t="s">
        <v>112</v>
      </c>
      <c r="P343" s="31"/>
      <c r="Q343" s="32"/>
      <c r="R343" s="32"/>
      <c r="S343" s="32"/>
      <c r="T343" s="33">
        <f>SUM(T337:T342)</f>
        <v>0</v>
      </c>
      <c r="U343" s="34"/>
      <c r="V343" s="34"/>
      <c r="W343" s="35"/>
      <c r="X343" s="35"/>
      <c r="Y343" s="165"/>
      <c r="Z343" s="36"/>
      <c r="AA343" s="4"/>
      <c r="AB343" s="37"/>
      <c r="AC343" s="38"/>
      <c r="AD343" s="53"/>
      <c r="AE343" s="38"/>
      <c r="AF343" s="38"/>
      <c r="AG343" s="38"/>
      <c r="AH343" s="38"/>
      <c r="AI343" s="38"/>
      <c r="AJ343" s="38"/>
      <c r="AK343" s="38"/>
      <c r="AL343" s="38"/>
      <c r="AM343" s="38"/>
      <c r="AN343" s="38"/>
      <c r="AO343" s="39"/>
      <c r="AP343" s="24"/>
      <c r="AQ343" s="8"/>
    </row>
    <row r="344" spans="1:43" ht="14.65" customHeight="1">
      <c r="A344" s="103">
        <f>+A337+1</f>
        <v>8</v>
      </c>
      <c r="B344" s="193" t="s">
        <v>209</v>
      </c>
      <c r="C344" s="193"/>
      <c r="D344" s="117">
        <f>+Octubre!M344</f>
        <v>120</v>
      </c>
      <c r="E344" s="126"/>
      <c r="F344" s="132"/>
      <c r="G344" s="132"/>
      <c r="H344" s="132"/>
      <c r="I344" s="132"/>
      <c r="J344" s="144">
        <f>+F344+G344</f>
        <v>0</v>
      </c>
      <c r="K344" s="147">
        <f>+AO344</f>
        <v>0</v>
      </c>
      <c r="L344" s="150">
        <f>+J344+K344</f>
        <v>0</v>
      </c>
      <c r="M344" s="153">
        <f>+(D344+E344)-L344+H344-I344</f>
        <v>120</v>
      </c>
      <c r="N344" s="14"/>
      <c r="O344" s="15"/>
      <c r="P344" s="15"/>
      <c r="Q344" s="16"/>
      <c r="R344" s="17" t="str">
        <f ca="1">IF(Q344=0," ",IFERROR(IF(DATEDIF(TODAY(),Q344,"M")&lt;=5,"ROJO",IF(DATEDIF(TODAY(),Q344,"M")&gt;=12,"VERDE",IF(AND(DATEDIF(TODAY(),Q344,"M")&gt;=6,DATEDIF(TODAY(),Q344,"M")&lt;=11),"AMARILLO"))),S344))</f>
        <v xml:space="preserve"> </v>
      </c>
      <c r="S344" s="17" t="str">
        <f>IF(Q344=0," ",IF(Q344&lt;=$N$4,"VENCIDO","NO VENCIDO"))</f>
        <v xml:space="preserve"> </v>
      </c>
      <c r="T344" s="18"/>
      <c r="U344" s="19"/>
      <c r="V344" s="19"/>
      <c r="W344" s="20"/>
      <c r="X344" s="20"/>
      <c r="Y344" s="163">
        <f>+AT344</f>
        <v>0</v>
      </c>
      <c r="Z344" s="21"/>
      <c r="AA344" s="4"/>
      <c r="AB344" s="167"/>
      <c r="AC344" s="167"/>
      <c r="AD344" s="171">
        <f>+AB344+AC344</f>
        <v>0</v>
      </c>
      <c r="AE344" s="167"/>
      <c r="AF344" s="167"/>
      <c r="AG344" s="167"/>
      <c r="AH344" s="167"/>
      <c r="AI344" s="167"/>
      <c r="AJ344" s="167"/>
      <c r="AK344" s="167"/>
      <c r="AL344" s="167"/>
      <c r="AM344" s="167"/>
      <c r="AN344" s="167"/>
      <c r="AO344" s="183">
        <f>SUM(AD344:AN349)</f>
        <v>0</v>
      </c>
      <c r="AP344" s="24"/>
      <c r="AQ344" s="8"/>
    </row>
    <row r="345" spans="1:43" ht="14.65" customHeight="1">
      <c r="A345" s="103"/>
      <c r="B345" s="193"/>
      <c r="C345" s="193"/>
      <c r="D345" s="118"/>
      <c r="E345" s="127"/>
      <c r="F345" s="133"/>
      <c r="G345" s="133"/>
      <c r="H345" s="133"/>
      <c r="I345" s="133"/>
      <c r="J345" s="145"/>
      <c r="K345" s="148"/>
      <c r="L345" s="151"/>
      <c r="M345" s="154"/>
      <c r="N345" s="14"/>
      <c r="O345" s="15"/>
      <c r="P345" s="15"/>
      <c r="Q345" s="16"/>
      <c r="R345" s="17" t="str">
        <f ca="1">IF(Q345=0," ",IFERROR(IF(DATEDIF(TODAY(),Q345,"M")&lt;=5,"ROJO",IF(DATEDIF(TODAY(),Q345,"M")&gt;=12,"VERDE",IF(AND(DATEDIF(TODAY(),Q345,"M")&gt;=6,DATEDIF(TODAY(),Q345,"M")&lt;=11),"AMARILLO"))),S345))</f>
        <v xml:space="preserve"> </v>
      </c>
      <c r="S345" s="25" t="str">
        <f>IF(Q345=0," ",IF(Q345&lt;=$N$4,"VENCIDO","NO VENCIDO"))</f>
        <v xml:space="preserve"> </v>
      </c>
      <c r="T345" s="18"/>
      <c r="U345" s="19"/>
      <c r="V345" s="19"/>
      <c r="W345" s="20"/>
      <c r="X345" s="20"/>
      <c r="Y345" s="164"/>
      <c r="Z345" s="21"/>
      <c r="AA345" s="4"/>
      <c r="AB345" s="168"/>
      <c r="AC345" s="168"/>
      <c r="AD345" s="172"/>
      <c r="AE345" s="168"/>
      <c r="AF345" s="168"/>
      <c r="AG345" s="168"/>
      <c r="AH345" s="168"/>
      <c r="AI345" s="168"/>
      <c r="AJ345" s="168"/>
      <c r="AK345" s="168"/>
      <c r="AL345" s="168"/>
      <c r="AM345" s="168"/>
      <c r="AN345" s="168"/>
      <c r="AO345" s="184"/>
      <c r="AP345" s="24"/>
      <c r="AQ345" s="8"/>
    </row>
    <row r="346" spans="1:43" ht="14.65" customHeight="1">
      <c r="A346" s="103"/>
      <c r="B346" s="193"/>
      <c r="C346" s="193"/>
      <c r="D346" s="118"/>
      <c r="E346" s="127"/>
      <c r="F346" s="133"/>
      <c r="G346" s="133"/>
      <c r="H346" s="133"/>
      <c r="I346" s="133"/>
      <c r="J346" s="145"/>
      <c r="K346" s="148"/>
      <c r="L346" s="151"/>
      <c r="M346" s="154"/>
      <c r="N346" s="14"/>
      <c r="O346" s="15"/>
      <c r="P346" s="15"/>
      <c r="Q346" s="16"/>
      <c r="R346" s="40"/>
      <c r="S346" s="41"/>
      <c r="T346" s="18"/>
      <c r="U346" s="19"/>
      <c r="V346" s="19"/>
      <c r="W346" s="20"/>
      <c r="X346" s="20"/>
      <c r="Y346" s="164"/>
      <c r="Z346" s="21"/>
      <c r="AA346" s="4"/>
      <c r="AB346" s="168"/>
      <c r="AC346" s="168"/>
      <c r="AD346" s="172"/>
      <c r="AE346" s="168"/>
      <c r="AF346" s="168"/>
      <c r="AG346" s="168"/>
      <c r="AH346" s="168"/>
      <c r="AI346" s="168"/>
      <c r="AJ346" s="168"/>
      <c r="AK346" s="168"/>
      <c r="AL346" s="168"/>
      <c r="AM346" s="168"/>
      <c r="AN346" s="168"/>
      <c r="AO346" s="184"/>
      <c r="AP346" s="24"/>
      <c r="AQ346" s="8"/>
    </row>
    <row r="347" spans="1:43" ht="14.65" customHeight="1">
      <c r="A347" s="103"/>
      <c r="B347" s="193"/>
      <c r="C347" s="193"/>
      <c r="D347" s="118"/>
      <c r="E347" s="127"/>
      <c r="F347" s="133"/>
      <c r="G347" s="133"/>
      <c r="H347" s="133"/>
      <c r="I347" s="133"/>
      <c r="J347" s="145"/>
      <c r="K347" s="148"/>
      <c r="L347" s="151"/>
      <c r="M347" s="154"/>
      <c r="N347" s="14"/>
      <c r="O347" s="15"/>
      <c r="P347" s="15"/>
      <c r="Q347" s="16"/>
      <c r="R347" s="17" t="str">
        <f ca="1">IF(Q347=0," ",IFERROR(IF(DATEDIF(TODAY(),Q347,"M")&lt;=5,"ROJO",IF(DATEDIF(TODAY(),Q347,"M")&gt;=12,"VERDE",IF(AND(DATEDIF(TODAY(),Q347,"M")&gt;=6,DATEDIF(TODAY(),Q347,"M")&lt;=11),"AMARILLO"))),S347))</f>
        <v xml:space="preserve"> </v>
      </c>
      <c r="S347" s="25" t="str">
        <f>IF(Q347=0," ",IF(Q347&lt;=$N$4,"VENCIDO","NO VENCIDO"))</f>
        <v xml:space="preserve"> </v>
      </c>
      <c r="T347" s="18"/>
      <c r="U347" s="19"/>
      <c r="V347" s="19"/>
      <c r="W347" s="20"/>
      <c r="X347" s="20"/>
      <c r="Y347" s="164"/>
      <c r="Z347" s="21"/>
      <c r="AA347" s="4"/>
      <c r="AB347" s="168"/>
      <c r="AC347" s="168"/>
      <c r="AD347" s="172"/>
      <c r="AE347" s="168"/>
      <c r="AF347" s="168"/>
      <c r="AG347" s="168"/>
      <c r="AH347" s="168"/>
      <c r="AI347" s="168"/>
      <c r="AJ347" s="168"/>
      <c r="AK347" s="168"/>
      <c r="AL347" s="168"/>
      <c r="AM347" s="168"/>
      <c r="AN347" s="168"/>
      <c r="AO347" s="184"/>
      <c r="AP347" s="24"/>
      <c r="AQ347" s="8"/>
    </row>
    <row r="348" spans="1:43" ht="14.65" customHeight="1">
      <c r="A348" s="103"/>
      <c r="B348" s="193"/>
      <c r="C348" s="193"/>
      <c r="D348" s="118"/>
      <c r="E348" s="127"/>
      <c r="F348" s="133"/>
      <c r="G348" s="133"/>
      <c r="H348" s="133"/>
      <c r="I348" s="133"/>
      <c r="J348" s="145"/>
      <c r="K348" s="148"/>
      <c r="L348" s="151"/>
      <c r="M348" s="154"/>
      <c r="N348" s="14"/>
      <c r="O348" s="15"/>
      <c r="P348" s="15"/>
      <c r="Q348" s="16"/>
      <c r="R348" s="17" t="str">
        <f ca="1">IF(Q348=0," ",IFERROR(IF(DATEDIF(TODAY(),Q348,"M")&lt;=5,"ROJO",IF(DATEDIF(TODAY(),Q348,"M")&gt;=12,"VERDE",IF(AND(DATEDIF(TODAY(),Q348,"M")&gt;=6,DATEDIF(TODAY(),Q348,"M")&lt;=11),"AMARILLO"))),S348))</f>
        <v xml:space="preserve"> </v>
      </c>
      <c r="S348" s="25" t="str">
        <f>IF(Q348=0," ",IF(Q348&lt;=$N$4,"VENCIDO","NO VENCIDO"))</f>
        <v xml:space="preserve"> </v>
      </c>
      <c r="T348" s="18"/>
      <c r="U348" s="19"/>
      <c r="V348" s="19"/>
      <c r="W348" s="20"/>
      <c r="X348" s="20"/>
      <c r="Y348" s="164"/>
      <c r="Z348" s="21"/>
      <c r="AA348" s="4"/>
      <c r="AB348" s="168"/>
      <c r="AC348" s="168"/>
      <c r="AD348" s="172"/>
      <c r="AE348" s="168"/>
      <c r="AF348" s="168"/>
      <c r="AG348" s="168"/>
      <c r="AH348" s="168"/>
      <c r="AI348" s="168"/>
      <c r="AJ348" s="168"/>
      <c r="AK348" s="168"/>
      <c r="AL348" s="168"/>
      <c r="AM348" s="168"/>
      <c r="AN348" s="168"/>
      <c r="AO348" s="184"/>
      <c r="AP348" s="24"/>
      <c r="AQ348" s="8"/>
    </row>
    <row r="349" spans="1:43" ht="14.65" customHeight="1">
      <c r="A349" s="103"/>
      <c r="B349" s="193"/>
      <c r="C349" s="193"/>
      <c r="D349" s="118"/>
      <c r="E349" s="127"/>
      <c r="F349" s="133"/>
      <c r="G349" s="133"/>
      <c r="H349" s="133"/>
      <c r="I349" s="133"/>
      <c r="J349" s="145"/>
      <c r="K349" s="148"/>
      <c r="L349" s="151"/>
      <c r="M349" s="155"/>
      <c r="N349" s="14"/>
      <c r="O349" s="15"/>
      <c r="P349" s="15"/>
      <c r="Q349" s="16"/>
      <c r="R349" s="17" t="str">
        <f ca="1">IF(Q349=0," ",IFERROR(IF(DATEDIF(TODAY(),Q349,"M")&lt;=5,"ROJO",IF(DATEDIF(TODAY(),Q349,"M")&gt;=12,"VERDE",IF(AND(DATEDIF(TODAY(),Q349,"M")&gt;=6,DATEDIF(TODAY(),Q349,"M")&lt;=11),"AMARILLO"))),S349))</f>
        <v xml:space="preserve"> </v>
      </c>
      <c r="S349" s="25" t="str">
        <f>IF(Q349=0," ",IF(Q349&lt;=$N$4,"VENCIDO","NO VENCIDO"))</f>
        <v xml:space="preserve"> </v>
      </c>
      <c r="T349" s="18"/>
      <c r="U349" s="19"/>
      <c r="V349" s="19"/>
      <c r="W349" s="20"/>
      <c r="X349" s="20"/>
      <c r="Y349" s="164"/>
      <c r="Z349" s="21"/>
      <c r="AA349" s="4"/>
      <c r="AB349" s="169"/>
      <c r="AC349" s="169"/>
      <c r="AD349" s="173"/>
      <c r="AE349" s="169"/>
      <c r="AF349" s="169"/>
      <c r="AG349" s="169"/>
      <c r="AH349" s="169"/>
      <c r="AI349" s="169"/>
      <c r="AJ349" s="169"/>
      <c r="AK349" s="169"/>
      <c r="AL349" s="169"/>
      <c r="AM349" s="169"/>
      <c r="AN349" s="169"/>
      <c r="AO349" s="185"/>
      <c r="AP349" s="24"/>
      <c r="AQ349" s="8"/>
    </row>
    <row r="350" spans="1:43" ht="16.5">
      <c r="A350" s="103"/>
      <c r="B350" s="193"/>
      <c r="C350" s="193"/>
      <c r="D350" s="119"/>
      <c r="E350" s="128"/>
      <c r="F350" s="134"/>
      <c r="G350" s="134"/>
      <c r="H350" s="134"/>
      <c r="I350" s="134"/>
      <c r="J350" s="146"/>
      <c r="K350" s="149"/>
      <c r="L350" s="152"/>
      <c r="M350" s="28" t="b">
        <f>M344=N350</f>
        <v>0</v>
      </c>
      <c r="N350" s="29">
        <f>SUM(N344:N349)</f>
        <v>0</v>
      </c>
      <c r="O350" s="30" t="s">
        <v>112</v>
      </c>
      <c r="P350" s="31"/>
      <c r="Q350" s="32"/>
      <c r="R350" s="32"/>
      <c r="S350" s="32"/>
      <c r="T350" s="33">
        <f>SUM(T344:T349)</f>
        <v>0</v>
      </c>
      <c r="U350" s="34"/>
      <c r="V350" s="34"/>
      <c r="W350" s="35"/>
      <c r="X350" s="35"/>
      <c r="Y350" s="165"/>
      <c r="Z350" s="36"/>
      <c r="AA350" s="4"/>
      <c r="AB350" s="37"/>
      <c r="AC350" s="38"/>
      <c r="AD350" s="53"/>
      <c r="AE350" s="38"/>
      <c r="AF350" s="38"/>
      <c r="AG350" s="38"/>
      <c r="AH350" s="38"/>
      <c r="AI350" s="38"/>
      <c r="AJ350" s="38"/>
      <c r="AK350" s="38"/>
      <c r="AL350" s="38"/>
      <c r="AM350" s="38"/>
      <c r="AN350" s="38"/>
      <c r="AO350" s="39"/>
      <c r="AP350" s="24"/>
      <c r="AQ350" s="8"/>
    </row>
    <row r="351" spans="1:43" ht="14.65" customHeight="1">
      <c r="A351" s="103">
        <f>+A344+1</f>
        <v>9</v>
      </c>
      <c r="B351" s="193" t="s">
        <v>211</v>
      </c>
      <c r="C351" s="193"/>
      <c r="D351" s="117">
        <f>+Octubre!M351</f>
        <v>44</v>
      </c>
      <c r="E351" s="126"/>
      <c r="F351" s="132"/>
      <c r="G351" s="132"/>
      <c r="H351" s="132"/>
      <c r="I351" s="132"/>
      <c r="J351" s="144">
        <f>+F351+G351</f>
        <v>0</v>
      </c>
      <c r="K351" s="147">
        <f>+AO351</f>
        <v>0</v>
      </c>
      <c r="L351" s="150">
        <f>+J351+K351</f>
        <v>0</v>
      </c>
      <c r="M351" s="153">
        <f>+(D351+E351)-L351+H351-I351</f>
        <v>44</v>
      </c>
      <c r="N351" s="14"/>
      <c r="O351" s="15"/>
      <c r="P351" s="15"/>
      <c r="Q351" s="16"/>
      <c r="R351" s="17" t="str">
        <f ca="1">IF(Q351=0," ",IFERROR(IF(DATEDIF(TODAY(),Q351,"M")&lt;=5,"ROJO",IF(DATEDIF(TODAY(),Q351,"M")&gt;=12,"VERDE",IF(AND(DATEDIF(TODAY(),Q351,"M")&gt;=6,DATEDIF(TODAY(),Q351,"M")&lt;=11),"AMARILLO"))),S351))</f>
        <v xml:space="preserve"> </v>
      </c>
      <c r="S351" s="17" t="str">
        <f>IF(Q351=0," ",IF(Q351&lt;=$N$4,"VENCIDO","NO VENCIDO"))</f>
        <v xml:space="preserve"> </v>
      </c>
      <c r="T351" s="18"/>
      <c r="U351" s="19"/>
      <c r="V351" s="19"/>
      <c r="W351" s="20"/>
      <c r="X351" s="20"/>
      <c r="Y351" s="163">
        <f>+AT351</f>
        <v>0</v>
      </c>
      <c r="Z351" s="21"/>
      <c r="AA351" s="4"/>
      <c r="AB351" s="167"/>
      <c r="AC351" s="167"/>
      <c r="AD351" s="171">
        <f>+AB351+AC351</f>
        <v>0</v>
      </c>
      <c r="AE351" s="167"/>
      <c r="AF351" s="167"/>
      <c r="AG351" s="167"/>
      <c r="AH351" s="167"/>
      <c r="AI351" s="167"/>
      <c r="AJ351" s="167"/>
      <c r="AK351" s="167"/>
      <c r="AL351" s="167"/>
      <c r="AM351" s="167"/>
      <c r="AN351" s="167"/>
      <c r="AO351" s="183">
        <f>SUM(AD351:AN356)</f>
        <v>0</v>
      </c>
      <c r="AP351" s="24"/>
      <c r="AQ351" s="8"/>
    </row>
    <row r="352" spans="1:43" ht="14.65" customHeight="1">
      <c r="A352" s="103"/>
      <c r="B352" s="193"/>
      <c r="C352" s="193"/>
      <c r="D352" s="118"/>
      <c r="E352" s="127"/>
      <c r="F352" s="133"/>
      <c r="G352" s="133"/>
      <c r="H352" s="133"/>
      <c r="I352" s="133"/>
      <c r="J352" s="145"/>
      <c r="K352" s="148"/>
      <c r="L352" s="151"/>
      <c r="M352" s="154"/>
      <c r="N352" s="14"/>
      <c r="O352" s="15"/>
      <c r="P352" s="15"/>
      <c r="Q352" s="16"/>
      <c r="R352" s="17" t="str">
        <f ca="1">IF(Q352=0," ",IFERROR(IF(DATEDIF(TODAY(),Q352,"M")&lt;=5,"ROJO",IF(DATEDIF(TODAY(),Q352,"M")&gt;=12,"VERDE",IF(AND(DATEDIF(TODAY(),Q352,"M")&gt;=6,DATEDIF(TODAY(),Q352,"M")&lt;=11),"AMARILLO"))),S352))</f>
        <v xml:space="preserve"> </v>
      </c>
      <c r="S352" s="25" t="str">
        <f>IF(Q352=0," ",IF(Q352&lt;=$N$4,"VENCIDO","NO VENCIDO"))</f>
        <v xml:space="preserve"> </v>
      </c>
      <c r="T352" s="18"/>
      <c r="U352" s="19"/>
      <c r="V352" s="19"/>
      <c r="W352" s="20"/>
      <c r="X352" s="20"/>
      <c r="Y352" s="164"/>
      <c r="Z352" s="21"/>
      <c r="AA352" s="4"/>
      <c r="AB352" s="168"/>
      <c r="AC352" s="168"/>
      <c r="AD352" s="172"/>
      <c r="AE352" s="168"/>
      <c r="AF352" s="168"/>
      <c r="AG352" s="168"/>
      <c r="AH352" s="168"/>
      <c r="AI352" s="168"/>
      <c r="AJ352" s="168"/>
      <c r="AK352" s="168"/>
      <c r="AL352" s="168"/>
      <c r="AM352" s="168"/>
      <c r="AN352" s="168"/>
      <c r="AO352" s="184"/>
      <c r="AP352" s="24"/>
      <c r="AQ352" s="8"/>
    </row>
    <row r="353" spans="1:43" ht="14.65" customHeight="1">
      <c r="A353" s="103"/>
      <c r="B353" s="193"/>
      <c r="C353" s="193"/>
      <c r="D353" s="118"/>
      <c r="E353" s="127"/>
      <c r="F353" s="133"/>
      <c r="G353" s="133"/>
      <c r="H353" s="133"/>
      <c r="I353" s="133"/>
      <c r="J353" s="145"/>
      <c r="K353" s="148"/>
      <c r="L353" s="151"/>
      <c r="M353" s="154"/>
      <c r="N353" s="14"/>
      <c r="O353" s="15"/>
      <c r="P353" s="15"/>
      <c r="Q353" s="16"/>
      <c r="R353" s="40"/>
      <c r="S353" s="41"/>
      <c r="T353" s="18"/>
      <c r="U353" s="19"/>
      <c r="V353" s="19"/>
      <c r="W353" s="20"/>
      <c r="X353" s="20"/>
      <c r="Y353" s="164"/>
      <c r="Z353" s="21"/>
      <c r="AA353" s="4"/>
      <c r="AB353" s="168"/>
      <c r="AC353" s="168"/>
      <c r="AD353" s="172"/>
      <c r="AE353" s="168"/>
      <c r="AF353" s="168"/>
      <c r="AG353" s="168"/>
      <c r="AH353" s="168"/>
      <c r="AI353" s="168"/>
      <c r="AJ353" s="168"/>
      <c r="AK353" s="168"/>
      <c r="AL353" s="168"/>
      <c r="AM353" s="168"/>
      <c r="AN353" s="168"/>
      <c r="AO353" s="184"/>
      <c r="AP353" s="24"/>
      <c r="AQ353" s="8"/>
    </row>
    <row r="354" spans="1:43" ht="14.65" customHeight="1">
      <c r="A354" s="103"/>
      <c r="B354" s="193"/>
      <c r="C354" s="193"/>
      <c r="D354" s="118"/>
      <c r="E354" s="127"/>
      <c r="F354" s="133"/>
      <c r="G354" s="133"/>
      <c r="H354" s="133"/>
      <c r="I354" s="133"/>
      <c r="J354" s="145"/>
      <c r="K354" s="148"/>
      <c r="L354" s="151"/>
      <c r="M354" s="154"/>
      <c r="N354" s="14"/>
      <c r="O354" s="15"/>
      <c r="P354" s="15"/>
      <c r="Q354" s="16"/>
      <c r="R354" s="17" t="str">
        <f ca="1">IF(Q354=0," ",IFERROR(IF(DATEDIF(TODAY(),Q354,"M")&lt;=5,"ROJO",IF(DATEDIF(TODAY(),Q354,"M")&gt;=12,"VERDE",IF(AND(DATEDIF(TODAY(),Q354,"M")&gt;=6,DATEDIF(TODAY(),Q354,"M")&lt;=11),"AMARILLO"))),S354))</f>
        <v xml:space="preserve"> </v>
      </c>
      <c r="S354" s="25" t="str">
        <f>IF(Q354=0," ",IF(Q354&lt;=$N$4,"VENCIDO","NO VENCIDO"))</f>
        <v xml:space="preserve"> </v>
      </c>
      <c r="T354" s="18"/>
      <c r="U354" s="19"/>
      <c r="V354" s="19"/>
      <c r="W354" s="20"/>
      <c r="X354" s="20"/>
      <c r="Y354" s="164"/>
      <c r="Z354" s="21"/>
      <c r="AA354" s="4"/>
      <c r="AB354" s="168"/>
      <c r="AC354" s="168"/>
      <c r="AD354" s="172"/>
      <c r="AE354" s="168"/>
      <c r="AF354" s="168"/>
      <c r="AG354" s="168"/>
      <c r="AH354" s="168"/>
      <c r="AI354" s="168"/>
      <c r="AJ354" s="168"/>
      <c r="AK354" s="168"/>
      <c r="AL354" s="168"/>
      <c r="AM354" s="168"/>
      <c r="AN354" s="168"/>
      <c r="AO354" s="184"/>
      <c r="AP354" s="24"/>
      <c r="AQ354" s="8"/>
    </row>
    <row r="355" spans="1:43" ht="14.65" customHeight="1">
      <c r="A355" s="103"/>
      <c r="B355" s="193"/>
      <c r="C355" s="193"/>
      <c r="D355" s="118"/>
      <c r="E355" s="127"/>
      <c r="F355" s="133"/>
      <c r="G355" s="133"/>
      <c r="H355" s="133"/>
      <c r="I355" s="133"/>
      <c r="J355" s="145"/>
      <c r="K355" s="148"/>
      <c r="L355" s="151"/>
      <c r="M355" s="154"/>
      <c r="N355" s="14"/>
      <c r="O355" s="15"/>
      <c r="P355" s="15"/>
      <c r="Q355" s="16"/>
      <c r="R355" s="17" t="str">
        <f ca="1">IF(Q355=0," ",IFERROR(IF(DATEDIF(TODAY(),Q355,"M")&lt;=5,"ROJO",IF(DATEDIF(TODAY(),Q355,"M")&gt;=12,"VERDE",IF(AND(DATEDIF(TODAY(),Q355,"M")&gt;=6,DATEDIF(TODAY(),Q355,"M")&lt;=11),"AMARILLO"))),S355))</f>
        <v xml:space="preserve"> </v>
      </c>
      <c r="S355" s="25" t="str">
        <f>IF(Q355=0," ",IF(Q355&lt;=$N$4,"VENCIDO","NO VENCIDO"))</f>
        <v xml:space="preserve"> </v>
      </c>
      <c r="T355" s="18"/>
      <c r="U355" s="19"/>
      <c r="V355" s="19"/>
      <c r="W355" s="20"/>
      <c r="X355" s="20"/>
      <c r="Y355" s="164"/>
      <c r="Z355" s="21"/>
      <c r="AA355" s="4"/>
      <c r="AB355" s="168"/>
      <c r="AC355" s="168"/>
      <c r="AD355" s="172"/>
      <c r="AE355" s="168"/>
      <c r="AF355" s="168"/>
      <c r="AG355" s="168"/>
      <c r="AH355" s="168"/>
      <c r="AI355" s="168"/>
      <c r="AJ355" s="168"/>
      <c r="AK355" s="168"/>
      <c r="AL355" s="168"/>
      <c r="AM355" s="168"/>
      <c r="AN355" s="168"/>
      <c r="AO355" s="184"/>
      <c r="AP355" s="24"/>
      <c r="AQ355" s="8"/>
    </row>
    <row r="356" spans="1:43" ht="14.65" customHeight="1">
      <c r="A356" s="103"/>
      <c r="B356" s="193"/>
      <c r="C356" s="193"/>
      <c r="D356" s="118"/>
      <c r="E356" s="127"/>
      <c r="F356" s="133"/>
      <c r="G356" s="133"/>
      <c r="H356" s="133"/>
      <c r="I356" s="133"/>
      <c r="J356" s="145"/>
      <c r="K356" s="148"/>
      <c r="L356" s="151"/>
      <c r="M356" s="155"/>
      <c r="N356" s="14"/>
      <c r="O356" s="15"/>
      <c r="P356" s="15"/>
      <c r="Q356" s="16"/>
      <c r="R356" s="17" t="str">
        <f ca="1">IF(Q356=0," ",IFERROR(IF(DATEDIF(TODAY(),Q356,"M")&lt;=5,"ROJO",IF(DATEDIF(TODAY(),Q356,"M")&gt;=12,"VERDE",IF(AND(DATEDIF(TODAY(),Q356,"M")&gt;=6,DATEDIF(TODAY(),Q356,"M")&lt;=11),"AMARILLO"))),S356))</f>
        <v xml:space="preserve"> </v>
      </c>
      <c r="S356" s="25" t="str">
        <f>IF(Q356=0," ",IF(Q356&lt;=$N$4,"VENCIDO","NO VENCIDO"))</f>
        <v xml:space="preserve"> </v>
      </c>
      <c r="T356" s="18"/>
      <c r="U356" s="19"/>
      <c r="V356" s="19"/>
      <c r="W356" s="20"/>
      <c r="X356" s="20"/>
      <c r="Y356" s="164"/>
      <c r="Z356" s="21"/>
      <c r="AA356" s="4"/>
      <c r="AB356" s="169"/>
      <c r="AC356" s="169"/>
      <c r="AD356" s="173"/>
      <c r="AE356" s="169"/>
      <c r="AF356" s="169"/>
      <c r="AG356" s="169"/>
      <c r="AH356" s="169"/>
      <c r="AI356" s="169"/>
      <c r="AJ356" s="169"/>
      <c r="AK356" s="169"/>
      <c r="AL356" s="169"/>
      <c r="AM356" s="169"/>
      <c r="AN356" s="169"/>
      <c r="AO356" s="185"/>
      <c r="AP356" s="24"/>
      <c r="AQ356" s="8"/>
    </row>
    <row r="357" spans="1:43" ht="16.5">
      <c r="A357" s="103"/>
      <c r="B357" s="193"/>
      <c r="C357" s="193"/>
      <c r="D357" s="119"/>
      <c r="E357" s="128"/>
      <c r="F357" s="134"/>
      <c r="G357" s="134"/>
      <c r="H357" s="134"/>
      <c r="I357" s="134"/>
      <c r="J357" s="146"/>
      <c r="K357" s="149"/>
      <c r="L357" s="152"/>
      <c r="M357" s="28" t="b">
        <f>M351=N357</f>
        <v>0</v>
      </c>
      <c r="N357" s="29">
        <f>SUM(N351:N356)</f>
        <v>0</v>
      </c>
      <c r="O357" s="30" t="s">
        <v>112</v>
      </c>
      <c r="P357" s="31"/>
      <c r="Q357" s="32"/>
      <c r="R357" s="32"/>
      <c r="S357" s="32"/>
      <c r="T357" s="33">
        <f>SUM(T351:T356)</f>
        <v>0</v>
      </c>
      <c r="U357" s="34"/>
      <c r="V357" s="34"/>
      <c r="W357" s="35"/>
      <c r="X357" s="35"/>
      <c r="Y357" s="165"/>
      <c r="Z357" s="36"/>
      <c r="AA357" s="4"/>
      <c r="AB357" s="37"/>
      <c r="AC357" s="38"/>
      <c r="AD357" s="53"/>
      <c r="AE357" s="38"/>
      <c r="AF357" s="38"/>
      <c r="AG357" s="38"/>
      <c r="AH357" s="38"/>
      <c r="AI357" s="38"/>
      <c r="AJ357" s="38"/>
      <c r="AK357" s="38"/>
      <c r="AL357" s="38"/>
      <c r="AM357" s="38"/>
      <c r="AN357" s="38"/>
      <c r="AO357" s="39"/>
      <c r="AP357" s="24"/>
      <c r="AQ357" s="8"/>
    </row>
    <row r="358" spans="1:43" ht="14.65" customHeight="1">
      <c r="A358" s="103">
        <f>+A351+1</f>
        <v>10</v>
      </c>
      <c r="B358" s="193" t="s">
        <v>213</v>
      </c>
      <c r="C358" s="193"/>
      <c r="D358" s="117">
        <f>+Octubre!M358</f>
        <v>0</v>
      </c>
      <c r="E358" s="126"/>
      <c r="F358" s="132"/>
      <c r="G358" s="132"/>
      <c r="H358" s="132"/>
      <c r="I358" s="132"/>
      <c r="J358" s="144">
        <f>+F358+G358</f>
        <v>0</v>
      </c>
      <c r="K358" s="147">
        <f>+AO358</f>
        <v>0</v>
      </c>
      <c r="L358" s="150">
        <f>+J358+K358</f>
        <v>0</v>
      </c>
      <c r="M358" s="153">
        <f>+(D358+E358)-L358+H358-I358</f>
        <v>0</v>
      </c>
      <c r="N358" s="14"/>
      <c r="O358" s="15"/>
      <c r="P358" s="15"/>
      <c r="Q358" s="16"/>
      <c r="R358" s="17" t="str">
        <f ca="1">IF(Q358=0," ",IFERROR(IF(DATEDIF(TODAY(),Q358,"M")&lt;=5,"ROJO",IF(DATEDIF(TODAY(),Q358,"M")&gt;=12,"VERDE",IF(AND(DATEDIF(TODAY(),Q358,"M")&gt;=6,DATEDIF(TODAY(),Q358,"M")&lt;=11),"AMARILLO"))),S358))</f>
        <v xml:space="preserve"> </v>
      </c>
      <c r="S358" s="17" t="str">
        <f>IF(Q358=0," ",IF(Q358&lt;=$N$4,"VENCIDO","NO VENCIDO"))</f>
        <v xml:space="preserve"> </v>
      </c>
      <c r="T358" s="18"/>
      <c r="U358" s="19"/>
      <c r="V358" s="19"/>
      <c r="W358" s="20"/>
      <c r="X358" s="20"/>
      <c r="Y358" s="163">
        <f>+AT358</f>
        <v>0</v>
      </c>
      <c r="Z358" s="21"/>
      <c r="AA358" s="4"/>
      <c r="AB358" s="167"/>
      <c r="AC358" s="167"/>
      <c r="AD358" s="171">
        <f>+AB358+AC358</f>
        <v>0</v>
      </c>
      <c r="AE358" s="167"/>
      <c r="AF358" s="167"/>
      <c r="AG358" s="167"/>
      <c r="AH358" s="167"/>
      <c r="AI358" s="167"/>
      <c r="AJ358" s="167"/>
      <c r="AK358" s="167"/>
      <c r="AL358" s="167"/>
      <c r="AM358" s="167"/>
      <c r="AN358" s="167"/>
      <c r="AO358" s="183">
        <f>SUM(AD358:AN363)</f>
        <v>0</v>
      </c>
      <c r="AP358" s="24"/>
      <c r="AQ358" s="8"/>
    </row>
    <row r="359" spans="1:43" ht="14.65" customHeight="1">
      <c r="A359" s="103"/>
      <c r="B359" s="193"/>
      <c r="C359" s="193"/>
      <c r="D359" s="118"/>
      <c r="E359" s="127"/>
      <c r="F359" s="133"/>
      <c r="G359" s="133"/>
      <c r="H359" s="133"/>
      <c r="I359" s="133"/>
      <c r="J359" s="145"/>
      <c r="K359" s="148"/>
      <c r="L359" s="151"/>
      <c r="M359" s="154"/>
      <c r="N359" s="14"/>
      <c r="O359" s="15"/>
      <c r="P359" s="15"/>
      <c r="Q359" s="16"/>
      <c r="R359" s="17" t="str">
        <f ca="1">IF(Q359=0," ",IFERROR(IF(DATEDIF(TODAY(),Q359,"M")&lt;=5,"ROJO",IF(DATEDIF(TODAY(),Q359,"M")&gt;=12,"VERDE",IF(AND(DATEDIF(TODAY(),Q359,"M")&gt;=6,DATEDIF(TODAY(),Q359,"M")&lt;=11),"AMARILLO"))),S359))</f>
        <v xml:space="preserve"> </v>
      </c>
      <c r="S359" s="25" t="str">
        <f>IF(Q359=0," ",IF(Q359&lt;=$N$4,"VENCIDO","NO VENCIDO"))</f>
        <v xml:space="preserve"> </v>
      </c>
      <c r="T359" s="18"/>
      <c r="U359" s="19"/>
      <c r="V359" s="19"/>
      <c r="W359" s="20"/>
      <c r="X359" s="20"/>
      <c r="Y359" s="164"/>
      <c r="Z359" s="21"/>
      <c r="AA359" s="4"/>
      <c r="AB359" s="168"/>
      <c r="AC359" s="168"/>
      <c r="AD359" s="172"/>
      <c r="AE359" s="168"/>
      <c r="AF359" s="168"/>
      <c r="AG359" s="168"/>
      <c r="AH359" s="168"/>
      <c r="AI359" s="168"/>
      <c r="AJ359" s="168"/>
      <c r="AK359" s="168"/>
      <c r="AL359" s="168"/>
      <c r="AM359" s="168"/>
      <c r="AN359" s="168"/>
      <c r="AO359" s="184"/>
      <c r="AP359" s="24"/>
      <c r="AQ359" s="8"/>
    </row>
    <row r="360" spans="1:43" ht="14.65" customHeight="1">
      <c r="A360" s="103"/>
      <c r="B360" s="193"/>
      <c r="C360" s="193"/>
      <c r="D360" s="118"/>
      <c r="E360" s="127"/>
      <c r="F360" s="133"/>
      <c r="G360" s="133"/>
      <c r="H360" s="133"/>
      <c r="I360" s="133"/>
      <c r="J360" s="145"/>
      <c r="K360" s="148"/>
      <c r="L360" s="151"/>
      <c r="M360" s="154"/>
      <c r="N360" s="14"/>
      <c r="O360" s="15"/>
      <c r="P360" s="15"/>
      <c r="Q360" s="16"/>
      <c r="R360" s="40"/>
      <c r="S360" s="41"/>
      <c r="T360" s="18"/>
      <c r="U360" s="19"/>
      <c r="V360" s="19"/>
      <c r="W360" s="20"/>
      <c r="X360" s="20"/>
      <c r="Y360" s="164"/>
      <c r="Z360" s="21"/>
      <c r="AA360" s="4"/>
      <c r="AB360" s="168"/>
      <c r="AC360" s="168"/>
      <c r="AD360" s="172"/>
      <c r="AE360" s="168"/>
      <c r="AF360" s="168"/>
      <c r="AG360" s="168"/>
      <c r="AH360" s="168"/>
      <c r="AI360" s="168"/>
      <c r="AJ360" s="168"/>
      <c r="AK360" s="168"/>
      <c r="AL360" s="168"/>
      <c r="AM360" s="168"/>
      <c r="AN360" s="168"/>
      <c r="AO360" s="184"/>
      <c r="AP360" s="24"/>
      <c r="AQ360" s="8"/>
    </row>
    <row r="361" spans="1:43" ht="14.65" customHeight="1">
      <c r="A361" s="103"/>
      <c r="B361" s="193"/>
      <c r="C361" s="193"/>
      <c r="D361" s="118"/>
      <c r="E361" s="127"/>
      <c r="F361" s="133"/>
      <c r="G361" s="133"/>
      <c r="H361" s="133"/>
      <c r="I361" s="133"/>
      <c r="J361" s="145"/>
      <c r="K361" s="148"/>
      <c r="L361" s="151"/>
      <c r="M361" s="154"/>
      <c r="N361" s="14"/>
      <c r="O361" s="15"/>
      <c r="P361" s="15"/>
      <c r="Q361" s="16"/>
      <c r="R361" s="17" t="str">
        <f ca="1">IF(Q361=0," ",IFERROR(IF(DATEDIF(TODAY(),Q361,"M")&lt;=5,"ROJO",IF(DATEDIF(TODAY(),Q361,"M")&gt;=12,"VERDE",IF(AND(DATEDIF(TODAY(),Q361,"M")&gt;=6,DATEDIF(TODAY(),Q361,"M")&lt;=11),"AMARILLO"))),S361))</f>
        <v xml:space="preserve"> </v>
      </c>
      <c r="S361" s="25" t="str">
        <f>IF(Q361=0," ",IF(Q361&lt;=$N$4,"VENCIDO","NO VENCIDO"))</f>
        <v xml:space="preserve"> </v>
      </c>
      <c r="T361" s="18"/>
      <c r="U361" s="19"/>
      <c r="V361" s="19"/>
      <c r="W361" s="20"/>
      <c r="X361" s="20"/>
      <c r="Y361" s="164"/>
      <c r="Z361" s="21"/>
      <c r="AA361" s="4"/>
      <c r="AB361" s="168"/>
      <c r="AC361" s="168"/>
      <c r="AD361" s="172"/>
      <c r="AE361" s="168"/>
      <c r="AF361" s="168"/>
      <c r="AG361" s="168"/>
      <c r="AH361" s="168"/>
      <c r="AI361" s="168"/>
      <c r="AJ361" s="168"/>
      <c r="AK361" s="168"/>
      <c r="AL361" s="168"/>
      <c r="AM361" s="168"/>
      <c r="AN361" s="168"/>
      <c r="AO361" s="184"/>
      <c r="AP361" s="24"/>
      <c r="AQ361" s="8"/>
    </row>
    <row r="362" spans="1:43" ht="14.65" customHeight="1">
      <c r="A362" s="103"/>
      <c r="B362" s="193"/>
      <c r="C362" s="193"/>
      <c r="D362" s="118"/>
      <c r="E362" s="127"/>
      <c r="F362" s="133"/>
      <c r="G362" s="133"/>
      <c r="H362" s="133"/>
      <c r="I362" s="133"/>
      <c r="J362" s="145"/>
      <c r="K362" s="148"/>
      <c r="L362" s="151"/>
      <c r="M362" s="154"/>
      <c r="N362" s="14"/>
      <c r="O362" s="15"/>
      <c r="P362" s="15"/>
      <c r="Q362" s="16"/>
      <c r="R362" s="17" t="str">
        <f ca="1">IF(Q362=0," ",IFERROR(IF(DATEDIF(TODAY(),Q362,"M")&lt;=5,"ROJO",IF(DATEDIF(TODAY(),Q362,"M")&gt;=12,"VERDE",IF(AND(DATEDIF(TODAY(),Q362,"M")&gt;=6,DATEDIF(TODAY(),Q362,"M")&lt;=11),"AMARILLO"))),S362))</f>
        <v xml:space="preserve"> </v>
      </c>
      <c r="S362" s="25" t="str">
        <f>IF(Q362=0," ",IF(Q362&lt;=$N$4,"VENCIDO","NO VENCIDO"))</f>
        <v xml:space="preserve"> </v>
      </c>
      <c r="T362" s="18"/>
      <c r="U362" s="19"/>
      <c r="V362" s="19"/>
      <c r="W362" s="20"/>
      <c r="X362" s="20"/>
      <c r="Y362" s="164"/>
      <c r="Z362" s="21"/>
      <c r="AA362" s="4"/>
      <c r="AB362" s="168"/>
      <c r="AC362" s="168"/>
      <c r="AD362" s="172"/>
      <c r="AE362" s="168"/>
      <c r="AF362" s="168"/>
      <c r="AG362" s="168"/>
      <c r="AH362" s="168"/>
      <c r="AI362" s="168"/>
      <c r="AJ362" s="168"/>
      <c r="AK362" s="168"/>
      <c r="AL362" s="168"/>
      <c r="AM362" s="168"/>
      <c r="AN362" s="168"/>
      <c r="AO362" s="184"/>
      <c r="AP362" s="24"/>
      <c r="AQ362" s="8"/>
    </row>
    <row r="363" spans="1:43" ht="14.65" customHeight="1">
      <c r="A363" s="103"/>
      <c r="B363" s="193"/>
      <c r="C363" s="193"/>
      <c r="D363" s="118"/>
      <c r="E363" s="127"/>
      <c r="F363" s="133"/>
      <c r="G363" s="133"/>
      <c r="H363" s="133"/>
      <c r="I363" s="133"/>
      <c r="J363" s="145"/>
      <c r="K363" s="148"/>
      <c r="L363" s="151"/>
      <c r="M363" s="155"/>
      <c r="N363" s="14"/>
      <c r="O363" s="15"/>
      <c r="P363" s="15"/>
      <c r="Q363" s="16"/>
      <c r="R363" s="17" t="str">
        <f ca="1">IF(Q363=0," ",IFERROR(IF(DATEDIF(TODAY(),Q363,"M")&lt;=5,"ROJO",IF(DATEDIF(TODAY(),Q363,"M")&gt;=12,"VERDE",IF(AND(DATEDIF(TODAY(),Q363,"M")&gt;=6,DATEDIF(TODAY(),Q363,"M")&lt;=11),"AMARILLO"))),S363))</f>
        <v xml:space="preserve"> </v>
      </c>
      <c r="S363" s="25" t="str">
        <f>IF(Q363=0," ",IF(Q363&lt;=$N$4,"VENCIDO","NO VENCIDO"))</f>
        <v xml:space="preserve"> </v>
      </c>
      <c r="T363" s="18"/>
      <c r="U363" s="19"/>
      <c r="V363" s="19"/>
      <c r="W363" s="20"/>
      <c r="X363" s="20"/>
      <c r="Y363" s="164"/>
      <c r="Z363" s="21"/>
      <c r="AA363" s="4"/>
      <c r="AB363" s="169"/>
      <c r="AC363" s="169"/>
      <c r="AD363" s="173"/>
      <c r="AE363" s="169"/>
      <c r="AF363" s="169"/>
      <c r="AG363" s="169"/>
      <c r="AH363" s="169"/>
      <c r="AI363" s="169"/>
      <c r="AJ363" s="169"/>
      <c r="AK363" s="169"/>
      <c r="AL363" s="169"/>
      <c r="AM363" s="169"/>
      <c r="AN363" s="169"/>
      <c r="AO363" s="185"/>
      <c r="AP363" s="24"/>
      <c r="AQ363" s="8"/>
    </row>
    <row r="364" spans="1:43" ht="16.5">
      <c r="A364" s="103"/>
      <c r="B364" s="193"/>
      <c r="C364" s="193"/>
      <c r="D364" s="119"/>
      <c r="E364" s="128"/>
      <c r="F364" s="134"/>
      <c r="G364" s="134"/>
      <c r="H364" s="134"/>
      <c r="I364" s="134"/>
      <c r="J364" s="146"/>
      <c r="K364" s="149"/>
      <c r="L364" s="152"/>
      <c r="M364" s="28" t="b">
        <f>M358=N364</f>
        <v>1</v>
      </c>
      <c r="N364" s="29">
        <f>SUM(N358:N363)</f>
        <v>0</v>
      </c>
      <c r="O364" s="30" t="s">
        <v>112</v>
      </c>
      <c r="P364" s="31"/>
      <c r="Q364" s="32"/>
      <c r="R364" s="32"/>
      <c r="S364" s="32"/>
      <c r="T364" s="33">
        <f>SUM(T358:T363)</f>
        <v>0</v>
      </c>
      <c r="U364" s="34"/>
      <c r="V364" s="34"/>
      <c r="W364" s="35"/>
      <c r="X364" s="35"/>
      <c r="Y364" s="165"/>
      <c r="Z364" s="36"/>
      <c r="AA364" s="4"/>
      <c r="AB364" s="37"/>
      <c r="AC364" s="38"/>
      <c r="AD364" s="53"/>
      <c r="AE364" s="38"/>
      <c r="AF364" s="38"/>
      <c r="AG364" s="38"/>
      <c r="AH364" s="38"/>
      <c r="AI364" s="38"/>
      <c r="AJ364" s="38"/>
      <c r="AK364" s="38"/>
      <c r="AL364" s="38"/>
      <c r="AM364" s="38"/>
      <c r="AN364" s="38"/>
      <c r="AO364" s="39"/>
      <c r="AP364" s="24"/>
      <c r="AQ364" s="8"/>
    </row>
    <row r="365" spans="1:43" ht="14.65" customHeight="1">
      <c r="A365" s="45">
        <f>+A358+1</f>
        <v>11</v>
      </c>
      <c r="B365" s="99" t="s">
        <v>214</v>
      </c>
      <c r="C365" s="99"/>
      <c r="D365" s="54">
        <f>+Octubre!M365</f>
        <v>54</v>
      </c>
      <c r="E365" s="55"/>
      <c r="F365" s="56"/>
      <c r="G365" s="56"/>
      <c r="H365" s="26"/>
      <c r="I365" s="26"/>
      <c r="J365" s="27">
        <f t="shared" ref="J365:J371" si="3">+F365+G365</f>
        <v>0</v>
      </c>
      <c r="K365" s="57">
        <f t="shared" ref="K365:K371" si="4">+AO365</f>
        <v>0</v>
      </c>
      <c r="L365" s="58">
        <f t="shared" ref="L365:L371" si="5">+J365+K365</f>
        <v>0</v>
      </c>
      <c r="M365" s="59">
        <f t="shared" ref="M365:M371" si="6">+(D365+E365)-(L365)+H365-I365</f>
        <v>54</v>
      </c>
      <c r="N365" s="14"/>
      <c r="O365" s="15"/>
      <c r="P365" s="15"/>
      <c r="Q365" s="16"/>
      <c r="R365" s="17" t="str">
        <f t="shared" ref="R365:R371" ca="1" si="7">IF(Q365=0," ",IFERROR(IF(DATEDIF(TODAY(),Q365,"M")&lt;=5,"ROJO",IF(DATEDIF(TODAY(),Q365,"M")&gt;=12,"VERDE",IF(AND(DATEDIF(TODAY(),Q365,"M")&gt;=6,DATEDIF(TODAY(),Q365,"M")&lt;=11),"AMARILLO"))),S365))</f>
        <v xml:space="preserve"> </v>
      </c>
      <c r="S365" s="25" t="str">
        <f t="shared" ref="S365:S371" si="8">IF(Q365=0," ",IF(Q365&lt;=$N$4,"VENCIDO","NO VENCIDO"))</f>
        <v xml:space="preserve"> </v>
      </c>
      <c r="T365" s="18"/>
      <c r="U365" s="19"/>
      <c r="V365" s="19"/>
      <c r="W365" s="20"/>
      <c r="X365" s="20"/>
      <c r="Y365" s="60"/>
      <c r="Z365" s="61"/>
      <c r="AA365" s="4"/>
      <c r="AB365" s="22"/>
      <c r="AC365" s="22"/>
      <c r="AD365" s="23">
        <f t="shared" ref="AD365:AD371" si="9">+AB365+AC365</f>
        <v>0</v>
      </c>
      <c r="AE365" s="22"/>
      <c r="AF365" s="22"/>
      <c r="AG365" s="22"/>
      <c r="AH365" s="22"/>
      <c r="AI365" s="22"/>
      <c r="AJ365" s="22"/>
      <c r="AK365" s="22"/>
      <c r="AL365" s="22"/>
      <c r="AM365" s="22"/>
      <c r="AN365" s="22"/>
      <c r="AO365" s="62">
        <f>SUM(AD365:AN365)</f>
        <v>0</v>
      </c>
      <c r="AP365" s="24"/>
      <c r="AQ365" s="8"/>
    </row>
    <row r="366" spans="1:43" ht="14.65" customHeight="1">
      <c r="A366" s="45">
        <f t="shared" ref="A366:A371" si="10">A365+1</f>
        <v>12</v>
      </c>
      <c r="B366" s="99" t="s">
        <v>215</v>
      </c>
      <c r="C366" s="99"/>
      <c r="D366" s="54">
        <f>+Octubre!M366</f>
        <v>30</v>
      </c>
      <c r="E366" s="55"/>
      <c r="F366" s="56"/>
      <c r="G366" s="56"/>
      <c r="H366" s="26"/>
      <c r="I366" s="26"/>
      <c r="J366" s="27">
        <f t="shared" si="3"/>
        <v>0</v>
      </c>
      <c r="K366" s="57">
        <f t="shared" si="4"/>
        <v>0</v>
      </c>
      <c r="L366" s="58">
        <f t="shared" si="5"/>
        <v>0</v>
      </c>
      <c r="M366" s="59">
        <f t="shared" si="6"/>
        <v>30</v>
      </c>
      <c r="N366" s="14"/>
      <c r="O366" s="15"/>
      <c r="P366" s="15"/>
      <c r="Q366" s="16"/>
      <c r="R366" s="17" t="str">
        <f t="shared" ca="1" si="7"/>
        <v xml:space="preserve"> </v>
      </c>
      <c r="S366" s="25" t="str">
        <f t="shared" si="8"/>
        <v xml:space="preserve"> </v>
      </c>
      <c r="T366" s="18"/>
      <c r="U366" s="19"/>
      <c r="V366" s="19"/>
      <c r="W366" s="20"/>
      <c r="X366" s="20"/>
      <c r="Y366" s="63"/>
      <c r="Z366" s="61"/>
      <c r="AA366" s="4"/>
      <c r="AB366" s="22"/>
      <c r="AC366" s="22"/>
      <c r="AD366" s="23">
        <f t="shared" si="9"/>
        <v>0</v>
      </c>
      <c r="AE366" s="22"/>
      <c r="AF366" s="22"/>
      <c r="AG366" s="22"/>
      <c r="AH366" s="22"/>
      <c r="AI366" s="22"/>
      <c r="AJ366" s="22"/>
      <c r="AK366" s="22"/>
      <c r="AL366" s="22"/>
      <c r="AM366" s="22"/>
      <c r="AN366" s="22"/>
      <c r="AO366" s="62">
        <f t="shared" ref="AO366:AO371" si="11">SUM(AD366:AN366)</f>
        <v>0</v>
      </c>
      <c r="AP366" s="24"/>
      <c r="AQ366" s="8"/>
    </row>
    <row r="367" spans="1:43" ht="14.65" customHeight="1">
      <c r="A367" s="45">
        <f t="shared" si="10"/>
        <v>13</v>
      </c>
      <c r="B367" s="99" t="s">
        <v>216</v>
      </c>
      <c r="C367" s="99"/>
      <c r="D367" s="54">
        <f>+Octubre!M367</f>
        <v>15</v>
      </c>
      <c r="E367" s="55"/>
      <c r="F367" s="56"/>
      <c r="G367" s="56"/>
      <c r="H367" s="26"/>
      <c r="I367" s="26"/>
      <c r="J367" s="27">
        <f t="shared" si="3"/>
        <v>0</v>
      </c>
      <c r="K367" s="57">
        <f t="shared" si="4"/>
        <v>0</v>
      </c>
      <c r="L367" s="58">
        <f t="shared" si="5"/>
        <v>0</v>
      </c>
      <c r="M367" s="59">
        <f t="shared" si="6"/>
        <v>15</v>
      </c>
      <c r="N367" s="14"/>
      <c r="O367" s="15"/>
      <c r="P367" s="15"/>
      <c r="Q367" s="16"/>
      <c r="R367" s="17" t="str">
        <f t="shared" ca="1" si="7"/>
        <v xml:space="preserve"> </v>
      </c>
      <c r="S367" s="25" t="str">
        <f t="shared" si="8"/>
        <v xml:space="preserve"> </v>
      </c>
      <c r="T367" s="18"/>
      <c r="U367" s="19"/>
      <c r="V367" s="19"/>
      <c r="W367" s="20"/>
      <c r="X367" s="20"/>
      <c r="Y367" s="63"/>
      <c r="Z367" s="61"/>
      <c r="AA367" s="4"/>
      <c r="AB367" s="22"/>
      <c r="AC367" s="22"/>
      <c r="AD367" s="23">
        <f t="shared" si="9"/>
        <v>0</v>
      </c>
      <c r="AE367" s="22"/>
      <c r="AF367" s="22"/>
      <c r="AG367" s="22"/>
      <c r="AH367" s="22"/>
      <c r="AI367" s="22"/>
      <c r="AJ367" s="22"/>
      <c r="AK367" s="22"/>
      <c r="AL367" s="22"/>
      <c r="AM367" s="22"/>
      <c r="AN367" s="22"/>
      <c r="AO367" s="62">
        <f t="shared" si="11"/>
        <v>0</v>
      </c>
      <c r="AP367" s="24"/>
      <c r="AQ367" s="8"/>
    </row>
    <row r="368" spans="1:43" ht="14.65" customHeight="1">
      <c r="A368" s="45">
        <f t="shared" si="10"/>
        <v>14</v>
      </c>
      <c r="B368" s="99" t="s">
        <v>217</v>
      </c>
      <c r="C368" s="99"/>
      <c r="D368" s="54">
        <f>+Octubre!M368</f>
        <v>16</v>
      </c>
      <c r="E368" s="55"/>
      <c r="F368" s="56"/>
      <c r="G368" s="56"/>
      <c r="H368" s="26"/>
      <c r="I368" s="26"/>
      <c r="J368" s="27">
        <f t="shared" si="3"/>
        <v>0</v>
      </c>
      <c r="K368" s="57">
        <f t="shared" si="4"/>
        <v>0</v>
      </c>
      <c r="L368" s="58">
        <f t="shared" si="5"/>
        <v>0</v>
      </c>
      <c r="M368" s="59">
        <f t="shared" si="6"/>
        <v>16</v>
      </c>
      <c r="N368" s="14"/>
      <c r="O368" s="15"/>
      <c r="P368" s="15"/>
      <c r="Q368" s="16"/>
      <c r="R368" s="17" t="str">
        <f t="shared" ca="1" si="7"/>
        <v xml:space="preserve"> </v>
      </c>
      <c r="S368" s="25" t="str">
        <f t="shared" si="8"/>
        <v xml:space="preserve"> </v>
      </c>
      <c r="T368" s="18"/>
      <c r="U368" s="19"/>
      <c r="V368" s="19"/>
      <c r="W368" s="20"/>
      <c r="X368" s="20"/>
      <c r="Y368" s="63"/>
      <c r="Z368" s="61"/>
      <c r="AA368" s="4"/>
      <c r="AB368" s="22"/>
      <c r="AC368" s="22"/>
      <c r="AD368" s="23">
        <f t="shared" si="9"/>
        <v>0</v>
      </c>
      <c r="AE368" s="22"/>
      <c r="AF368" s="22"/>
      <c r="AG368" s="22"/>
      <c r="AH368" s="22"/>
      <c r="AI368" s="22"/>
      <c r="AJ368" s="22"/>
      <c r="AK368" s="22"/>
      <c r="AL368" s="22"/>
      <c r="AM368" s="22"/>
      <c r="AN368" s="22"/>
      <c r="AO368" s="62">
        <f t="shared" si="11"/>
        <v>0</v>
      </c>
      <c r="AP368" s="24"/>
      <c r="AQ368" s="8"/>
    </row>
    <row r="369" spans="1:43" ht="14.65" customHeight="1">
      <c r="A369" s="45">
        <f t="shared" si="10"/>
        <v>15</v>
      </c>
      <c r="B369" s="99" t="s">
        <v>218</v>
      </c>
      <c r="C369" s="99"/>
      <c r="D369" s="54">
        <f>+Octubre!M369</f>
        <v>7</v>
      </c>
      <c r="E369" s="55"/>
      <c r="F369" s="56"/>
      <c r="G369" s="56"/>
      <c r="H369" s="26"/>
      <c r="I369" s="26"/>
      <c r="J369" s="27">
        <f t="shared" si="3"/>
        <v>0</v>
      </c>
      <c r="K369" s="57">
        <f t="shared" si="4"/>
        <v>0</v>
      </c>
      <c r="L369" s="58">
        <f t="shared" si="5"/>
        <v>0</v>
      </c>
      <c r="M369" s="59">
        <f t="shared" si="6"/>
        <v>7</v>
      </c>
      <c r="N369" s="14"/>
      <c r="O369" s="15"/>
      <c r="P369" s="15"/>
      <c r="Q369" s="16"/>
      <c r="R369" s="17" t="str">
        <f t="shared" ca="1" si="7"/>
        <v xml:space="preserve"> </v>
      </c>
      <c r="S369" s="25" t="str">
        <f t="shared" si="8"/>
        <v xml:space="preserve"> </v>
      </c>
      <c r="T369" s="18"/>
      <c r="U369" s="19"/>
      <c r="V369" s="19"/>
      <c r="W369" s="20"/>
      <c r="X369" s="20"/>
      <c r="Y369" s="63"/>
      <c r="Z369" s="61"/>
      <c r="AA369" s="4"/>
      <c r="AB369" s="22"/>
      <c r="AC369" s="22"/>
      <c r="AD369" s="23">
        <f t="shared" si="9"/>
        <v>0</v>
      </c>
      <c r="AE369" s="22"/>
      <c r="AF369" s="22"/>
      <c r="AG369" s="22"/>
      <c r="AH369" s="22"/>
      <c r="AI369" s="22"/>
      <c r="AJ369" s="22"/>
      <c r="AK369" s="22"/>
      <c r="AL369" s="22"/>
      <c r="AM369" s="22"/>
      <c r="AN369" s="22"/>
      <c r="AO369" s="62">
        <f t="shared" si="11"/>
        <v>0</v>
      </c>
      <c r="AP369" s="24"/>
      <c r="AQ369" s="8"/>
    </row>
    <row r="370" spans="1:43" ht="16.5">
      <c r="A370" s="45">
        <f t="shared" si="10"/>
        <v>16</v>
      </c>
      <c r="B370" s="99" t="s">
        <v>219</v>
      </c>
      <c r="C370" s="99"/>
      <c r="D370" s="54">
        <f>+Octubre!M370</f>
        <v>10</v>
      </c>
      <c r="E370" s="55"/>
      <c r="F370" s="56"/>
      <c r="G370" s="56"/>
      <c r="H370" s="26"/>
      <c r="I370" s="26"/>
      <c r="J370" s="27">
        <f t="shared" si="3"/>
        <v>0</v>
      </c>
      <c r="K370" s="57">
        <f t="shared" si="4"/>
        <v>0</v>
      </c>
      <c r="L370" s="58">
        <f t="shared" si="5"/>
        <v>0</v>
      </c>
      <c r="M370" s="59">
        <f t="shared" si="6"/>
        <v>10</v>
      </c>
      <c r="N370" s="14"/>
      <c r="O370" s="15"/>
      <c r="P370" s="15"/>
      <c r="Q370" s="16"/>
      <c r="R370" s="17" t="str">
        <f t="shared" ca="1" si="7"/>
        <v xml:space="preserve"> </v>
      </c>
      <c r="S370" s="25" t="str">
        <f t="shared" si="8"/>
        <v xml:space="preserve"> </v>
      </c>
      <c r="T370" s="18"/>
      <c r="U370" s="19"/>
      <c r="V370" s="19"/>
      <c r="W370" s="20"/>
      <c r="X370" s="20"/>
      <c r="Y370" s="63"/>
      <c r="Z370" s="61"/>
      <c r="AA370" s="4"/>
      <c r="AB370" s="22"/>
      <c r="AC370" s="22"/>
      <c r="AD370" s="23">
        <f t="shared" si="9"/>
        <v>0</v>
      </c>
      <c r="AE370" s="22"/>
      <c r="AF370" s="22"/>
      <c r="AG370" s="22"/>
      <c r="AH370" s="22"/>
      <c r="AI370" s="22"/>
      <c r="AJ370" s="22"/>
      <c r="AK370" s="22"/>
      <c r="AL370" s="22"/>
      <c r="AM370" s="22"/>
      <c r="AN370" s="22"/>
      <c r="AO370" s="62">
        <f t="shared" si="11"/>
        <v>0</v>
      </c>
      <c r="AP370" s="24"/>
      <c r="AQ370" s="8"/>
    </row>
    <row r="371" spans="1:43" ht="16.5">
      <c r="A371" s="45">
        <f t="shared" si="10"/>
        <v>17</v>
      </c>
      <c r="B371" s="99" t="s">
        <v>220</v>
      </c>
      <c r="C371" s="99"/>
      <c r="D371" s="54">
        <f>+Octubre!M371</f>
        <v>0</v>
      </c>
      <c r="E371" s="55"/>
      <c r="F371" s="56"/>
      <c r="G371" s="56"/>
      <c r="H371" s="26"/>
      <c r="I371" s="26"/>
      <c r="J371" s="27">
        <f t="shared" si="3"/>
        <v>0</v>
      </c>
      <c r="K371" s="57">
        <f t="shared" si="4"/>
        <v>0</v>
      </c>
      <c r="L371" s="58">
        <f t="shared" si="5"/>
        <v>0</v>
      </c>
      <c r="M371" s="59">
        <f t="shared" si="6"/>
        <v>0</v>
      </c>
      <c r="N371" s="14"/>
      <c r="O371" s="15"/>
      <c r="P371" s="15"/>
      <c r="Q371" s="16"/>
      <c r="R371" s="17" t="str">
        <f t="shared" ca="1" si="7"/>
        <v xml:space="preserve"> </v>
      </c>
      <c r="S371" s="25" t="str">
        <f t="shared" si="8"/>
        <v xml:space="preserve"> </v>
      </c>
      <c r="T371" s="18"/>
      <c r="U371" s="19"/>
      <c r="V371" s="19"/>
      <c r="W371" s="20"/>
      <c r="X371" s="20"/>
      <c r="Y371" s="63"/>
      <c r="Z371" s="61"/>
      <c r="AA371" s="4"/>
      <c r="AB371" s="22"/>
      <c r="AC371" s="22"/>
      <c r="AD371" s="23">
        <f t="shared" si="9"/>
        <v>0</v>
      </c>
      <c r="AE371" s="22"/>
      <c r="AF371" s="22"/>
      <c r="AG371" s="22"/>
      <c r="AH371" s="22"/>
      <c r="AI371" s="22"/>
      <c r="AJ371" s="22"/>
      <c r="AK371" s="22"/>
      <c r="AL371" s="22"/>
      <c r="AM371" s="22"/>
      <c r="AN371" s="22"/>
      <c r="AO371" s="62">
        <f t="shared" si="11"/>
        <v>0</v>
      </c>
      <c r="AP371" s="24"/>
      <c r="AQ371" s="8"/>
    </row>
    <row r="372" spans="1:43" ht="16.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row>
    <row r="373" spans="1:43" ht="14.65" customHeight="1">
      <c r="A373" s="113" t="s">
        <v>48</v>
      </c>
      <c r="B373" s="202" t="s">
        <v>221</v>
      </c>
      <c r="C373" s="202"/>
      <c r="D373" s="123" t="s">
        <v>78</v>
      </c>
      <c r="E373" s="113" t="s">
        <v>222</v>
      </c>
      <c r="F373" s="104" t="s">
        <v>80</v>
      </c>
      <c r="G373" s="105"/>
      <c r="H373" s="2" t="s">
        <v>81</v>
      </c>
      <c r="I373" s="3" t="s">
        <v>82</v>
      </c>
      <c r="J373" s="141" t="s">
        <v>83</v>
      </c>
      <c r="K373" s="110" t="s">
        <v>84</v>
      </c>
      <c r="L373" s="114" t="s">
        <v>85</v>
      </c>
      <c r="M373" s="113" t="s">
        <v>223</v>
      </c>
      <c r="N373" s="113" t="s">
        <v>87</v>
      </c>
      <c r="O373" s="113" t="s">
        <v>88</v>
      </c>
      <c r="P373" s="113" t="s">
        <v>89</v>
      </c>
      <c r="Q373" s="113" t="s">
        <v>90</v>
      </c>
      <c r="R373" s="159" t="s">
        <v>91</v>
      </c>
      <c r="S373" s="159" t="s">
        <v>92</v>
      </c>
      <c r="T373" s="162" t="s">
        <v>93</v>
      </c>
      <c r="U373" s="162" t="s">
        <v>89</v>
      </c>
      <c r="V373" s="162" t="s">
        <v>94</v>
      </c>
      <c r="W373" s="162" t="s">
        <v>95</v>
      </c>
      <c r="X373" s="162" t="s">
        <v>95</v>
      </c>
      <c r="Y373" s="110" t="s">
        <v>224</v>
      </c>
      <c r="Z373" s="162" t="s">
        <v>98</v>
      </c>
      <c r="AA373" s="4"/>
      <c r="AB373" s="106" t="s">
        <v>225</v>
      </c>
      <c r="AC373" s="106"/>
      <c r="AD373" s="106"/>
      <c r="AE373" s="106"/>
      <c r="AF373" s="106"/>
      <c r="AG373" s="106"/>
      <c r="AH373" s="106"/>
      <c r="AI373" s="106"/>
      <c r="AJ373" s="106"/>
      <c r="AK373" s="106"/>
      <c r="AL373" s="106"/>
      <c r="AM373" s="106"/>
      <c r="AN373" s="106"/>
      <c r="AO373" s="106"/>
      <c r="AP373" s="106"/>
      <c r="AQ373" s="186" t="s">
        <v>100</v>
      </c>
    </row>
    <row r="374" spans="1:43" ht="14.65" customHeight="1">
      <c r="A374" s="113"/>
      <c r="B374" s="202"/>
      <c r="C374" s="202"/>
      <c r="D374" s="124"/>
      <c r="E374" s="113"/>
      <c r="F374" s="114" t="s">
        <v>101</v>
      </c>
      <c r="G374" s="114" t="s">
        <v>102</v>
      </c>
      <c r="H374" s="135" t="s">
        <v>103</v>
      </c>
      <c r="I374" s="138" t="s">
        <v>104</v>
      </c>
      <c r="J374" s="142"/>
      <c r="K374" s="111"/>
      <c r="L374" s="115"/>
      <c r="M374" s="113"/>
      <c r="N374" s="113"/>
      <c r="O374" s="113"/>
      <c r="P374" s="113"/>
      <c r="Q374" s="113"/>
      <c r="R374" s="160"/>
      <c r="S374" s="160"/>
      <c r="T374" s="162"/>
      <c r="U374" s="162"/>
      <c r="V374" s="162"/>
      <c r="W374" s="162"/>
      <c r="X374" s="162"/>
      <c r="Y374" s="111"/>
      <c r="Z374" s="162"/>
      <c r="AA374" s="4"/>
      <c r="AB374" s="91">
        <v>1</v>
      </c>
      <c r="AC374" s="91"/>
      <c r="AD374" s="9">
        <v>2</v>
      </c>
      <c r="AE374" s="9">
        <v>3</v>
      </c>
      <c r="AF374" s="9">
        <v>4</v>
      </c>
      <c r="AG374" s="9">
        <v>5</v>
      </c>
      <c r="AH374" s="9">
        <v>6</v>
      </c>
      <c r="AI374" s="9">
        <v>7</v>
      </c>
      <c r="AJ374" s="9">
        <v>8</v>
      </c>
      <c r="AK374" s="9">
        <v>9</v>
      </c>
      <c r="AL374" s="9">
        <v>10</v>
      </c>
      <c r="AM374" s="9">
        <v>11</v>
      </c>
      <c r="AN374" s="9">
        <v>12</v>
      </c>
      <c r="AO374" s="9">
        <v>13</v>
      </c>
      <c r="AP374" s="9">
        <v>14</v>
      </c>
      <c r="AQ374" s="186"/>
    </row>
    <row r="375" spans="1:43" ht="14.65" customHeight="1">
      <c r="A375" s="113"/>
      <c r="B375" s="202"/>
      <c r="C375" s="202"/>
      <c r="D375" s="124"/>
      <c r="E375" s="113"/>
      <c r="F375" s="115"/>
      <c r="G375" s="115"/>
      <c r="H375" s="136"/>
      <c r="I375" s="139"/>
      <c r="J375" s="142"/>
      <c r="K375" s="111"/>
      <c r="L375" s="115"/>
      <c r="M375" s="113"/>
      <c r="N375" s="113"/>
      <c r="O375" s="113"/>
      <c r="P375" s="113"/>
      <c r="Q375" s="113"/>
      <c r="R375" s="160"/>
      <c r="S375" s="160"/>
      <c r="T375" s="162"/>
      <c r="U375" s="162"/>
      <c r="V375" s="162"/>
      <c r="W375" s="162"/>
      <c r="X375" s="162"/>
      <c r="Y375" s="111"/>
      <c r="Z375" s="162"/>
      <c r="AA375" s="4"/>
      <c r="AB375" s="107" t="s">
        <v>49</v>
      </c>
      <c r="AC375" s="107"/>
      <c r="AD375" s="174" t="s">
        <v>51</v>
      </c>
      <c r="AE375" s="177" t="s">
        <v>53</v>
      </c>
      <c r="AF375" s="174" t="s">
        <v>55</v>
      </c>
      <c r="AG375" s="177" t="s">
        <v>57</v>
      </c>
      <c r="AH375" s="174" t="s">
        <v>59</v>
      </c>
      <c r="AI375" s="177" t="s">
        <v>61</v>
      </c>
      <c r="AJ375" s="174" t="s">
        <v>63</v>
      </c>
      <c r="AK375" s="177" t="s">
        <v>65</v>
      </c>
      <c r="AL375" s="174" t="s">
        <v>67</v>
      </c>
      <c r="AM375" s="107" t="s">
        <v>40</v>
      </c>
      <c r="AN375" s="174" t="s">
        <v>226</v>
      </c>
      <c r="AO375" s="107" t="s">
        <v>73</v>
      </c>
      <c r="AP375" s="174" t="s">
        <v>75</v>
      </c>
      <c r="AQ375" s="186"/>
    </row>
    <row r="376" spans="1:43" ht="16.5">
      <c r="A376" s="113"/>
      <c r="B376" s="202"/>
      <c r="C376" s="202"/>
      <c r="D376" s="125"/>
      <c r="E376" s="113"/>
      <c r="F376" s="116"/>
      <c r="G376" s="116"/>
      <c r="H376" s="137"/>
      <c r="I376" s="140"/>
      <c r="J376" s="143"/>
      <c r="K376" s="112"/>
      <c r="L376" s="116"/>
      <c r="M376" s="113"/>
      <c r="N376" s="113"/>
      <c r="O376" s="113"/>
      <c r="P376" s="113"/>
      <c r="Q376" s="113"/>
      <c r="R376" s="161"/>
      <c r="S376" s="161"/>
      <c r="T376" s="162"/>
      <c r="U376" s="162"/>
      <c r="V376" s="162"/>
      <c r="W376" s="162"/>
      <c r="X376" s="162"/>
      <c r="Y376" s="112"/>
      <c r="Z376" s="162"/>
      <c r="AA376" s="4"/>
      <c r="AB376" s="64" t="s">
        <v>106</v>
      </c>
      <c r="AC376" s="64" t="s">
        <v>107</v>
      </c>
      <c r="AD376" s="174"/>
      <c r="AE376" s="178"/>
      <c r="AF376" s="174"/>
      <c r="AG376" s="178"/>
      <c r="AH376" s="174"/>
      <c r="AI376" s="178"/>
      <c r="AJ376" s="174"/>
      <c r="AK376" s="178"/>
      <c r="AL376" s="174"/>
      <c r="AM376" s="107"/>
      <c r="AN376" s="174"/>
      <c r="AO376" s="107"/>
      <c r="AP376" s="174"/>
      <c r="AQ376" s="186"/>
    </row>
    <row r="377" spans="1:43" ht="14.65" customHeight="1">
      <c r="A377" s="45">
        <v>1</v>
      </c>
      <c r="B377" s="108" t="s">
        <v>227</v>
      </c>
      <c r="C377" s="109"/>
      <c r="D377" s="54">
        <f>+Octubre!M377</f>
        <v>0</v>
      </c>
      <c r="E377" s="55"/>
      <c r="F377" s="65"/>
      <c r="G377" s="65"/>
      <c r="H377" s="66"/>
      <c r="I377" s="66"/>
      <c r="J377" s="27">
        <f>SUM(F377,G377)</f>
        <v>0</v>
      </c>
      <c r="K377" s="57">
        <f>+AQ377</f>
        <v>0</v>
      </c>
      <c r="L377" s="58">
        <f>+J377+K377</f>
        <v>0</v>
      </c>
      <c r="M377" s="59">
        <f>+(D377+E377)-(L377)+H377-I377</f>
        <v>0</v>
      </c>
      <c r="N377" s="67">
        <f>+AS377</f>
        <v>0</v>
      </c>
      <c r="O377" s="19"/>
      <c r="P377" s="19"/>
      <c r="Q377" s="19"/>
      <c r="R377" s="19"/>
      <c r="S377" s="20"/>
      <c r="T377" s="20"/>
      <c r="U377" s="68"/>
      <c r="V377" s="68"/>
      <c r="W377" s="68"/>
      <c r="X377" s="68"/>
      <c r="Y377" s="67">
        <f>+AS377</f>
        <v>0</v>
      </c>
      <c r="Z377" s="21"/>
      <c r="AA377" s="4"/>
      <c r="AB377" s="69"/>
      <c r="AC377" s="69"/>
      <c r="AD377" s="69"/>
      <c r="AE377" s="69"/>
      <c r="AF377" s="69"/>
      <c r="AG377" s="69"/>
      <c r="AH377" s="69"/>
      <c r="AI377" s="69"/>
      <c r="AJ377" s="69"/>
      <c r="AK377" s="69"/>
      <c r="AL377" s="69"/>
      <c r="AM377" s="69"/>
      <c r="AN377" s="69"/>
      <c r="AO377" s="69"/>
      <c r="AP377" s="69"/>
      <c r="AQ377" s="70">
        <f>SUM(AB377:AP377)</f>
        <v>0</v>
      </c>
    </row>
    <row r="378" spans="1:43" ht="14.65" customHeight="1">
      <c r="A378" s="45">
        <f>A377+1</f>
        <v>2</v>
      </c>
      <c r="B378" s="108" t="s">
        <v>228</v>
      </c>
      <c r="C378" s="109"/>
      <c r="D378" s="54">
        <f>+Octubre!M378</f>
        <v>0</v>
      </c>
      <c r="E378" s="55"/>
      <c r="F378" s="65"/>
      <c r="G378" s="65"/>
      <c r="H378" s="66"/>
      <c r="I378" s="66"/>
      <c r="J378" s="27">
        <f>SUM(F378,G378)</f>
        <v>0</v>
      </c>
      <c r="K378" s="57">
        <f>+AQ378</f>
        <v>0</v>
      </c>
      <c r="L378" s="58">
        <f>+J378+K378</f>
        <v>0</v>
      </c>
      <c r="M378" s="59">
        <f>+(D378+E378)-(L378)+H378-I378</f>
        <v>0</v>
      </c>
      <c r="N378" s="67">
        <f>+AS378</f>
        <v>0</v>
      </c>
      <c r="O378" s="19"/>
      <c r="P378" s="19"/>
      <c r="Q378" s="19"/>
      <c r="R378" s="19"/>
      <c r="S378" s="20"/>
      <c r="T378" s="20"/>
      <c r="U378" s="68"/>
      <c r="V378" s="68"/>
      <c r="W378" s="68"/>
      <c r="X378" s="68"/>
      <c r="Y378" s="67">
        <f>+AS378</f>
        <v>0</v>
      </c>
      <c r="Z378" s="21"/>
      <c r="AA378" s="4"/>
      <c r="AB378" s="69"/>
      <c r="AC378" s="69"/>
      <c r="AD378" s="69"/>
      <c r="AE378" s="69"/>
      <c r="AF378" s="69"/>
      <c r="AG378" s="69"/>
      <c r="AH378" s="69"/>
      <c r="AI378" s="69"/>
      <c r="AJ378" s="69"/>
      <c r="AK378" s="69"/>
      <c r="AL378" s="69"/>
      <c r="AM378" s="69"/>
      <c r="AN378" s="69"/>
      <c r="AO378" s="69"/>
      <c r="AP378" s="69"/>
      <c r="AQ378" s="70">
        <f>SUM(AB378:AP378)</f>
        <v>0</v>
      </c>
    </row>
    <row r="379" spans="1:43" ht="16.5">
      <c r="A379" s="45">
        <f>A378+1</f>
        <v>3</v>
      </c>
      <c r="B379" s="108" t="s">
        <v>229</v>
      </c>
      <c r="C379" s="109"/>
      <c r="D379" s="54">
        <f>+Octubre!M379</f>
        <v>0</v>
      </c>
      <c r="E379" s="55"/>
      <c r="F379" s="65"/>
      <c r="G379" s="65"/>
      <c r="H379" s="66"/>
      <c r="I379" s="66"/>
      <c r="J379" s="27">
        <f>SUM(F379,G379)</f>
        <v>0</v>
      </c>
      <c r="K379" s="57">
        <f>+AQ379</f>
        <v>0</v>
      </c>
      <c r="L379" s="58">
        <f>+J379+K379</f>
        <v>0</v>
      </c>
      <c r="M379" s="59">
        <f>+(D379+E379)-(L379)+H379-I379</f>
        <v>0</v>
      </c>
      <c r="N379" s="67">
        <f>+AS379</f>
        <v>0</v>
      </c>
      <c r="O379" s="19"/>
      <c r="P379" s="19"/>
      <c r="Q379" s="19"/>
      <c r="R379" s="19"/>
      <c r="S379" s="20"/>
      <c r="T379" s="20"/>
      <c r="U379" s="68"/>
      <c r="V379" s="68"/>
      <c r="W379" s="68"/>
      <c r="X379" s="68"/>
      <c r="Y379" s="67">
        <f>+AS379</f>
        <v>0</v>
      </c>
      <c r="Z379" s="21"/>
      <c r="AA379" s="4"/>
      <c r="AB379" s="69"/>
      <c r="AC379" s="69"/>
      <c r="AD379" s="69"/>
      <c r="AE379" s="69"/>
      <c r="AF379" s="69"/>
      <c r="AG379" s="69"/>
      <c r="AH379" s="69"/>
      <c r="AI379" s="69"/>
      <c r="AJ379" s="69"/>
      <c r="AK379" s="69"/>
      <c r="AL379" s="69"/>
      <c r="AM379" s="69"/>
      <c r="AN379" s="69"/>
      <c r="AO379" s="69"/>
      <c r="AP379" s="69"/>
      <c r="AQ379" s="70">
        <f>SUM(AB379:AP379)</f>
        <v>0</v>
      </c>
    </row>
    <row r="380" spans="1:43" ht="16.5">
      <c r="A380" s="45">
        <v>4</v>
      </c>
      <c r="B380" s="108" t="s">
        <v>230</v>
      </c>
      <c r="C380" s="109"/>
      <c r="D380" s="54">
        <f>+Octubre!M380</f>
        <v>30</v>
      </c>
      <c r="E380" s="55"/>
      <c r="F380" s="65"/>
      <c r="G380" s="65"/>
      <c r="H380" s="66"/>
      <c r="I380" s="66"/>
      <c r="J380" s="27">
        <f t="shared" ref="J380:J381" si="12">SUM(F380,G380)</f>
        <v>0</v>
      </c>
      <c r="K380" s="57">
        <f t="shared" ref="K380:K381" si="13">+AQ380</f>
        <v>0</v>
      </c>
      <c r="L380" s="58">
        <f t="shared" ref="L380:L381" si="14">+J380+K380</f>
        <v>0</v>
      </c>
      <c r="M380" s="59">
        <f t="shared" ref="M380:M381" si="15">+(D380+E380)-(L380)+H380-I380</f>
        <v>30</v>
      </c>
      <c r="N380" s="67">
        <f t="shared" ref="N380:N381" si="16">+AS380</f>
        <v>0</v>
      </c>
      <c r="O380" s="19"/>
      <c r="P380" s="19"/>
      <c r="Q380" s="19"/>
      <c r="R380" s="19"/>
      <c r="S380" s="20"/>
      <c r="T380" s="20"/>
      <c r="U380" s="68"/>
      <c r="V380" s="68"/>
      <c r="W380" s="68"/>
      <c r="X380" s="68"/>
      <c r="Y380" s="67">
        <f t="shared" ref="Y380:Y381" si="17">+AS380</f>
        <v>0</v>
      </c>
      <c r="Z380" s="21"/>
      <c r="AA380" s="4"/>
      <c r="AB380" s="69"/>
      <c r="AC380" s="69"/>
      <c r="AD380" s="69"/>
      <c r="AE380" s="69"/>
      <c r="AF380" s="69"/>
      <c r="AG380" s="69"/>
      <c r="AH380" s="69"/>
      <c r="AI380" s="69"/>
      <c r="AJ380" s="69"/>
      <c r="AK380" s="69"/>
      <c r="AL380" s="69"/>
      <c r="AM380" s="69"/>
      <c r="AN380" s="69"/>
      <c r="AO380" s="69"/>
      <c r="AP380" s="69"/>
      <c r="AQ380" s="70">
        <f t="shared" ref="AQ380:AQ381" si="18">SUM(AB380:AP380)</f>
        <v>0</v>
      </c>
    </row>
    <row r="381" spans="1:43" ht="16.5">
      <c r="A381" s="45">
        <f>A380+1</f>
        <v>5</v>
      </c>
      <c r="B381" s="108" t="s">
        <v>231</v>
      </c>
      <c r="C381" s="109"/>
      <c r="D381" s="54">
        <f>+Octubre!M381</f>
        <v>0</v>
      </c>
      <c r="E381" s="55"/>
      <c r="F381" s="65"/>
      <c r="G381" s="65"/>
      <c r="H381" s="66"/>
      <c r="I381" s="66"/>
      <c r="J381" s="27">
        <f t="shared" si="12"/>
        <v>0</v>
      </c>
      <c r="K381" s="57">
        <f t="shared" si="13"/>
        <v>0</v>
      </c>
      <c r="L381" s="58">
        <f t="shared" si="14"/>
        <v>0</v>
      </c>
      <c r="M381" s="59">
        <f t="shared" si="15"/>
        <v>0</v>
      </c>
      <c r="N381" s="67">
        <f t="shared" si="16"/>
        <v>0</v>
      </c>
      <c r="O381" s="19"/>
      <c r="P381" s="19"/>
      <c r="Q381" s="19"/>
      <c r="R381" s="19"/>
      <c r="S381" s="20"/>
      <c r="T381" s="20"/>
      <c r="U381" s="68"/>
      <c r="V381" s="68"/>
      <c r="W381" s="68"/>
      <c r="X381" s="68"/>
      <c r="Y381" s="67">
        <f t="shared" si="17"/>
        <v>0</v>
      </c>
      <c r="Z381" s="21"/>
      <c r="AA381" s="4"/>
      <c r="AB381" s="69"/>
      <c r="AC381" s="69"/>
      <c r="AD381" s="69"/>
      <c r="AE381" s="69"/>
      <c r="AF381" s="69"/>
      <c r="AG381" s="69"/>
      <c r="AH381" s="69"/>
      <c r="AI381" s="69"/>
      <c r="AJ381" s="69"/>
      <c r="AK381" s="69"/>
      <c r="AL381" s="69"/>
      <c r="AM381" s="69"/>
      <c r="AN381" s="69"/>
      <c r="AO381" s="69"/>
      <c r="AP381" s="69"/>
      <c r="AQ381" s="70">
        <f t="shared" si="18"/>
        <v>0</v>
      </c>
    </row>
  </sheetData>
  <sheetProtection algorithmName="SHA-512" hashValue="dhoGFCglQHVwB8Gms1Iko8b/noZ6xc8hCmHuF191SfJSRj493RHmKqv6k18cNBNrFmIS2TvrN5nmH0eWRQqlZA==" saltValue="Tyzi279Po5q+bp5nXk0GPQ==" spinCount="100000" sheet="1" objects="1" scenarios="1"/>
  <protectedRanges>
    <protectedRange algorithmName="SHA-512" hashValue="zHOOI8C6TdaV6s6N2/27xESvwU0t5zAaLoItHRVoGpTXM9j+vyxsopMktU83nI5i57EgckgHvMhLqaFhlwmlrQ==" saltValue="lXnRqhBa+m7p3r+f6ZoJ4w==" spinCount="100000" sqref="K5:K220 K222:K293 K295:K371 Q221:Y221 Q294:Y294 M5:M9 M11:M15 M17:M21 M23:M27 M29:M33 M35:M39 M41:M45 M47:M51 M53:M57 M59:M63 M65:M69 M71:M75 M77:M81 M83:M87 M89:M93 M95:M99 M101:M105 M107:M111 M113:M117 M119:M123 M125:M129 M131:M135 M137:M141 M143:M147 M149:M153 M155:M159 M161:M165 M167:M171 M173:M177 M179:M183 M185:M189 M191:M195 M197:M201 M203:M207 M209:M213 M215:M219 M222:M226 M228:M232 M234:M238 M240:M244 M246:M250 M252:M256 M258:M262 M264:M268 M270:M274 M276:M280 M282:M286 M288:M292 M365:M371" name="Municipios_1_2"/>
    <protectedRange algorithmName="SHA-512" hashValue="azGcVdqYkhR86HIKn2rYPPRr5+mVW4IEq7uRHMk25sS6su9btp67csEbkWb5GQvriIX/bROpuDFXXVgLMPzhMQ==" saltValue="So3PWvzqU6WQxaYTU7AVAg==" spinCount="100000" sqref="M10 M16 M22 M28 M34 M40 M46 M52 M58 M64 M70 M76 M82 M100 M112 M118 M124 M130 M136 M142 M148 M88 M94 M106 M166 M172 M178 M184 M190 M196 M202 M208 M214 M220 M227 M233 M239 M245 M251 M257 M263 M269 M275 M281 M287 M293 M364 M160 M154" name="Acopio_1_2_2"/>
    <protectedRange algorithmName="SHA-512" hashValue="8byoQttQWGP5qbcxqBkq+H+/zRRYljqgH/rENkvAtcx2vfR2IwlTET4l4/66wUB+2T3pLT28iauSquQPOk8bNw==" saltValue="lZksW1D6kU5eg3qR/gQlwA==" spinCount="100000" sqref="AO1:AO4" name="Enero Perdidas_2_2"/>
    <protectedRange algorithmName="SHA-512" hashValue="8byoQttQWGP5qbcxqBkq+H+/zRRYljqgH/rENkvAtcx2vfR2IwlTET4l4/66wUB+2T3pLT28iauSquQPOk8bNw==" saltValue="lZksW1D6kU5eg3qR/gQlwA==" spinCount="100000" sqref="AQ373:AQ376" name="Enero Perdidas_3_2"/>
    <protectedRange algorithmName="SHA-512" hashValue="zHOOI8C6TdaV6s6N2/27xESvwU0t5zAaLoItHRVoGpTXM9j+vyxsopMktU83nI5i57EgckgHvMhLqaFhlwmlrQ==" saltValue="lXnRqhBa+m7p3r+f6ZoJ4w==" spinCount="100000" sqref="M295:M300 M302:M307 M309:M314 M316:M321 M323:M328 M330:M335 M337:M342 M344:M349 M351:M356 M358:M363" name="Municipios_1_2_1"/>
    <protectedRange algorithmName="SHA-512" hashValue="azGcVdqYkhR86HIKn2rYPPRr5+mVW4IEq7uRHMk25sS6su9btp67csEbkWb5GQvriIX/bROpuDFXXVgLMPzhMQ==" saltValue="So3PWvzqU6WQxaYTU7AVAg==" spinCount="100000" sqref="M301 M308 M315 M322 M329 M336 M343 M350 M357" name="Acopio_1_2_2_1"/>
    <protectedRange algorithmName="SHA-512" hashValue="zHOOI8C6TdaV6s6N2/27xESvwU0t5zAaLoItHRVoGpTXM9j+vyxsopMktU83nI5i57EgckgHvMhLqaFhlwmlrQ==" saltValue="lXnRqhBa+m7p3r+f6ZoJ4w==" spinCount="100000" sqref="K377:K381 M377:M381" name="Municipios_1_2_3"/>
    <protectedRange algorithmName="SHA-512" hashValue="8byoQttQWGP5qbcxqBkq+H+/zRRYljqgH/rENkvAtcx2vfR2IwlTET4l4/66wUB+2T3pLT28iauSquQPOk8bNw==" saltValue="lZksW1D6kU5eg3qR/gQlwA==" spinCount="100000" sqref="AQ377:AQ381" name="Enero Perdidas_5_2_2"/>
  </protectedRanges>
  <mergeCells count="1668">
    <mergeCell ref="B209:C214"/>
    <mergeCell ref="B203:C208"/>
    <mergeCell ref="B373:C376"/>
    <mergeCell ref="B358:C364"/>
    <mergeCell ref="B351:C357"/>
    <mergeCell ref="B344:C350"/>
    <mergeCell ref="B337:C343"/>
    <mergeCell ref="B330:C336"/>
    <mergeCell ref="B323:C329"/>
    <mergeCell ref="B316:C322"/>
    <mergeCell ref="B309:C315"/>
    <mergeCell ref="B41:C46"/>
    <mergeCell ref="B35:C40"/>
    <mergeCell ref="B29:C34"/>
    <mergeCell ref="B23:C28"/>
    <mergeCell ref="B17:C22"/>
    <mergeCell ref="B11:C16"/>
    <mergeCell ref="B371:C371"/>
    <mergeCell ref="B5:C10"/>
    <mergeCell ref="B1:C4"/>
    <mergeCell ref="B197:C202"/>
    <mergeCell ref="B191:C196"/>
    <mergeCell ref="B185:C190"/>
    <mergeCell ref="B179:C184"/>
    <mergeCell ref="B173:C178"/>
    <mergeCell ref="B167:C172"/>
    <mergeCell ref="B161:C166"/>
    <mergeCell ref="B155:C157"/>
    <mergeCell ref="B149:C151"/>
    <mergeCell ref="B143:C148"/>
    <mergeCell ref="B137:C142"/>
    <mergeCell ref="B131:C136"/>
    <mergeCell ref="B125:C130"/>
    <mergeCell ref="B119:C124"/>
    <mergeCell ref="B113:C118"/>
    <mergeCell ref="B107:C112"/>
    <mergeCell ref="B101:C106"/>
    <mergeCell ref="AO330:AO335"/>
    <mergeCell ref="AO337:AO342"/>
    <mergeCell ref="AO344:AO349"/>
    <mergeCell ref="AO351:AO356"/>
    <mergeCell ref="AO358:AO363"/>
    <mergeCell ref="AO375:AO376"/>
    <mergeCell ref="AP375:AP376"/>
    <mergeCell ref="AQ373:AQ376"/>
    <mergeCell ref="B95:C100"/>
    <mergeCell ref="B89:C94"/>
    <mergeCell ref="B83:C88"/>
    <mergeCell ref="B77:C82"/>
    <mergeCell ref="B71:C76"/>
    <mergeCell ref="B65:C70"/>
    <mergeCell ref="B59:C64"/>
    <mergeCell ref="B53:C58"/>
    <mergeCell ref="B47:C52"/>
    <mergeCell ref="B302:C308"/>
    <mergeCell ref="B295:C301"/>
    <mergeCell ref="B288:C293"/>
    <mergeCell ref="B282:C287"/>
    <mergeCell ref="B276:C281"/>
    <mergeCell ref="B270:C275"/>
    <mergeCell ref="B264:C269"/>
    <mergeCell ref="B258:C263"/>
    <mergeCell ref="B252:C257"/>
    <mergeCell ref="B246:C251"/>
    <mergeCell ref="B240:C245"/>
    <mergeCell ref="B234:C239"/>
    <mergeCell ref="B228:C233"/>
    <mergeCell ref="B222:C227"/>
    <mergeCell ref="B215:C220"/>
    <mergeCell ref="AO222:AO226"/>
    <mergeCell ref="AO228:AO232"/>
    <mergeCell ref="AO234:AO238"/>
    <mergeCell ref="AO240:AO244"/>
    <mergeCell ref="AO246:AO250"/>
    <mergeCell ref="AO252:AO256"/>
    <mergeCell ref="AO258:AO262"/>
    <mergeCell ref="AO264:AO268"/>
    <mergeCell ref="AO270:AO274"/>
    <mergeCell ref="AO276:AO280"/>
    <mergeCell ref="AO282:AO286"/>
    <mergeCell ref="AO288:AO292"/>
    <mergeCell ref="AO295:AO300"/>
    <mergeCell ref="AO302:AO307"/>
    <mergeCell ref="AO309:AO314"/>
    <mergeCell ref="AO316:AO321"/>
    <mergeCell ref="AO323:AO328"/>
    <mergeCell ref="AO119:AO123"/>
    <mergeCell ref="AO125:AO129"/>
    <mergeCell ref="AO131:AO135"/>
    <mergeCell ref="AO137:AO141"/>
    <mergeCell ref="AO143:AO147"/>
    <mergeCell ref="AO149:AO153"/>
    <mergeCell ref="AO155:AO159"/>
    <mergeCell ref="AO161:AO165"/>
    <mergeCell ref="AO167:AO171"/>
    <mergeCell ref="AO173:AO177"/>
    <mergeCell ref="AO179:AO183"/>
    <mergeCell ref="AO185:AO189"/>
    <mergeCell ref="AO191:AO195"/>
    <mergeCell ref="AO197:AO201"/>
    <mergeCell ref="AO203:AO207"/>
    <mergeCell ref="AO209:AO213"/>
    <mergeCell ref="AO215:AO219"/>
    <mergeCell ref="AN288:AN292"/>
    <mergeCell ref="AN295:AN300"/>
    <mergeCell ref="AN302:AN307"/>
    <mergeCell ref="AN309:AN314"/>
    <mergeCell ref="AN316:AN321"/>
    <mergeCell ref="AN323:AN328"/>
    <mergeCell ref="AN330:AN335"/>
    <mergeCell ref="AN337:AN342"/>
    <mergeCell ref="AN344:AN349"/>
    <mergeCell ref="AN351:AN356"/>
    <mergeCell ref="AN358:AN363"/>
    <mergeCell ref="AN375:AN376"/>
    <mergeCell ref="AO1:AO4"/>
    <mergeCell ref="AO5:AO9"/>
    <mergeCell ref="AO11:AO15"/>
    <mergeCell ref="AO17:AO21"/>
    <mergeCell ref="AO23:AO27"/>
    <mergeCell ref="AO29:AO33"/>
    <mergeCell ref="AO35:AO39"/>
    <mergeCell ref="AO41:AO45"/>
    <mergeCell ref="AO47:AO51"/>
    <mergeCell ref="AO53:AO57"/>
    <mergeCell ref="AO59:AO63"/>
    <mergeCell ref="AO65:AO69"/>
    <mergeCell ref="AO71:AO75"/>
    <mergeCell ref="AO77:AO81"/>
    <mergeCell ref="AO83:AO87"/>
    <mergeCell ref="AO89:AO93"/>
    <mergeCell ref="AO95:AO99"/>
    <mergeCell ref="AO101:AO105"/>
    <mergeCell ref="AO107:AO111"/>
    <mergeCell ref="AO113:AO117"/>
    <mergeCell ref="AN185:AN189"/>
    <mergeCell ref="AN191:AN195"/>
    <mergeCell ref="AN197:AN201"/>
    <mergeCell ref="AN203:AN207"/>
    <mergeCell ref="AN209:AN213"/>
    <mergeCell ref="AN215:AN219"/>
    <mergeCell ref="AN222:AN226"/>
    <mergeCell ref="AN228:AN232"/>
    <mergeCell ref="AN234:AN238"/>
    <mergeCell ref="AN240:AN244"/>
    <mergeCell ref="AN246:AN250"/>
    <mergeCell ref="AN252:AN256"/>
    <mergeCell ref="AN258:AN262"/>
    <mergeCell ref="AN264:AN268"/>
    <mergeCell ref="AN270:AN274"/>
    <mergeCell ref="AN276:AN280"/>
    <mergeCell ref="AN282:AN286"/>
    <mergeCell ref="AM375:AM376"/>
    <mergeCell ref="AN3:AN4"/>
    <mergeCell ref="AN5:AN9"/>
    <mergeCell ref="AN11:AN15"/>
    <mergeCell ref="AN17:AN21"/>
    <mergeCell ref="AN23:AN27"/>
    <mergeCell ref="AN29:AN33"/>
    <mergeCell ref="AN35:AN39"/>
    <mergeCell ref="AN41:AN45"/>
    <mergeCell ref="AN47:AN51"/>
    <mergeCell ref="AN53:AN57"/>
    <mergeCell ref="AN59:AN63"/>
    <mergeCell ref="AN65:AN69"/>
    <mergeCell ref="AN71:AN75"/>
    <mergeCell ref="AN77:AN81"/>
    <mergeCell ref="AN83:AN87"/>
    <mergeCell ref="AN89:AN93"/>
    <mergeCell ref="AN95:AN99"/>
    <mergeCell ref="AN101:AN105"/>
    <mergeCell ref="AN107:AN111"/>
    <mergeCell ref="AN113:AN117"/>
    <mergeCell ref="AN119:AN123"/>
    <mergeCell ref="AN125:AN129"/>
    <mergeCell ref="AN131:AN135"/>
    <mergeCell ref="AN137:AN141"/>
    <mergeCell ref="AN143:AN147"/>
    <mergeCell ref="AN149:AN153"/>
    <mergeCell ref="AN155:AN159"/>
    <mergeCell ref="AN161:AN165"/>
    <mergeCell ref="AN167:AN171"/>
    <mergeCell ref="AN173:AN177"/>
    <mergeCell ref="AN179:AN183"/>
    <mergeCell ref="AM252:AM256"/>
    <mergeCell ref="AM258:AM262"/>
    <mergeCell ref="AM264:AM268"/>
    <mergeCell ref="AM270:AM274"/>
    <mergeCell ref="AM276:AM280"/>
    <mergeCell ref="AM282:AM286"/>
    <mergeCell ref="AM288:AM292"/>
    <mergeCell ref="AM295:AM300"/>
    <mergeCell ref="AM302:AM307"/>
    <mergeCell ref="AM309:AM314"/>
    <mergeCell ref="AM316:AM321"/>
    <mergeCell ref="AM323:AM328"/>
    <mergeCell ref="AM330:AM335"/>
    <mergeCell ref="AM337:AM342"/>
    <mergeCell ref="AM344:AM349"/>
    <mergeCell ref="AM351:AM356"/>
    <mergeCell ref="AM358:AM363"/>
    <mergeCell ref="AM149:AM153"/>
    <mergeCell ref="AM155:AM159"/>
    <mergeCell ref="AM161:AM165"/>
    <mergeCell ref="AM167:AM171"/>
    <mergeCell ref="AM173:AM177"/>
    <mergeCell ref="AM179:AM183"/>
    <mergeCell ref="AM185:AM189"/>
    <mergeCell ref="AM191:AM195"/>
    <mergeCell ref="AM197:AM201"/>
    <mergeCell ref="AM203:AM207"/>
    <mergeCell ref="AM209:AM213"/>
    <mergeCell ref="AM215:AM219"/>
    <mergeCell ref="AM222:AM226"/>
    <mergeCell ref="AM228:AM232"/>
    <mergeCell ref="AM234:AM238"/>
    <mergeCell ref="AM240:AM244"/>
    <mergeCell ref="AM246:AM250"/>
    <mergeCell ref="AL323:AL328"/>
    <mergeCell ref="AL330:AL335"/>
    <mergeCell ref="AL337:AL342"/>
    <mergeCell ref="AL344:AL349"/>
    <mergeCell ref="AL351:AL356"/>
    <mergeCell ref="AL358:AL363"/>
    <mergeCell ref="AL375:AL376"/>
    <mergeCell ref="AM3:AM4"/>
    <mergeCell ref="AM5:AM9"/>
    <mergeCell ref="AM11:AM15"/>
    <mergeCell ref="AM17:AM21"/>
    <mergeCell ref="AM23:AM27"/>
    <mergeCell ref="AM29:AM33"/>
    <mergeCell ref="AM35:AM39"/>
    <mergeCell ref="AM41:AM45"/>
    <mergeCell ref="AM47:AM51"/>
    <mergeCell ref="AM53:AM57"/>
    <mergeCell ref="AM59:AM63"/>
    <mergeCell ref="AM65:AM69"/>
    <mergeCell ref="AM71:AM75"/>
    <mergeCell ref="AM77:AM81"/>
    <mergeCell ref="AM83:AM87"/>
    <mergeCell ref="AM89:AM93"/>
    <mergeCell ref="AM95:AM99"/>
    <mergeCell ref="AM101:AM105"/>
    <mergeCell ref="AM107:AM111"/>
    <mergeCell ref="AM113:AM117"/>
    <mergeCell ref="AM119:AM123"/>
    <mergeCell ref="AM125:AM129"/>
    <mergeCell ref="AM131:AM135"/>
    <mergeCell ref="AM137:AM141"/>
    <mergeCell ref="AM143:AM147"/>
    <mergeCell ref="AL215:AL219"/>
    <mergeCell ref="AL222:AL226"/>
    <mergeCell ref="AL228:AL232"/>
    <mergeCell ref="AL234:AL238"/>
    <mergeCell ref="AL240:AL244"/>
    <mergeCell ref="AL246:AL250"/>
    <mergeCell ref="AL252:AL256"/>
    <mergeCell ref="AL258:AL262"/>
    <mergeCell ref="AL264:AL268"/>
    <mergeCell ref="AL270:AL274"/>
    <mergeCell ref="AL276:AL280"/>
    <mergeCell ref="AL282:AL286"/>
    <mergeCell ref="AL288:AL292"/>
    <mergeCell ref="AL295:AL300"/>
    <mergeCell ref="AL302:AL307"/>
    <mergeCell ref="AL309:AL314"/>
    <mergeCell ref="AL316:AL321"/>
    <mergeCell ref="AL113:AL117"/>
    <mergeCell ref="AL119:AL123"/>
    <mergeCell ref="AL125:AL129"/>
    <mergeCell ref="AL131:AL135"/>
    <mergeCell ref="AL137:AL141"/>
    <mergeCell ref="AL143:AL147"/>
    <mergeCell ref="AL149:AL153"/>
    <mergeCell ref="AL155:AL159"/>
    <mergeCell ref="AL161:AL165"/>
    <mergeCell ref="AL167:AL171"/>
    <mergeCell ref="AL173:AL177"/>
    <mergeCell ref="AL179:AL183"/>
    <mergeCell ref="AL185:AL189"/>
    <mergeCell ref="AL191:AL195"/>
    <mergeCell ref="AL197:AL201"/>
    <mergeCell ref="AL203:AL207"/>
    <mergeCell ref="AL209:AL213"/>
    <mergeCell ref="AK282:AK286"/>
    <mergeCell ref="AK288:AK292"/>
    <mergeCell ref="AK295:AK300"/>
    <mergeCell ref="AK302:AK307"/>
    <mergeCell ref="AK309:AK314"/>
    <mergeCell ref="AK316:AK321"/>
    <mergeCell ref="AK323:AK328"/>
    <mergeCell ref="AK330:AK335"/>
    <mergeCell ref="AK337:AK342"/>
    <mergeCell ref="AK344:AK349"/>
    <mergeCell ref="AK351:AK356"/>
    <mergeCell ref="AK358:AK363"/>
    <mergeCell ref="AK375:AK376"/>
    <mergeCell ref="AL3:AL4"/>
    <mergeCell ref="AL5:AL9"/>
    <mergeCell ref="AL11:AL15"/>
    <mergeCell ref="AL17:AL21"/>
    <mergeCell ref="AL23:AL27"/>
    <mergeCell ref="AL29:AL33"/>
    <mergeCell ref="AL35:AL39"/>
    <mergeCell ref="AL41:AL45"/>
    <mergeCell ref="AL47:AL51"/>
    <mergeCell ref="AL53:AL57"/>
    <mergeCell ref="AL59:AL63"/>
    <mergeCell ref="AL65:AL69"/>
    <mergeCell ref="AL71:AL75"/>
    <mergeCell ref="AL77:AL81"/>
    <mergeCell ref="AL83:AL87"/>
    <mergeCell ref="AL89:AL93"/>
    <mergeCell ref="AL95:AL99"/>
    <mergeCell ref="AL101:AL105"/>
    <mergeCell ref="AL107:AL111"/>
    <mergeCell ref="AK179:AK183"/>
    <mergeCell ref="AK185:AK189"/>
    <mergeCell ref="AK191:AK195"/>
    <mergeCell ref="AK197:AK201"/>
    <mergeCell ref="AK203:AK207"/>
    <mergeCell ref="AK209:AK213"/>
    <mergeCell ref="AK215:AK219"/>
    <mergeCell ref="AK222:AK226"/>
    <mergeCell ref="AK228:AK232"/>
    <mergeCell ref="AK234:AK238"/>
    <mergeCell ref="AK240:AK244"/>
    <mergeCell ref="AK246:AK250"/>
    <mergeCell ref="AK252:AK256"/>
    <mergeCell ref="AK258:AK262"/>
    <mergeCell ref="AK264:AK268"/>
    <mergeCell ref="AK270:AK274"/>
    <mergeCell ref="AK276:AK280"/>
    <mergeCell ref="AJ358:AJ363"/>
    <mergeCell ref="AJ375:AJ376"/>
    <mergeCell ref="AK3:AK4"/>
    <mergeCell ref="AK5:AK9"/>
    <mergeCell ref="AK11:AK15"/>
    <mergeCell ref="AK17:AK21"/>
    <mergeCell ref="AK23:AK27"/>
    <mergeCell ref="AK29:AK33"/>
    <mergeCell ref="AK35:AK39"/>
    <mergeCell ref="AK41:AK45"/>
    <mergeCell ref="AK47:AK51"/>
    <mergeCell ref="AK53:AK57"/>
    <mergeCell ref="AK59:AK63"/>
    <mergeCell ref="AK65:AK69"/>
    <mergeCell ref="AK71:AK75"/>
    <mergeCell ref="AK77:AK81"/>
    <mergeCell ref="AK83:AK87"/>
    <mergeCell ref="AK89:AK93"/>
    <mergeCell ref="AK95:AK99"/>
    <mergeCell ref="AK101:AK105"/>
    <mergeCell ref="AK107:AK111"/>
    <mergeCell ref="AK113:AK117"/>
    <mergeCell ref="AK119:AK123"/>
    <mergeCell ref="AK125:AK129"/>
    <mergeCell ref="AK131:AK135"/>
    <mergeCell ref="AK137:AK141"/>
    <mergeCell ref="AK143:AK147"/>
    <mergeCell ref="AK149:AK153"/>
    <mergeCell ref="AK155:AK159"/>
    <mergeCell ref="AK161:AK165"/>
    <mergeCell ref="AK167:AK171"/>
    <mergeCell ref="AK173:AK177"/>
    <mergeCell ref="AJ246:AJ250"/>
    <mergeCell ref="AJ252:AJ256"/>
    <mergeCell ref="AJ258:AJ262"/>
    <mergeCell ref="AJ264:AJ268"/>
    <mergeCell ref="AJ270:AJ274"/>
    <mergeCell ref="AJ276:AJ280"/>
    <mergeCell ref="AJ282:AJ286"/>
    <mergeCell ref="AJ288:AJ292"/>
    <mergeCell ref="AJ295:AJ300"/>
    <mergeCell ref="AJ302:AJ307"/>
    <mergeCell ref="AJ309:AJ314"/>
    <mergeCell ref="AJ316:AJ321"/>
    <mergeCell ref="AJ323:AJ328"/>
    <mergeCell ref="AJ330:AJ335"/>
    <mergeCell ref="AJ337:AJ342"/>
    <mergeCell ref="AJ344:AJ349"/>
    <mergeCell ref="AJ351:AJ356"/>
    <mergeCell ref="AJ143:AJ147"/>
    <mergeCell ref="AJ149:AJ153"/>
    <mergeCell ref="AJ155:AJ159"/>
    <mergeCell ref="AJ161:AJ165"/>
    <mergeCell ref="AJ167:AJ171"/>
    <mergeCell ref="AJ173:AJ177"/>
    <mergeCell ref="AJ179:AJ183"/>
    <mergeCell ref="AJ185:AJ189"/>
    <mergeCell ref="AJ191:AJ195"/>
    <mergeCell ref="AJ197:AJ201"/>
    <mergeCell ref="AJ203:AJ207"/>
    <mergeCell ref="AJ209:AJ213"/>
    <mergeCell ref="AJ215:AJ219"/>
    <mergeCell ref="AJ222:AJ226"/>
    <mergeCell ref="AJ228:AJ232"/>
    <mergeCell ref="AJ234:AJ238"/>
    <mergeCell ref="AJ240:AJ244"/>
    <mergeCell ref="AI316:AI321"/>
    <mergeCell ref="AI323:AI328"/>
    <mergeCell ref="AI330:AI335"/>
    <mergeCell ref="AI337:AI342"/>
    <mergeCell ref="AI344:AI349"/>
    <mergeCell ref="AI351:AI356"/>
    <mergeCell ref="AI358:AI363"/>
    <mergeCell ref="AI375:AI376"/>
    <mergeCell ref="AJ3:AJ4"/>
    <mergeCell ref="AJ5:AJ9"/>
    <mergeCell ref="AJ11:AJ15"/>
    <mergeCell ref="AJ17:AJ21"/>
    <mergeCell ref="AJ23:AJ27"/>
    <mergeCell ref="AJ29:AJ33"/>
    <mergeCell ref="AJ35:AJ39"/>
    <mergeCell ref="AJ41:AJ45"/>
    <mergeCell ref="AJ47:AJ51"/>
    <mergeCell ref="AJ53:AJ57"/>
    <mergeCell ref="AJ59:AJ63"/>
    <mergeCell ref="AJ65:AJ69"/>
    <mergeCell ref="AJ71:AJ75"/>
    <mergeCell ref="AJ77:AJ81"/>
    <mergeCell ref="AJ83:AJ87"/>
    <mergeCell ref="AJ89:AJ93"/>
    <mergeCell ref="AJ95:AJ99"/>
    <mergeCell ref="AJ101:AJ105"/>
    <mergeCell ref="AJ107:AJ111"/>
    <mergeCell ref="AJ113:AJ117"/>
    <mergeCell ref="AJ119:AJ123"/>
    <mergeCell ref="AJ125:AJ129"/>
    <mergeCell ref="AJ131:AJ135"/>
    <mergeCell ref="AJ137:AJ141"/>
    <mergeCell ref="AI209:AI213"/>
    <mergeCell ref="AI215:AI219"/>
    <mergeCell ref="AI222:AI226"/>
    <mergeCell ref="AI228:AI232"/>
    <mergeCell ref="AI234:AI238"/>
    <mergeCell ref="AI240:AI244"/>
    <mergeCell ref="AI246:AI250"/>
    <mergeCell ref="AI252:AI256"/>
    <mergeCell ref="AI258:AI262"/>
    <mergeCell ref="AI264:AI268"/>
    <mergeCell ref="AI270:AI274"/>
    <mergeCell ref="AI276:AI280"/>
    <mergeCell ref="AI282:AI286"/>
    <mergeCell ref="AI288:AI292"/>
    <mergeCell ref="AI295:AI300"/>
    <mergeCell ref="AI302:AI307"/>
    <mergeCell ref="AI309:AI314"/>
    <mergeCell ref="AI107:AI111"/>
    <mergeCell ref="AI113:AI117"/>
    <mergeCell ref="AI119:AI123"/>
    <mergeCell ref="AI125:AI129"/>
    <mergeCell ref="AI131:AI135"/>
    <mergeCell ref="AI137:AI141"/>
    <mergeCell ref="AI143:AI147"/>
    <mergeCell ref="AI149:AI153"/>
    <mergeCell ref="AI155:AI159"/>
    <mergeCell ref="AI161:AI165"/>
    <mergeCell ref="AI167:AI171"/>
    <mergeCell ref="AI173:AI177"/>
    <mergeCell ref="AI179:AI183"/>
    <mergeCell ref="AI185:AI189"/>
    <mergeCell ref="AI191:AI195"/>
    <mergeCell ref="AI197:AI201"/>
    <mergeCell ref="AI203:AI207"/>
    <mergeCell ref="AH276:AH280"/>
    <mergeCell ref="AH282:AH286"/>
    <mergeCell ref="AH288:AH292"/>
    <mergeCell ref="AH295:AH300"/>
    <mergeCell ref="AH302:AH307"/>
    <mergeCell ref="AH309:AH314"/>
    <mergeCell ref="AH316:AH321"/>
    <mergeCell ref="AH323:AH328"/>
    <mergeCell ref="AH330:AH335"/>
    <mergeCell ref="AH337:AH342"/>
    <mergeCell ref="AH344:AH349"/>
    <mergeCell ref="AH351:AH356"/>
    <mergeCell ref="AH358:AH363"/>
    <mergeCell ref="AH375:AH376"/>
    <mergeCell ref="AI3:AI4"/>
    <mergeCell ref="AI5:AI9"/>
    <mergeCell ref="AI11:AI15"/>
    <mergeCell ref="AI17:AI21"/>
    <mergeCell ref="AI23:AI27"/>
    <mergeCell ref="AI29:AI33"/>
    <mergeCell ref="AI35:AI39"/>
    <mergeCell ref="AI41:AI45"/>
    <mergeCell ref="AI47:AI51"/>
    <mergeCell ref="AI53:AI57"/>
    <mergeCell ref="AI59:AI63"/>
    <mergeCell ref="AI65:AI69"/>
    <mergeCell ref="AI71:AI75"/>
    <mergeCell ref="AI77:AI81"/>
    <mergeCell ref="AI83:AI87"/>
    <mergeCell ref="AI89:AI93"/>
    <mergeCell ref="AI95:AI99"/>
    <mergeCell ref="AI101:AI105"/>
    <mergeCell ref="AH173:AH177"/>
    <mergeCell ref="AH179:AH183"/>
    <mergeCell ref="AH185:AH189"/>
    <mergeCell ref="AH191:AH195"/>
    <mergeCell ref="AH197:AH201"/>
    <mergeCell ref="AH203:AH207"/>
    <mergeCell ref="AH209:AH213"/>
    <mergeCell ref="AH215:AH219"/>
    <mergeCell ref="AH222:AH226"/>
    <mergeCell ref="AH228:AH232"/>
    <mergeCell ref="AH234:AH238"/>
    <mergeCell ref="AH240:AH244"/>
    <mergeCell ref="AH246:AH250"/>
    <mergeCell ref="AH252:AH256"/>
    <mergeCell ref="AH258:AH262"/>
    <mergeCell ref="AH264:AH268"/>
    <mergeCell ref="AH270:AH274"/>
    <mergeCell ref="AG351:AG356"/>
    <mergeCell ref="AG358:AG363"/>
    <mergeCell ref="AG375:AG376"/>
    <mergeCell ref="AH3:AH4"/>
    <mergeCell ref="AH5:AH9"/>
    <mergeCell ref="AH11:AH15"/>
    <mergeCell ref="AH17:AH21"/>
    <mergeCell ref="AH23:AH27"/>
    <mergeCell ref="AH29:AH33"/>
    <mergeCell ref="AH35:AH39"/>
    <mergeCell ref="AH41:AH45"/>
    <mergeCell ref="AH47:AH51"/>
    <mergeCell ref="AH53:AH57"/>
    <mergeCell ref="AH59:AH63"/>
    <mergeCell ref="AH65:AH69"/>
    <mergeCell ref="AH71:AH75"/>
    <mergeCell ref="AH77:AH81"/>
    <mergeCell ref="AH83:AH87"/>
    <mergeCell ref="AH89:AH93"/>
    <mergeCell ref="AH95:AH99"/>
    <mergeCell ref="AH101:AH105"/>
    <mergeCell ref="AH107:AH111"/>
    <mergeCell ref="AH113:AH117"/>
    <mergeCell ref="AH119:AH123"/>
    <mergeCell ref="AH125:AH129"/>
    <mergeCell ref="AH131:AH135"/>
    <mergeCell ref="AH137:AH141"/>
    <mergeCell ref="AH143:AH147"/>
    <mergeCell ref="AH149:AH153"/>
    <mergeCell ref="AH155:AH159"/>
    <mergeCell ref="AH161:AH165"/>
    <mergeCell ref="AH167:AH171"/>
    <mergeCell ref="AG240:AG244"/>
    <mergeCell ref="AG246:AG250"/>
    <mergeCell ref="AG252:AG256"/>
    <mergeCell ref="AG258:AG262"/>
    <mergeCell ref="AG264:AG268"/>
    <mergeCell ref="AG270:AG274"/>
    <mergeCell ref="AG276:AG280"/>
    <mergeCell ref="AG282:AG286"/>
    <mergeCell ref="AG288:AG292"/>
    <mergeCell ref="AG295:AG300"/>
    <mergeCell ref="AG302:AG307"/>
    <mergeCell ref="AG309:AG314"/>
    <mergeCell ref="AG316:AG321"/>
    <mergeCell ref="AG323:AG328"/>
    <mergeCell ref="AG330:AG335"/>
    <mergeCell ref="AG337:AG342"/>
    <mergeCell ref="AG344:AG349"/>
    <mergeCell ref="AG137:AG141"/>
    <mergeCell ref="AG143:AG147"/>
    <mergeCell ref="AG149:AG153"/>
    <mergeCell ref="AG155:AG159"/>
    <mergeCell ref="AG161:AG165"/>
    <mergeCell ref="AG167:AG171"/>
    <mergeCell ref="AG173:AG177"/>
    <mergeCell ref="AG179:AG183"/>
    <mergeCell ref="AG185:AG189"/>
    <mergeCell ref="AG191:AG195"/>
    <mergeCell ref="AG197:AG201"/>
    <mergeCell ref="AG203:AG207"/>
    <mergeCell ref="AG209:AG213"/>
    <mergeCell ref="AG215:AG219"/>
    <mergeCell ref="AG222:AG226"/>
    <mergeCell ref="AG228:AG232"/>
    <mergeCell ref="AG234:AG238"/>
    <mergeCell ref="AF309:AF314"/>
    <mergeCell ref="AF316:AF321"/>
    <mergeCell ref="AF323:AF328"/>
    <mergeCell ref="AF330:AF335"/>
    <mergeCell ref="AF337:AF342"/>
    <mergeCell ref="AF344:AF349"/>
    <mergeCell ref="AF351:AF356"/>
    <mergeCell ref="AF358:AF363"/>
    <mergeCell ref="AF375:AF376"/>
    <mergeCell ref="AG3:AG4"/>
    <mergeCell ref="AG5:AG9"/>
    <mergeCell ref="AG11:AG15"/>
    <mergeCell ref="AG17:AG21"/>
    <mergeCell ref="AG23:AG27"/>
    <mergeCell ref="AG29:AG33"/>
    <mergeCell ref="AG35:AG39"/>
    <mergeCell ref="AG41:AG45"/>
    <mergeCell ref="AG47:AG51"/>
    <mergeCell ref="AG53:AG57"/>
    <mergeCell ref="AG59:AG63"/>
    <mergeCell ref="AG65:AG69"/>
    <mergeCell ref="AG71:AG75"/>
    <mergeCell ref="AG77:AG81"/>
    <mergeCell ref="AG83:AG87"/>
    <mergeCell ref="AG89:AG93"/>
    <mergeCell ref="AG95:AG99"/>
    <mergeCell ref="AG101:AG105"/>
    <mergeCell ref="AG107:AG111"/>
    <mergeCell ref="AG113:AG117"/>
    <mergeCell ref="AG119:AG123"/>
    <mergeCell ref="AG125:AG129"/>
    <mergeCell ref="AG131:AG135"/>
    <mergeCell ref="AF203:AF207"/>
    <mergeCell ref="AF209:AF213"/>
    <mergeCell ref="AF215:AF219"/>
    <mergeCell ref="AF222:AF226"/>
    <mergeCell ref="AF228:AF232"/>
    <mergeCell ref="AF234:AF238"/>
    <mergeCell ref="AF240:AF244"/>
    <mergeCell ref="AF246:AF250"/>
    <mergeCell ref="AF252:AF256"/>
    <mergeCell ref="AF258:AF262"/>
    <mergeCell ref="AF264:AF268"/>
    <mergeCell ref="AF270:AF274"/>
    <mergeCell ref="AF276:AF280"/>
    <mergeCell ref="AF282:AF286"/>
    <mergeCell ref="AF288:AF292"/>
    <mergeCell ref="AF295:AF300"/>
    <mergeCell ref="AF302:AF307"/>
    <mergeCell ref="AF101:AF105"/>
    <mergeCell ref="AF107:AF111"/>
    <mergeCell ref="AF113:AF117"/>
    <mergeCell ref="AF119:AF123"/>
    <mergeCell ref="AF125:AF129"/>
    <mergeCell ref="AF131:AF135"/>
    <mergeCell ref="AF137:AF141"/>
    <mergeCell ref="AF143:AF147"/>
    <mergeCell ref="AF149:AF153"/>
    <mergeCell ref="AF155:AF159"/>
    <mergeCell ref="AF161:AF165"/>
    <mergeCell ref="AF167:AF171"/>
    <mergeCell ref="AF173:AF177"/>
    <mergeCell ref="AF179:AF183"/>
    <mergeCell ref="AF185:AF189"/>
    <mergeCell ref="AF191:AF195"/>
    <mergeCell ref="AF197:AF201"/>
    <mergeCell ref="AF3:AF4"/>
    <mergeCell ref="AF5:AF9"/>
    <mergeCell ref="AF11:AF15"/>
    <mergeCell ref="AF17:AF21"/>
    <mergeCell ref="AF23:AF27"/>
    <mergeCell ref="AF29:AF33"/>
    <mergeCell ref="AF35:AF39"/>
    <mergeCell ref="AF41:AF45"/>
    <mergeCell ref="AF47:AF51"/>
    <mergeCell ref="AF53:AF57"/>
    <mergeCell ref="AF59:AF63"/>
    <mergeCell ref="AF65:AF69"/>
    <mergeCell ref="AF71:AF75"/>
    <mergeCell ref="AF77:AF81"/>
    <mergeCell ref="AF83:AF87"/>
    <mergeCell ref="AF89:AF93"/>
    <mergeCell ref="AF95:AF99"/>
    <mergeCell ref="AE258:AE262"/>
    <mergeCell ref="AE264:AE268"/>
    <mergeCell ref="AE270:AE274"/>
    <mergeCell ref="AE276:AE280"/>
    <mergeCell ref="AE282:AE286"/>
    <mergeCell ref="AE288:AE292"/>
    <mergeCell ref="AE295:AE300"/>
    <mergeCell ref="AE302:AE307"/>
    <mergeCell ref="AE309:AE314"/>
    <mergeCell ref="AE316:AE321"/>
    <mergeCell ref="AE323:AE328"/>
    <mergeCell ref="AE330:AE335"/>
    <mergeCell ref="AE337:AE342"/>
    <mergeCell ref="AE344:AE349"/>
    <mergeCell ref="AE351:AE356"/>
    <mergeCell ref="AE358:AE363"/>
    <mergeCell ref="AE375:AE376"/>
    <mergeCell ref="AE155:AE159"/>
    <mergeCell ref="AE161:AE165"/>
    <mergeCell ref="AE167:AE171"/>
    <mergeCell ref="AE173:AE177"/>
    <mergeCell ref="AE179:AE183"/>
    <mergeCell ref="AE185:AE189"/>
    <mergeCell ref="AE191:AE195"/>
    <mergeCell ref="AE197:AE201"/>
    <mergeCell ref="AE203:AE207"/>
    <mergeCell ref="AE209:AE213"/>
    <mergeCell ref="AE215:AE219"/>
    <mergeCell ref="AE222:AE226"/>
    <mergeCell ref="AE228:AE232"/>
    <mergeCell ref="AE234:AE238"/>
    <mergeCell ref="AE240:AE244"/>
    <mergeCell ref="AE246:AE250"/>
    <mergeCell ref="AE252:AE256"/>
    <mergeCell ref="AD330:AD335"/>
    <mergeCell ref="AD337:AD342"/>
    <mergeCell ref="AD344:AD349"/>
    <mergeCell ref="AD351:AD356"/>
    <mergeCell ref="AD358:AD363"/>
    <mergeCell ref="AD375:AD376"/>
    <mergeCell ref="AE3:AE4"/>
    <mergeCell ref="AE5:AE9"/>
    <mergeCell ref="AE11:AE15"/>
    <mergeCell ref="AE17:AE21"/>
    <mergeCell ref="AE23:AE27"/>
    <mergeCell ref="AE29:AE33"/>
    <mergeCell ref="AE35:AE39"/>
    <mergeCell ref="AE41:AE45"/>
    <mergeCell ref="AE47:AE51"/>
    <mergeCell ref="AE53:AE57"/>
    <mergeCell ref="AE59:AE63"/>
    <mergeCell ref="AE65:AE69"/>
    <mergeCell ref="AE71:AE75"/>
    <mergeCell ref="AE77:AE81"/>
    <mergeCell ref="AE83:AE87"/>
    <mergeCell ref="AE89:AE93"/>
    <mergeCell ref="AE95:AE99"/>
    <mergeCell ref="AE101:AE105"/>
    <mergeCell ref="AE107:AE111"/>
    <mergeCell ref="AE113:AE117"/>
    <mergeCell ref="AE119:AE123"/>
    <mergeCell ref="AE125:AE129"/>
    <mergeCell ref="AE131:AE135"/>
    <mergeCell ref="AE137:AE141"/>
    <mergeCell ref="AE143:AE147"/>
    <mergeCell ref="AE149:AE153"/>
    <mergeCell ref="AD222:AD226"/>
    <mergeCell ref="AD228:AD232"/>
    <mergeCell ref="AD234:AD238"/>
    <mergeCell ref="AD240:AD244"/>
    <mergeCell ref="AD246:AD250"/>
    <mergeCell ref="AD252:AD256"/>
    <mergeCell ref="AD258:AD262"/>
    <mergeCell ref="AD264:AD268"/>
    <mergeCell ref="AD270:AD274"/>
    <mergeCell ref="AD276:AD280"/>
    <mergeCell ref="AD282:AD286"/>
    <mergeCell ref="AD288:AD292"/>
    <mergeCell ref="AD295:AD300"/>
    <mergeCell ref="AD302:AD307"/>
    <mergeCell ref="AD309:AD314"/>
    <mergeCell ref="AD316:AD321"/>
    <mergeCell ref="AD323:AD328"/>
    <mergeCell ref="AD119:AD123"/>
    <mergeCell ref="AD125:AD129"/>
    <mergeCell ref="AD131:AD135"/>
    <mergeCell ref="AD137:AD141"/>
    <mergeCell ref="AD143:AD147"/>
    <mergeCell ref="AD149:AD153"/>
    <mergeCell ref="AD155:AD159"/>
    <mergeCell ref="AD161:AD165"/>
    <mergeCell ref="AD167:AD171"/>
    <mergeCell ref="AD173:AD177"/>
    <mergeCell ref="AD179:AD183"/>
    <mergeCell ref="AD185:AD189"/>
    <mergeCell ref="AD191:AD195"/>
    <mergeCell ref="AD197:AD201"/>
    <mergeCell ref="AD203:AD207"/>
    <mergeCell ref="AD209:AD213"/>
    <mergeCell ref="AD215:AD219"/>
    <mergeCell ref="AC276:AC280"/>
    <mergeCell ref="AC282:AC286"/>
    <mergeCell ref="AC288:AC292"/>
    <mergeCell ref="AC295:AC300"/>
    <mergeCell ref="AC302:AC307"/>
    <mergeCell ref="AC309:AC314"/>
    <mergeCell ref="AC316:AC321"/>
    <mergeCell ref="AC323:AC328"/>
    <mergeCell ref="AC330:AC335"/>
    <mergeCell ref="AC337:AC342"/>
    <mergeCell ref="AC344:AC349"/>
    <mergeCell ref="AC351:AC356"/>
    <mergeCell ref="AC358:AC363"/>
    <mergeCell ref="AD5:AD9"/>
    <mergeCell ref="AD11:AD15"/>
    <mergeCell ref="AD17:AD21"/>
    <mergeCell ref="AD23:AD27"/>
    <mergeCell ref="AD29:AD33"/>
    <mergeCell ref="AD35:AD39"/>
    <mergeCell ref="AD41:AD45"/>
    <mergeCell ref="AD47:AD51"/>
    <mergeCell ref="AD53:AD57"/>
    <mergeCell ref="AD59:AD63"/>
    <mergeCell ref="AD65:AD69"/>
    <mergeCell ref="AD71:AD75"/>
    <mergeCell ref="AD77:AD81"/>
    <mergeCell ref="AD83:AD87"/>
    <mergeCell ref="AD89:AD93"/>
    <mergeCell ref="AD95:AD99"/>
    <mergeCell ref="AD101:AD105"/>
    <mergeCell ref="AD107:AD111"/>
    <mergeCell ref="AD113:AD117"/>
    <mergeCell ref="AC173:AC177"/>
    <mergeCell ref="AC179:AC183"/>
    <mergeCell ref="AC185:AC189"/>
    <mergeCell ref="AC191:AC195"/>
    <mergeCell ref="AC197:AC201"/>
    <mergeCell ref="AC203:AC207"/>
    <mergeCell ref="AC209:AC213"/>
    <mergeCell ref="AC215:AC219"/>
    <mergeCell ref="AC222:AC226"/>
    <mergeCell ref="AC228:AC232"/>
    <mergeCell ref="AC234:AC238"/>
    <mergeCell ref="AC240:AC244"/>
    <mergeCell ref="AC246:AC250"/>
    <mergeCell ref="AC252:AC256"/>
    <mergeCell ref="AC258:AC262"/>
    <mergeCell ref="AC264:AC268"/>
    <mergeCell ref="AC270:AC274"/>
    <mergeCell ref="AB337:AB342"/>
    <mergeCell ref="AB344:AB349"/>
    <mergeCell ref="AB351:AB356"/>
    <mergeCell ref="AB358:AB363"/>
    <mergeCell ref="AC5:AC9"/>
    <mergeCell ref="AC11:AC15"/>
    <mergeCell ref="AC17:AC21"/>
    <mergeCell ref="AC23:AC27"/>
    <mergeCell ref="AC29:AC33"/>
    <mergeCell ref="AC35:AC39"/>
    <mergeCell ref="AC41:AC45"/>
    <mergeCell ref="AC47:AC51"/>
    <mergeCell ref="AC53:AC57"/>
    <mergeCell ref="AC59:AC63"/>
    <mergeCell ref="AC65:AC69"/>
    <mergeCell ref="AC71:AC75"/>
    <mergeCell ref="AC77:AC81"/>
    <mergeCell ref="AC83:AC87"/>
    <mergeCell ref="AC89:AC93"/>
    <mergeCell ref="AC95:AC99"/>
    <mergeCell ref="AC101:AC105"/>
    <mergeCell ref="AC107:AC111"/>
    <mergeCell ref="AC113:AC117"/>
    <mergeCell ref="AC119:AC123"/>
    <mergeCell ref="AC125:AC129"/>
    <mergeCell ref="AC131:AC135"/>
    <mergeCell ref="AC137:AC141"/>
    <mergeCell ref="AC143:AC147"/>
    <mergeCell ref="AC149:AC153"/>
    <mergeCell ref="AC155:AC159"/>
    <mergeCell ref="AC161:AC165"/>
    <mergeCell ref="AC167:AC171"/>
    <mergeCell ref="AB228:AB232"/>
    <mergeCell ref="AB234:AB238"/>
    <mergeCell ref="AB240:AB244"/>
    <mergeCell ref="AB246:AB250"/>
    <mergeCell ref="AB252:AB256"/>
    <mergeCell ref="AB258:AB262"/>
    <mergeCell ref="AB264:AB268"/>
    <mergeCell ref="AB270:AB274"/>
    <mergeCell ref="AB276:AB280"/>
    <mergeCell ref="AB282:AB286"/>
    <mergeCell ref="AB288:AB292"/>
    <mergeCell ref="AB295:AB300"/>
    <mergeCell ref="AB302:AB307"/>
    <mergeCell ref="AB309:AB314"/>
    <mergeCell ref="AB316:AB321"/>
    <mergeCell ref="AB323:AB328"/>
    <mergeCell ref="AB330:AB335"/>
    <mergeCell ref="AB125:AB129"/>
    <mergeCell ref="AB131:AB135"/>
    <mergeCell ref="AB137:AB141"/>
    <mergeCell ref="AB143:AB147"/>
    <mergeCell ref="AB149:AB153"/>
    <mergeCell ref="AB155:AB159"/>
    <mergeCell ref="AB161:AB165"/>
    <mergeCell ref="AB167:AB171"/>
    <mergeCell ref="AB173:AB177"/>
    <mergeCell ref="AB179:AB183"/>
    <mergeCell ref="AB185:AB189"/>
    <mergeCell ref="AB191:AB195"/>
    <mergeCell ref="AB197:AB201"/>
    <mergeCell ref="AB203:AB207"/>
    <mergeCell ref="AB209:AB213"/>
    <mergeCell ref="AB215:AB219"/>
    <mergeCell ref="AB222:AB226"/>
    <mergeCell ref="Y302:Y308"/>
    <mergeCell ref="Y309:Y315"/>
    <mergeCell ref="Y316:Y322"/>
    <mergeCell ref="Y323:Y329"/>
    <mergeCell ref="Y330:Y336"/>
    <mergeCell ref="Y337:Y343"/>
    <mergeCell ref="Y344:Y350"/>
    <mergeCell ref="Y351:Y357"/>
    <mergeCell ref="Y358:Y364"/>
    <mergeCell ref="Y373:Y376"/>
    <mergeCell ref="Z1:Z4"/>
    <mergeCell ref="Z373:Z376"/>
    <mergeCell ref="AB5:AB9"/>
    <mergeCell ref="AB11:AB15"/>
    <mergeCell ref="AB17:AB21"/>
    <mergeCell ref="AB23:AB27"/>
    <mergeCell ref="AB29:AB33"/>
    <mergeCell ref="AB35:AB39"/>
    <mergeCell ref="AB41:AB45"/>
    <mergeCell ref="AB47:AB51"/>
    <mergeCell ref="AB53:AB57"/>
    <mergeCell ref="AB59:AB63"/>
    <mergeCell ref="AB65:AB69"/>
    <mergeCell ref="AB71:AB75"/>
    <mergeCell ref="AB77:AB81"/>
    <mergeCell ref="AB83:AB87"/>
    <mergeCell ref="AB89:AB93"/>
    <mergeCell ref="AB95:AB99"/>
    <mergeCell ref="AB101:AB105"/>
    <mergeCell ref="AB107:AB111"/>
    <mergeCell ref="AB113:AB117"/>
    <mergeCell ref="AB119:AB123"/>
    <mergeCell ref="Y197:Y202"/>
    <mergeCell ref="Y203:Y208"/>
    <mergeCell ref="Y209:Y214"/>
    <mergeCell ref="Y215:Y220"/>
    <mergeCell ref="Y222:Y227"/>
    <mergeCell ref="Y228:Y233"/>
    <mergeCell ref="Y234:Y239"/>
    <mergeCell ref="Y240:Y245"/>
    <mergeCell ref="Y246:Y251"/>
    <mergeCell ref="Y252:Y257"/>
    <mergeCell ref="Y258:Y263"/>
    <mergeCell ref="Y264:Y269"/>
    <mergeCell ref="Y270:Y275"/>
    <mergeCell ref="Y276:Y281"/>
    <mergeCell ref="Y282:Y287"/>
    <mergeCell ref="Y288:Y293"/>
    <mergeCell ref="Y295:Y301"/>
    <mergeCell ref="Y95:Y100"/>
    <mergeCell ref="Y101:Y106"/>
    <mergeCell ref="Y107:Y112"/>
    <mergeCell ref="Y113:Y118"/>
    <mergeCell ref="Y119:Y124"/>
    <mergeCell ref="Y125:Y130"/>
    <mergeCell ref="Y131:Y136"/>
    <mergeCell ref="Y137:Y142"/>
    <mergeCell ref="Y143:Y148"/>
    <mergeCell ref="Y149:Y154"/>
    <mergeCell ref="Y155:Y160"/>
    <mergeCell ref="Y161:Y166"/>
    <mergeCell ref="Y167:Y172"/>
    <mergeCell ref="Y173:Y178"/>
    <mergeCell ref="Y179:Y184"/>
    <mergeCell ref="Y185:Y190"/>
    <mergeCell ref="Y191:Y196"/>
    <mergeCell ref="Q1:Q4"/>
    <mergeCell ref="Q373:Q376"/>
    <mergeCell ref="R1:R4"/>
    <mergeCell ref="R373:R376"/>
    <mergeCell ref="S1:S4"/>
    <mergeCell ref="S373:S376"/>
    <mergeCell ref="T1:T4"/>
    <mergeCell ref="T373:T376"/>
    <mergeCell ref="U1:U4"/>
    <mergeCell ref="U373:U376"/>
    <mergeCell ref="V1:V4"/>
    <mergeCell ref="V373:V376"/>
    <mergeCell ref="W1:W4"/>
    <mergeCell ref="W373:W376"/>
    <mergeCell ref="X1:X4"/>
    <mergeCell ref="X373:X376"/>
    <mergeCell ref="Y1:Y4"/>
    <mergeCell ref="Y5:Y10"/>
    <mergeCell ref="Y11:Y16"/>
    <mergeCell ref="Y17:Y22"/>
    <mergeCell ref="Y23:Y28"/>
    <mergeCell ref="Y29:Y34"/>
    <mergeCell ref="Y35:Y40"/>
    <mergeCell ref="Y41:Y46"/>
    <mergeCell ref="Y47:Y52"/>
    <mergeCell ref="Y53:Y58"/>
    <mergeCell ref="Y59:Y64"/>
    <mergeCell ref="Y65:Y70"/>
    <mergeCell ref="Y71:Y76"/>
    <mergeCell ref="Y77:Y82"/>
    <mergeCell ref="Y83:Y88"/>
    <mergeCell ref="Y89:Y94"/>
    <mergeCell ref="O1:O4"/>
    <mergeCell ref="O373:O376"/>
    <mergeCell ref="P1:P4"/>
    <mergeCell ref="P373:P376"/>
    <mergeCell ref="M185:M189"/>
    <mergeCell ref="M191:M195"/>
    <mergeCell ref="M197:M201"/>
    <mergeCell ref="M203:M207"/>
    <mergeCell ref="M209:M213"/>
    <mergeCell ref="M215:M219"/>
    <mergeCell ref="M222:M226"/>
    <mergeCell ref="M228:M232"/>
    <mergeCell ref="M234:M238"/>
    <mergeCell ref="M240:M244"/>
    <mergeCell ref="M246:M250"/>
    <mergeCell ref="M252:M256"/>
    <mergeCell ref="M258:M262"/>
    <mergeCell ref="M264:M268"/>
    <mergeCell ref="M167:M171"/>
    <mergeCell ref="M173:M177"/>
    <mergeCell ref="M179:M183"/>
    <mergeCell ref="M119:M123"/>
    <mergeCell ref="M125:M129"/>
    <mergeCell ref="M131:M135"/>
    <mergeCell ref="M137:M141"/>
    <mergeCell ref="M143:M147"/>
    <mergeCell ref="M149:M153"/>
    <mergeCell ref="M155:M159"/>
    <mergeCell ref="M161:M165"/>
    <mergeCell ref="M288:M292"/>
    <mergeCell ref="M295:M300"/>
    <mergeCell ref="M302:M307"/>
    <mergeCell ref="M344:M349"/>
    <mergeCell ref="M351:M356"/>
    <mergeCell ref="M358:M363"/>
    <mergeCell ref="M373:M376"/>
    <mergeCell ref="N1:N4"/>
    <mergeCell ref="N373:N376"/>
    <mergeCell ref="L323:L329"/>
    <mergeCell ref="L330:L336"/>
    <mergeCell ref="L337:L343"/>
    <mergeCell ref="M270:M274"/>
    <mergeCell ref="M276:M280"/>
    <mergeCell ref="M282:M286"/>
    <mergeCell ref="M309:M314"/>
    <mergeCell ref="M316:M321"/>
    <mergeCell ref="M323:M328"/>
    <mergeCell ref="M330:M335"/>
    <mergeCell ref="M337:M342"/>
    <mergeCell ref="L373:L376"/>
    <mergeCell ref="M1:M4"/>
    <mergeCell ref="M5:M9"/>
    <mergeCell ref="M11:M15"/>
    <mergeCell ref="M17:M21"/>
    <mergeCell ref="M23:M27"/>
    <mergeCell ref="M29:M33"/>
    <mergeCell ref="M35:M39"/>
    <mergeCell ref="M41:M45"/>
    <mergeCell ref="M47:M51"/>
    <mergeCell ref="M53:M57"/>
    <mergeCell ref="M59:M63"/>
    <mergeCell ref="M65:M69"/>
    <mergeCell ref="M71:M75"/>
    <mergeCell ref="M77:M81"/>
    <mergeCell ref="M83:M87"/>
    <mergeCell ref="M89:M93"/>
    <mergeCell ref="M95:M99"/>
    <mergeCell ref="M101:M105"/>
    <mergeCell ref="M107:M111"/>
    <mergeCell ref="M113:M117"/>
    <mergeCell ref="L143:L148"/>
    <mergeCell ref="L344:L350"/>
    <mergeCell ref="L351:L357"/>
    <mergeCell ref="L358:L364"/>
    <mergeCell ref="L149:L154"/>
    <mergeCell ref="L155:L160"/>
    <mergeCell ref="L161:L166"/>
    <mergeCell ref="L167:L172"/>
    <mergeCell ref="L173:L178"/>
    <mergeCell ref="L179:L184"/>
    <mergeCell ref="L185:L190"/>
    <mergeCell ref="L191:L196"/>
    <mergeCell ref="L197:L202"/>
    <mergeCell ref="L203:L208"/>
    <mergeCell ref="L209:L214"/>
    <mergeCell ref="L215:L220"/>
    <mergeCell ref="L222:L227"/>
    <mergeCell ref="L228:L233"/>
    <mergeCell ref="L234:L239"/>
    <mergeCell ref="L240:L245"/>
    <mergeCell ref="L246:L251"/>
    <mergeCell ref="L252:L257"/>
    <mergeCell ref="L258:L263"/>
    <mergeCell ref="L264:L269"/>
    <mergeCell ref="L270:L275"/>
    <mergeCell ref="L276:L281"/>
    <mergeCell ref="L282:L287"/>
    <mergeCell ref="L288:L293"/>
    <mergeCell ref="L295:L301"/>
    <mergeCell ref="L302:L308"/>
    <mergeCell ref="L309:L315"/>
    <mergeCell ref="L316:L322"/>
    <mergeCell ref="K316:K322"/>
    <mergeCell ref="K323:K329"/>
    <mergeCell ref="K330:K336"/>
    <mergeCell ref="K337:K343"/>
    <mergeCell ref="K344:K350"/>
    <mergeCell ref="K351:K357"/>
    <mergeCell ref="K358:K364"/>
    <mergeCell ref="K373:K376"/>
    <mergeCell ref="L1:L4"/>
    <mergeCell ref="L5:L10"/>
    <mergeCell ref="L11:L16"/>
    <mergeCell ref="L17:L22"/>
    <mergeCell ref="L23:L28"/>
    <mergeCell ref="L29:L34"/>
    <mergeCell ref="L35:L40"/>
    <mergeCell ref="L41:L46"/>
    <mergeCell ref="L47:L52"/>
    <mergeCell ref="L53:L58"/>
    <mergeCell ref="L59:L64"/>
    <mergeCell ref="L65:L70"/>
    <mergeCell ref="L71:L76"/>
    <mergeCell ref="L77:L82"/>
    <mergeCell ref="L83:L88"/>
    <mergeCell ref="L89:L94"/>
    <mergeCell ref="L95:L100"/>
    <mergeCell ref="L101:L106"/>
    <mergeCell ref="L107:L112"/>
    <mergeCell ref="L113:L118"/>
    <mergeCell ref="L119:L124"/>
    <mergeCell ref="L125:L130"/>
    <mergeCell ref="L131:L136"/>
    <mergeCell ref="L137:L142"/>
    <mergeCell ref="K209:K214"/>
    <mergeCell ref="K215:K220"/>
    <mergeCell ref="K222:K227"/>
    <mergeCell ref="K228:K233"/>
    <mergeCell ref="K234:K239"/>
    <mergeCell ref="K240:K245"/>
    <mergeCell ref="K246:K251"/>
    <mergeCell ref="K252:K257"/>
    <mergeCell ref="K258:K263"/>
    <mergeCell ref="K264:K269"/>
    <mergeCell ref="K270:K275"/>
    <mergeCell ref="K276:K281"/>
    <mergeCell ref="K282:K287"/>
    <mergeCell ref="K288:K293"/>
    <mergeCell ref="K295:K301"/>
    <mergeCell ref="K302:K308"/>
    <mergeCell ref="K309:K315"/>
    <mergeCell ref="K107:K112"/>
    <mergeCell ref="K113:K118"/>
    <mergeCell ref="K119:K124"/>
    <mergeCell ref="K125:K130"/>
    <mergeCell ref="K131:K136"/>
    <mergeCell ref="K137:K142"/>
    <mergeCell ref="K143:K148"/>
    <mergeCell ref="K149:K154"/>
    <mergeCell ref="K155:K160"/>
    <mergeCell ref="K161:K166"/>
    <mergeCell ref="K167:K172"/>
    <mergeCell ref="K173:K178"/>
    <mergeCell ref="K179:K184"/>
    <mergeCell ref="K185:K190"/>
    <mergeCell ref="K191:K196"/>
    <mergeCell ref="K197:K202"/>
    <mergeCell ref="K203:K208"/>
    <mergeCell ref="J276:J281"/>
    <mergeCell ref="J282:J287"/>
    <mergeCell ref="J288:J293"/>
    <mergeCell ref="J295:J301"/>
    <mergeCell ref="J302:J308"/>
    <mergeCell ref="J309:J315"/>
    <mergeCell ref="J316:J322"/>
    <mergeCell ref="J323:J329"/>
    <mergeCell ref="J330:J336"/>
    <mergeCell ref="J337:J343"/>
    <mergeCell ref="J344:J350"/>
    <mergeCell ref="J351:J357"/>
    <mergeCell ref="J358:J364"/>
    <mergeCell ref="J373:J376"/>
    <mergeCell ref="K1:K4"/>
    <mergeCell ref="K5:K10"/>
    <mergeCell ref="K11:K16"/>
    <mergeCell ref="K17:K22"/>
    <mergeCell ref="K23:K28"/>
    <mergeCell ref="K29:K34"/>
    <mergeCell ref="K35:K40"/>
    <mergeCell ref="K41:K46"/>
    <mergeCell ref="K47:K52"/>
    <mergeCell ref="K53:K58"/>
    <mergeCell ref="K59:K64"/>
    <mergeCell ref="K65:K70"/>
    <mergeCell ref="K71:K76"/>
    <mergeCell ref="K77:K82"/>
    <mergeCell ref="K83:K88"/>
    <mergeCell ref="K89:K94"/>
    <mergeCell ref="K95:K100"/>
    <mergeCell ref="K101:K106"/>
    <mergeCell ref="J173:J178"/>
    <mergeCell ref="J179:J184"/>
    <mergeCell ref="J185:J190"/>
    <mergeCell ref="J191:J196"/>
    <mergeCell ref="J197:J202"/>
    <mergeCell ref="J203:J208"/>
    <mergeCell ref="J209:J214"/>
    <mergeCell ref="J215:J220"/>
    <mergeCell ref="J222:J227"/>
    <mergeCell ref="J228:J233"/>
    <mergeCell ref="J234:J239"/>
    <mergeCell ref="J240:J245"/>
    <mergeCell ref="J246:J251"/>
    <mergeCell ref="J252:J257"/>
    <mergeCell ref="J258:J263"/>
    <mergeCell ref="J264:J269"/>
    <mergeCell ref="J270:J275"/>
    <mergeCell ref="I351:I357"/>
    <mergeCell ref="I358:I364"/>
    <mergeCell ref="I374:I376"/>
    <mergeCell ref="J1:J4"/>
    <mergeCell ref="J5:J10"/>
    <mergeCell ref="J11:J16"/>
    <mergeCell ref="J17:J22"/>
    <mergeCell ref="J23:J28"/>
    <mergeCell ref="J29:J34"/>
    <mergeCell ref="J35:J40"/>
    <mergeCell ref="J41:J46"/>
    <mergeCell ref="J47:J52"/>
    <mergeCell ref="J53:J58"/>
    <mergeCell ref="J59:J64"/>
    <mergeCell ref="J65:J70"/>
    <mergeCell ref="J71:J76"/>
    <mergeCell ref="J77:J82"/>
    <mergeCell ref="J83:J88"/>
    <mergeCell ref="J89:J94"/>
    <mergeCell ref="J95:J100"/>
    <mergeCell ref="J101:J106"/>
    <mergeCell ref="J107:J112"/>
    <mergeCell ref="J113:J118"/>
    <mergeCell ref="J119:J124"/>
    <mergeCell ref="J125:J130"/>
    <mergeCell ref="J131:J136"/>
    <mergeCell ref="J137:J142"/>
    <mergeCell ref="J143:J148"/>
    <mergeCell ref="J149:J154"/>
    <mergeCell ref="J155:J160"/>
    <mergeCell ref="J161:J166"/>
    <mergeCell ref="J167:J172"/>
    <mergeCell ref="I240:I245"/>
    <mergeCell ref="I246:I251"/>
    <mergeCell ref="I252:I257"/>
    <mergeCell ref="I258:I263"/>
    <mergeCell ref="I264:I269"/>
    <mergeCell ref="I270:I275"/>
    <mergeCell ref="I276:I281"/>
    <mergeCell ref="I282:I287"/>
    <mergeCell ref="I288:I293"/>
    <mergeCell ref="I295:I301"/>
    <mergeCell ref="I302:I308"/>
    <mergeCell ref="I309:I315"/>
    <mergeCell ref="I316:I322"/>
    <mergeCell ref="I323:I329"/>
    <mergeCell ref="I330:I336"/>
    <mergeCell ref="I337:I343"/>
    <mergeCell ref="I344:I350"/>
    <mergeCell ref="I137:I142"/>
    <mergeCell ref="I143:I148"/>
    <mergeCell ref="I149:I154"/>
    <mergeCell ref="I155:I160"/>
    <mergeCell ref="I161:I166"/>
    <mergeCell ref="I167:I172"/>
    <mergeCell ref="I173:I178"/>
    <mergeCell ref="I179:I184"/>
    <mergeCell ref="I185:I190"/>
    <mergeCell ref="I191:I196"/>
    <mergeCell ref="I197:I202"/>
    <mergeCell ref="I203:I208"/>
    <mergeCell ref="I209:I214"/>
    <mergeCell ref="I215:I220"/>
    <mergeCell ref="I222:I227"/>
    <mergeCell ref="I228:I233"/>
    <mergeCell ref="I234:I239"/>
    <mergeCell ref="H309:H315"/>
    <mergeCell ref="H316:H322"/>
    <mergeCell ref="H323:H329"/>
    <mergeCell ref="H330:H336"/>
    <mergeCell ref="H337:H343"/>
    <mergeCell ref="H344:H350"/>
    <mergeCell ref="H351:H357"/>
    <mergeCell ref="H358:H364"/>
    <mergeCell ref="H374:H376"/>
    <mergeCell ref="I2:I4"/>
    <mergeCell ref="I5:I10"/>
    <mergeCell ref="I11:I16"/>
    <mergeCell ref="I17:I22"/>
    <mergeCell ref="I23:I28"/>
    <mergeCell ref="I29:I34"/>
    <mergeCell ref="I35:I40"/>
    <mergeCell ref="I41:I46"/>
    <mergeCell ref="I47:I52"/>
    <mergeCell ref="I53:I58"/>
    <mergeCell ref="I59:I64"/>
    <mergeCell ref="I65:I70"/>
    <mergeCell ref="I71:I76"/>
    <mergeCell ref="I77:I82"/>
    <mergeCell ref="I83:I88"/>
    <mergeCell ref="I89:I94"/>
    <mergeCell ref="I95:I100"/>
    <mergeCell ref="I101:I106"/>
    <mergeCell ref="I107:I112"/>
    <mergeCell ref="I113:I118"/>
    <mergeCell ref="I119:I124"/>
    <mergeCell ref="I125:I130"/>
    <mergeCell ref="I131:I136"/>
    <mergeCell ref="H203:H208"/>
    <mergeCell ref="H209:H214"/>
    <mergeCell ref="H215:H220"/>
    <mergeCell ref="H222:H227"/>
    <mergeCell ref="H228:H233"/>
    <mergeCell ref="H234:H239"/>
    <mergeCell ref="H240:H245"/>
    <mergeCell ref="H246:H251"/>
    <mergeCell ref="H252:H257"/>
    <mergeCell ref="H258:H263"/>
    <mergeCell ref="H264:H269"/>
    <mergeCell ref="H270:H275"/>
    <mergeCell ref="H276:H281"/>
    <mergeCell ref="H282:H287"/>
    <mergeCell ref="H288:H293"/>
    <mergeCell ref="H295:H301"/>
    <mergeCell ref="H302:H308"/>
    <mergeCell ref="H101:H106"/>
    <mergeCell ref="H107:H112"/>
    <mergeCell ref="H113:H118"/>
    <mergeCell ref="H119:H124"/>
    <mergeCell ref="H125:H130"/>
    <mergeCell ref="H131:H136"/>
    <mergeCell ref="H137:H142"/>
    <mergeCell ref="H143:H148"/>
    <mergeCell ref="H149:H154"/>
    <mergeCell ref="H155:H160"/>
    <mergeCell ref="H161:H166"/>
    <mergeCell ref="H167:H172"/>
    <mergeCell ref="H173:H178"/>
    <mergeCell ref="H179:H184"/>
    <mergeCell ref="H185:H190"/>
    <mergeCell ref="H191:H196"/>
    <mergeCell ref="H197:H202"/>
    <mergeCell ref="G270:G275"/>
    <mergeCell ref="G276:G281"/>
    <mergeCell ref="G282:G287"/>
    <mergeCell ref="G288:G293"/>
    <mergeCell ref="G295:G301"/>
    <mergeCell ref="G302:G308"/>
    <mergeCell ref="G309:G315"/>
    <mergeCell ref="G316:G322"/>
    <mergeCell ref="G323:G329"/>
    <mergeCell ref="G330:G336"/>
    <mergeCell ref="G337:G343"/>
    <mergeCell ref="G344:G350"/>
    <mergeCell ref="G351:G357"/>
    <mergeCell ref="G358:G364"/>
    <mergeCell ref="G374:G376"/>
    <mergeCell ref="H2:H4"/>
    <mergeCell ref="H5:H10"/>
    <mergeCell ref="H11:H16"/>
    <mergeCell ref="H17:H22"/>
    <mergeCell ref="H23:H28"/>
    <mergeCell ref="H29:H34"/>
    <mergeCell ref="H35:H40"/>
    <mergeCell ref="H41:H46"/>
    <mergeCell ref="H47:H52"/>
    <mergeCell ref="H53:H58"/>
    <mergeCell ref="H59:H64"/>
    <mergeCell ref="H65:H70"/>
    <mergeCell ref="H71:H76"/>
    <mergeCell ref="H77:H82"/>
    <mergeCell ref="H83:H88"/>
    <mergeCell ref="H89:H94"/>
    <mergeCell ref="H95:H100"/>
    <mergeCell ref="G167:G172"/>
    <mergeCell ref="G173:G178"/>
    <mergeCell ref="G179:G184"/>
    <mergeCell ref="G185:G190"/>
    <mergeCell ref="G191:G196"/>
    <mergeCell ref="G197:G202"/>
    <mergeCell ref="G203:G208"/>
    <mergeCell ref="G209:G214"/>
    <mergeCell ref="G215:G220"/>
    <mergeCell ref="G222:G227"/>
    <mergeCell ref="G228:G233"/>
    <mergeCell ref="G234:G239"/>
    <mergeCell ref="G240:G245"/>
    <mergeCell ref="G246:G251"/>
    <mergeCell ref="G252:G257"/>
    <mergeCell ref="G258:G263"/>
    <mergeCell ref="G264:G269"/>
    <mergeCell ref="F344:F350"/>
    <mergeCell ref="F351:F357"/>
    <mergeCell ref="F358:F364"/>
    <mergeCell ref="F374:F376"/>
    <mergeCell ref="G2:G4"/>
    <mergeCell ref="G5:G10"/>
    <mergeCell ref="G11:G16"/>
    <mergeCell ref="G17:G22"/>
    <mergeCell ref="G23:G28"/>
    <mergeCell ref="G29:G34"/>
    <mergeCell ref="G35:G40"/>
    <mergeCell ref="G41:G46"/>
    <mergeCell ref="G47:G52"/>
    <mergeCell ref="G53:G58"/>
    <mergeCell ref="G59:G64"/>
    <mergeCell ref="G65:G70"/>
    <mergeCell ref="G71:G76"/>
    <mergeCell ref="G77:G82"/>
    <mergeCell ref="G83:G88"/>
    <mergeCell ref="G89:G94"/>
    <mergeCell ref="G95:G100"/>
    <mergeCell ref="G101:G106"/>
    <mergeCell ref="G107:G112"/>
    <mergeCell ref="G113:G118"/>
    <mergeCell ref="G119:G124"/>
    <mergeCell ref="G125:G130"/>
    <mergeCell ref="G131:G136"/>
    <mergeCell ref="G137:G142"/>
    <mergeCell ref="G143:G148"/>
    <mergeCell ref="G149:G154"/>
    <mergeCell ref="G155:G160"/>
    <mergeCell ref="G161:G166"/>
    <mergeCell ref="F234:F239"/>
    <mergeCell ref="F240:F245"/>
    <mergeCell ref="F246:F251"/>
    <mergeCell ref="F252:F257"/>
    <mergeCell ref="F258:F263"/>
    <mergeCell ref="F264:F269"/>
    <mergeCell ref="F270:F275"/>
    <mergeCell ref="F276:F281"/>
    <mergeCell ref="F282:F287"/>
    <mergeCell ref="F288:F293"/>
    <mergeCell ref="F295:F301"/>
    <mergeCell ref="F302:F308"/>
    <mergeCell ref="F309:F315"/>
    <mergeCell ref="F316:F322"/>
    <mergeCell ref="F323:F329"/>
    <mergeCell ref="F330:F336"/>
    <mergeCell ref="F337:F343"/>
    <mergeCell ref="F131:F136"/>
    <mergeCell ref="F137:F142"/>
    <mergeCell ref="F143:F148"/>
    <mergeCell ref="F149:F154"/>
    <mergeCell ref="F155:F160"/>
    <mergeCell ref="F161:F166"/>
    <mergeCell ref="F167:F172"/>
    <mergeCell ref="F173:F178"/>
    <mergeCell ref="F179:F184"/>
    <mergeCell ref="F185:F190"/>
    <mergeCell ref="F191:F196"/>
    <mergeCell ref="F197:F202"/>
    <mergeCell ref="F203:F208"/>
    <mergeCell ref="F209:F214"/>
    <mergeCell ref="F215:F220"/>
    <mergeCell ref="F222:F227"/>
    <mergeCell ref="F228:F233"/>
    <mergeCell ref="E302:E308"/>
    <mergeCell ref="E309:E315"/>
    <mergeCell ref="E316:E322"/>
    <mergeCell ref="E323:E329"/>
    <mergeCell ref="E330:E336"/>
    <mergeCell ref="E337:E343"/>
    <mergeCell ref="E344:E350"/>
    <mergeCell ref="E351:E357"/>
    <mergeCell ref="E358:E364"/>
    <mergeCell ref="E373:E376"/>
    <mergeCell ref="F2:F4"/>
    <mergeCell ref="F5:F10"/>
    <mergeCell ref="F11:F16"/>
    <mergeCell ref="F17:F22"/>
    <mergeCell ref="F23:F28"/>
    <mergeCell ref="F29:F34"/>
    <mergeCell ref="F35:F40"/>
    <mergeCell ref="F41:F46"/>
    <mergeCell ref="F47:F52"/>
    <mergeCell ref="F53:F58"/>
    <mergeCell ref="F59:F64"/>
    <mergeCell ref="F65:F70"/>
    <mergeCell ref="F71:F76"/>
    <mergeCell ref="F77:F82"/>
    <mergeCell ref="F83:F88"/>
    <mergeCell ref="F89:F94"/>
    <mergeCell ref="F95:F100"/>
    <mergeCell ref="F101:F106"/>
    <mergeCell ref="F107:F112"/>
    <mergeCell ref="F113:F118"/>
    <mergeCell ref="F119:F124"/>
    <mergeCell ref="F125:F130"/>
    <mergeCell ref="E197:E202"/>
    <mergeCell ref="E203:E208"/>
    <mergeCell ref="E209:E214"/>
    <mergeCell ref="E215:E220"/>
    <mergeCell ref="E222:E227"/>
    <mergeCell ref="E228:E233"/>
    <mergeCell ref="E234:E239"/>
    <mergeCell ref="E240:E245"/>
    <mergeCell ref="E246:E251"/>
    <mergeCell ref="E252:E257"/>
    <mergeCell ref="E258:E263"/>
    <mergeCell ref="E264:E269"/>
    <mergeCell ref="E270:E275"/>
    <mergeCell ref="E276:E281"/>
    <mergeCell ref="E282:E287"/>
    <mergeCell ref="E288:E293"/>
    <mergeCell ref="E295:E301"/>
    <mergeCell ref="E95:E100"/>
    <mergeCell ref="E101:E106"/>
    <mergeCell ref="E107:E112"/>
    <mergeCell ref="E113:E118"/>
    <mergeCell ref="E119:E124"/>
    <mergeCell ref="E125:E130"/>
    <mergeCell ref="E131:E136"/>
    <mergeCell ref="E137:E142"/>
    <mergeCell ref="E143:E148"/>
    <mergeCell ref="E149:E154"/>
    <mergeCell ref="E155:E160"/>
    <mergeCell ref="E161:E166"/>
    <mergeCell ref="E167:E172"/>
    <mergeCell ref="E173:E178"/>
    <mergeCell ref="E179:E184"/>
    <mergeCell ref="E185:E190"/>
    <mergeCell ref="E191:E196"/>
    <mergeCell ref="D264:D269"/>
    <mergeCell ref="D270:D275"/>
    <mergeCell ref="D276:D281"/>
    <mergeCell ref="D282:D287"/>
    <mergeCell ref="D288:D293"/>
    <mergeCell ref="D295:D301"/>
    <mergeCell ref="D302:D308"/>
    <mergeCell ref="D309:D315"/>
    <mergeCell ref="D316:D322"/>
    <mergeCell ref="D323:D329"/>
    <mergeCell ref="D330:D336"/>
    <mergeCell ref="D337:D343"/>
    <mergeCell ref="D344:D350"/>
    <mergeCell ref="D351:D357"/>
    <mergeCell ref="D358:D364"/>
    <mergeCell ref="D373:D376"/>
    <mergeCell ref="E1:E4"/>
    <mergeCell ref="E5:E10"/>
    <mergeCell ref="E11:E16"/>
    <mergeCell ref="E17:E22"/>
    <mergeCell ref="E23:E28"/>
    <mergeCell ref="E29:E34"/>
    <mergeCell ref="E35:E40"/>
    <mergeCell ref="E41:E46"/>
    <mergeCell ref="E47:E52"/>
    <mergeCell ref="E53:E58"/>
    <mergeCell ref="E59:E64"/>
    <mergeCell ref="E65:E70"/>
    <mergeCell ref="E71:E76"/>
    <mergeCell ref="E77:E82"/>
    <mergeCell ref="E83:E88"/>
    <mergeCell ref="E89:E94"/>
    <mergeCell ref="D161:D166"/>
    <mergeCell ref="D167:D172"/>
    <mergeCell ref="D173:D178"/>
    <mergeCell ref="D179:D184"/>
    <mergeCell ref="D185:D190"/>
    <mergeCell ref="D191:D196"/>
    <mergeCell ref="D197:D202"/>
    <mergeCell ref="D203:D208"/>
    <mergeCell ref="D209:D214"/>
    <mergeCell ref="D215:D220"/>
    <mergeCell ref="D222:D227"/>
    <mergeCell ref="D228:D233"/>
    <mergeCell ref="D234:D239"/>
    <mergeCell ref="D240:D245"/>
    <mergeCell ref="D246:D251"/>
    <mergeCell ref="D252:D257"/>
    <mergeCell ref="D258:D263"/>
    <mergeCell ref="A337:A343"/>
    <mergeCell ref="A344:A350"/>
    <mergeCell ref="A351:A357"/>
    <mergeCell ref="A358:A364"/>
    <mergeCell ref="A373:A376"/>
    <mergeCell ref="D1:D4"/>
    <mergeCell ref="D5:D10"/>
    <mergeCell ref="D11:D16"/>
    <mergeCell ref="D17:D22"/>
    <mergeCell ref="D23:D28"/>
    <mergeCell ref="D29:D34"/>
    <mergeCell ref="D35:D40"/>
    <mergeCell ref="D41:D46"/>
    <mergeCell ref="D47:D52"/>
    <mergeCell ref="D53:D58"/>
    <mergeCell ref="D59:D64"/>
    <mergeCell ref="D65:D70"/>
    <mergeCell ref="D71:D76"/>
    <mergeCell ref="D77:D82"/>
    <mergeCell ref="D83:D88"/>
    <mergeCell ref="D89:D94"/>
    <mergeCell ref="D95:D100"/>
    <mergeCell ref="D101:D106"/>
    <mergeCell ref="D107:D112"/>
    <mergeCell ref="D113:D118"/>
    <mergeCell ref="D119:D124"/>
    <mergeCell ref="D125:D130"/>
    <mergeCell ref="D131:D136"/>
    <mergeCell ref="D137:D142"/>
    <mergeCell ref="D143:D148"/>
    <mergeCell ref="D149:D151"/>
    <mergeCell ref="D155:D157"/>
    <mergeCell ref="A228:A233"/>
    <mergeCell ref="A234:A239"/>
    <mergeCell ref="A240:A245"/>
    <mergeCell ref="A246:A251"/>
    <mergeCell ref="A252:A257"/>
    <mergeCell ref="A258:A263"/>
    <mergeCell ref="A264:A269"/>
    <mergeCell ref="A270:A275"/>
    <mergeCell ref="A276:A281"/>
    <mergeCell ref="A282:A287"/>
    <mergeCell ref="A288:A293"/>
    <mergeCell ref="A295:A301"/>
    <mergeCell ref="A302:A308"/>
    <mergeCell ref="A309:A315"/>
    <mergeCell ref="A316:A322"/>
    <mergeCell ref="A323:A329"/>
    <mergeCell ref="A330:A336"/>
    <mergeCell ref="F373:G373"/>
    <mergeCell ref="AB373:AP373"/>
    <mergeCell ref="AB374:AC374"/>
    <mergeCell ref="AB375:AC375"/>
    <mergeCell ref="B377:C377"/>
    <mergeCell ref="B378:C378"/>
    <mergeCell ref="B379:C379"/>
    <mergeCell ref="B380:C380"/>
    <mergeCell ref="B381:C381"/>
    <mergeCell ref="A1:A4"/>
    <mergeCell ref="A5:A10"/>
    <mergeCell ref="A11:A16"/>
    <mergeCell ref="A17:A22"/>
    <mergeCell ref="A23:A28"/>
    <mergeCell ref="A29:A34"/>
    <mergeCell ref="A35:A40"/>
    <mergeCell ref="A41:A46"/>
    <mergeCell ref="A47:A52"/>
    <mergeCell ref="A53:A58"/>
    <mergeCell ref="A59:A64"/>
    <mergeCell ref="A65:A70"/>
    <mergeCell ref="A71:A76"/>
    <mergeCell ref="A77:A82"/>
    <mergeCell ref="A83:A88"/>
    <mergeCell ref="A89:A94"/>
    <mergeCell ref="A95:A100"/>
    <mergeCell ref="A101:A106"/>
    <mergeCell ref="A107:A112"/>
    <mergeCell ref="A113:A118"/>
    <mergeCell ref="A119:A124"/>
    <mergeCell ref="A125:A130"/>
    <mergeCell ref="F1:G1"/>
    <mergeCell ref="AB2:AD2"/>
    <mergeCell ref="AB3:AD3"/>
    <mergeCell ref="B152:C152"/>
    <mergeCell ref="B153:C153"/>
    <mergeCell ref="B154:C154"/>
    <mergeCell ref="B158:C158"/>
    <mergeCell ref="B159:C159"/>
    <mergeCell ref="B160:C160"/>
    <mergeCell ref="A221:C221"/>
    <mergeCell ref="A294:C294"/>
    <mergeCell ref="B365:C365"/>
    <mergeCell ref="B366:C366"/>
    <mergeCell ref="B367:C367"/>
    <mergeCell ref="B368:C368"/>
    <mergeCell ref="B369:C369"/>
    <mergeCell ref="B370:C370"/>
    <mergeCell ref="A131:A136"/>
    <mergeCell ref="A137:A142"/>
    <mergeCell ref="A143:A148"/>
    <mergeCell ref="A149:A154"/>
    <mergeCell ref="A155:A160"/>
    <mergeCell ref="A161:A166"/>
    <mergeCell ref="A167:A172"/>
    <mergeCell ref="A173:A178"/>
    <mergeCell ref="A179:A184"/>
    <mergeCell ref="A185:A190"/>
    <mergeCell ref="A191:A196"/>
    <mergeCell ref="A197:A202"/>
    <mergeCell ref="A203:A208"/>
    <mergeCell ref="A209:A214"/>
    <mergeCell ref="A215:A220"/>
    <mergeCell ref="A222:A227"/>
  </mergeCells>
  <conditionalFormatting sqref="D154">
    <cfRule type="cellIs" dxfId="431" priority="17" stopIfTrue="1" operator="lessThan">
      <formula>0</formula>
    </cfRule>
  </conditionalFormatting>
  <conditionalFormatting sqref="D160">
    <cfRule type="cellIs" dxfId="430" priority="18" stopIfTrue="1" operator="lessThan">
      <formula>0</formula>
    </cfRule>
  </conditionalFormatting>
  <conditionalFormatting sqref="M5:M9">
    <cfRule type="cellIs" dxfId="429" priority="70" stopIfTrue="1" operator="lessThan">
      <formula>0</formula>
    </cfRule>
  </conditionalFormatting>
  <conditionalFormatting sqref="M10">
    <cfRule type="containsText" dxfId="428" priority="226" operator="containsText" text="Falso">
      <formula>NOT(ISERROR(SEARCH("Falso",M10)))</formula>
    </cfRule>
  </conditionalFormatting>
  <conditionalFormatting sqref="M11:M15">
    <cfRule type="cellIs" dxfId="427" priority="68" stopIfTrue="1" operator="lessThan">
      <formula>0</formula>
    </cfRule>
  </conditionalFormatting>
  <conditionalFormatting sqref="M16">
    <cfRule type="containsText" dxfId="426" priority="225" operator="containsText" text="Falso">
      <formula>NOT(ISERROR(SEARCH("Falso",M16)))</formula>
    </cfRule>
  </conditionalFormatting>
  <conditionalFormatting sqref="M17:M21">
    <cfRule type="cellIs" dxfId="425" priority="67" stopIfTrue="1" operator="lessThan">
      <formula>0</formula>
    </cfRule>
  </conditionalFormatting>
  <conditionalFormatting sqref="M22">
    <cfRule type="containsText" dxfId="424" priority="216" operator="containsText" text="Falso">
      <formula>NOT(ISERROR(SEARCH("Falso",M22)))</formula>
    </cfRule>
  </conditionalFormatting>
  <conditionalFormatting sqref="M23:M27">
    <cfRule type="cellIs" dxfId="423" priority="66" stopIfTrue="1" operator="lessThan">
      <formula>0</formula>
    </cfRule>
  </conditionalFormatting>
  <conditionalFormatting sqref="M28">
    <cfRule type="containsText" dxfId="422" priority="215" operator="containsText" text="Falso">
      <formula>NOT(ISERROR(SEARCH("Falso",M28)))</formula>
    </cfRule>
  </conditionalFormatting>
  <conditionalFormatting sqref="M29:M33">
    <cfRule type="cellIs" dxfId="421" priority="65" stopIfTrue="1" operator="lessThan">
      <formula>0</formula>
    </cfRule>
  </conditionalFormatting>
  <conditionalFormatting sqref="M34">
    <cfRule type="containsText" dxfId="420" priority="206" operator="containsText" text="Falso">
      <formula>NOT(ISERROR(SEARCH("Falso",M34)))</formula>
    </cfRule>
  </conditionalFormatting>
  <conditionalFormatting sqref="M35:M39">
    <cfRule type="cellIs" dxfId="419" priority="64" stopIfTrue="1" operator="lessThan">
      <formula>0</formula>
    </cfRule>
  </conditionalFormatting>
  <conditionalFormatting sqref="M40">
    <cfRule type="containsText" dxfId="418" priority="205" operator="containsText" text="Falso">
      <formula>NOT(ISERROR(SEARCH("Falso",M40)))</formula>
    </cfRule>
  </conditionalFormatting>
  <conditionalFormatting sqref="M41:M45">
    <cfRule type="cellIs" dxfId="417" priority="63" stopIfTrue="1" operator="lessThan">
      <formula>0</formula>
    </cfRule>
  </conditionalFormatting>
  <conditionalFormatting sqref="M46">
    <cfRule type="containsText" dxfId="416" priority="196" operator="containsText" text="Falso">
      <formula>NOT(ISERROR(SEARCH("Falso",M46)))</formula>
    </cfRule>
  </conditionalFormatting>
  <conditionalFormatting sqref="M47:M51">
    <cfRule type="cellIs" dxfId="415" priority="62" stopIfTrue="1" operator="lessThan">
      <formula>0</formula>
    </cfRule>
  </conditionalFormatting>
  <conditionalFormatting sqref="M52 M58 M64 M70 M76 M82 M100 M112 M118 M124 M130 M136 M142 M148">
    <cfRule type="containsText" dxfId="414" priority="191" operator="containsText" text="Falso">
      <formula>NOT(ISERROR(SEARCH("Falso",M52)))</formula>
    </cfRule>
  </conditionalFormatting>
  <conditionalFormatting sqref="M53:M57">
    <cfRule type="cellIs" dxfId="413" priority="61" stopIfTrue="1" operator="lessThan">
      <formula>0</formula>
    </cfRule>
  </conditionalFormatting>
  <conditionalFormatting sqref="M59:M63">
    <cfRule type="cellIs" dxfId="412" priority="60" stopIfTrue="1" operator="lessThan">
      <formula>0</formula>
    </cfRule>
  </conditionalFormatting>
  <conditionalFormatting sqref="M65:M69">
    <cfRule type="cellIs" dxfId="411" priority="59" stopIfTrue="1" operator="lessThan">
      <formula>0</formula>
    </cfRule>
  </conditionalFormatting>
  <conditionalFormatting sqref="M71:M75">
    <cfRule type="cellIs" dxfId="410" priority="58" stopIfTrue="1" operator="lessThan">
      <formula>0</formula>
    </cfRule>
  </conditionalFormatting>
  <conditionalFormatting sqref="M77:M81">
    <cfRule type="cellIs" dxfId="409" priority="57" stopIfTrue="1" operator="lessThan">
      <formula>0</formula>
    </cfRule>
  </conditionalFormatting>
  <conditionalFormatting sqref="M83:M87">
    <cfRule type="cellIs" dxfId="408" priority="56" stopIfTrue="1" operator="lessThan">
      <formula>0</formula>
    </cfRule>
  </conditionalFormatting>
  <conditionalFormatting sqref="M88 M94">
    <cfRule type="containsText" dxfId="407" priority="186" operator="containsText" text="Falso">
      <formula>NOT(ISERROR(SEARCH("Falso",M88)))</formula>
    </cfRule>
  </conditionalFormatting>
  <conditionalFormatting sqref="M89:M93">
    <cfRule type="cellIs" dxfId="406" priority="55" stopIfTrue="1" operator="lessThan">
      <formula>0</formula>
    </cfRule>
  </conditionalFormatting>
  <conditionalFormatting sqref="M95:M99">
    <cfRule type="cellIs" dxfId="405" priority="54" stopIfTrue="1" operator="lessThan">
      <formula>0</formula>
    </cfRule>
  </conditionalFormatting>
  <conditionalFormatting sqref="M101:M105">
    <cfRule type="cellIs" dxfId="404" priority="53" stopIfTrue="1" operator="lessThan">
      <formula>0</formula>
    </cfRule>
  </conditionalFormatting>
  <conditionalFormatting sqref="M106">
    <cfRule type="containsText" dxfId="403" priority="181" operator="containsText" text="Falso">
      <formula>NOT(ISERROR(SEARCH("Falso",M106)))</formula>
    </cfRule>
  </conditionalFormatting>
  <conditionalFormatting sqref="M107:M111">
    <cfRule type="cellIs" dxfId="402" priority="52" stopIfTrue="1" operator="lessThan">
      <formula>0</formula>
    </cfRule>
  </conditionalFormatting>
  <conditionalFormatting sqref="M113:M117">
    <cfRule type="cellIs" dxfId="401" priority="51" stopIfTrue="1" operator="lessThan">
      <formula>0</formula>
    </cfRule>
  </conditionalFormatting>
  <conditionalFormatting sqref="M119:M123">
    <cfRule type="cellIs" dxfId="400" priority="50" stopIfTrue="1" operator="lessThan">
      <formula>0</formula>
    </cfRule>
  </conditionalFormatting>
  <conditionalFormatting sqref="M125:M129">
    <cfRule type="cellIs" dxfId="399" priority="49" stopIfTrue="1" operator="lessThan">
      <formula>0</formula>
    </cfRule>
  </conditionalFormatting>
  <conditionalFormatting sqref="M131:M135">
    <cfRule type="cellIs" dxfId="398" priority="48" stopIfTrue="1" operator="lessThan">
      <formula>0</formula>
    </cfRule>
  </conditionalFormatting>
  <conditionalFormatting sqref="M137:M141">
    <cfRule type="cellIs" dxfId="397" priority="47" stopIfTrue="1" operator="lessThan">
      <formula>0</formula>
    </cfRule>
  </conditionalFormatting>
  <conditionalFormatting sqref="M143:M147">
    <cfRule type="cellIs" dxfId="396" priority="46" stopIfTrue="1" operator="lessThan">
      <formula>0</formula>
    </cfRule>
  </conditionalFormatting>
  <conditionalFormatting sqref="M149:M153">
    <cfRule type="cellIs" dxfId="395" priority="45" stopIfTrue="1" operator="lessThan">
      <formula>0</formula>
    </cfRule>
  </conditionalFormatting>
  <conditionalFormatting sqref="M154">
    <cfRule type="containsText" dxfId="394" priority="71" operator="containsText" text="Falso">
      <formula>NOT(ISERROR(SEARCH("Falso",M154)))</formula>
    </cfRule>
  </conditionalFormatting>
  <conditionalFormatting sqref="M155:M159">
    <cfRule type="cellIs" dxfId="393" priority="44" stopIfTrue="1" operator="lessThan">
      <formula>0</formula>
    </cfRule>
  </conditionalFormatting>
  <conditionalFormatting sqref="M160">
    <cfRule type="containsText" dxfId="392" priority="72" operator="containsText" text="Falso">
      <formula>NOT(ISERROR(SEARCH("Falso",M160)))</formula>
    </cfRule>
  </conditionalFormatting>
  <conditionalFormatting sqref="M161:M165">
    <cfRule type="cellIs" dxfId="391" priority="43" stopIfTrue="1" operator="lessThan">
      <formula>0</formula>
    </cfRule>
  </conditionalFormatting>
  <conditionalFormatting sqref="M166">
    <cfRule type="containsText" dxfId="390" priority="168" operator="containsText" text="Falso">
      <formula>NOT(ISERROR(SEARCH("Falso",M166)))</formula>
    </cfRule>
  </conditionalFormatting>
  <conditionalFormatting sqref="M167:M171">
    <cfRule type="cellIs" dxfId="389" priority="42" stopIfTrue="1" operator="lessThan">
      <formula>0</formula>
    </cfRule>
  </conditionalFormatting>
  <conditionalFormatting sqref="M172">
    <cfRule type="containsText" dxfId="388" priority="163" operator="containsText" text="Falso">
      <formula>NOT(ISERROR(SEARCH("Falso",M172)))</formula>
    </cfRule>
  </conditionalFormatting>
  <conditionalFormatting sqref="M173:M177">
    <cfRule type="cellIs" dxfId="387" priority="41" stopIfTrue="1" operator="lessThan">
      <formula>0</formula>
    </cfRule>
  </conditionalFormatting>
  <conditionalFormatting sqref="M178">
    <cfRule type="containsText" dxfId="386" priority="158" operator="containsText" text="Falso">
      <formula>NOT(ISERROR(SEARCH("Falso",M178)))</formula>
    </cfRule>
  </conditionalFormatting>
  <conditionalFormatting sqref="M179:M183">
    <cfRule type="cellIs" dxfId="385" priority="40" stopIfTrue="1" operator="lessThan">
      <formula>0</formula>
    </cfRule>
  </conditionalFormatting>
  <conditionalFormatting sqref="M184">
    <cfRule type="containsText" dxfId="384" priority="153" operator="containsText" text="Falso">
      <formula>NOT(ISERROR(SEARCH("Falso",M184)))</formula>
    </cfRule>
  </conditionalFormatting>
  <conditionalFormatting sqref="M185:M189">
    <cfRule type="cellIs" dxfId="383" priority="39" stopIfTrue="1" operator="lessThan">
      <formula>0</formula>
    </cfRule>
  </conditionalFormatting>
  <conditionalFormatting sqref="M190 M196">
    <cfRule type="containsText" dxfId="382" priority="148" operator="containsText" text="Falso">
      <formula>NOT(ISERROR(SEARCH("Falso",M190)))</formula>
    </cfRule>
  </conditionalFormatting>
  <conditionalFormatting sqref="M191:M195">
    <cfRule type="cellIs" dxfId="381" priority="38" stopIfTrue="1" operator="lessThan">
      <formula>0</formula>
    </cfRule>
  </conditionalFormatting>
  <conditionalFormatting sqref="M197:M201">
    <cfRule type="cellIs" dxfId="380" priority="37" stopIfTrue="1" operator="lessThan">
      <formula>0</formula>
    </cfRule>
  </conditionalFormatting>
  <conditionalFormatting sqref="M202 M208 M214 M220">
    <cfRule type="containsText" dxfId="379" priority="143" operator="containsText" text="Falso">
      <formula>NOT(ISERROR(SEARCH("Falso",M202)))</formula>
    </cfRule>
  </conditionalFormatting>
  <conditionalFormatting sqref="M203:M207">
    <cfRule type="cellIs" dxfId="378" priority="36" stopIfTrue="1" operator="lessThan">
      <formula>0</formula>
    </cfRule>
  </conditionalFormatting>
  <conditionalFormatting sqref="M209:M213">
    <cfRule type="cellIs" dxfId="377" priority="35" stopIfTrue="1" operator="lessThan">
      <formula>0</formula>
    </cfRule>
  </conditionalFormatting>
  <conditionalFormatting sqref="M215:M219">
    <cfRule type="cellIs" dxfId="376" priority="34" stopIfTrue="1" operator="lessThan">
      <formula>0</formula>
    </cfRule>
  </conditionalFormatting>
  <conditionalFormatting sqref="M222:M226">
    <cfRule type="cellIs" dxfId="375" priority="33" stopIfTrue="1" operator="lessThan">
      <formula>0</formula>
    </cfRule>
  </conditionalFormatting>
  <conditionalFormatting sqref="M227">
    <cfRule type="containsText" dxfId="374" priority="142" operator="containsText" text="Falso">
      <formula>NOT(ISERROR(SEARCH("Falso",M227)))</formula>
    </cfRule>
  </conditionalFormatting>
  <conditionalFormatting sqref="M228:M232">
    <cfRule type="cellIs" dxfId="373" priority="32" stopIfTrue="1" operator="lessThan">
      <formula>0</formula>
    </cfRule>
  </conditionalFormatting>
  <conditionalFormatting sqref="M233 M239 M245">
    <cfRule type="containsText" dxfId="372" priority="137" operator="containsText" text="Falso">
      <formula>NOT(ISERROR(SEARCH("Falso",M233)))</formula>
    </cfRule>
  </conditionalFormatting>
  <conditionalFormatting sqref="M234:M238">
    <cfRule type="cellIs" dxfId="371" priority="31" stopIfTrue="1" operator="lessThan">
      <formula>0</formula>
    </cfRule>
  </conditionalFormatting>
  <conditionalFormatting sqref="M240:M244">
    <cfRule type="cellIs" dxfId="370" priority="30" stopIfTrue="1" operator="lessThan">
      <formula>0</formula>
    </cfRule>
  </conditionalFormatting>
  <conditionalFormatting sqref="M246:M250">
    <cfRule type="cellIs" dxfId="369" priority="29" stopIfTrue="1" operator="lessThan">
      <formula>0</formula>
    </cfRule>
  </conditionalFormatting>
  <conditionalFormatting sqref="M251">
    <cfRule type="containsText" dxfId="368" priority="132" operator="containsText" text="Falso">
      <formula>NOT(ISERROR(SEARCH("Falso",M251)))</formula>
    </cfRule>
  </conditionalFormatting>
  <conditionalFormatting sqref="M252:M256">
    <cfRule type="cellIs" dxfId="367" priority="28" stopIfTrue="1" operator="lessThan">
      <formula>0</formula>
    </cfRule>
  </conditionalFormatting>
  <conditionalFormatting sqref="M257">
    <cfRule type="containsText" dxfId="366" priority="127" operator="containsText" text="Falso">
      <formula>NOT(ISERROR(SEARCH("Falso",M257)))</formula>
    </cfRule>
  </conditionalFormatting>
  <conditionalFormatting sqref="M258:M262">
    <cfRule type="cellIs" dxfId="365" priority="27" stopIfTrue="1" operator="lessThan">
      <formula>0</formula>
    </cfRule>
  </conditionalFormatting>
  <conditionalFormatting sqref="M263 M269">
    <cfRule type="containsText" dxfId="364" priority="122" operator="containsText" text="Falso">
      <formula>NOT(ISERROR(SEARCH("Falso",M263)))</formula>
    </cfRule>
  </conditionalFormatting>
  <conditionalFormatting sqref="M264:M268">
    <cfRule type="cellIs" dxfId="363" priority="26" stopIfTrue="1" operator="lessThan">
      <formula>0</formula>
    </cfRule>
  </conditionalFormatting>
  <conditionalFormatting sqref="M270:M274">
    <cfRule type="cellIs" dxfId="362" priority="25" stopIfTrue="1" operator="lessThan">
      <formula>0</formula>
    </cfRule>
  </conditionalFormatting>
  <conditionalFormatting sqref="M275 M281 M287 M293">
    <cfRule type="containsText" dxfId="361" priority="117" operator="containsText" text="Falso">
      <formula>NOT(ISERROR(SEARCH("Falso",M275)))</formula>
    </cfRule>
  </conditionalFormatting>
  <conditionalFormatting sqref="M276:M280">
    <cfRule type="cellIs" dxfId="360" priority="24" stopIfTrue="1" operator="lessThan">
      <formula>0</formula>
    </cfRule>
  </conditionalFormatting>
  <conditionalFormatting sqref="M282:M286">
    <cfRule type="cellIs" dxfId="359" priority="23" stopIfTrue="1" operator="lessThan">
      <formula>0</formula>
    </cfRule>
  </conditionalFormatting>
  <conditionalFormatting sqref="M288:M292">
    <cfRule type="cellIs" dxfId="358" priority="22" stopIfTrue="1" operator="lessThan">
      <formula>0</formula>
    </cfRule>
  </conditionalFormatting>
  <conditionalFormatting sqref="M295:M300">
    <cfRule type="cellIs" dxfId="357" priority="16" stopIfTrue="1" operator="lessThan">
      <formula>0</formula>
    </cfRule>
  </conditionalFormatting>
  <conditionalFormatting sqref="M301">
    <cfRule type="containsText" dxfId="356" priority="15" operator="containsText" text="Falso">
      <formula>NOT(ISERROR(SEARCH("Falso",M301)))</formula>
    </cfRule>
  </conditionalFormatting>
  <conditionalFormatting sqref="M302:M307">
    <cfRule type="cellIs" dxfId="355" priority="10" stopIfTrue="1" operator="lessThan">
      <formula>0</formula>
    </cfRule>
  </conditionalFormatting>
  <conditionalFormatting sqref="M308 M315">
    <cfRule type="containsText" dxfId="354" priority="14" operator="containsText" text="Falso">
      <formula>NOT(ISERROR(SEARCH("Falso",M308)))</formula>
    </cfRule>
  </conditionalFormatting>
  <conditionalFormatting sqref="M309:M314">
    <cfRule type="cellIs" dxfId="353" priority="9" stopIfTrue="1" operator="lessThan">
      <formula>0</formula>
    </cfRule>
  </conditionalFormatting>
  <conditionalFormatting sqref="M316:M321">
    <cfRule type="cellIs" dxfId="352" priority="8" stopIfTrue="1" operator="lessThan">
      <formula>0</formula>
    </cfRule>
  </conditionalFormatting>
  <conditionalFormatting sqref="M322 M329 M336">
    <cfRule type="containsText" dxfId="351" priority="13" operator="containsText" text="Falso">
      <formula>NOT(ISERROR(SEARCH("Falso",M322)))</formula>
    </cfRule>
  </conditionalFormatting>
  <conditionalFormatting sqref="M323:M328">
    <cfRule type="cellIs" dxfId="350" priority="7" stopIfTrue="1" operator="lessThan">
      <formula>0</formula>
    </cfRule>
  </conditionalFormatting>
  <conditionalFormatting sqref="M330:M335">
    <cfRule type="cellIs" dxfId="349" priority="6" stopIfTrue="1" operator="lessThan">
      <formula>0</formula>
    </cfRule>
  </conditionalFormatting>
  <conditionalFormatting sqref="M337:M342">
    <cfRule type="cellIs" dxfId="348" priority="5" stopIfTrue="1" operator="lessThan">
      <formula>0</formula>
    </cfRule>
  </conditionalFormatting>
  <conditionalFormatting sqref="M343 M350">
    <cfRule type="containsText" dxfId="347" priority="12" operator="containsText" text="Falso">
      <formula>NOT(ISERROR(SEARCH("Falso",M343)))</formula>
    </cfRule>
  </conditionalFormatting>
  <conditionalFormatting sqref="M344:M349">
    <cfRule type="cellIs" dxfId="346" priority="4" stopIfTrue="1" operator="lessThan">
      <formula>0</formula>
    </cfRule>
  </conditionalFormatting>
  <conditionalFormatting sqref="M351:M356">
    <cfRule type="cellIs" dxfId="345" priority="3" stopIfTrue="1" operator="lessThan">
      <formula>0</formula>
    </cfRule>
  </conditionalFormatting>
  <conditionalFormatting sqref="M357">
    <cfRule type="containsText" dxfId="344" priority="11" operator="containsText" text="Falso">
      <formula>NOT(ISERROR(SEARCH("Falso",M357)))</formula>
    </cfRule>
  </conditionalFormatting>
  <conditionalFormatting sqref="M358:M363">
    <cfRule type="cellIs" dxfId="343" priority="2" stopIfTrue="1" operator="lessThan">
      <formula>0</formula>
    </cfRule>
  </conditionalFormatting>
  <conditionalFormatting sqref="M364">
    <cfRule type="containsText" dxfId="342" priority="81" operator="containsText" text="Falso">
      <formula>NOT(ISERROR(SEARCH("Falso",M364)))</formula>
    </cfRule>
  </conditionalFormatting>
  <conditionalFormatting sqref="M365:M371">
    <cfRule type="cellIs" dxfId="341" priority="231" stopIfTrue="1" operator="lessThan">
      <formula>0</formula>
    </cfRule>
  </conditionalFormatting>
  <conditionalFormatting sqref="M377:M381">
    <cfRule type="cellIs" dxfId="340" priority="1" stopIfTrue="1" operator="lessThan">
      <formula>0</formula>
    </cfRule>
  </conditionalFormatting>
  <conditionalFormatting sqref="R5:R9">
    <cfRule type="containsText" dxfId="339" priority="230" operator="containsText" text="ROJO">
      <formula>NOT(ISERROR(SEARCH("ROJO",R5)))</formula>
    </cfRule>
    <cfRule type="containsText" dxfId="338" priority="227" operator="containsText" text="VENCIDO">
      <formula>NOT(ISERROR(SEARCH("VENCIDO",R5)))</formula>
    </cfRule>
    <cfRule type="containsText" dxfId="337" priority="228" operator="containsText" text="VERDE">
      <formula>NOT(ISERROR(SEARCH("VERDE",R5)))</formula>
    </cfRule>
    <cfRule type="containsText" dxfId="336" priority="229" stopIfTrue="1" operator="containsText" text="AMARILLO">
      <formula>NOT(ISERROR(SEARCH("AMARILLO",R5)))</formula>
    </cfRule>
  </conditionalFormatting>
  <conditionalFormatting sqref="R11:R15">
    <cfRule type="containsText" dxfId="335" priority="223" stopIfTrue="1" operator="containsText" text="AMARILLO">
      <formula>NOT(ISERROR(SEARCH("AMARILLO",R11)))</formula>
    </cfRule>
    <cfRule type="containsText" dxfId="334" priority="222" operator="containsText" text="VERDE">
      <formula>NOT(ISERROR(SEARCH("VERDE",R11)))</formula>
    </cfRule>
    <cfRule type="containsText" dxfId="333" priority="221" operator="containsText" text="VENCIDO">
      <formula>NOT(ISERROR(SEARCH("VENCIDO",R11)))</formula>
    </cfRule>
    <cfRule type="containsText" dxfId="332" priority="224" operator="containsText" text="ROJO">
      <formula>NOT(ISERROR(SEARCH("ROJO",R11)))</formula>
    </cfRule>
  </conditionalFormatting>
  <conditionalFormatting sqref="R17:R21">
    <cfRule type="containsText" dxfId="331" priority="219" stopIfTrue="1" operator="containsText" text="AMARILLO">
      <formula>NOT(ISERROR(SEARCH("AMARILLO",R17)))</formula>
    </cfRule>
    <cfRule type="containsText" dxfId="330" priority="220" operator="containsText" text="ROJO">
      <formula>NOT(ISERROR(SEARCH("ROJO",R17)))</formula>
    </cfRule>
    <cfRule type="containsText" dxfId="329" priority="217" operator="containsText" text="VENCIDO">
      <formula>NOT(ISERROR(SEARCH("VENCIDO",R17)))</formula>
    </cfRule>
    <cfRule type="containsText" dxfId="328" priority="218" operator="containsText" text="VERDE">
      <formula>NOT(ISERROR(SEARCH("VERDE",R17)))</formula>
    </cfRule>
  </conditionalFormatting>
  <conditionalFormatting sqref="R23:R27">
    <cfRule type="containsText" dxfId="327" priority="213" stopIfTrue="1" operator="containsText" text="AMARILLO">
      <formula>NOT(ISERROR(SEARCH("AMARILLO",R23)))</formula>
    </cfRule>
    <cfRule type="containsText" dxfId="326" priority="214" operator="containsText" text="ROJO">
      <formula>NOT(ISERROR(SEARCH("ROJO",R23)))</formula>
    </cfRule>
    <cfRule type="containsText" dxfId="325" priority="211" operator="containsText" text="VENCIDO">
      <formula>NOT(ISERROR(SEARCH("VENCIDO",R23)))</formula>
    </cfRule>
    <cfRule type="containsText" dxfId="324" priority="212" operator="containsText" text="VERDE">
      <formula>NOT(ISERROR(SEARCH("VERDE",R23)))</formula>
    </cfRule>
  </conditionalFormatting>
  <conditionalFormatting sqref="R29:R33">
    <cfRule type="containsText" dxfId="323" priority="209" stopIfTrue="1" operator="containsText" text="AMARILLO">
      <formula>NOT(ISERROR(SEARCH("AMARILLO",R29)))</formula>
    </cfRule>
    <cfRule type="containsText" dxfId="322" priority="210" operator="containsText" text="ROJO">
      <formula>NOT(ISERROR(SEARCH("ROJO",R29)))</formula>
    </cfRule>
    <cfRule type="containsText" dxfId="321" priority="207" operator="containsText" text="VENCIDO">
      <formula>NOT(ISERROR(SEARCH("VENCIDO",R29)))</formula>
    </cfRule>
    <cfRule type="containsText" dxfId="320" priority="208" operator="containsText" text="VERDE">
      <formula>NOT(ISERROR(SEARCH("VERDE",R29)))</formula>
    </cfRule>
  </conditionalFormatting>
  <conditionalFormatting sqref="R35:R39">
    <cfRule type="containsText" dxfId="319" priority="204" operator="containsText" text="ROJO">
      <formula>NOT(ISERROR(SEARCH("ROJO",R35)))</formula>
    </cfRule>
    <cfRule type="containsText" dxfId="318" priority="201" operator="containsText" text="VENCIDO">
      <formula>NOT(ISERROR(SEARCH("VENCIDO",R35)))</formula>
    </cfRule>
    <cfRule type="containsText" dxfId="317" priority="202" operator="containsText" text="VERDE">
      <formula>NOT(ISERROR(SEARCH("VERDE",R35)))</formula>
    </cfRule>
    <cfRule type="containsText" dxfId="316" priority="203" stopIfTrue="1" operator="containsText" text="AMARILLO">
      <formula>NOT(ISERROR(SEARCH("AMARILLO",R35)))</formula>
    </cfRule>
  </conditionalFormatting>
  <conditionalFormatting sqref="R41:R45">
    <cfRule type="containsText" dxfId="315" priority="200" operator="containsText" text="ROJO">
      <formula>NOT(ISERROR(SEARCH("ROJO",R41)))</formula>
    </cfRule>
    <cfRule type="containsText" dxfId="314" priority="199" stopIfTrue="1" operator="containsText" text="AMARILLO">
      <formula>NOT(ISERROR(SEARCH("AMARILLO",R41)))</formula>
    </cfRule>
    <cfRule type="containsText" dxfId="313" priority="198" operator="containsText" text="VERDE">
      <formula>NOT(ISERROR(SEARCH("VERDE",R41)))</formula>
    </cfRule>
    <cfRule type="containsText" dxfId="312" priority="197" operator="containsText" text="VENCIDO">
      <formula>NOT(ISERROR(SEARCH("VENCIDO",R41)))</formula>
    </cfRule>
  </conditionalFormatting>
  <conditionalFormatting sqref="R47:R51 R53:R57 R59:R63 R65:R69 R71:R75 R77:R81 R95:R99 R107:R111 R113:R117 R119:R123 R125:R129 R131:R135 R137:R141 R143:R147">
    <cfRule type="containsText" dxfId="311" priority="195" operator="containsText" text="ROJO">
      <formula>NOT(ISERROR(SEARCH("ROJO",R47)))</formula>
    </cfRule>
    <cfRule type="containsText" dxfId="310" priority="194" stopIfTrue="1" operator="containsText" text="AMARILLO">
      <formula>NOT(ISERROR(SEARCH("AMARILLO",R47)))</formula>
    </cfRule>
    <cfRule type="containsText" dxfId="309" priority="193" operator="containsText" text="VERDE">
      <formula>NOT(ISERROR(SEARCH("VERDE",R47)))</formula>
    </cfRule>
    <cfRule type="containsText" dxfId="308" priority="192" operator="containsText" text="VENCIDO">
      <formula>NOT(ISERROR(SEARCH("VENCIDO",R47)))</formula>
    </cfRule>
  </conditionalFormatting>
  <conditionalFormatting sqref="R83:R87 R89:R93">
    <cfRule type="containsText" dxfId="307" priority="189" stopIfTrue="1" operator="containsText" text="AMARILLO">
      <formula>NOT(ISERROR(SEARCH("AMARILLO",R83)))</formula>
    </cfRule>
    <cfRule type="containsText" dxfId="306" priority="190" operator="containsText" text="ROJO">
      <formula>NOT(ISERROR(SEARCH("ROJO",R83)))</formula>
    </cfRule>
    <cfRule type="containsText" dxfId="305" priority="187" operator="containsText" text="VENCIDO">
      <formula>NOT(ISERROR(SEARCH("VENCIDO",R83)))</formula>
    </cfRule>
    <cfRule type="containsText" dxfId="304" priority="188" operator="containsText" text="VERDE">
      <formula>NOT(ISERROR(SEARCH("VERDE",R83)))</formula>
    </cfRule>
  </conditionalFormatting>
  <conditionalFormatting sqref="R101:R105">
    <cfRule type="containsText" dxfId="303" priority="184" stopIfTrue="1" operator="containsText" text="AMARILLO">
      <formula>NOT(ISERROR(SEARCH("AMARILLO",R101)))</formula>
    </cfRule>
    <cfRule type="containsText" dxfId="302" priority="185" operator="containsText" text="ROJO">
      <formula>NOT(ISERROR(SEARCH("ROJO",R101)))</formula>
    </cfRule>
    <cfRule type="containsText" dxfId="301" priority="182" operator="containsText" text="VENCIDO">
      <formula>NOT(ISERROR(SEARCH("VENCIDO",R101)))</formula>
    </cfRule>
    <cfRule type="containsText" dxfId="300" priority="183" operator="containsText" text="VERDE">
      <formula>NOT(ISERROR(SEARCH("VERDE",R101)))</formula>
    </cfRule>
  </conditionalFormatting>
  <conditionalFormatting sqref="R149:R153">
    <cfRule type="containsText" dxfId="299" priority="178" operator="containsText" text="VERDE">
      <formula>NOT(ISERROR(SEARCH("VERDE",R149)))</formula>
    </cfRule>
    <cfRule type="containsText" dxfId="298" priority="177" operator="containsText" text="VENCIDO">
      <formula>NOT(ISERROR(SEARCH("VENCIDO",R149)))</formula>
    </cfRule>
    <cfRule type="containsText" dxfId="297" priority="179" stopIfTrue="1" operator="containsText" text="AMARILLO">
      <formula>NOT(ISERROR(SEARCH("AMARILLO",R149)))</formula>
    </cfRule>
    <cfRule type="containsText" dxfId="296" priority="180" operator="containsText" text="ROJO">
      <formula>NOT(ISERROR(SEARCH("ROJO",R149)))</formula>
    </cfRule>
  </conditionalFormatting>
  <conditionalFormatting sqref="R155:R159">
    <cfRule type="containsText" dxfId="295" priority="176" operator="containsText" text="ROJO">
      <formula>NOT(ISERROR(SEARCH("ROJO",R155)))</formula>
    </cfRule>
    <cfRule type="containsText" dxfId="294" priority="174" operator="containsText" text="VERDE">
      <formula>NOT(ISERROR(SEARCH("VERDE",R155)))</formula>
    </cfRule>
    <cfRule type="containsText" dxfId="293" priority="175" stopIfTrue="1" operator="containsText" text="AMARILLO">
      <formula>NOT(ISERROR(SEARCH("AMARILLO",R155)))</formula>
    </cfRule>
    <cfRule type="containsText" dxfId="292" priority="173" operator="containsText" text="VENCIDO">
      <formula>NOT(ISERROR(SEARCH("VENCIDO",R155)))</formula>
    </cfRule>
  </conditionalFormatting>
  <conditionalFormatting sqref="R161:R165">
    <cfRule type="containsText" dxfId="291" priority="170" operator="containsText" text="VERDE">
      <formula>NOT(ISERROR(SEARCH("VERDE",R161)))</formula>
    </cfRule>
    <cfRule type="containsText" dxfId="290" priority="169" operator="containsText" text="VENCIDO">
      <formula>NOT(ISERROR(SEARCH("VENCIDO",R161)))</formula>
    </cfRule>
    <cfRule type="containsText" dxfId="289" priority="171" stopIfTrue="1" operator="containsText" text="AMARILLO">
      <formula>NOT(ISERROR(SEARCH("AMARILLO",R161)))</formula>
    </cfRule>
    <cfRule type="containsText" dxfId="288" priority="172" operator="containsText" text="ROJO">
      <formula>NOT(ISERROR(SEARCH("ROJO",R161)))</formula>
    </cfRule>
  </conditionalFormatting>
  <conditionalFormatting sqref="R167:R171">
    <cfRule type="containsText" dxfId="287" priority="164" operator="containsText" text="VENCIDO">
      <formula>NOT(ISERROR(SEARCH("VENCIDO",R167)))</formula>
    </cfRule>
    <cfRule type="containsText" dxfId="286" priority="166" stopIfTrue="1" operator="containsText" text="AMARILLO">
      <formula>NOT(ISERROR(SEARCH("AMARILLO",R167)))</formula>
    </cfRule>
    <cfRule type="containsText" dxfId="285" priority="167" operator="containsText" text="ROJO">
      <formula>NOT(ISERROR(SEARCH("ROJO",R167)))</formula>
    </cfRule>
    <cfRule type="containsText" dxfId="284" priority="165" operator="containsText" text="VERDE">
      <formula>NOT(ISERROR(SEARCH("VERDE",R167)))</formula>
    </cfRule>
  </conditionalFormatting>
  <conditionalFormatting sqref="R173:R177">
    <cfRule type="containsText" dxfId="283" priority="160" operator="containsText" text="VERDE">
      <formula>NOT(ISERROR(SEARCH("VERDE",R173)))</formula>
    </cfRule>
    <cfRule type="containsText" dxfId="282" priority="161" stopIfTrue="1" operator="containsText" text="AMARILLO">
      <formula>NOT(ISERROR(SEARCH("AMARILLO",R173)))</formula>
    </cfRule>
    <cfRule type="containsText" dxfId="281" priority="162" operator="containsText" text="ROJO">
      <formula>NOT(ISERROR(SEARCH("ROJO",R173)))</formula>
    </cfRule>
    <cfRule type="containsText" dxfId="280" priority="159" operator="containsText" text="VENCIDO">
      <formula>NOT(ISERROR(SEARCH("VENCIDO",R173)))</formula>
    </cfRule>
  </conditionalFormatting>
  <conditionalFormatting sqref="R179:R183">
    <cfRule type="containsText" dxfId="279" priority="157" operator="containsText" text="ROJO">
      <formula>NOT(ISERROR(SEARCH("ROJO",R179)))</formula>
    </cfRule>
    <cfRule type="containsText" dxfId="278" priority="156" stopIfTrue="1" operator="containsText" text="AMARILLO">
      <formula>NOT(ISERROR(SEARCH("AMARILLO",R179)))</formula>
    </cfRule>
    <cfRule type="containsText" dxfId="277" priority="154" operator="containsText" text="VENCIDO">
      <formula>NOT(ISERROR(SEARCH("VENCIDO",R179)))</formula>
    </cfRule>
    <cfRule type="containsText" dxfId="276" priority="155" operator="containsText" text="VERDE">
      <formula>NOT(ISERROR(SEARCH("VERDE",R179)))</formula>
    </cfRule>
  </conditionalFormatting>
  <conditionalFormatting sqref="R185:R189 R191:R195">
    <cfRule type="containsText" dxfId="275" priority="151" stopIfTrue="1" operator="containsText" text="AMARILLO">
      <formula>NOT(ISERROR(SEARCH("AMARILLO",R185)))</formula>
    </cfRule>
    <cfRule type="containsText" dxfId="274" priority="150" operator="containsText" text="VERDE">
      <formula>NOT(ISERROR(SEARCH("VERDE",R185)))</formula>
    </cfRule>
    <cfRule type="containsText" dxfId="273" priority="149" operator="containsText" text="VENCIDO">
      <formula>NOT(ISERROR(SEARCH("VENCIDO",R185)))</formula>
    </cfRule>
    <cfRule type="containsText" dxfId="272" priority="152" operator="containsText" text="ROJO">
      <formula>NOT(ISERROR(SEARCH("ROJO",R185)))</formula>
    </cfRule>
  </conditionalFormatting>
  <conditionalFormatting sqref="R197:R201 R203:R207 R209:R213 R215:R219">
    <cfRule type="containsText" dxfId="271" priority="146" stopIfTrue="1" operator="containsText" text="AMARILLO">
      <formula>NOT(ISERROR(SEARCH("AMARILLO",R197)))</formula>
    </cfRule>
    <cfRule type="containsText" dxfId="270" priority="147" operator="containsText" text="ROJO">
      <formula>NOT(ISERROR(SEARCH("ROJO",R197)))</formula>
    </cfRule>
    <cfRule type="containsText" dxfId="269" priority="144" operator="containsText" text="VENCIDO">
      <formula>NOT(ISERROR(SEARCH("VENCIDO",R197)))</formula>
    </cfRule>
    <cfRule type="containsText" dxfId="268" priority="145" operator="containsText" text="VERDE">
      <formula>NOT(ISERROR(SEARCH("VERDE",R197)))</formula>
    </cfRule>
  </conditionalFormatting>
  <conditionalFormatting sqref="R222:R226">
    <cfRule type="containsText" dxfId="267" priority="141" operator="containsText" text="ROJO">
      <formula>NOT(ISERROR(SEARCH("ROJO",R222)))</formula>
    </cfRule>
    <cfRule type="containsText" dxfId="266" priority="140" stopIfTrue="1" operator="containsText" text="AMARILLO">
      <formula>NOT(ISERROR(SEARCH("AMARILLO",R222)))</formula>
    </cfRule>
    <cfRule type="containsText" dxfId="265" priority="139" operator="containsText" text="VERDE">
      <formula>NOT(ISERROR(SEARCH("VERDE",R222)))</formula>
    </cfRule>
    <cfRule type="containsText" dxfId="264" priority="138" operator="containsText" text="VENCIDO">
      <formula>NOT(ISERROR(SEARCH("VENCIDO",R222)))</formula>
    </cfRule>
  </conditionalFormatting>
  <conditionalFormatting sqref="R228:R232 R234:R238 R240:R244">
    <cfRule type="containsText" dxfId="263" priority="133" operator="containsText" text="VENCIDO">
      <formula>NOT(ISERROR(SEARCH("VENCIDO",R228)))</formula>
    </cfRule>
    <cfRule type="containsText" dxfId="262" priority="134" operator="containsText" text="VERDE">
      <formula>NOT(ISERROR(SEARCH("VERDE",R228)))</formula>
    </cfRule>
    <cfRule type="containsText" dxfId="261" priority="135" stopIfTrue="1" operator="containsText" text="AMARILLO">
      <formula>NOT(ISERROR(SEARCH("AMARILLO",R228)))</formula>
    </cfRule>
    <cfRule type="containsText" dxfId="260" priority="136" operator="containsText" text="ROJO">
      <formula>NOT(ISERROR(SEARCH("ROJO",R228)))</formula>
    </cfRule>
  </conditionalFormatting>
  <conditionalFormatting sqref="R246:R250">
    <cfRule type="containsText" dxfId="259" priority="128" operator="containsText" text="VENCIDO">
      <formula>NOT(ISERROR(SEARCH("VENCIDO",R246)))</formula>
    </cfRule>
    <cfRule type="containsText" dxfId="258" priority="129" operator="containsText" text="VERDE">
      <formula>NOT(ISERROR(SEARCH("VERDE",R246)))</formula>
    </cfRule>
    <cfRule type="containsText" dxfId="257" priority="130" stopIfTrue="1" operator="containsText" text="AMARILLO">
      <formula>NOT(ISERROR(SEARCH("AMARILLO",R246)))</formula>
    </cfRule>
    <cfRule type="containsText" dxfId="256" priority="131" operator="containsText" text="ROJO">
      <formula>NOT(ISERROR(SEARCH("ROJO",R246)))</formula>
    </cfRule>
  </conditionalFormatting>
  <conditionalFormatting sqref="R252:R256">
    <cfRule type="containsText" dxfId="255" priority="123" operator="containsText" text="VENCIDO">
      <formula>NOT(ISERROR(SEARCH("VENCIDO",R252)))</formula>
    </cfRule>
    <cfRule type="containsText" dxfId="254" priority="124" operator="containsText" text="VERDE">
      <formula>NOT(ISERROR(SEARCH("VERDE",R252)))</formula>
    </cfRule>
    <cfRule type="containsText" dxfId="253" priority="125" stopIfTrue="1" operator="containsText" text="AMARILLO">
      <formula>NOT(ISERROR(SEARCH("AMARILLO",R252)))</formula>
    </cfRule>
    <cfRule type="containsText" dxfId="252" priority="126" operator="containsText" text="ROJO">
      <formula>NOT(ISERROR(SEARCH("ROJO",R252)))</formula>
    </cfRule>
  </conditionalFormatting>
  <conditionalFormatting sqref="R258:R262 R264:R268">
    <cfRule type="containsText" dxfId="251" priority="121" operator="containsText" text="ROJO">
      <formula>NOT(ISERROR(SEARCH("ROJO",R258)))</formula>
    </cfRule>
    <cfRule type="containsText" dxfId="250" priority="120" stopIfTrue="1" operator="containsText" text="AMARILLO">
      <formula>NOT(ISERROR(SEARCH("AMARILLO",R258)))</formula>
    </cfRule>
    <cfRule type="containsText" dxfId="249" priority="118" operator="containsText" text="VENCIDO">
      <formula>NOT(ISERROR(SEARCH("VENCIDO",R258)))</formula>
    </cfRule>
    <cfRule type="containsText" dxfId="248" priority="119" operator="containsText" text="VERDE">
      <formula>NOT(ISERROR(SEARCH("VERDE",R258)))</formula>
    </cfRule>
  </conditionalFormatting>
  <conditionalFormatting sqref="R270:R274 R276:R280 R282:R286 R288:R292">
    <cfRule type="containsText" dxfId="247" priority="113" operator="containsText" text="VENCIDO">
      <formula>NOT(ISERROR(SEARCH("VENCIDO",R270)))</formula>
    </cfRule>
    <cfRule type="containsText" dxfId="246" priority="114" operator="containsText" text="VERDE">
      <formula>NOT(ISERROR(SEARCH("VERDE",R270)))</formula>
    </cfRule>
    <cfRule type="containsText" dxfId="245" priority="115" stopIfTrue="1" operator="containsText" text="AMARILLO">
      <formula>NOT(ISERROR(SEARCH("AMARILLO",R270)))</formula>
    </cfRule>
    <cfRule type="containsText" dxfId="244" priority="116" operator="containsText" text="ROJO">
      <formula>NOT(ISERROR(SEARCH("ROJO",R270)))</formula>
    </cfRule>
  </conditionalFormatting>
  <conditionalFormatting sqref="R295:R300">
    <cfRule type="containsText" dxfId="243" priority="108" operator="containsText" text="VERDE">
      <formula>NOT(ISERROR(SEARCH("VERDE",R295)))</formula>
    </cfRule>
    <cfRule type="containsText" dxfId="242" priority="109" stopIfTrue="1" operator="containsText" text="AMARILLO">
      <formula>NOT(ISERROR(SEARCH("AMARILLO",R295)))</formula>
    </cfRule>
    <cfRule type="containsText" dxfId="241" priority="110" operator="containsText" text="ROJO">
      <formula>NOT(ISERROR(SEARCH("ROJO",R295)))</formula>
    </cfRule>
    <cfRule type="containsText" dxfId="240" priority="107" operator="containsText" text="VENCIDO">
      <formula>NOT(ISERROR(SEARCH("VENCIDO",R295)))</formula>
    </cfRule>
  </conditionalFormatting>
  <conditionalFormatting sqref="R302:R307 R309:R314">
    <cfRule type="containsText" dxfId="239" priority="103" stopIfTrue="1" operator="containsText" text="AMARILLO">
      <formula>NOT(ISERROR(SEARCH("AMARILLO",R302)))</formula>
    </cfRule>
    <cfRule type="containsText" dxfId="238" priority="102" operator="containsText" text="VERDE">
      <formula>NOT(ISERROR(SEARCH("VERDE",R302)))</formula>
    </cfRule>
    <cfRule type="containsText" dxfId="237" priority="101" operator="containsText" text="VENCIDO">
      <formula>NOT(ISERROR(SEARCH("VENCIDO",R302)))</formula>
    </cfRule>
    <cfRule type="containsText" dxfId="236" priority="104" operator="containsText" text="ROJO">
      <formula>NOT(ISERROR(SEARCH("ROJO",R302)))</formula>
    </cfRule>
  </conditionalFormatting>
  <conditionalFormatting sqref="R316:R321 R323:R328 R330:R335">
    <cfRule type="containsText" dxfId="235" priority="98" operator="containsText" text="ROJO">
      <formula>NOT(ISERROR(SEARCH("ROJO",R316)))</formula>
    </cfRule>
    <cfRule type="containsText" dxfId="234" priority="97" stopIfTrue="1" operator="containsText" text="AMARILLO">
      <formula>NOT(ISERROR(SEARCH("AMARILLO",R316)))</formula>
    </cfRule>
    <cfRule type="containsText" dxfId="233" priority="96" operator="containsText" text="VERDE">
      <formula>NOT(ISERROR(SEARCH("VERDE",R316)))</formula>
    </cfRule>
    <cfRule type="containsText" dxfId="232" priority="95" operator="containsText" text="VENCIDO">
      <formula>NOT(ISERROR(SEARCH("VENCIDO",R316)))</formula>
    </cfRule>
  </conditionalFormatting>
  <conditionalFormatting sqref="R337:R342 R344:R349">
    <cfRule type="containsText" dxfId="231" priority="91" stopIfTrue="1" operator="containsText" text="AMARILLO">
      <formula>NOT(ISERROR(SEARCH("AMARILLO",R337)))</formula>
    </cfRule>
    <cfRule type="containsText" dxfId="230" priority="90" operator="containsText" text="VERDE">
      <formula>NOT(ISERROR(SEARCH("VERDE",R337)))</formula>
    </cfRule>
    <cfRule type="containsText" dxfId="229" priority="89" operator="containsText" text="VENCIDO">
      <formula>NOT(ISERROR(SEARCH("VENCIDO",R337)))</formula>
    </cfRule>
    <cfRule type="containsText" dxfId="228" priority="92" operator="containsText" text="ROJO">
      <formula>NOT(ISERROR(SEARCH("ROJO",R337)))</formula>
    </cfRule>
  </conditionalFormatting>
  <conditionalFormatting sqref="R351:R356">
    <cfRule type="containsText" dxfId="227" priority="86" operator="containsText" text="ROJO">
      <formula>NOT(ISERROR(SEARCH("ROJO",R351)))</formula>
    </cfRule>
    <cfRule type="containsText" dxfId="226" priority="85" stopIfTrue="1" operator="containsText" text="AMARILLO">
      <formula>NOT(ISERROR(SEARCH("AMARILLO",R351)))</formula>
    </cfRule>
    <cfRule type="containsText" dxfId="225" priority="84" operator="containsText" text="VERDE">
      <formula>NOT(ISERROR(SEARCH("VERDE",R351)))</formula>
    </cfRule>
    <cfRule type="containsText" dxfId="224" priority="83" operator="containsText" text="VENCIDO">
      <formula>NOT(ISERROR(SEARCH("VENCIDO",R351)))</formula>
    </cfRule>
  </conditionalFormatting>
  <conditionalFormatting sqref="R358:R363">
    <cfRule type="containsText" dxfId="223" priority="79" stopIfTrue="1" operator="containsText" text="AMARILLO">
      <formula>NOT(ISERROR(SEARCH("AMARILLO",R358)))</formula>
    </cfRule>
    <cfRule type="containsText" dxfId="222" priority="78" operator="containsText" text="VERDE">
      <formula>NOT(ISERROR(SEARCH("VERDE",R358)))</formula>
    </cfRule>
    <cfRule type="containsText" dxfId="221" priority="77" operator="containsText" text="VENCIDO">
      <formula>NOT(ISERROR(SEARCH("VENCIDO",R358)))</formula>
    </cfRule>
    <cfRule type="containsText" dxfId="220" priority="80" operator="containsText" text="ROJO">
      <formula>NOT(ISERROR(SEARCH("ROJO",R358)))</formula>
    </cfRule>
  </conditionalFormatting>
  <conditionalFormatting sqref="R365:R371">
    <cfRule type="containsText" dxfId="219" priority="76" operator="containsText" text="ROJO">
      <formula>NOT(ISERROR(SEARCH("ROJO",R365)))</formula>
    </cfRule>
    <cfRule type="containsText" dxfId="218" priority="75" stopIfTrue="1" operator="containsText" text="AMARILLO">
      <formula>NOT(ISERROR(SEARCH("AMARILLO",R365)))</formula>
    </cfRule>
    <cfRule type="containsText" dxfId="217" priority="73" operator="containsText" text="VENCIDO">
      <formula>NOT(ISERROR(SEARCH("VENCIDO",R365)))</formula>
    </cfRule>
    <cfRule type="containsText" dxfId="216" priority="74" operator="containsText" text="VERDE">
      <formula>NOT(ISERROR(SEARCH("VERDE",R365)))</formula>
    </cfRule>
  </conditionalFormatting>
  <dataValidations count="1">
    <dataValidation type="list" allowBlank="1" showInputMessage="1" showErrorMessage="1" sqref="T222:T226 T228:T232 T234:T238 T240:T244 T246:T250 T252:T256 T258:T262 T264:T268 T270:T274 T276:T280 T282:T286 T288:T292 T295:T300 T302:T307 T309:T314 T316:T321 T323:T328 T330:T335 T337:T342 T344:T349 T351:T356 T358:T363 T365:T371 T377:T381" xr:uid="{00000000-0002-0000-0B00-000000000000}">
      <formula1>"VENCIDO,NO VENCIDO"</formula1>
    </dataValidation>
  </dataValidations>
  <pageMargins left="0.7" right="0.7" top="0.75" bottom="0.75" header="0.3" footer="0.3"/>
  <legacy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Q381"/>
  <sheetViews>
    <sheetView zoomScale="60" zoomScaleNormal="60" workbookViewId="0">
      <selection activeCell="Q17" sqref="Q17"/>
    </sheetView>
  </sheetViews>
  <sheetFormatPr baseColWidth="10" defaultColWidth="10.875" defaultRowHeight="13.5"/>
  <cols>
    <col min="1" max="12" width="10.875" style="1"/>
    <col min="13" max="13" width="16.25" style="1" customWidth="1"/>
    <col min="14" max="16384" width="10.875" style="1"/>
  </cols>
  <sheetData>
    <row r="1" spans="1:43" ht="14.65" customHeight="1">
      <c r="A1" s="110" t="s">
        <v>48</v>
      </c>
      <c r="B1" s="195" t="s">
        <v>77</v>
      </c>
      <c r="C1" s="196"/>
      <c r="D1" s="114" t="s">
        <v>78</v>
      </c>
      <c r="E1" s="110" t="s">
        <v>79</v>
      </c>
      <c r="F1" s="104" t="s">
        <v>80</v>
      </c>
      <c r="G1" s="105"/>
      <c r="H1" s="2" t="s">
        <v>81</v>
      </c>
      <c r="I1" s="3" t="s">
        <v>82</v>
      </c>
      <c r="J1" s="141" t="s">
        <v>83</v>
      </c>
      <c r="K1" s="110" t="s">
        <v>84</v>
      </c>
      <c r="L1" s="114" t="s">
        <v>85</v>
      </c>
      <c r="M1" s="113" t="s">
        <v>86</v>
      </c>
      <c r="N1" s="113" t="s">
        <v>87</v>
      </c>
      <c r="O1" s="113" t="s">
        <v>88</v>
      </c>
      <c r="P1" s="156" t="s">
        <v>89</v>
      </c>
      <c r="Q1" s="113" t="s">
        <v>90</v>
      </c>
      <c r="R1" s="159" t="s">
        <v>91</v>
      </c>
      <c r="S1" s="159" t="s">
        <v>92</v>
      </c>
      <c r="T1" s="162" t="s">
        <v>93</v>
      </c>
      <c r="U1" s="162" t="s">
        <v>89</v>
      </c>
      <c r="V1" s="162" t="s">
        <v>94</v>
      </c>
      <c r="W1" s="162" t="s">
        <v>95</v>
      </c>
      <c r="X1" s="162" t="s">
        <v>96</v>
      </c>
      <c r="Y1" s="110" t="s">
        <v>97</v>
      </c>
      <c r="Z1" s="110" t="s">
        <v>98</v>
      </c>
      <c r="AA1" s="4"/>
      <c r="AB1" s="5" t="s">
        <v>99</v>
      </c>
      <c r="AC1" s="6"/>
      <c r="AD1" s="6"/>
      <c r="AE1" s="6"/>
      <c r="AF1" s="6"/>
      <c r="AG1" s="6"/>
      <c r="AH1" s="6"/>
      <c r="AI1" s="6"/>
      <c r="AJ1" s="6"/>
      <c r="AK1" s="6"/>
      <c r="AL1" s="6"/>
      <c r="AM1" s="6"/>
      <c r="AN1" s="6"/>
      <c r="AO1" s="180" t="s">
        <v>100</v>
      </c>
      <c r="AP1" s="7"/>
      <c r="AQ1" s="8"/>
    </row>
    <row r="2" spans="1:43" ht="16.5">
      <c r="A2" s="111"/>
      <c r="B2" s="197"/>
      <c r="C2" s="198"/>
      <c r="D2" s="115"/>
      <c r="E2" s="111"/>
      <c r="F2" s="114" t="s">
        <v>101</v>
      </c>
      <c r="G2" s="114" t="s">
        <v>102</v>
      </c>
      <c r="H2" s="135" t="s">
        <v>103</v>
      </c>
      <c r="I2" s="138" t="s">
        <v>104</v>
      </c>
      <c r="J2" s="142"/>
      <c r="K2" s="111"/>
      <c r="L2" s="115"/>
      <c r="M2" s="113"/>
      <c r="N2" s="113"/>
      <c r="O2" s="113"/>
      <c r="P2" s="157"/>
      <c r="Q2" s="113"/>
      <c r="R2" s="160"/>
      <c r="S2" s="160"/>
      <c r="T2" s="162"/>
      <c r="U2" s="162"/>
      <c r="V2" s="162"/>
      <c r="W2" s="162"/>
      <c r="X2" s="162"/>
      <c r="Y2" s="111"/>
      <c r="Z2" s="111"/>
      <c r="AA2" s="4"/>
      <c r="AB2" s="91">
        <v>1</v>
      </c>
      <c r="AC2" s="91"/>
      <c r="AD2" s="91"/>
      <c r="AE2" s="10">
        <v>2</v>
      </c>
      <c r="AF2" s="11">
        <v>3</v>
      </c>
      <c r="AG2" s="9">
        <v>4</v>
      </c>
      <c r="AH2" s="11">
        <v>5</v>
      </c>
      <c r="AI2" s="9">
        <v>6</v>
      </c>
      <c r="AJ2" s="11">
        <v>7</v>
      </c>
      <c r="AK2" s="9">
        <v>8</v>
      </c>
      <c r="AL2" s="9">
        <v>9</v>
      </c>
      <c r="AM2" s="9">
        <v>10</v>
      </c>
      <c r="AN2" s="11">
        <v>11</v>
      </c>
      <c r="AO2" s="181"/>
      <c r="AP2" s="12"/>
      <c r="AQ2" s="8"/>
    </row>
    <row r="3" spans="1:43" ht="16.5">
      <c r="A3" s="111"/>
      <c r="B3" s="197"/>
      <c r="C3" s="198"/>
      <c r="D3" s="115"/>
      <c r="E3" s="111"/>
      <c r="F3" s="115"/>
      <c r="G3" s="115"/>
      <c r="H3" s="136"/>
      <c r="I3" s="139"/>
      <c r="J3" s="142"/>
      <c r="K3" s="111"/>
      <c r="L3" s="115"/>
      <c r="M3" s="113"/>
      <c r="N3" s="113"/>
      <c r="O3" s="113"/>
      <c r="P3" s="157"/>
      <c r="Q3" s="113"/>
      <c r="R3" s="160"/>
      <c r="S3" s="160"/>
      <c r="T3" s="162"/>
      <c r="U3" s="162"/>
      <c r="V3" s="162"/>
      <c r="W3" s="162"/>
      <c r="X3" s="162"/>
      <c r="Y3" s="111"/>
      <c r="Z3" s="111"/>
      <c r="AA3" s="4"/>
      <c r="AB3" s="91" t="s">
        <v>49</v>
      </c>
      <c r="AC3" s="91"/>
      <c r="AD3" s="91"/>
      <c r="AE3" s="175" t="s">
        <v>8</v>
      </c>
      <c r="AF3" s="179" t="s">
        <v>12</v>
      </c>
      <c r="AG3" s="91" t="s">
        <v>14</v>
      </c>
      <c r="AH3" s="179" t="s">
        <v>17</v>
      </c>
      <c r="AI3" s="91" t="s">
        <v>25</v>
      </c>
      <c r="AJ3" s="179" t="s">
        <v>105</v>
      </c>
      <c r="AK3" s="91" t="s">
        <v>35</v>
      </c>
      <c r="AL3" s="91" t="s">
        <v>37</v>
      </c>
      <c r="AM3" s="91" t="s">
        <v>40</v>
      </c>
      <c r="AN3" s="179" t="s">
        <v>43</v>
      </c>
      <c r="AO3" s="181"/>
      <c r="AP3" s="13"/>
      <c r="AQ3" s="8"/>
    </row>
    <row r="4" spans="1:43" ht="25.5">
      <c r="A4" s="112"/>
      <c r="B4" s="199"/>
      <c r="C4" s="200"/>
      <c r="D4" s="116"/>
      <c r="E4" s="112"/>
      <c r="F4" s="116"/>
      <c r="G4" s="116"/>
      <c r="H4" s="137"/>
      <c r="I4" s="140"/>
      <c r="J4" s="143"/>
      <c r="K4" s="112"/>
      <c r="L4" s="116"/>
      <c r="M4" s="113"/>
      <c r="N4" s="113"/>
      <c r="O4" s="113"/>
      <c r="P4" s="158"/>
      <c r="Q4" s="113"/>
      <c r="R4" s="161"/>
      <c r="S4" s="161"/>
      <c r="T4" s="162"/>
      <c r="U4" s="162"/>
      <c r="V4" s="162"/>
      <c r="W4" s="162"/>
      <c r="X4" s="162"/>
      <c r="Y4" s="112"/>
      <c r="Z4" s="112"/>
      <c r="AA4" s="4"/>
      <c r="AB4" s="9" t="s">
        <v>106</v>
      </c>
      <c r="AC4" s="9" t="s">
        <v>107</v>
      </c>
      <c r="AD4" s="9" t="s">
        <v>108</v>
      </c>
      <c r="AE4" s="176"/>
      <c r="AF4" s="179"/>
      <c r="AG4" s="91"/>
      <c r="AH4" s="179"/>
      <c r="AI4" s="91"/>
      <c r="AJ4" s="179"/>
      <c r="AK4" s="91"/>
      <c r="AL4" s="91"/>
      <c r="AM4" s="91"/>
      <c r="AN4" s="179"/>
      <c r="AO4" s="182"/>
      <c r="AP4" s="13"/>
      <c r="AQ4" s="8"/>
    </row>
    <row r="5" spans="1:43" ht="16.5">
      <c r="A5" s="100">
        <v>1</v>
      </c>
      <c r="B5" s="187" t="s">
        <v>109</v>
      </c>
      <c r="C5" s="188"/>
      <c r="D5" s="117">
        <f>+Noviembre!M5</f>
        <v>20</v>
      </c>
      <c r="E5" s="126"/>
      <c r="F5" s="132"/>
      <c r="G5" s="132"/>
      <c r="H5" s="132"/>
      <c r="I5" s="132"/>
      <c r="J5" s="144">
        <f>+F5+G5</f>
        <v>0</v>
      </c>
      <c r="K5" s="147">
        <f>+AO5</f>
        <v>0</v>
      </c>
      <c r="L5" s="150">
        <f>+J5+K5</f>
        <v>0</v>
      </c>
      <c r="M5" s="153">
        <f>+(D5+E5)-(L5)+H5-I5</f>
        <v>20</v>
      </c>
      <c r="N5" s="14"/>
      <c r="O5" s="15"/>
      <c r="P5" s="15"/>
      <c r="Q5" s="16"/>
      <c r="R5" s="17" t="str">
        <f ca="1">IF(Q5=0," ",IFERROR(IF(DATEDIF(TODAY(),Q5,"M")&lt;=5,"ROJO",IF(DATEDIF(TODAY(),Q5,"M")&gt;=12,"VERDE",IF(AND(DATEDIF(TODAY(),Q5,"M")&gt;=6,DATEDIF(TODAY(),Q5,"M")&lt;=11),"AMARILLO"))),S5))</f>
        <v xml:space="preserve"> </v>
      </c>
      <c r="S5" s="17" t="str">
        <f>IF(Q5=0," ",IF(Q5&lt;=$N$4,"VENCIDO","NO VENCIDO"))</f>
        <v xml:space="preserve"> </v>
      </c>
      <c r="T5" s="18"/>
      <c r="U5" s="19"/>
      <c r="V5" s="19"/>
      <c r="W5" s="20"/>
      <c r="X5" s="20"/>
      <c r="Y5" s="163">
        <f>+AT5</f>
        <v>0</v>
      </c>
      <c r="Z5" s="21"/>
      <c r="AA5" s="4"/>
      <c r="AB5" s="166"/>
      <c r="AC5" s="166"/>
      <c r="AD5" s="170">
        <f>+AB5+AC5</f>
        <v>0</v>
      </c>
      <c r="AE5" s="167"/>
      <c r="AF5" s="167"/>
      <c r="AG5" s="167"/>
      <c r="AH5" s="167"/>
      <c r="AI5" s="167"/>
      <c r="AJ5" s="167"/>
      <c r="AK5" s="167"/>
      <c r="AL5" s="167"/>
      <c r="AM5" s="167"/>
      <c r="AN5" s="167"/>
      <c r="AO5" s="183">
        <f>SUM(AD5:AN9)</f>
        <v>0</v>
      </c>
      <c r="AP5" s="24"/>
      <c r="AQ5" s="8"/>
    </row>
    <row r="6" spans="1:43" ht="16.5">
      <c r="A6" s="101"/>
      <c r="B6" s="189"/>
      <c r="C6" s="190"/>
      <c r="D6" s="118"/>
      <c r="E6" s="127"/>
      <c r="F6" s="133"/>
      <c r="G6" s="133"/>
      <c r="H6" s="133"/>
      <c r="I6" s="133"/>
      <c r="J6" s="145"/>
      <c r="K6" s="148"/>
      <c r="L6" s="151"/>
      <c r="M6" s="154"/>
      <c r="N6" s="14"/>
      <c r="O6" s="15"/>
      <c r="P6" s="15"/>
      <c r="Q6" s="16"/>
      <c r="R6" s="17" t="str">
        <f ca="1">IF(Q6=0," ",IFERROR(IF(DATEDIF(TODAY(),Q6,"M")&lt;=5,"ROJO",IF(DATEDIF(TODAY(),Q6,"M")&gt;=12,"VERDE",IF(AND(DATEDIF(TODAY(),Q6,"M")&gt;=6,DATEDIF(TODAY(),Q6,"M")&lt;=11),"AMARILLO"))),S6))</f>
        <v xml:space="preserve"> </v>
      </c>
      <c r="S6" s="25" t="str">
        <f>IF(Q6=0," ",IF(Q6&lt;=$N$4,"VENCIDO","NO VENCIDO"))</f>
        <v xml:space="preserve"> </v>
      </c>
      <c r="T6" s="18"/>
      <c r="U6" s="19"/>
      <c r="V6" s="19"/>
      <c r="W6" s="20"/>
      <c r="X6" s="20"/>
      <c r="Y6" s="164"/>
      <c r="Z6" s="21"/>
      <c r="AA6" s="4"/>
      <c r="AB6" s="166"/>
      <c r="AC6" s="166"/>
      <c r="AD6" s="170"/>
      <c r="AE6" s="168"/>
      <c r="AF6" s="168"/>
      <c r="AG6" s="168"/>
      <c r="AH6" s="168"/>
      <c r="AI6" s="168"/>
      <c r="AJ6" s="168"/>
      <c r="AK6" s="168"/>
      <c r="AL6" s="168"/>
      <c r="AM6" s="168"/>
      <c r="AN6" s="168"/>
      <c r="AO6" s="184"/>
      <c r="AP6" s="24"/>
      <c r="AQ6" s="8"/>
    </row>
    <row r="7" spans="1:43" ht="16.5">
      <c r="A7" s="101"/>
      <c r="B7" s="189"/>
      <c r="C7" s="190"/>
      <c r="D7" s="118"/>
      <c r="E7" s="127"/>
      <c r="F7" s="133"/>
      <c r="G7" s="133"/>
      <c r="H7" s="133"/>
      <c r="I7" s="133"/>
      <c r="J7" s="145"/>
      <c r="K7" s="148"/>
      <c r="L7" s="151"/>
      <c r="M7" s="154"/>
      <c r="N7" s="14"/>
      <c r="O7" s="15"/>
      <c r="P7" s="15"/>
      <c r="Q7" s="16"/>
      <c r="R7" s="17" t="str">
        <f ca="1">IF(Q7=0," ",IFERROR(IF(DATEDIF(TODAY(),Q7,"M")&lt;=5,"ROJO",IF(DATEDIF(TODAY(),Q7,"M")&gt;=12,"VERDE",IF(AND(DATEDIF(TODAY(),Q7,"M")&gt;=6,DATEDIF(TODAY(),Q7,"M")&lt;=11),"AMARILLO"))),S7))</f>
        <v xml:space="preserve"> </v>
      </c>
      <c r="S7" s="25" t="str">
        <f>IF(Q7=0," ",IF(Q7&lt;=$N$4,"VENCIDO","NO VENCIDO"))</f>
        <v xml:space="preserve"> </v>
      </c>
      <c r="T7" s="18"/>
      <c r="U7" s="19"/>
      <c r="V7" s="19"/>
      <c r="W7" s="20"/>
      <c r="X7" s="20"/>
      <c r="Y7" s="164"/>
      <c r="Z7" s="21"/>
      <c r="AA7" s="4"/>
      <c r="AB7" s="166"/>
      <c r="AC7" s="166"/>
      <c r="AD7" s="170"/>
      <c r="AE7" s="168"/>
      <c r="AF7" s="168"/>
      <c r="AG7" s="168"/>
      <c r="AH7" s="168"/>
      <c r="AI7" s="168"/>
      <c r="AJ7" s="168"/>
      <c r="AK7" s="168"/>
      <c r="AL7" s="168"/>
      <c r="AM7" s="168"/>
      <c r="AN7" s="168"/>
      <c r="AO7" s="184"/>
      <c r="AP7" s="24"/>
      <c r="AQ7" s="8"/>
    </row>
    <row r="8" spans="1:43" ht="16.5">
      <c r="A8" s="101"/>
      <c r="B8" s="189"/>
      <c r="C8" s="190"/>
      <c r="D8" s="118"/>
      <c r="E8" s="127"/>
      <c r="F8" s="133"/>
      <c r="G8" s="133"/>
      <c r="H8" s="133"/>
      <c r="I8" s="133"/>
      <c r="J8" s="145"/>
      <c r="K8" s="148"/>
      <c r="L8" s="151"/>
      <c r="M8" s="154"/>
      <c r="N8" s="14"/>
      <c r="O8" s="15"/>
      <c r="P8" s="15"/>
      <c r="Q8" s="16"/>
      <c r="R8" s="17" t="str">
        <f ca="1">IF(Q8=0," ",IFERROR(IF(DATEDIF(TODAY(),Q8,"M")&lt;=5,"ROJO",IF(DATEDIF(TODAY(),Q8,"M")&gt;=12,"VERDE",IF(AND(DATEDIF(TODAY(),Q8,"M")&gt;=6,DATEDIF(TODAY(),Q8,"M")&lt;=11),"AMARILLO"))),S8))</f>
        <v xml:space="preserve"> </v>
      </c>
      <c r="S8" s="25" t="str">
        <f>IF(Q8=0," ",IF(Q8&lt;=$N$4,"VENCIDO","NO VENCIDO"))</f>
        <v xml:space="preserve"> </v>
      </c>
      <c r="T8" s="18"/>
      <c r="U8" s="19"/>
      <c r="V8" s="19"/>
      <c r="W8" s="20"/>
      <c r="X8" s="20"/>
      <c r="Y8" s="164"/>
      <c r="Z8" s="21"/>
      <c r="AA8" s="4"/>
      <c r="AB8" s="166"/>
      <c r="AC8" s="166"/>
      <c r="AD8" s="170"/>
      <c r="AE8" s="168"/>
      <c r="AF8" s="168"/>
      <c r="AG8" s="168"/>
      <c r="AH8" s="168"/>
      <c r="AI8" s="168"/>
      <c r="AJ8" s="168"/>
      <c r="AK8" s="168"/>
      <c r="AL8" s="168"/>
      <c r="AM8" s="168"/>
      <c r="AN8" s="168"/>
      <c r="AO8" s="184"/>
      <c r="AP8" s="24"/>
      <c r="AQ8" s="8"/>
    </row>
    <row r="9" spans="1:43" ht="16.5">
      <c r="A9" s="101"/>
      <c r="B9" s="189"/>
      <c r="C9" s="190"/>
      <c r="D9" s="118"/>
      <c r="E9" s="127"/>
      <c r="F9" s="133"/>
      <c r="G9" s="133"/>
      <c r="H9" s="133"/>
      <c r="I9" s="133"/>
      <c r="J9" s="145"/>
      <c r="K9" s="148"/>
      <c r="L9" s="151"/>
      <c r="M9" s="155"/>
      <c r="N9" s="14"/>
      <c r="O9" s="15"/>
      <c r="P9" s="15"/>
      <c r="Q9" s="16"/>
      <c r="R9" s="17" t="str">
        <f ca="1">IF(Q9=0," ",IFERROR(IF(DATEDIF(TODAY(),Q9,"M")&lt;=5,"ROJO",IF(DATEDIF(TODAY(),Q9,"M")&gt;=12,"VERDE",IF(AND(DATEDIF(TODAY(),Q9,"M")&gt;=6,DATEDIF(TODAY(),Q9,"M")&lt;=11),"AMARILLO"))),S9))</f>
        <v xml:space="preserve"> </v>
      </c>
      <c r="S9" s="25" t="str">
        <f>IF(Q9=0," ",IF(Q9&lt;=$N$4,"VENCIDO","NO VENCIDO"))</f>
        <v xml:space="preserve"> </v>
      </c>
      <c r="T9" s="18"/>
      <c r="U9" s="19"/>
      <c r="V9" s="19"/>
      <c r="W9" s="20"/>
      <c r="X9" s="20"/>
      <c r="Y9" s="164"/>
      <c r="Z9" s="21"/>
      <c r="AA9" s="4"/>
      <c r="AB9" s="166"/>
      <c r="AC9" s="166"/>
      <c r="AD9" s="170"/>
      <c r="AE9" s="169"/>
      <c r="AF9" s="169"/>
      <c r="AG9" s="169"/>
      <c r="AH9" s="169"/>
      <c r="AI9" s="169"/>
      <c r="AJ9" s="169"/>
      <c r="AK9" s="169"/>
      <c r="AL9" s="169"/>
      <c r="AM9" s="169"/>
      <c r="AN9" s="169"/>
      <c r="AO9" s="185"/>
      <c r="AP9" s="24"/>
      <c r="AQ9" s="8"/>
    </row>
    <row r="10" spans="1:43" ht="16.5">
      <c r="A10" s="102"/>
      <c r="B10" s="191"/>
      <c r="C10" s="192"/>
      <c r="D10" s="119"/>
      <c r="E10" s="128"/>
      <c r="F10" s="134"/>
      <c r="G10" s="134"/>
      <c r="H10" s="134"/>
      <c r="I10" s="134"/>
      <c r="J10" s="146"/>
      <c r="K10" s="149"/>
      <c r="L10" s="152"/>
      <c r="M10" s="28" t="b">
        <f>M5=N10</f>
        <v>0</v>
      </c>
      <c r="N10" s="29">
        <f>SUM(N5:N9)</f>
        <v>0</v>
      </c>
      <c r="O10" s="30" t="s">
        <v>112</v>
      </c>
      <c r="P10" s="31"/>
      <c r="Q10" s="32"/>
      <c r="R10" s="32"/>
      <c r="S10" s="32"/>
      <c r="T10" s="33">
        <f>SUM(T5:T9)</f>
        <v>0</v>
      </c>
      <c r="U10" s="34"/>
      <c r="V10" s="34"/>
      <c r="W10" s="34"/>
      <c r="X10" s="35"/>
      <c r="Y10" s="165"/>
      <c r="Z10" s="36"/>
      <c r="AA10" s="4"/>
      <c r="AB10" s="37"/>
      <c r="AC10" s="38"/>
      <c r="AD10" s="38"/>
      <c r="AE10" s="38"/>
      <c r="AF10" s="38"/>
      <c r="AG10" s="38"/>
      <c r="AH10" s="38"/>
      <c r="AI10" s="38"/>
      <c r="AJ10" s="38"/>
      <c r="AK10" s="38"/>
      <c r="AL10" s="38"/>
      <c r="AM10" s="38"/>
      <c r="AN10" s="38"/>
      <c r="AO10" s="39"/>
      <c r="AP10" s="24"/>
      <c r="AQ10" s="8"/>
    </row>
    <row r="11" spans="1:43" ht="14.65" customHeight="1">
      <c r="A11" s="100">
        <f>A5+1</f>
        <v>2</v>
      </c>
      <c r="B11" s="187" t="s">
        <v>113</v>
      </c>
      <c r="C11" s="188"/>
      <c r="D11" s="117">
        <f>+Noviembre!M11</f>
        <v>20</v>
      </c>
      <c r="E11" s="126"/>
      <c r="F11" s="132"/>
      <c r="G11" s="132"/>
      <c r="H11" s="132"/>
      <c r="I11" s="132"/>
      <c r="J11" s="144">
        <f>+F11+G11</f>
        <v>0</v>
      </c>
      <c r="K11" s="147">
        <f>+AO11</f>
        <v>0</v>
      </c>
      <c r="L11" s="150">
        <f>+J11+K11</f>
        <v>0</v>
      </c>
      <c r="M11" s="153">
        <f>+(D11+E11)-(L11)+H11-I11</f>
        <v>20</v>
      </c>
      <c r="N11" s="14"/>
      <c r="O11" s="15"/>
      <c r="P11" s="15"/>
      <c r="Q11" s="16"/>
      <c r="R11" s="17" t="str">
        <f ca="1">IF(Q11=0," ",IFERROR(IF(DATEDIF(TODAY(),Q11,"M")&lt;=5,"ROJO",IF(DATEDIF(TODAY(),Q11,"M")&gt;=12,"VERDE",IF(AND(DATEDIF(TODAY(),Q11,"M")&gt;=6,DATEDIF(TODAY(),Q11,"M")&lt;=11),"AMARILLO"))),S11))</f>
        <v xml:space="preserve"> </v>
      </c>
      <c r="S11" s="17" t="str">
        <f>IF(Q11=0," ",IF(Q11&lt;=$N$4,"VENCIDO","NO VENCIDO"))</f>
        <v xml:space="preserve"> </v>
      </c>
      <c r="T11" s="18"/>
      <c r="U11" s="19"/>
      <c r="V11" s="19"/>
      <c r="W11" s="20"/>
      <c r="X11" s="20"/>
      <c r="Y11" s="163">
        <f>+AT11</f>
        <v>0</v>
      </c>
      <c r="Z11" s="21"/>
      <c r="AA11" s="4"/>
      <c r="AB11" s="166"/>
      <c r="AC11" s="166"/>
      <c r="AD11" s="170">
        <f>+AB11+AC11</f>
        <v>0</v>
      </c>
      <c r="AE11" s="167"/>
      <c r="AF11" s="166"/>
      <c r="AG11" s="166"/>
      <c r="AH11" s="166"/>
      <c r="AI11" s="166"/>
      <c r="AJ11" s="166"/>
      <c r="AK11" s="166"/>
      <c r="AL11" s="166"/>
      <c r="AM11" s="166"/>
      <c r="AN11" s="166"/>
      <c r="AO11" s="183">
        <f>SUM(AD11:AN15)</f>
        <v>0</v>
      </c>
      <c r="AP11" s="24"/>
      <c r="AQ11" s="8"/>
    </row>
    <row r="12" spans="1:43" ht="14.65" customHeight="1">
      <c r="A12" s="101"/>
      <c r="B12" s="189"/>
      <c r="C12" s="190"/>
      <c r="D12" s="118"/>
      <c r="E12" s="127"/>
      <c r="F12" s="133"/>
      <c r="G12" s="133"/>
      <c r="H12" s="133"/>
      <c r="I12" s="133"/>
      <c r="J12" s="145"/>
      <c r="K12" s="148"/>
      <c r="L12" s="151"/>
      <c r="M12" s="154"/>
      <c r="N12" s="14"/>
      <c r="O12" s="15"/>
      <c r="P12" s="15"/>
      <c r="Q12" s="16"/>
      <c r="R12" s="17" t="str">
        <f ca="1">IF(Q12=0," ",IFERROR(IF(DATEDIF(TODAY(),Q12,"M")&lt;=5,"ROJO",IF(DATEDIF(TODAY(),Q12,"M")&gt;=12,"VERDE",IF(AND(DATEDIF(TODAY(),Q12,"M")&gt;=6,DATEDIF(TODAY(),Q12,"M")&lt;=11),"AMARILLO"))),S12))</f>
        <v xml:space="preserve"> </v>
      </c>
      <c r="S12" s="25" t="str">
        <f>IF(Q12=0," ",IF(Q12&lt;=$N$4,"VENCIDO","NO VENCIDO"))</f>
        <v xml:space="preserve"> </v>
      </c>
      <c r="T12" s="18"/>
      <c r="U12" s="19"/>
      <c r="V12" s="19"/>
      <c r="W12" s="20"/>
      <c r="X12" s="20"/>
      <c r="Y12" s="164"/>
      <c r="Z12" s="21"/>
      <c r="AA12" s="4"/>
      <c r="AB12" s="166"/>
      <c r="AC12" s="166"/>
      <c r="AD12" s="170"/>
      <c r="AE12" s="168"/>
      <c r="AF12" s="166"/>
      <c r="AG12" s="166"/>
      <c r="AH12" s="166"/>
      <c r="AI12" s="166"/>
      <c r="AJ12" s="166"/>
      <c r="AK12" s="166"/>
      <c r="AL12" s="166"/>
      <c r="AM12" s="166"/>
      <c r="AN12" s="166"/>
      <c r="AO12" s="184"/>
      <c r="AP12" s="24"/>
      <c r="AQ12" s="8"/>
    </row>
    <row r="13" spans="1:43" ht="14.65" customHeight="1">
      <c r="A13" s="101"/>
      <c r="B13" s="189"/>
      <c r="C13" s="190"/>
      <c r="D13" s="118"/>
      <c r="E13" s="127"/>
      <c r="F13" s="133"/>
      <c r="G13" s="133"/>
      <c r="H13" s="133"/>
      <c r="I13" s="133"/>
      <c r="J13" s="145"/>
      <c r="K13" s="148"/>
      <c r="L13" s="151"/>
      <c r="M13" s="154"/>
      <c r="N13" s="14"/>
      <c r="O13" s="15"/>
      <c r="P13" s="15"/>
      <c r="Q13" s="16"/>
      <c r="R13" s="17" t="str">
        <f ca="1">IF(Q13=0," ",IFERROR(IF(DATEDIF(TODAY(),Q13,"M")&lt;=5,"ROJO",IF(DATEDIF(TODAY(),Q13,"M")&gt;=12,"VERDE",IF(AND(DATEDIF(TODAY(),Q13,"M")&gt;=6,DATEDIF(TODAY(),Q13,"M")&lt;=11),"AMARILLO"))),S13))</f>
        <v xml:space="preserve"> </v>
      </c>
      <c r="S13" s="25" t="str">
        <f>IF(Q13=0," ",IF(Q13&lt;=$N$4,"VENCIDO","NO VENCIDO"))</f>
        <v xml:space="preserve"> </v>
      </c>
      <c r="T13" s="18"/>
      <c r="U13" s="19"/>
      <c r="V13" s="19"/>
      <c r="W13" s="20"/>
      <c r="X13" s="20"/>
      <c r="Y13" s="164"/>
      <c r="Z13" s="21"/>
      <c r="AA13" s="4"/>
      <c r="AB13" s="166"/>
      <c r="AC13" s="166"/>
      <c r="AD13" s="170"/>
      <c r="AE13" s="168"/>
      <c r="AF13" s="166"/>
      <c r="AG13" s="166"/>
      <c r="AH13" s="166"/>
      <c r="AI13" s="166"/>
      <c r="AJ13" s="166"/>
      <c r="AK13" s="166"/>
      <c r="AL13" s="166"/>
      <c r="AM13" s="166"/>
      <c r="AN13" s="166"/>
      <c r="AO13" s="184"/>
      <c r="AP13" s="24"/>
      <c r="AQ13" s="8"/>
    </row>
    <row r="14" spans="1:43" ht="14.65" customHeight="1">
      <c r="A14" s="101"/>
      <c r="B14" s="189"/>
      <c r="C14" s="190"/>
      <c r="D14" s="118"/>
      <c r="E14" s="127"/>
      <c r="F14" s="133"/>
      <c r="G14" s="133"/>
      <c r="H14" s="133"/>
      <c r="I14" s="133"/>
      <c r="J14" s="145"/>
      <c r="K14" s="148"/>
      <c r="L14" s="151"/>
      <c r="M14" s="154"/>
      <c r="N14" s="14"/>
      <c r="O14" s="15"/>
      <c r="P14" s="15"/>
      <c r="Q14" s="16"/>
      <c r="R14" s="17" t="str">
        <f ca="1">IF(Q14=0," ",IFERROR(IF(DATEDIF(TODAY(),Q14,"M")&lt;=5,"ROJO",IF(DATEDIF(TODAY(),Q14,"M")&gt;=12,"VERDE",IF(AND(DATEDIF(TODAY(),Q14,"M")&gt;=6,DATEDIF(TODAY(),Q14,"M")&lt;=11),"AMARILLO"))),S14))</f>
        <v xml:space="preserve"> </v>
      </c>
      <c r="S14" s="25" t="str">
        <f>IF(Q14=0," ",IF(Q14&lt;=$N$4,"VENCIDO","NO VENCIDO"))</f>
        <v xml:space="preserve"> </v>
      </c>
      <c r="T14" s="18"/>
      <c r="U14" s="19"/>
      <c r="V14" s="19"/>
      <c r="W14" s="20"/>
      <c r="X14" s="20"/>
      <c r="Y14" s="164"/>
      <c r="Z14" s="21"/>
      <c r="AA14" s="4"/>
      <c r="AB14" s="166"/>
      <c r="AC14" s="166"/>
      <c r="AD14" s="170"/>
      <c r="AE14" s="168"/>
      <c r="AF14" s="166"/>
      <c r="AG14" s="166"/>
      <c r="AH14" s="166"/>
      <c r="AI14" s="166"/>
      <c r="AJ14" s="166"/>
      <c r="AK14" s="166"/>
      <c r="AL14" s="166"/>
      <c r="AM14" s="166"/>
      <c r="AN14" s="166"/>
      <c r="AO14" s="184"/>
      <c r="AP14" s="24"/>
      <c r="AQ14" s="8"/>
    </row>
    <row r="15" spans="1:43" ht="14.65" customHeight="1">
      <c r="A15" s="101"/>
      <c r="B15" s="189"/>
      <c r="C15" s="190"/>
      <c r="D15" s="118"/>
      <c r="E15" s="127"/>
      <c r="F15" s="133"/>
      <c r="G15" s="133"/>
      <c r="H15" s="133"/>
      <c r="I15" s="133"/>
      <c r="J15" s="145"/>
      <c r="K15" s="148"/>
      <c r="L15" s="151"/>
      <c r="M15" s="155"/>
      <c r="N15" s="14"/>
      <c r="O15" s="15"/>
      <c r="P15" s="15"/>
      <c r="Q15" s="16"/>
      <c r="R15" s="17" t="str">
        <f ca="1">IF(Q15=0," ",IFERROR(IF(DATEDIF(TODAY(),Q15,"M")&lt;=5,"ROJO",IF(DATEDIF(TODAY(),Q15,"M")&gt;=12,"VERDE",IF(AND(DATEDIF(TODAY(),Q15,"M")&gt;=6,DATEDIF(TODAY(),Q15,"M")&lt;=11),"AMARILLO"))),S15))</f>
        <v xml:space="preserve"> </v>
      </c>
      <c r="S15" s="25" t="str">
        <f>IF(Q15=0," ",IF(Q15&lt;=$N$4,"VENCIDO","NO VENCIDO"))</f>
        <v xml:space="preserve"> </v>
      </c>
      <c r="T15" s="18"/>
      <c r="U15" s="19"/>
      <c r="V15" s="19"/>
      <c r="W15" s="20"/>
      <c r="X15" s="20"/>
      <c r="Y15" s="164"/>
      <c r="Z15" s="21"/>
      <c r="AA15" s="4"/>
      <c r="AB15" s="166"/>
      <c r="AC15" s="166"/>
      <c r="AD15" s="170"/>
      <c r="AE15" s="169"/>
      <c r="AF15" s="166"/>
      <c r="AG15" s="166"/>
      <c r="AH15" s="166"/>
      <c r="AI15" s="166"/>
      <c r="AJ15" s="166"/>
      <c r="AK15" s="166"/>
      <c r="AL15" s="166"/>
      <c r="AM15" s="166"/>
      <c r="AN15" s="166"/>
      <c r="AO15" s="185"/>
      <c r="AP15" s="24"/>
      <c r="AQ15" s="8"/>
    </row>
    <row r="16" spans="1:43" ht="16.5">
      <c r="A16" s="102"/>
      <c r="B16" s="191"/>
      <c r="C16" s="192"/>
      <c r="D16" s="119"/>
      <c r="E16" s="128"/>
      <c r="F16" s="134"/>
      <c r="G16" s="134"/>
      <c r="H16" s="134"/>
      <c r="I16" s="134"/>
      <c r="J16" s="146"/>
      <c r="K16" s="149"/>
      <c r="L16" s="152"/>
      <c r="M16" s="28" t="b">
        <f>M11=N16</f>
        <v>0</v>
      </c>
      <c r="N16" s="29">
        <f>SUM(N11:N15)</f>
        <v>0</v>
      </c>
      <c r="O16" s="30" t="s">
        <v>112</v>
      </c>
      <c r="P16" s="31"/>
      <c r="Q16" s="32"/>
      <c r="R16" s="32"/>
      <c r="S16" s="32"/>
      <c r="T16" s="33">
        <f>SUM(T11:T15)</f>
        <v>0</v>
      </c>
      <c r="U16" s="34"/>
      <c r="V16" s="34"/>
      <c r="W16" s="34"/>
      <c r="X16" s="35"/>
      <c r="Y16" s="165"/>
      <c r="Z16" s="36"/>
      <c r="AA16" s="4"/>
      <c r="AB16" s="37"/>
      <c r="AC16" s="38"/>
      <c r="AD16" s="38"/>
      <c r="AE16" s="38"/>
      <c r="AF16" s="38"/>
      <c r="AG16" s="38"/>
      <c r="AH16" s="38"/>
      <c r="AI16" s="38"/>
      <c r="AJ16" s="38"/>
      <c r="AK16" s="38"/>
      <c r="AL16" s="38"/>
      <c r="AM16" s="38"/>
      <c r="AN16" s="38"/>
      <c r="AO16" s="39"/>
      <c r="AP16" s="24"/>
      <c r="AQ16" s="8"/>
    </row>
    <row r="17" spans="1:43" ht="14.65" customHeight="1">
      <c r="A17" s="100">
        <f>A11+1</f>
        <v>3</v>
      </c>
      <c r="B17" s="187" t="s">
        <v>116</v>
      </c>
      <c r="C17" s="188"/>
      <c r="D17" s="117">
        <f>+Noviembre!M17</f>
        <v>7</v>
      </c>
      <c r="E17" s="126"/>
      <c r="F17" s="132"/>
      <c r="G17" s="132"/>
      <c r="H17" s="132"/>
      <c r="I17" s="132"/>
      <c r="J17" s="144">
        <f>+F17+G17</f>
        <v>0</v>
      </c>
      <c r="K17" s="147">
        <f>+AO17</f>
        <v>0</v>
      </c>
      <c r="L17" s="150">
        <f>+J17+K17</f>
        <v>0</v>
      </c>
      <c r="M17" s="153">
        <f>+(D17+E17)-(L17)+H17-I17</f>
        <v>7</v>
      </c>
      <c r="N17" s="14"/>
      <c r="O17" s="15"/>
      <c r="P17" s="15"/>
      <c r="Q17" s="16"/>
      <c r="R17" s="17" t="str">
        <f ca="1">IF(Q17=0," ",IFERROR(IF(DATEDIF(TODAY(),Q17,"M")&lt;=5,"ROJO",IF(DATEDIF(TODAY(),Q17,"M")&gt;=12,"VERDE",IF(AND(DATEDIF(TODAY(),Q17,"M")&gt;=6,DATEDIF(TODAY(),Q17,"M")&lt;=11),"AMARILLO"))),S17))</f>
        <v xml:space="preserve"> </v>
      </c>
      <c r="S17" s="17" t="str">
        <f>IF(Q17=0," ",IF(Q17&lt;=$N$4,"VENCIDO","NO VENCIDO"))</f>
        <v xml:space="preserve"> </v>
      </c>
      <c r="T17" s="18"/>
      <c r="U17" s="19"/>
      <c r="V17" s="19"/>
      <c r="W17" s="20"/>
      <c r="X17" s="20"/>
      <c r="Y17" s="163">
        <f>+AT17</f>
        <v>0</v>
      </c>
      <c r="Z17" s="21"/>
      <c r="AA17" s="4"/>
      <c r="AB17" s="166"/>
      <c r="AC17" s="166"/>
      <c r="AD17" s="170">
        <f>+AB17+AC17</f>
        <v>0</v>
      </c>
      <c r="AE17" s="166"/>
      <c r="AF17" s="166"/>
      <c r="AG17" s="166"/>
      <c r="AH17" s="166"/>
      <c r="AI17" s="166"/>
      <c r="AJ17" s="166"/>
      <c r="AK17" s="166"/>
      <c r="AL17" s="166"/>
      <c r="AM17" s="166"/>
      <c r="AN17" s="166"/>
      <c r="AO17" s="183">
        <f>SUM(AD17:AN21)</f>
        <v>0</v>
      </c>
      <c r="AP17" s="24"/>
      <c r="AQ17" s="8"/>
    </row>
    <row r="18" spans="1:43" ht="14.65" customHeight="1">
      <c r="A18" s="101"/>
      <c r="B18" s="189"/>
      <c r="C18" s="190"/>
      <c r="D18" s="118"/>
      <c r="E18" s="127"/>
      <c r="F18" s="133"/>
      <c r="G18" s="133"/>
      <c r="H18" s="133"/>
      <c r="I18" s="133"/>
      <c r="J18" s="145"/>
      <c r="K18" s="148"/>
      <c r="L18" s="151"/>
      <c r="M18" s="154"/>
      <c r="N18" s="14"/>
      <c r="O18" s="15"/>
      <c r="P18" s="15"/>
      <c r="Q18" s="16"/>
      <c r="R18" s="17" t="str">
        <f ca="1">IF(Q18=0," ",IFERROR(IF(DATEDIF(TODAY(),Q18,"M")&lt;=5,"ROJO",IF(DATEDIF(TODAY(),Q18,"M")&gt;=12,"VERDE",IF(AND(DATEDIF(TODAY(),Q18,"M")&gt;=6,DATEDIF(TODAY(),Q18,"M")&lt;=11),"AMARILLO"))),S18))</f>
        <v xml:space="preserve"> </v>
      </c>
      <c r="S18" s="25" t="str">
        <f>IF(Q18=0," ",IF(Q18&lt;=$N$4,"VENCIDO","NO VENCIDO"))</f>
        <v xml:space="preserve"> </v>
      </c>
      <c r="T18" s="18"/>
      <c r="U18" s="19"/>
      <c r="V18" s="19"/>
      <c r="W18" s="20"/>
      <c r="X18" s="20"/>
      <c r="Y18" s="164"/>
      <c r="Z18" s="21"/>
      <c r="AA18" s="4"/>
      <c r="AB18" s="166"/>
      <c r="AC18" s="166"/>
      <c r="AD18" s="170"/>
      <c r="AE18" s="166"/>
      <c r="AF18" s="166"/>
      <c r="AG18" s="166"/>
      <c r="AH18" s="166"/>
      <c r="AI18" s="166"/>
      <c r="AJ18" s="166"/>
      <c r="AK18" s="166"/>
      <c r="AL18" s="166"/>
      <c r="AM18" s="166"/>
      <c r="AN18" s="166"/>
      <c r="AO18" s="184"/>
      <c r="AP18" s="24"/>
      <c r="AQ18" s="8"/>
    </row>
    <row r="19" spans="1:43" ht="14.65" customHeight="1">
      <c r="A19" s="101"/>
      <c r="B19" s="189"/>
      <c r="C19" s="190"/>
      <c r="D19" s="118"/>
      <c r="E19" s="127"/>
      <c r="F19" s="133"/>
      <c r="G19" s="133"/>
      <c r="H19" s="133"/>
      <c r="I19" s="133"/>
      <c r="J19" s="145"/>
      <c r="K19" s="148"/>
      <c r="L19" s="151"/>
      <c r="M19" s="154"/>
      <c r="N19" s="14"/>
      <c r="O19" s="15"/>
      <c r="P19" s="15"/>
      <c r="Q19" s="16"/>
      <c r="R19" s="17" t="str">
        <f ca="1">IF(Q19=0," ",IFERROR(IF(DATEDIF(TODAY(),Q19,"M")&lt;=5,"ROJO",IF(DATEDIF(TODAY(),Q19,"M")&gt;=12,"VERDE",IF(AND(DATEDIF(TODAY(),Q19,"M")&gt;=6,DATEDIF(TODAY(),Q19,"M")&lt;=11),"AMARILLO"))),S19))</f>
        <v xml:space="preserve"> </v>
      </c>
      <c r="S19" s="25" t="str">
        <f>IF(Q19=0," ",IF(Q19&lt;=$N$4,"VENCIDO","NO VENCIDO"))</f>
        <v xml:space="preserve"> </v>
      </c>
      <c r="T19" s="18"/>
      <c r="U19" s="19"/>
      <c r="V19" s="19"/>
      <c r="W19" s="20"/>
      <c r="X19" s="20"/>
      <c r="Y19" s="164"/>
      <c r="Z19" s="21"/>
      <c r="AA19" s="4"/>
      <c r="AB19" s="166"/>
      <c r="AC19" s="166"/>
      <c r="AD19" s="170"/>
      <c r="AE19" s="166"/>
      <c r="AF19" s="166"/>
      <c r="AG19" s="166"/>
      <c r="AH19" s="166"/>
      <c r="AI19" s="166"/>
      <c r="AJ19" s="166"/>
      <c r="AK19" s="166"/>
      <c r="AL19" s="166"/>
      <c r="AM19" s="166"/>
      <c r="AN19" s="166"/>
      <c r="AO19" s="184"/>
      <c r="AP19" s="24"/>
      <c r="AQ19" s="8"/>
    </row>
    <row r="20" spans="1:43" ht="14.65" customHeight="1">
      <c r="A20" s="101"/>
      <c r="B20" s="189"/>
      <c r="C20" s="190"/>
      <c r="D20" s="118"/>
      <c r="E20" s="127"/>
      <c r="F20" s="133"/>
      <c r="G20" s="133"/>
      <c r="H20" s="133"/>
      <c r="I20" s="133"/>
      <c r="J20" s="145"/>
      <c r="K20" s="148"/>
      <c r="L20" s="151"/>
      <c r="M20" s="154"/>
      <c r="N20" s="14"/>
      <c r="O20" s="15"/>
      <c r="P20" s="15"/>
      <c r="Q20" s="16"/>
      <c r="R20" s="17" t="str">
        <f ca="1">IF(Q20=0," ",IFERROR(IF(DATEDIF(TODAY(),Q20,"M")&lt;=5,"ROJO",IF(DATEDIF(TODAY(),Q20,"M")&gt;=12,"VERDE",IF(AND(DATEDIF(TODAY(),Q20,"M")&gt;=6,DATEDIF(TODAY(),Q20,"M")&lt;=11),"AMARILLO"))),S20))</f>
        <v xml:space="preserve"> </v>
      </c>
      <c r="S20" s="25" t="str">
        <f>IF(Q20=0," ",IF(Q20&lt;=$N$4,"VENCIDO","NO VENCIDO"))</f>
        <v xml:space="preserve"> </v>
      </c>
      <c r="T20" s="18"/>
      <c r="U20" s="19"/>
      <c r="V20" s="19"/>
      <c r="W20" s="20"/>
      <c r="X20" s="20"/>
      <c r="Y20" s="164"/>
      <c r="Z20" s="21"/>
      <c r="AA20" s="4"/>
      <c r="AB20" s="166"/>
      <c r="AC20" s="166"/>
      <c r="AD20" s="170"/>
      <c r="AE20" s="166"/>
      <c r="AF20" s="166"/>
      <c r="AG20" s="166"/>
      <c r="AH20" s="166"/>
      <c r="AI20" s="166"/>
      <c r="AJ20" s="166"/>
      <c r="AK20" s="166"/>
      <c r="AL20" s="166"/>
      <c r="AM20" s="166"/>
      <c r="AN20" s="166"/>
      <c r="AO20" s="184"/>
      <c r="AP20" s="24"/>
      <c r="AQ20" s="8"/>
    </row>
    <row r="21" spans="1:43" ht="14.65" customHeight="1">
      <c r="A21" s="101"/>
      <c r="B21" s="189"/>
      <c r="C21" s="190"/>
      <c r="D21" s="118"/>
      <c r="E21" s="127"/>
      <c r="F21" s="133"/>
      <c r="G21" s="133"/>
      <c r="H21" s="133"/>
      <c r="I21" s="133"/>
      <c r="J21" s="145"/>
      <c r="K21" s="148"/>
      <c r="L21" s="151"/>
      <c r="M21" s="155"/>
      <c r="N21" s="14"/>
      <c r="O21" s="15"/>
      <c r="P21" s="15"/>
      <c r="Q21" s="16"/>
      <c r="R21" s="17" t="str">
        <f ca="1">IF(Q21=0," ",IFERROR(IF(DATEDIF(TODAY(),Q21,"M")&lt;=5,"ROJO",IF(DATEDIF(TODAY(),Q21,"M")&gt;=12,"VERDE",IF(AND(DATEDIF(TODAY(),Q21,"M")&gt;=6,DATEDIF(TODAY(),Q21,"M")&lt;=11),"AMARILLO"))),S21))</f>
        <v xml:space="preserve"> </v>
      </c>
      <c r="S21" s="25" t="str">
        <f>IF(Q21=0," ",IF(Q21&lt;=$N$4,"VENCIDO","NO VENCIDO"))</f>
        <v xml:space="preserve"> </v>
      </c>
      <c r="T21" s="18"/>
      <c r="U21" s="19"/>
      <c r="V21" s="19"/>
      <c r="W21" s="20"/>
      <c r="X21" s="20"/>
      <c r="Y21" s="164"/>
      <c r="Z21" s="21"/>
      <c r="AA21" s="4"/>
      <c r="AB21" s="166"/>
      <c r="AC21" s="166"/>
      <c r="AD21" s="170"/>
      <c r="AE21" s="166"/>
      <c r="AF21" s="166"/>
      <c r="AG21" s="166"/>
      <c r="AH21" s="166"/>
      <c r="AI21" s="166"/>
      <c r="AJ21" s="166"/>
      <c r="AK21" s="166"/>
      <c r="AL21" s="166"/>
      <c r="AM21" s="166"/>
      <c r="AN21" s="166"/>
      <c r="AO21" s="185"/>
      <c r="AP21" s="24"/>
      <c r="AQ21" s="8"/>
    </row>
    <row r="22" spans="1:43" ht="16.5">
      <c r="A22" s="102"/>
      <c r="B22" s="191"/>
      <c r="C22" s="192"/>
      <c r="D22" s="119"/>
      <c r="E22" s="128"/>
      <c r="F22" s="134"/>
      <c r="G22" s="134"/>
      <c r="H22" s="134"/>
      <c r="I22" s="134"/>
      <c r="J22" s="146"/>
      <c r="K22" s="149"/>
      <c r="L22" s="152"/>
      <c r="M22" s="28" t="b">
        <f>M17=N22</f>
        <v>0</v>
      </c>
      <c r="N22" s="29">
        <f>SUM(N17:N21)</f>
        <v>0</v>
      </c>
      <c r="O22" s="30" t="s">
        <v>112</v>
      </c>
      <c r="P22" s="31"/>
      <c r="Q22" s="32"/>
      <c r="R22" s="32"/>
      <c r="S22" s="32"/>
      <c r="T22" s="33">
        <f>SUM(T17:T21)</f>
        <v>0</v>
      </c>
      <c r="U22" s="34"/>
      <c r="V22" s="34"/>
      <c r="W22" s="34"/>
      <c r="X22" s="35"/>
      <c r="Y22" s="165"/>
      <c r="Z22" s="36"/>
      <c r="AA22" s="4"/>
      <c r="AB22" s="37"/>
      <c r="AC22" s="38"/>
      <c r="AD22" s="38"/>
      <c r="AE22" s="38"/>
      <c r="AF22" s="38"/>
      <c r="AG22" s="38"/>
      <c r="AH22" s="38"/>
      <c r="AI22" s="38"/>
      <c r="AJ22" s="38"/>
      <c r="AK22" s="38"/>
      <c r="AL22" s="38"/>
      <c r="AM22" s="38"/>
      <c r="AN22" s="38"/>
      <c r="AO22" s="39"/>
      <c r="AP22" s="24"/>
      <c r="AQ22" s="8"/>
    </row>
    <row r="23" spans="1:43" ht="14.65" customHeight="1">
      <c r="A23" s="100">
        <f>A17+1</f>
        <v>4</v>
      </c>
      <c r="B23" s="187" t="s">
        <v>118</v>
      </c>
      <c r="C23" s="188"/>
      <c r="D23" s="117">
        <f>+Noviembre!M23</f>
        <v>31</v>
      </c>
      <c r="E23" s="126"/>
      <c r="F23" s="132"/>
      <c r="G23" s="132"/>
      <c r="H23" s="132"/>
      <c r="I23" s="132"/>
      <c r="J23" s="144">
        <f>+F23+G23</f>
        <v>0</v>
      </c>
      <c r="K23" s="147">
        <f>+AO23</f>
        <v>0</v>
      </c>
      <c r="L23" s="150">
        <f>+J23+K23</f>
        <v>0</v>
      </c>
      <c r="M23" s="153">
        <f>+(D23+E23)-(L23)+H23-I23</f>
        <v>31</v>
      </c>
      <c r="N23" s="14"/>
      <c r="O23" s="15"/>
      <c r="P23" s="15"/>
      <c r="Q23" s="16"/>
      <c r="R23" s="17" t="str">
        <f ca="1">IF(Q23=0," ",IFERROR(IF(DATEDIF(TODAY(),Q23,"M")&lt;=5,"ROJO",IF(DATEDIF(TODAY(),Q23,"M")&gt;=12,"VERDE",IF(AND(DATEDIF(TODAY(),Q23,"M")&gt;=6,DATEDIF(TODAY(),Q23,"M")&lt;=11),"AMARILLO"))),S23))</f>
        <v xml:space="preserve"> </v>
      </c>
      <c r="S23" s="17" t="str">
        <f>IF(Q23=0," ",IF(Q23&lt;=$N$4,"VENCIDO","NO VENCIDO"))</f>
        <v xml:space="preserve"> </v>
      </c>
      <c r="T23" s="18"/>
      <c r="U23" s="19"/>
      <c r="V23" s="19"/>
      <c r="W23" s="20"/>
      <c r="X23" s="20"/>
      <c r="Y23" s="163">
        <f>+AT23</f>
        <v>0</v>
      </c>
      <c r="Z23" s="21"/>
      <c r="AA23" s="4"/>
      <c r="AB23" s="166"/>
      <c r="AC23" s="166"/>
      <c r="AD23" s="170">
        <f>+AB23+AC23</f>
        <v>0</v>
      </c>
      <c r="AE23" s="166"/>
      <c r="AF23" s="166"/>
      <c r="AG23" s="166"/>
      <c r="AH23" s="166"/>
      <c r="AI23" s="166"/>
      <c r="AJ23" s="166"/>
      <c r="AK23" s="166"/>
      <c r="AL23" s="166"/>
      <c r="AM23" s="166"/>
      <c r="AN23" s="166"/>
      <c r="AO23" s="183">
        <f>SUM(AD23:AN27)</f>
        <v>0</v>
      </c>
      <c r="AP23" s="24"/>
      <c r="AQ23" s="8"/>
    </row>
    <row r="24" spans="1:43" ht="14.65" customHeight="1">
      <c r="A24" s="101"/>
      <c r="B24" s="189"/>
      <c r="C24" s="190"/>
      <c r="D24" s="118"/>
      <c r="E24" s="127"/>
      <c r="F24" s="133"/>
      <c r="G24" s="133"/>
      <c r="H24" s="133"/>
      <c r="I24" s="133"/>
      <c r="J24" s="145"/>
      <c r="K24" s="148"/>
      <c r="L24" s="151"/>
      <c r="M24" s="154"/>
      <c r="N24" s="14"/>
      <c r="O24" s="15"/>
      <c r="P24" s="15"/>
      <c r="Q24" s="16"/>
      <c r="R24" s="17" t="str">
        <f ca="1">IF(Q24=0," ",IFERROR(IF(DATEDIF(TODAY(),Q24,"M")&lt;=5,"ROJO",IF(DATEDIF(TODAY(),Q24,"M")&gt;=12,"VERDE",IF(AND(DATEDIF(TODAY(),Q24,"M")&gt;=6,DATEDIF(TODAY(),Q24,"M")&lt;=11),"AMARILLO"))),S24))</f>
        <v xml:space="preserve"> </v>
      </c>
      <c r="S24" s="25" t="str">
        <f>IF(Q24=0," ",IF(Q24&lt;=$N$4,"VENCIDO","NO VENCIDO"))</f>
        <v xml:space="preserve"> </v>
      </c>
      <c r="T24" s="18"/>
      <c r="U24" s="19"/>
      <c r="V24" s="19"/>
      <c r="W24" s="20"/>
      <c r="X24" s="20"/>
      <c r="Y24" s="164"/>
      <c r="Z24" s="21"/>
      <c r="AA24" s="4"/>
      <c r="AB24" s="166"/>
      <c r="AC24" s="166"/>
      <c r="AD24" s="170"/>
      <c r="AE24" s="166"/>
      <c r="AF24" s="166"/>
      <c r="AG24" s="166"/>
      <c r="AH24" s="166"/>
      <c r="AI24" s="166"/>
      <c r="AJ24" s="166"/>
      <c r="AK24" s="166"/>
      <c r="AL24" s="166"/>
      <c r="AM24" s="166"/>
      <c r="AN24" s="166"/>
      <c r="AO24" s="184"/>
      <c r="AP24" s="24"/>
      <c r="AQ24" s="8"/>
    </row>
    <row r="25" spans="1:43" ht="14.65" customHeight="1">
      <c r="A25" s="101"/>
      <c r="B25" s="189"/>
      <c r="C25" s="190"/>
      <c r="D25" s="118"/>
      <c r="E25" s="127"/>
      <c r="F25" s="133"/>
      <c r="G25" s="133"/>
      <c r="H25" s="133"/>
      <c r="I25" s="133"/>
      <c r="J25" s="145"/>
      <c r="K25" s="148"/>
      <c r="L25" s="151"/>
      <c r="M25" s="154"/>
      <c r="N25" s="14"/>
      <c r="O25" s="15"/>
      <c r="P25" s="15"/>
      <c r="Q25" s="16"/>
      <c r="R25" s="17" t="str">
        <f ca="1">IF(Q25=0," ",IFERROR(IF(DATEDIF(TODAY(),Q25,"M")&lt;=5,"ROJO",IF(DATEDIF(TODAY(),Q25,"M")&gt;=12,"VERDE",IF(AND(DATEDIF(TODAY(),Q25,"M")&gt;=6,DATEDIF(TODAY(),Q25,"M")&lt;=11),"AMARILLO"))),S25))</f>
        <v xml:space="preserve"> </v>
      </c>
      <c r="S25" s="25" t="str">
        <f>IF(Q25=0," ",IF(Q25&lt;=$N$4,"VENCIDO","NO VENCIDO"))</f>
        <v xml:space="preserve"> </v>
      </c>
      <c r="T25" s="18"/>
      <c r="U25" s="19"/>
      <c r="V25" s="19"/>
      <c r="W25" s="20"/>
      <c r="X25" s="20"/>
      <c r="Y25" s="164"/>
      <c r="Z25" s="21"/>
      <c r="AA25" s="4"/>
      <c r="AB25" s="166"/>
      <c r="AC25" s="166"/>
      <c r="AD25" s="170"/>
      <c r="AE25" s="166"/>
      <c r="AF25" s="166"/>
      <c r="AG25" s="166"/>
      <c r="AH25" s="166"/>
      <c r="AI25" s="166"/>
      <c r="AJ25" s="166"/>
      <c r="AK25" s="166"/>
      <c r="AL25" s="166"/>
      <c r="AM25" s="166"/>
      <c r="AN25" s="166"/>
      <c r="AO25" s="184"/>
      <c r="AP25" s="24"/>
      <c r="AQ25" s="8"/>
    </row>
    <row r="26" spans="1:43" ht="14.65" customHeight="1">
      <c r="A26" s="101"/>
      <c r="B26" s="189"/>
      <c r="C26" s="190"/>
      <c r="D26" s="118"/>
      <c r="E26" s="127"/>
      <c r="F26" s="133"/>
      <c r="G26" s="133"/>
      <c r="H26" s="133"/>
      <c r="I26" s="133"/>
      <c r="J26" s="145"/>
      <c r="K26" s="148"/>
      <c r="L26" s="151"/>
      <c r="M26" s="154"/>
      <c r="N26" s="14"/>
      <c r="O26" s="15"/>
      <c r="P26" s="15"/>
      <c r="Q26" s="16"/>
      <c r="R26" s="17" t="str">
        <f ca="1">IF(Q26=0," ",IFERROR(IF(DATEDIF(TODAY(),Q26,"M")&lt;=5,"ROJO",IF(DATEDIF(TODAY(),Q26,"M")&gt;=12,"VERDE",IF(AND(DATEDIF(TODAY(),Q26,"M")&gt;=6,DATEDIF(TODAY(),Q26,"M")&lt;=11),"AMARILLO"))),S26))</f>
        <v xml:space="preserve"> </v>
      </c>
      <c r="S26" s="25" t="str">
        <f>IF(Q26=0," ",IF(Q26&lt;=$N$4,"VENCIDO","NO VENCIDO"))</f>
        <v xml:space="preserve"> </v>
      </c>
      <c r="T26" s="18"/>
      <c r="U26" s="19"/>
      <c r="V26" s="19"/>
      <c r="W26" s="20"/>
      <c r="X26" s="20"/>
      <c r="Y26" s="164"/>
      <c r="Z26" s="21"/>
      <c r="AA26" s="4"/>
      <c r="AB26" s="166"/>
      <c r="AC26" s="166"/>
      <c r="AD26" s="170"/>
      <c r="AE26" s="166"/>
      <c r="AF26" s="166"/>
      <c r="AG26" s="166"/>
      <c r="AH26" s="166"/>
      <c r="AI26" s="166"/>
      <c r="AJ26" s="166"/>
      <c r="AK26" s="166"/>
      <c r="AL26" s="166"/>
      <c r="AM26" s="166"/>
      <c r="AN26" s="166"/>
      <c r="AO26" s="184"/>
      <c r="AP26" s="24"/>
      <c r="AQ26" s="8"/>
    </row>
    <row r="27" spans="1:43" ht="14.65" customHeight="1">
      <c r="A27" s="101"/>
      <c r="B27" s="189"/>
      <c r="C27" s="190"/>
      <c r="D27" s="118"/>
      <c r="E27" s="127"/>
      <c r="F27" s="133"/>
      <c r="G27" s="133"/>
      <c r="H27" s="133"/>
      <c r="I27" s="133"/>
      <c r="J27" s="145"/>
      <c r="K27" s="148"/>
      <c r="L27" s="151"/>
      <c r="M27" s="155"/>
      <c r="N27" s="14"/>
      <c r="O27" s="15"/>
      <c r="P27" s="15"/>
      <c r="Q27" s="16"/>
      <c r="R27" s="17" t="str">
        <f ca="1">IF(Q27=0," ",IFERROR(IF(DATEDIF(TODAY(),Q27,"M")&lt;=5,"ROJO",IF(DATEDIF(TODAY(),Q27,"M")&gt;=12,"VERDE",IF(AND(DATEDIF(TODAY(),Q27,"M")&gt;=6,DATEDIF(TODAY(),Q27,"M")&lt;=11),"AMARILLO"))),S27))</f>
        <v xml:space="preserve"> </v>
      </c>
      <c r="S27" s="25" t="str">
        <f>IF(Q27=0," ",IF(Q27&lt;=$N$4,"VENCIDO","NO VENCIDO"))</f>
        <v xml:space="preserve"> </v>
      </c>
      <c r="T27" s="18"/>
      <c r="U27" s="19"/>
      <c r="V27" s="19"/>
      <c r="W27" s="20"/>
      <c r="X27" s="20"/>
      <c r="Y27" s="164"/>
      <c r="Z27" s="21"/>
      <c r="AA27" s="4"/>
      <c r="AB27" s="166"/>
      <c r="AC27" s="166"/>
      <c r="AD27" s="170"/>
      <c r="AE27" s="166"/>
      <c r="AF27" s="166"/>
      <c r="AG27" s="166"/>
      <c r="AH27" s="166"/>
      <c r="AI27" s="166"/>
      <c r="AJ27" s="166"/>
      <c r="AK27" s="166"/>
      <c r="AL27" s="166"/>
      <c r="AM27" s="166"/>
      <c r="AN27" s="166"/>
      <c r="AO27" s="185"/>
      <c r="AP27" s="24"/>
      <c r="AQ27" s="8"/>
    </row>
    <row r="28" spans="1:43" ht="16.5">
      <c r="A28" s="102"/>
      <c r="B28" s="191"/>
      <c r="C28" s="192"/>
      <c r="D28" s="119"/>
      <c r="E28" s="128"/>
      <c r="F28" s="134"/>
      <c r="G28" s="134"/>
      <c r="H28" s="134"/>
      <c r="I28" s="134"/>
      <c r="J28" s="146"/>
      <c r="K28" s="149"/>
      <c r="L28" s="152"/>
      <c r="M28" s="28" t="b">
        <f>M23=N28</f>
        <v>0</v>
      </c>
      <c r="N28" s="29">
        <f>SUM(N23:N27)</f>
        <v>0</v>
      </c>
      <c r="O28" s="30" t="s">
        <v>112</v>
      </c>
      <c r="P28" s="31"/>
      <c r="Q28" s="32"/>
      <c r="R28" s="32"/>
      <c r="S28" s="32"/>
      <c r="T28" s="33">
        <f>SUM(T23:T27)</f>
        <v>0</v>
      </c>
      <c r="U28" s="34"/>
      <c r="V28" s="34"/>
      <c r="W28" s="34"/>
      <c r="X28" s="35"/>
      <c r="Y28" s="165"/>
      <c r="Z28" s="36"/>
      <c r="AA28" s="4"/>
      <c r="AB28" s="37"/>
      <c r="AC28" s="38"/>
      <c r="AD28" s="38"/>
      <c r="AE28" s="38"/>
      <c r="AF28" s="38"/>
      <c r="AG28" s="38"/>
      <c r="AH28" s="38"/>
      <c r="AI28" s="38"/>
      <c r="AJ28" s="38"/>
      <c r="AK28" s="38"/>
      <c r="AL28" s="38"/>
      <c r="AM28" s="38"/>
      <c r="AN28" s="38"/>
      <c r="AO28" s="39"/>
      <c r="AP28" s="24"/>
      <c r="AQ28" s="8"/>
    </row>
    <row r="29" spans="1:43" ht="14.65" customHeight="1">
      <c r="A29" s="100">
        <f>A23+1</f>
        <v>5</v>
      </c>
      <c r="B29" s="193" t="s">
        <v>121</v>
      </c>
      <c r="C29" s="193"/>
      <c r="D29" s="117">
        <f>+Noviembre!M29</f>
        <v>23</v>
      </c>
      <c r="E29" s="126"/>
      <c r="F29" s="132"/>
      <c r="G29" s="132"/>
      <c r="H29" s="132"/>
      <c r="I29" s="132"/>
      <c r="J29" s="144">
        <f>+F29+G29</f>
        <v>0</v>
      </c>
      <c r="K29" s="147">
        <f>+AO29</f>
        <v>0</v>
      </c>
      <c r="L29" s="150">
        <f>+J29+K29</f>
        <v>0</v>
      </c>
      <c r="M29" s="153">
        <f>+(D29+E29)-(L29)+H29-I29</f>
        <v>23</v>
      </c>
      <c r="N29" s="14"/>
      <c r="O29" s="15"/>
      <c r="P29" s="15"/>
      <c r="Q29" s="16"/>
      <c r="R29" s="17" t="str">
        <f ca="1">IF(Q29=0," ",IFERROR(IF(DATEDIF(TODAY(),Q29,"M")&lt;=5,"ROJO",IF(DATEDIF(TODAY(),Q29,"M")&gt;=12,"VERDE",IF(AND(DATEDIF(TODAY(),Q29,"M")&gt;=6,DATEDIF(TODAY(),Q29,"M")&lt;=11),"AMARILLO"))),S29))</f>
        <v xml:space="preserve"> </v>
      </c>
      <c r="S29" s="17" t="str">
        <f>IF(Q29=0," ",IF(Q29&lt;=$N$4,"VENCIDO","NO VENCIDO"))</f>
        <v xml:space="preserve"> </v>
      </c>
      <c r="T29" s="18"/>
      <c r="U29" s="19"/>
      <c r="V29" s="19"/>
      <c r="W29" s="20"/>
      <c r="X29" s="20"/>
      <c r="Y29" s="163">
        <f>+AT29</f>
        <v>0</v>
      </c>
      <c r="Z29" s="21"/>
      <c r="AA29" s="4"/>
      <c r="AB29" s="166"/>
      <c r="AC29" s="166"/>
      <c r="AD29" s="170">
        <f>+AB29+AC29</f>
        <v>0</v>
      </c>
      <c r="AE29" s="166"/>
      <c r="AF29" s="166"/>
      <c r="AG29" s="166"/>
      <c r="AH29" s="166"/>
      <c r="AI29" s="166"/>
      <c r="AJ29" s="166"/>
      <c r="AK29" s="166"/>
      <c r="AL29" s="166"/>
      <c r="AM29" s="166"/>
      <c r="AN29" s="166"/>
      <c r="AO29" s="183">
        <f>SUM(AD29:AN33)</f>
        <v>0</v>
      </c>
      <c r="AP29" s="24"/>
      <c r="AQ29" s="8"/>
    </row>
    <row r="30" spans="1:43" ht="14.65" customHeight="1">
      <c r="A30" s="101"/>
      <c r="B30" s="193"/>
      <c r="C30" s="193"/>
      <c r="D30" s="118"/>
      <c r="E30" s="127"/>
      <c r="F30" s="133"/>
      <c r="G30" s="133"/>
      <c r="H30" s="133"/>
      <c r="I30" s="133"/>
      <c r="J30" s="145"/>
      <c r="K30" s="148"/>
      <c r="L30" s="151"/>
      <c r="M30" s="154"/>
      <c r="N30" s="14"/>
      <c r="O30" s="15"/>
      <c r="P30" s="15"/>
      <c r="Q30" s="16"/>
      <c r="R30" s="17" t="str">
        <f ca="1">IF(Q30=0," ",IFERROR(IF(DATEDIF(TODAY(),Q30,"M")&lt;=5,"ROJO",IF(DATEDIF(TODAY(),Q30,"M")&gt;=12,"VERDE",IF(AND(DATEDIF(TODAY(),Q30,"M")&gt;=6,DATEDIF(TODAY(),Q30,"M")&lt;=11),"AMARILLO"))),S30))</f>
        <v xml:space="preserve"> </v>
      </c>
      <c r="S30" s="25" t="str">
        <f>IF(Q30=0," ",IF(Q30&lt;=$N$4,"VENCIDO","NO VENCIDO"))</f>
        <v xml:space="preserve"> </v>
      </c>
      <c r="T30" s="18"/>
      <c r="U30" s="19"/>
      <c r="V30" s="19"/>
      <c r="W30" s="20"/>
      <c r="X30" s="20"/>
      <c r="Y30" s="164"/>
      <c r="Z30" s="21"/>
      <c r="AA30" s="4"/>
      <c r="AB30" s="166"/>
      <c r="AC30" s="166"/>
      <c r="AD30" s="170"/>
      <c r="AE30" s="166"/>
      <c r="AF30" s="166"/>
      <c r="AG30" s="166"/>
      <c r="AH30" s="166"/>
      <c r="AI30" s="166"/>
      <c r="AJ30" s="166"/>
      <c r="AK30" s="166"/>
      <c r="AL30" s="166"/>
      <c r="AM30" s="166"/>
      <c r="AN30" s="166"/>
      <c r="AO30" s="184"/>
      <c r="AP30" s="24"/>
      <c r="AQ30" s="8"/>
    </row>
    <row r="31" spans="1:43" ht="14.65" customHeight="1">
      <c r="A31" s="101"/>
      <c r="B31" s="193"/>
      <c r="C31" s="193"/>
      <c r="D31" s="118"/>
      <c r="E31" s="127"/>
      <c r="F31" s="133"/>
      <c r="G31" s="133"/>
      <c r="H31" s="133"/>
      <c r="I31" s="133"/>
      <c r="J31" s="145"/>
      <c r="K31" s="148"/>
      <c r="L31" s="151"/>
      <c r="M31" s="154"/>
      <c r="N31" s="14"/>
      <c r="O31" s="15"/>
      <c r="P31" s="15"/>
      <c r="Q31" s="16"/>
      <c r="R31" s="17" t="str">
        <f ca="1">IF(Q31=0," ",IFERROR(IF(DATEDIF(TODAY(),Q31,"M")&lt;=5,"ROJO",IF(DATEDIF(TODAY(),Q31,"M")&gt;=12,"VERDE",IF(AND(DATEDIF(TODAY(),Q31,"M")&gt;=6,DATEDIF(TODAY(),Q31,"M")&lt;=11),"AMARILLO"))),S31))</f>
        <v xml:space="preserve"> </v>
      </c>
      <c r="S31" s="25" t="str">
        <f>IF(Q31=0," ",IF(Q31&lt;=$N$4,"VENCIDO","NO VENCIDO"))</f>
        <v xml:space="preserve"> </v>
      </c>
      <c r="T31" s="18"/>
      <c r="U31" s="19"/>
      <c r="V31" s="19"/>
      <c r="W31" s="20"/>
      <c r="X31" s="20"/>
      <c r="Y31" s="164"/>
      <c r="Z31" s="21"/>
      <c r="AA31" s="4"/>
      <c r="AB31" s="166"/>
      <c r="AC31" s="166"/>
      <c r="AD31" s="170"/>
      <c r="AE31" s="166"/>
      <c r="AF31" s="166"/>
      <c r="AG31" s="166"/>
      <c r="AH31" s="166"/>
      <c r="AI31" s="166"/>
      <c r="AJ31" s="166"/>
      <c r="AK31" s="166"/>
      <c r="AL31" s="166"/>
      <c r="AM31" s="166"/>
      <c r="AN31" s="166"/>
      <c r="AO31" s="184"/>
      <c r="AP31" s="24"/>
      <c r="AQ31" s="8"/>
    </row>
    <row r="32" spans="1:43" ht="14.65" customHeight="1">
      <c r="A32" s="101"/>
      <c r="B32" s="193"/>
      <c r="C32" s="193"/>
      <c r="D32" s="118"/>
      <c r="E32" s="127"/>
      <c r="F32" s="133"/>
      <c r="G32" s="133"/>
      <c r="H32" s="133"/>
      <c r="I32" s="133"/>
      <c r="J32" s="145"/>
      <c r="K32" s="148"/>
      <c r="L32" s="151"/>
      <c r="M32" s="154"/>
      <c r="N32" s="14"/>
      <c r="O32" s="15"/>
      <c r="P32" s="15"/>
      <c r="Q32" s="16"/>
      <c r="R32" s="17" t="str">
        <f ca="1">IF(Q32=0," ",IFERROR(IF(DATEDIF(TODAY(),Q32,"M")&lt;=5,"ROJO",IF(DATEDIF(TODAY(),Q32,"M")&gt;=12,"VERDE",IF(AND(DATEDIF(TODAY(),Q32,"M")&gt;=6,DATEDIF(TODAY(),Q32,"M")&lt;=11),"AMARILLO"))),S32))</f>
        <v xml:space="preserve"> </v>
      </c>
      <c r="S32" s="25" t="str">
        <f>IF(Q32=0," ",IF(Q32&lt;=$N$4,"VENCIDO","NO VENCIDO"))</f>
        <v xml:space="preserve"> </v>
      </c>
      <c r="T32" s="18"/>
      <c r="U32" s="19"/>
      <c r="V32" s="19"/>
      <c r="W32" s="20"/>
      <c r="X32" s="20"/>
      <c r="Y32" s="164"/>
      <c r="Z32" s="21"/>
      <c r="AA32" s="4"/>
      <c r="AB32" s="166"/>
      <c r="AC32" s="166"/>
      <c r="AD32" s="170"/>
      <c r="AE32" s="166"/>
      <c r="AF32" s="166"/>
      <c r="AG32" s="166"/>
      <c r="AH32" s="166"/>
      <c r="AI32" s="166"/>
      <c r="AJ32" s="166"/>
      <c r="AK32" s="166"/>
      <c r="AL32" s="166"/>
      <c r="AM32" s="166"/>
      <c r="AN32" s="166"/>
      <c r="AO32" s="184"/>
      <c r="AP32" s="24"/>
      <c r="AQ32" s="8"/>
    </row>
    <row r="33" spans="1:43" ht="14.65" customHeight="1">
      <c r="A33" s="101"/>
      <c r="B33" s="193"/>
      <c r="C33" s="193"/>
      <c r="D33" s="118"/>
      <c r="E33" s="127"/>
      <c r="F33" s="133"/>
      <c r="G33" s="133"/>
      <c r="H33" s="133"/>
      <c r="I33" s="133"/>
      <c r="J33" s="145"/>
      <c r="K33" s="148"/>
      <c r="L33" s="151"/>
      <c r="M33" s="155"/>
      <c r="N33" s="14"/>
      <c r="O33" s="15"/>
      <c r="P33" s="15"/>
      <c r="Q33" s="16"/>
      <c r="R33" s="17" t="str">
        <f ca="1">IF(Q33=0," ",IFERROR(IF(DATEDIF(TODAY(),Q33,"M")&lt;=5,"ROJO",IF(DATEDIF(TODAY(),Q33,"M")&gt;=12,"VERDE",IF(AND(DATEDIF(TODAY(),Q33,"M")&gt;=6,DATEDIF(TODAY(),Q33,"M")&lt;=11),"AMARILLO"))),S33))</f>
        <v xml:space="preserve"> </v>
      </c>
      <c r="S33" s="25" t="str">
        <f>IF(Q33=0," ",IF(Q33&lt;=$N$4,"VENCIDO","NO VENCIDO"))</f>
        <v xml:space="preserve"> </v>
      </c>
      <c r="T33" s="18"/>
      <c r="U33" s="19"/>
      <c r="V33" s="19"/>
      <c r="W33" s="20"/>
      <c r="X33" s="20"/>
      <c r="Y33" s="164"/>
      <c r="Z33" s="21"/>
      <c r="AA33" s="4"/>
      <c r="AB33" s="166"/>
      <c r="AC33" s="166"/>
      <c r="AD33" s="170"/>
      <c r="AE33" s="166"/>
      <c r="AF33" s="166"/>
      <c r="AG33" s="166"/>
      <c r="AH33" s="166"/>
      <c r="AI33" s="166"/>
      <c r="AJ33" s="166"/>
      <c r="AK33" s="166"/>
      <c r="AL33" s="166"/>
      <c r="AM33" s="166"/>
      <c r="AN33" s="166"/>
      <c r="AO33" s="185"/>
      <c r="AP33" s="24"/>
      <c r="AQ33" s="8"/>
    </row>
    <row r="34" spans="1:43" ht="16.5">
      <c r="A34" s="102"/>
      <c r="B34" s="193"/>
      <c r="C34" s="193"/>
      <c r="D34" s="119"/>
      <c r="E34" s="128"/>
      <c r="F34" s="134"/>
      <c r="G34" s="134"/>
      <c r="H34" s="134"/>
      <c r="I34" s="134"/>
      <c r="J34" s="146"/>
      <c r="K34" s="149"/>
      <c r="L34" s="152"/>
      <c r="M34" s="28" t="b">
        <f>M29=N34</f>
        <v>0</v>
      </c>
      <c r="N34" s="29">
        <f>SUM(N29:N33)</f>
        <v>0</v>
      </c>
      <c r="O34" s="30" t="s">
        <v>112</v>
      </c>
      <c r="P34" s="31"/>
      <c r="Q34" s="32"/>
      <c r="R34" s="32"/>
      <c r="S34" s="32"/>
      <c r="T34" s="33">
        <f>SUM(T29:T33)</f>
        <v>0</v>
      </c>
      <c r="U34" s="34"/>
      <c r="V34" s="34"/>
      <c r="W34" s="34"/>
      <c r="X34" s="35"/>
      <c r="Y34" s="165"/>
      <c r="Z34" s="36"/>
      <c r="AA34" s="4"/>
      <c r="AB34" s="37"/>
      <c r="AC34" s="38"/>
      <c r="AD34" s="38"/>
      <c r="AE34" s="38"/>
      <c r="AF34" s="38"/>
      <c r="AG34" s="38"/>
      <c r="AH34" s="38"/>
      <c r="AI34" s="38"/>
      <c r="AJ34" s="38"/>
      <c r="AK34" s="38"/>
      <c r="AL34" s="38"/>
      <c r="AM34" s="38"/>
      <c r="AN34" s="38"/>
      <c r="AO34" s="39"/>
      <c r="AP34" s="24"/>
      <c r="AQ34" s="8"/>
    </row>
    <row r="35" spans="1:43" ht="14.65" customHeight="1">
      <c r="A35" s="100">
        <f>A29+1</f>
        <v>6</v>
      </c>
      <c r="B35" s="193" t="s">
        <v>123</v>
      </c>
      <c r="C35" s="193"/>
      <c r="D35" s="117">
        <f>+Noviembre!M35</f>
        <v>3</v>
      </c>
      <c r="E35" s="126"/>
      <c r="F35" s="132"/>
      <c r="G35" s="132"/>
      <c r="H35" s="132"/>
      <c r="I35" s="132"/>
      <c r="J35" s="144">
        <f>+F35+G35</f>
        <v>0</v>
      </c>
      <c r="K35" s="147">
        <f>+AO35</f>
        <v>0</v>
      </c>
      <c r="L35" s="150">
        <f>+J35+K35</f>
        <v>0</v>
      </c>
      <c r="M35" s="153">
        <f>+(D35+E35)-(L35)+H35-I35</f>
        <v>3</v>
      </c>
      <c r="N35" s="14"/>
      <c r="O35" s="15"/>
      <c r="P35" s="15"/>
      <c r="Q35" s="16"/>
      <c r="R35" s="17" t="str">
        <f ca="1">IF(Q35=0," ",IFERROR(IF(DATEDIF(TODAY(),Q35,"M")&lt;=5,"ROJO",IF(DATEDIF(TODAY(),Q35,"M")&gt;=12,"VERDE",IF(AND(DATEDIF(TODAY(),Q35,"M")&gt;=6,DATEDIF(TODAY(),Q35,"M")&lt;=11),"AMARILLO"))),S35))</f>
        <v xml:space="preserve"> </v>
      </c>
      <c r="S35" s="17" t="str">
        <f>IF(Q35=0," ",IF(Q35&lt;=$N$4,"VENCIDO","NO VENCIDO"))</f>
        <v xml:space="preserve"> </v>
      </c>
      <c r="T35" s="18"/>
      <c r="U35" s="19"/>
      <c r="V35" s="19"/>
      <c r="W35" s="20"/>
      <c r="X35" s="20"/>
      <c r="Y35" s="163">
        <f>+AT35</f>
        <v>0</v>
      </c>
      <c r="Z35" s="21"/>
      <c r="AA35" s="4"/>
      <c r="AB35" s="166"/>
      <c r="AC35" s="166"/>
      <c r="AD35" s="170">
        <f>+AB35+AC35</f>
        <v>0</v>
      </c>
      <c r="AE35" s="166"/>
      <c r="AF35" s="166"/>
      <c r="AG35" s="166"/>
      <c r="AH35" s="166"/>
      <c r="AI35" s="166"/>
      <c r="AJ35" s="166"/>
      <c r="AK35" s="166"/>
      <c r="AL35" s="166"/>
      <c r="AM35" s="166"/>
      <c r="AN35" s="166"/>
      <c r="AO35" s="183">
        <f>SUM(AD35:AN39)</f>
        <v>0</v>
      </c>
      <c r="AP35" s="24"/>
      <c r="AQ35" s="8"/>
    </row>
    <row r="36" spans="1:43" ht="14.65" customHeight="1">
      <c r="A36" s="101"/>
      <c r="B36" s="193"/>
      <c r="C36" s="193"/>
      <c r="D36" s="118"/>
      <c r="E36" s="127"/>
      <c r="F36" s="133"/>
      <c r="G36" s="133"/>
      <c r="H36" s="133"/>
      <c r="I36" s="133"/>
      <c r="J36" s="145"/>
      <c r="K36" s="148"/>
      <c r="L36" s="151"/>
      <c r="M36" s="154"/>
      <c r="N36" s="14"/>
      <c r="O36" s="15"/>
      <c r="P36" s="15"/>
      <c r="Q36" s="16"/>
      <c r="R36" s="17" t="str">
        <f ca="1">IF(Q36=0," ",IFERROR(IF(DATEDIF(TODAY(),Q36,"M")&lt;=5,"ROJO",IF(DATEDIF(TODAY(),Q36,"M")&gt;=12,"VERDE",IF(AND(DATEDIF(TODAY(),Q36,"M")&gt;=6,DATEDIF(TODAY(),Q36,"M")&lt;=11),"AMARILLO"))),S36))</f>
        <v xml:space="preserve"> </v>
      </c>
      <c r="S36" s="25" t="str">
        <f>IF(Q36=0," ",IF(Q36&lt;=$N$4,"VENCIDO","NO VENCIDO"))</f>
        <v xml:space="preserve"> </v>
      </c>
      <c r="T36" s="18"/>
      <c r="U36" s="19"/>
      <c r="V36" s="19"/>
      <c r="W36" s="20"/>
      <c r="X36" s="20"/>
      <c r="Y36" s="164"/>
      <c r="Z36" s="21"/>
      <c r="AA36" s="4"/>
      <c r="AB36" s="166"/>
      <c r="AC36" s="166"/>
      <c r="AD36" s="170"/>
      <c r="AE36" s="166"/>
      <c r="AF36" s="166"/>
      <c r="AG36" s="166"/>
      <c r="AH36" s="166"/>
      <c r="AI36" s="166"/>
      <c r="AJ36" s="166"/>
      <c r="AK36" s="166"/>
      <c r="AL36" s="166"/>
      <c r="AM36" s="166"/>
      <c r="AN36" s="166"/>
      <c r="AO36" s="184"/>
      <c r="AP36" s="24"/>
      <c r="AQ36" s="8"/>
    </row>
    <row r="37" spans="1:43" ht="14.65" customHeight="1">
      <c r="A37" s="101"/>
      <c r="B37" s="193"/>
      <c r="C37" s="193"/>
      <c r="D37" s="118"/>
      <c r="E37" s="127"/>
      <c r="F37" s="133"/>
      <c r="G37" s="133"/>
      <c r="H37" s="133"/>
      <c r="I37" s="133"/>
      <c r="J37" s="145"/>
      <c r="K37" s="148"/>
      <c r="L37" s="151"/>
      <c r="M37" s="154"/>
      <c r="N37" s="14"/>
      <c r="O37" s="15"/>
      <c r="P37" s="15"/>
      <c r="Q37" s="16"/>
      <c r="R37" s="17" t="str">
        <f ca="1">IF(Q37=0," ",IFERROR(IF(DATEDIF(TODAY(),Q37,"M")&lt;=5,"ROJO",IF(DATEDIF(TODAY(),Q37,"M")&gt;=12,"VERDE",IF(AND(DATEDIF(TODAY(),Q37,"M")&gt;=6,DATEDIF(TODAY(),Q37,"M")&lt;=11),"AMARILLO"))),S37))</f>
        <v xml:space="preserve"> </v>
      </c>
      <c r="S37" s="25" t="str">
        <f>IF(Q37=0," ",IF(Q37&lt;=$N$4,"VENCIDO","NO VENCIDO"))</f>
        <v xml:space="preserve"> </v>
      </c>
      <c r="T37" s="18"/>
      <c r="U37" s="19"/>
      <c r="V37" s="19"/>
      <c r="W37" s="20"/>
      <c r="X37" s="20"/>
      <c r="Y37" s="164"/>
      <c r="Z37" s="21"/>
      <c r="AA37" s="4"/>
      <c r="AB37" s="166"/>
      <c r="AC37" s="166"/>
      <c r="AD37" s="170"/>
      <c r="AE37" s="166"/>
      <c r="AF37" s="166"/>
      <c r="AG37" s="166"/>
      <c r="AH37" s="166"/>
      <c r="AI37" s="166"/>
      <c r="AJ37" s="166"/>
      <c r="AK37" s="166"/>
      <c r="AL37" s="166"/>
      <c r="AM37" s="166"/>
      <c r="AN37" s="166"/>
      <c r="AO37" s="184"/>
      <c r="AP37" s="24"/>
      <c r="AQ37" s="8"/>
    </row>
    <row r="38" spans="1:43" ht="14.65" customHeight="1">
      <c r="A38" s="101"/>
      <c r="B38" s="193"/>
      <c r="C38" s="193"/>
      <c r="D38" s="118"/>
      <c r="E38" s="127"/>
      <c r="F38" s="133"/>
      <c r="G38" s="133"/>
      <c r="H38" s="133"/>
      <c r="I38" s="133"/>
      <c r="J38" s="145"/>
      <c r="K38" s="148"/>
      <c r="L38" s="151"/>
      <c r="M38" s="154"/>
      <c r="N38" s="14"/>
      <c r="O38" s="15"/>
      <c r="P38" s="15"/>
      <c r="Q38" s="16"/>
      <c r="R38" s="17" t="str">
        <f ca="1">IF(Q38=0," ",IFERROR(IF(DATEDIF(TODAY(),Q38,"M")&lt;=5,"ROJO",IF(DATEDIF(TODAY(),Q38,"M")&gt;=12,"VERDE",IF(AND(DATEDIF(TODAY(),Q38,"M")&gt;=6,DATEDIF(TODAY(),Q38,"M")&lt;=11),"AMARILLO"))),S38))</f>
        <v xml:space="preserve"> </v>
      </c>
      <c r="S38" s="25" t="str">
        <f>IF(Q38=0," ",IF(Q38&lt;=$N$4,"VENCIDO","NO VENCIDO"))</f>
        <v xml:space="preserve"> </v>
      </c>
      <c r="T38" s="18"/>
      <c r="U38" s="19"/>
      <c r="V38" s="19"/>
      <c r="W38" s="20"/>
      <c r="X38" s="20"/>
      <c r="Y38" s="164"/>
      <c r="Z38" s="21"/>
      <c r="AA38" s="4"/>
      <c r="AB38" s="166"/>
      <c r="AC38" s="166"/>
      <c r="AD38" s="170"/>
      <c r="AE38" s="166"/>
      <c r="AF38" s="166"/>
      <c r="AG38" s="166"/>
      <c r="AH38" s="166"/>
      <c r="AI38" s="166"/>
      <c r="AJ38" s="166"/>
      <c r="AK38" s="166"/>
      <c r="AL38" s="166"/>
      <c r="AM38" s="166"/>
      <c r="AN38" s="166"/>
      <c r="AO38" s="184"/>
      <c r="AP38" s="24"/>
      <c r="AQ38" s="8"/>
    </row>
    <row r="39" spans="1:43" ht="14.65" customHeight="1">
      <c r="A39" s="101"/>
      <c r="B39" s="193"/>
      <c r="C39" s="193"/>
      <c r="D39" s="118"/>
      <c r="E39" s="127"/>
      <c r="F39" s="133"/>
      <c r="G39" s="133"/>
      <c r="H39" s="133"/>
      <c r="I39" s="133"/>
      <c r="J39" s="145"/>
      <c r="K39" s="148"/>
      <c r="L39" s="151"/>
      <c r="M39" s="155"/>
      <c r="N39" s="14"/>
      <c r="O39" s="15"/>
      <c r="P39" s="15"/>
      <c r="Q39" s="16"/>
      <c r="R39" s="17" t="str">
        <f ca="1">IF(Q39=0," ",IFERROR(IF(DATEDIF(TODAY(),Q39,"M")&lt;=5,"ROJO",IF(DATEDIF(TODAY(),Q39,"M")&gt;=12,"VERDE",IF(AND(DATEDIF(TODAY(),Q39,"M")&gt;=6,DATEDIF(TODAY(),Q39,"M")&lt;=11),"AMARILLO"))),S39))</f>
        <v xml:space="preserve"> </v>
      </c>
      <c r="S39" s="25" t="str">
        <f>IF(Q39=0," ",IF(Q39&lt;=$N$4,"VENCIDO","NO VENCIDO"))</f>
        <v xml:space="preserve"> </v>
      </c>
      <c r="T39" s="18"/>
      <c r="U39" s="19"/>
      <c r="V39" s="19"/>
      <c r="W39" s="20"/>
      <c r="X39" s="20"/>
      <c r="Y39" s="164"/>
      <c r="Z39" s="21"/>
      <c r="AA39" s="4"/>
      <c r="AB39" s="166"/>
      <c r="AC39" s="166"/>
      <c r="AD39" s="170"/>
      <c r="AE39" s="166"/>
      <c r="AF39" s="166"/>
      <c r="AG39" s="166"/>
      <c r="AH39" s="166"/>
      <c r="AI39" s="166"/>
      <c r="AJ39" s="166"/>
      <c r="AK39" s="166"/>
      <c r="AL39" s="166"/>
      <c r="AM39" s="166"/>
      <c r="AN39" s="166"/>
      <c r="AO39" s="185"/>
      <c r="AP39" s="24"/>
      <c r="AQ39" s="8"/>
    </row>
    <row r="40" spans="1:43" ht="16.5">
      <c r="A40" s="102"/>
      <c r="B40" s="193"/>
      <c r="C40" s="193"/>
      <c r="D40" s="119"/>
      <c r="E40" s="128"/>
      <c r="F40" s="134"/>
      <c r="G40" s="134"/>
      <c r="H40" s="134"/>
      <c r="I40" s="134"/>
      <c r="J40" s="146"/>
      <c r="K40" s="149"/>
      <c r="L40" s="152"/>
      <c r="M40" s="28" t="b">
        <f>M35=N40</f>
        <v>0</v>
      </c>
      <c r="N40" s="29">
        <f>SUM(N35:N39)</f>
        <v>0</v>
      </c>
      <c r="O40" s="30" t="s">
        <v>112</v>
      </c>
      <c r="P40" s="31"/>
      <c r="Q40" s="32"/>
      <c r="R40" s="32"/>
      <c r="S40" s="32"/>
      <c r="T40" s="33">
        <f>SUM(T35:T39)</f>
        <v>0</v>
      </c>
      <c r="U40" s="34"/>
      <c r="V40" s="34"/>
      <c r="W40" s="34"/>
      <c r="X40" s="35"/>
      <c r="Y40" s="165"/>
      <c r="Z40" s="36"/>
      <c r="AA40" s="4"/>
      <c r="AB40" s="37"/>
      <c r="AC40" s="38"/>
      <c r="AD40" s="38"/>
      <c r="AE40" s="38"/>
      <c r="AF40" s="38"/>
      <c r="AG40" s="38"/>
      <c r="AH40" s="38"/>
      <c r="AI40" s="38"/>
      <c r="AJ40" s="38"/>
      <c r="AK40" s="38"/>
      <c r="AL40" s="38"/>
      <c r="AM40" s="38"/>
      <c r="AN40" s="38"/>
      <c r="AO40" s="39"/>
      <c r="AP40" s="24"/>
      <c r="AQ40" s="8"/>
    </row>
    <row r="41" spans="1:43" ht="14.65" customHeight="1">
      <c r="A41" s="100">
        <f>A35+1</f>
        <v>7</v>
      </c>
      <c r="B41" s="193" t="s">
        <v>126</v>
      </c>
      <c r="C41" s="193"/>
      <c r="D41" s="117">
        <f>+Noviembre!M41</f>
        <v>0</v>
      </c>
      <c r="E41" s="126"/>
      <c r="F41" s="132"/>
      <c r="G41" s="132"/>
      <c r="H41" s="132"/>
      <c r="I41" s="132"/>
      <c r="J41" s="144">
        <f>+F41+G41</f>
        <v>0</v>
      </c>
      <c r="K41" s="147">
        <f>+AO41</f>
        <v>0</v>
      </c>
      <c r="L41" s="150">
        <f>+J41+K41</f>
        <v>0</v>
      </c>
      <c r="M41" s="153">
        <f>+(D41+E41)-(L41)+H41-I41</f>
        <v>0</v>
      </c>
      <c r="N41" s="14"/>
      <c r="O41" s="15"/>
      <c r="P41" s="15"/>
      <c r="Q41" s="16"/>
      <c r="R41" s="40"/>
      <c r="S41" s="40"/>
      <c r="T41" s="18"/>
      <c r="U41" s="19"/>
      <c r="V41" s="19"/>
      <c r="W41" s="20"/>
      <c r="X41" s="20"/>
      <c r="Y41" s="163">
        <f>+AT41</f>
        <v>0</v>
      </c>
      <c r="Z41" s="21"/>
      <c r="AA41" s="4"/>
      <c r="AB41" s="166"/>
      <c r="AC41" s="166"/>
      <c r="AD41" s="170">
        <f>+AB41+AC41</f>
        <v>0</v>
      </c>
      <c r="AE41" s="166"/>
      <c r="AF41" s="166"/>
      <c r="AG41" s="166"/>
      <c r="AH41" s="166"/>
      <c r="AI41" s="166"/>
      <c r="AJ41" s="166"/>
      <c r="AK41" s="166"/>
      <c r="AL41" s="166"/>
      <c r="AM41" s="166"/>
      <c r="AN41" s="166"/>
      <c r="AO41" s="183">
        <f>SUM(AD41:AN45)</f>
        <v>0</v>
      </c>
      <c r="AP41" s="24"/>
      <c r="AQ41" s="8"/>
    </row>
    <row r="42" spans="1:43" ht="14.65" customHeight="1">
      <c r="A42" s="101"/>
      <c r="B42" s="193"/>
      <c r="C42" s="193"/>
      <c r="D42" s="118"/>
      <c r="E42" s="127"/>
      <c r="F42" s="133"/>
      <c r="G42" s="133"/>
      <c r="H42" s="133"/>
      <c r="I42" s="133"/>
      <c r="J42" s="145"/>
      <c r="K42" s="148"/>
      <c r="L42" s="151"/>
      <c r="M42" s="154"/>
      <c r="N42" s="14"/>
      <c r="O42" s="15"/>
      <c r="P42" s="15"/>
      <c r="Q42" s="16"/>
      <c r="R42" s="40"/>
      <c r="S42" s="41"/>
      <c r="T42" s="18"/>
      <c r="U42" s="19"/>
      <c r="V42" s="19"/>
      <c r="W42" s="20"/>
      <c r="X42" s="20"/>
      <c r="Y42" s="164"/>
      <c r="Z42" s="21"/>
      <c r="AA42" s="4"/>
      <c r="AB42" s="166"/>
      <c r="AC42" s="166"/>
      <c r="AD42" s="170"/>
      <c r="AE42" s="166"/>
      <c r="AF42" s="166"/>
      <c r="AG42" s="166"/>
      <c r="AH42" s="166"/>
      <c r="AI42" s="166"/>
      <c r="AJ42" s="166"/>
      <c r="AK42" s="166"/>
      <c r="AL42" s="166"/>
      <c r="AM42" s="166"/>
      <c r="AN42" s="166"/>
      <c r="AO42" s="184"/>
      <c r="AP42" s="24"/>
      <c r="AQ42" s="8"/>
    </row>
    <row r="43" spans="1:43" ht="14.65" customHeight="1">
      <c r="A43" s="101"/>
      <c r="B43" s="193"/>
      <c r="C43" s="193"/>
      <c r="D43" s="118"/>
      <c r="E43" s="127"/>
      <c r="F43" s="133"/>
      <c r="G43" s="133"/>
      <c r="H43" s="133"/>
      <c r="I43" s="133"/>
      <c r="J43" s="145"/>
      <c r="K43" s="148"/>
      <c r="L43" s="151"/>
      <c r="M43" s="154"/>
      <c r="N43" s="14"/>
      <c r="O43" s="15"/>
      <c r="P43" s="15"/>
      <c r="Q43" s="16"/>
      <c r="R43" s="40"/>
      <c r="S43" s="41"/>
      <c r="T43" s="18"/>
      <c r="U43" s="19"/>
      <c r="V43" s="19"/>
      <c r="W43" s="20"/>
      <c r="X43" s="20"/>
      <c r="Y43" s="164"/>
      <c r="Z43" s="21"/>
      <c r="AA43" s="4"/>
      <c r="AB43" s="166"/>
      <c r="AC43" s="166"/>
      <c r="AD43" s="170"/>
      <c r="AE43" s="166"/>
      <c r="AF43" s="166"/>
      <c r="AG43" s="166"/>
      <c r="AH43" s="166"/>
      <c r="AI43" s="166"/>
      <c r="AJ43" s="166"/>
      <c r="AK43" s="166"/>
      <c r="AL43" s="166"/>
      <c r="AM43" s="166"/>
      <c r="AN43" s="166"/>
      <c r="AO43" s="184"/>
      <c r="AP43" s="24"/>
      <c r="AQ43" s="8"/>
    </row>
    <row r="44" spans="1:43" ht="14.65" customHeight="1">
      <c r="A44" s="101"/>
      <c r="B44" s="193"/>
      <c r="C44" s="193"/>
      <c r="D44" s="118"/>
      <c r="E44" s="127"/>
      <c r="F44" s="133"/>
      <c r="G44" s="133"/>
      <c r="H44" s="133"/>
      <c r="I44" s="133"/>
      <c r="J44" s="145"/>
      <c r="K44" s="148"/>
      <c r="L44" s="151"/>
      <c r="M44" s="154"/>
      <c r="N44" s="14"/>
      <c r="O44" s="15"/>
      <c r="P44" s="15"/>
      <c r="Q44" s="16"/>
      <c r="R44" s="40"/>
      <c r="S44" s="41"/>
      <c r="T44" s="18"/>
      <c r="U44" s="19"/>
      <c r="V44" s="19"/>
      <c r="W44" s="20"/>
      <c r="X44" s="20"/>
      <c r="Y44" s="164"/>
      <c r="Z44" s="21"/>
      <c r="AA44" s="4"/>
      <c r="AB44" s="166"/>
      <c r="AC44" s="166"/>
      <c r="AD44" s="170"/>
      <c r="AE44" s="166"/>
      <c r="AF44" s="166"/>
      <c r="AG44" s="166"/>
      <c r="AH44" s="166"/>
      <c r="AI44" s="166"/>
      <c r="AJ44" s="166"/>
      <c r="AK44" s="166"/>
      <c r="AL44" s="166"/>
      <c r="AM44" s="166"/>
      <c r="AN44" s="166"/>
      <c r="AO44" s="184"/>
      <c r="AP44" s="24"/>
      <c r="AQ44" s="8"/>
    </row>
    <row r="45" spans="1:43" ht="14.65" customHeight="1">
      <c r="A45" s="101"/>
      <c r="B45" s="193"/>
      <c r="C45" s="193"/>
      <c r="D45" s="118"/>
      <c r="E45" s="127"/>
      <c r="F45" s="133"/>
      <c r="G45" s="133"/>
      <c r="H45" s="133"/>
      <c r="I45" s="133"/>
      <c r="J45" s="145"/>
      <c r="K45" s="148"/>
      <c r="L45" s="151"/>
      <c r="M45" s="155"/>
      <c r="N45" s="14"/>
      <c r="O45" s="15"/>
      <c r="P45" s="15"/>
      <c r="Q45" s="16"/>
      <c r="R45" s="40"/>
      <c r="S45" s="41"/>
      <c r="T45" s="18"/>
      <c r="U45" s="19"/>
      <c r="V45" s="19"/>
      <c r="W45" s="20"/>
      <c r="X45" s="20"/>
      <c r="Y45" s="164"/>
      <c r="Z45" s="21"/>
      <c r="AA45" s="4"/>
      <c r="AB45" s="166"/>
      <c r="AC45" s="166"/>
      <c r="AD45" s="170"/>
      <c r="AE45" s="166"/>
      <c r="AF45" s="166"/>
      <c r="AG45" s="166"/>
      <c r="AH45" s="166"/>
      <c r="AI45" s="166"/>
      <c r="AJ45" s="166"/>
      <c r="AK45" s="166"/>
      <c r="AL45" s="166"/>
      <c r="AM45" s="166"/>
      <c r="AN45" s="166"/>
      <c r="AO45" s="185"/>
      <c r="AP45" s="24"/>
      <c r="AQ45" s="8"/>
    </row>
    <row r="46" spans="1:43" ht="16.5">
      <c r="A46" s="102"/>
      <c r="B46" s="193"/>
      <c r="C46" s="193"/>
      <c r="D46" s="119"/>
      <c r="E46" s="128"/>
      <c r="F46" s="134"/>
      <c r="G46" s="134"/>
      <c r="H46" s="134"/>
      <c r="I46" s="134"/>
      <c r="J46" s="146"/>
      <c r="K46" s="149"/>
      <c r="L46" s="152"/>
      <c r="M46" s="28" t="b">
        <f>M41=N46</f>
        <v>1</v>
      </c>
      <c r="N46" s="29">
        <f>SUM(N41:N45)</f>
        <v>0</v>
      </c>
      <c r="O46" s="30" t="s">
        <v>112</v>
      </c>
      <c r="P46" s="31"/>
      <c r="Q46" s="32"/>
      <c r="R46" s="32"/>
      <c r="S46" s="32"/>
      <c r="T46" s="33">
        <f>SUM(T41:T45)</f>
        <v>0</v>
      </c>
      <c r="U46" s="34"/>
      <c r="V46" s="34"/>
      <c r="W46" s="34"/>
      <c r="X46" s="35"/>
      <c r="Y46" s="165"/>
      <c r="Z46" s="36"/>
      <c r="AA46" s="4"/>
      <c r="AB46" s="37"/>
      <c r="AC46" s="38"/>
      <c r="AD46" s="38"/>
      <c r="AE46" s="38"/>
      <c r="AF46" s="38"/>
      <c r="AG46" s="38"/>
      <c r="AH46" s="38"/>
      <c r="AI46" s="38"/>
      <c r="AJ46" s="38"/>
      <c r="AK46" s="38"/>
      <c r="AL46" s="38"/>
      <c r="AM46" s="38"/>
      <c r="AN46" s="38"/>
      <c r="AO46" s="39"/>
      <c r="AP46" s="24"/>
      <c r="AQ46" s="8"/>
    </row>
    <row r="47" spans="1:43" ht="14.65" customHeight="1">
      <c r="A47" s="100">
        <f>A41+1</f>
        <v>8</v>
      </c>
      <c r="B47" s="187" t="s">
        <v>127</v>
      </c>
      <c r="C47" s="188"/>
      <c r="D47" s="117">
        <f>+Noviembre!M47</f>
        <v>20</v>
      </c>
      <c r="E47" s="126"/>
      <c r="F47" s="132"/>
      <c r="G47" s="132"/>
      <c r="H47" s="132"/>
      <c r="I47" s="132"/>
      <c r="J47" s="144">
        <f>+F47+G47</f>
        <v>0</v>
      </c>
      <c r="K47" s="147">
        <f>+AO47</f>
        <v>0</v>
      </c>
      <c r="L47" s="150">
        <f>+J47+K47</f>
        <v>0</v>
      </c>
      <c r="M47" s="153">
        <f>+(D47+E47)-(L47)+H47-I47</f>
        <v>20</v>
      </c>
      <c r="N47" s="14"/>
      <c r="O47" s="15"/>
      <c r="P47" s="15"/>
      <c r="Q47" s="16"/>
      <c r="R47" s="17" t="str">
        <f ca="1">IF(Q47=0," ",IFERROR(IF(DATEDIF(TODAY(),Q47,"M")&lt;=5,"ROJO",IF(DATEDIF(TODAY(),Q47,"M")&gt;=12,"VERDE",IF(AND(DATEDIF(TODAY(),Q47,"M")&gt;=6,DATEDIF(TODAY(),Q47,"M")&lt;=11),"AMARILLO"))),S47))</f>
        <v xml:space="preserve"> </v>
      </c>
      <c r="S47" s="17" t="str">
        <f>IF(Q47=0," ",IF(Q47&lt;=$N$4,"VENCIDO","NO VENCIDO"))</f>
        <v xml:space="preserve"> </v>
      </c>
      <c r="T47" s="18"/>
      <c r="U47" s="19"/>
      <c r="V47" s="19"/>
      <c r="W47" s="20"/>
      <c r="X47" s="20"/>
      <c r="Y47" s="163">
        <f>+AT47</f>
        <v>0</v>
      </c>
      <c r="Z47" s="21"/>
      <c r="AA47" s="4"/>
      <c r="AB47" s="166"/>
      <c r="AC47" s="166"/>
      <c r="AD47" s="170">
        <f>+AB47+AC47</f>
        <v>0</v>
      </c>
      <c r="AE47" s="166"/>
      <c r="AF47" s="166"/>
      <c r="AG47" s="166"/>
      <c r="AH47" s="166"/>
      <c r="AI47" s="166"/>
      <c r="AJ47" s="166"/>
      <c r="AK47" s="166"/>
      <c r="AL47" s="166"/>
      <c r="AM47" s="166"/>
      <c r="AN47" s="166"/>
      <c r="AO47" s="183">
        <f>SUM(AD47:AN51)</f>
        <v>0</v>
      </c>
      <c r="AP47" s="24"/>
      <c r="AQ47" s="8"/>
    </row>
    <row r="48" spans="1:43" ht="14.65" customHeight="1">
      <c r="A48" s="101"/>
      <c r="B48" s="189"/>
      <c r="C48" s="190"/>
      <c r="D48" s="118"/>
      <c r="E48" s="127"/>
      <c r="F48" s="133"/>
      <c r="G48" s="133"/>
      <c r="H48" s="133"/>
      <c r="I48" s="133"/>
      <c r="J48" s="145"/>
      <c r="K48" s="148"/>
      <c r="L48" s="151"/>
      <c r="M48" s="154"/>
      <c r="N48" s="14"/>
      <c r="O48" s="15"/>
      <c r="P48" s="15"/>
      <c r="Q48" s="16"/>
      <c r="R48" s="17" t="str">
        <f ca="1">IF(Q48=0," ",IFERROR(IF(DATEDIF(TODAY(),Q48,"M")&lt;=5,"ROJO",IF(DATEDIF(TODAY(),Q48,"M")&gt;=12,"VERDE",IF(AND(DATEDIF(TODAY(),Q48,"M")&gt;=6,DATEDIF(TODAY(),Q48,"M")&lt;=11),"AMARILLO"))),S48))</f>
        <v xml:space="preserve"> </v>
      </c>
      <c r="S48" s="25" t="str">
        <f>IF(Q48=0," ",IF(Q48&lt;=$N$4,"VENCIDO","NO VENCIDO"))</f>
        <v xml:space="preserve"> </v>
      </c>
      <c r="T48" s="18"/>
      <c r="U48" s="19"/>
      <c r="V48" s="19"/>
      <c r="W48" s="20"/>
      <c r="X48" s="20"/>
      <c r="Y48" s="164"/>
      <c r="Z48" s="21"/>
      <c r="AA48" s="4"/>
      <c r="AB48" s="166"/>
      <c r="AC48" s="166"/>
      <c r="AD48" s="170"/>
      <c r="AE48" s="166"/>
      <c r="AF48" s="166"/>
      <c r="AG48" s="166"/>
      <c r="AH48" s="166"/>
      <c r="AI48" s="166"/>
      <c r="AJ48" s="166"/>
      <c r="AK48" s="166"/>
      <c r="AL48" s="166"/>
      <c r="AM48" s="166"/>
      <c r="AN48" s="166"/>
      <c r="AO48" s="184"/>
      <c r="AP48" s="24"/>
      <c r="AQ48" s="8"/>
    </row>
    <row r="49" spans="1:43" ht="14.65" customHeight="1">
      <c r="A49" s="101"/>
      <c r="B49" s="189"/>
      <c r="C49" s="190"/>
      <c r="D49" s="118"/>
      <c r="E49" s="127"/>
      <c r="F49" s="133"/>
      <c r="G49" s="133"/>
      <c r="H49" s="133"/>
      <c r="I49" s="133"/>
      <c r="J49" s="145"/>
      <c r="K49" s="148"/>
      <c r="L49" s="151"/>
      <c r="M49" s="154"/>
      <c r="N49" s="14"/>
      <c r="O49" s="15"/>
      <c r="P49" s="15"/>
      <c r="Q49" s="16"/>
      <c r="R49" s="17" t="str">
        <f ca="1">IF(Q49=0," ",IFERROR(IF(DATEDIF(TODAY(),Q49,"M")&lt;=5,"ROJO",IF(DATEDIF(TODAY(),Q49,"M")&gt;=12,"VERDE",IF(AND(DATEDIF(TODAY(),Q49,"M")&gt;=6,DATEDIF(TODAY(),Q49,"M")&lt;=11),"AMARILLO"))),S49))</f>
        <v xml:space="preserve"> </v>
      </c>
      <c r="S49" s="25" t="str">
        <f>IF(Q49=0," ",IF(Q49&lt;=$N$4,"VENCIDO","NO VENCIDO"))</f>
        <v xml:space="preserve"> </v>
      </c>
      <c r="T49" s="18"/>
      <c r="U49" s="19"/>
      <c r="V49" s="19"/>
      <c r="W49" s="20"/>
      <c r="X49" s="20"/>
      <c r="Y49" s="164"/>
      <c r="Z49" s="21"/>
      <c r="AA49" s="4"/>
      <c r="AB49" s="166"/>
      <c r="AC49" s="166"/>
      <c r="AD49" s="170"/>
      <c r="AE49" s="166"/>
      <c r="AF49" s="166"/>
      <c r="AG49" s="166"/>
      <c r="AH49" s="166"/>
      <c r="AI49" s="166"/>
      <c r="AJ49" s="166"/>
      <c r="AK49" s="166"/>
      <c r="AL49" s="166"/>
      <c r="AM49" s="166"/>
      <c r="AN49" s="166"/>
      <c r="AO49" s="184"/>
      <c r="AP49" s="24"/>
      <c r="AQ49" s="8"/>
    </row>
    <row r="50" spans="1:43" ht="14.65" customHeight="1">
      <c r="A50" s="101"/>
      <c r="B50" s="189"/>
      <c r="C50" s="190"/>
      <c r="D50" s="118"/>
      <c r="E50" s="127"/>
      <c r="F50" s="133"/>
      <c r="G50" s="133"/>
      <c r="H50" s="133"/>
      <c r="I50" s="133"/>
      <c r="J50" s="145"/>
      <c r="K50" s="148"/>
      <c r="L50" s="151"/>
      <c r="M50" s="154"/>
      <c r="N50" s="14"/>
      <c r="O50" s="15"/>
      <c r="P50" s="15"/>
      <c r="Q50" s="16"/>
      <c r="R50" s="17" t="str">
        <f ca="1">IF(Q50=0," ",IFERROR(IF(DATEDIF(TODAY(),Q50,"M")&lt;=5,"ROJO",IF(DATEDIF(TODAY(),Q50,"M")&gt;=12,"VERDE",IF(AND(DATEDIF(TODAY(),Q50,"M")&gt;=6,DATEDIF(TODAY(),Q50,"M")&lt;=11),"AMARILLO"))),S50))</f>
        <v xml:space="preserve"> </v>
      </c>
      <c r="S50" s="25" t="str">
        <f>IF(Q50=0," ",IF(Q50&lt;=$N$4,"VENCIDO","NO VENCIDO"))</f>
        <v xml:space="preserve"> </v>
      </c>
      <c r="T50" s="18"/>
      <c r="U50" s="19"/>
      <c r="V50" s="19"/>
      <c r="W50" s="20"/>
      <c r="X50" s="20"/>
      <c r="Y50" s="164"/>
      <c r="Z50" s="21"/>
      <c r="AA50" s="4"/>
      <c r="AB50" s="166"/>
      <c r="AC50" s="166"/>
      <c r="AD50" s="170"/>
      <c r="AE50" s="166"/>
      <c r="AF50" s="166"/>
      <c r="AG50" s="166"/>
      <c r="AH50" s="166"/>
      <c r="AI50" s="166"/>
      <c r="AJ50" s="166"/>
      <c r="AK50" s="166"/>
      <c r="AL50" s="166"/>
      <c r="AM50" s="166"/>
      <c r="AN50" s="166"/>
      <c r="AO50" s="184"/>
      <c r="AP50" s="24"/>
      <c r="AQ50" s="8"/>
    </row>
    <row r="51" spans="1:43" ht="14.65" customHeight="1">
      <c r="A51" s="101"/>
      <c r="B51" s="189"/>
      <c r="C51" s="190"/>
      <c r="D51" s="118"/>
      <c r="E51" s="127"/>
      <c r="F51" s="133"/>
      <c r="G51" s="133"/>
      <c r="H51" s="133"/>
      <c r="I51" s="133"/>
      <c r="J51" s="145"/>
      <c r="K51" s="148"/>
      <c r="L51" s="151"/>
      <c r="M51" s="155"/>
      <c r="N51" s="14"/>
      <c r="O51" s="15"/>
      <c r="P51" s="15"/>
      <c r="Q51" s="16"/>
      <c r="R51" s="17" t="str">
        <f ca="1">IF(Q51=0," ",IFERROR(IF(DATEDIF(TODAY(),Q51,"M")&lt;=5,"ROJO",IF(DATEDIF(TODAY(),Q51,"M")&gt;=12,"VERDE",IF(AND(DATEDIF(TODAY(),Q51,"M")&gt;=6,DATEDIF(TODAY(),Q51,"M")&lt;=11),"AMARILLO"))),S51))</f>
        <v xml:space="preserve"> </v>
      </c>
      <c r="S51" s="25" t="str">
        <f>IF(Q51=0," ",IF(Q51&lt;=$N$4,"VENCIDO","NO VENCIDO"))</f>
        <v xml:space="preserve"> </v>
      </c>
      <c r="T51" s="18"/>
      <c r="U51" s="19"/>
      <c r="V51" s="19"/>
      <c r="W51" s="20"/>
      <c r="X51" s="20"/>
      <c r="Y51" s="164"/>
      <c r="Z51" s="21"/>
      <c r="AA51" s="4"/>
      <c r="AB51" s="166"/>
      <c r="AC51" s="166"/>
      <c r="AD51" s="170"/>
      <c r="AE51" s="166"/>
      <c r="AF51" s="166"/>
      <c r="AG51" s="166"/>
      <c r="AH51" s="166"/>
      <c r="AI51" s="166"/>
      <c r="AJ51" s="166"/>
      <c r="AK51" s="166"/>
      <c r="AL51" s="166"/>
      <c r="AM51" s="166"/>
      <c r="AN51" s="166"/>
      <c r="AO51" s="185"/>
      <c r="AP51" s="24"/>
      <c r="AQ51" s="8"/>
    </row>
    <row r="52" spans="1:43" ht="16.5">
      <c r="A52" s="102"/>
      <c r="B52" s="191"/>
      <c r="C52" s="192"/>
      <c r="D52" s="119"/>
      <c r="E52" s="128"/>
      <c r="F52" s="134"/>
      <c r="G52" s="134"/>
      <c r="H52" s="134"/>
      <c r="I52" s="134"/>
      <c r="J52" s="146"/>
      <c r="K52" s="149"/>
      <c r="L52" s="152"/>
      <c r="M52" s="28" t="b">
        <f>M47=N52</f>
        <v>0</v>
      </c>
      <c r="N52" s="29">
        <f>SUM(N47:N51)</f>
        <v>0</v>
      </c>
      <c r="O52" s="30" t="s">
        <v>112</v>
      </c>
      <c r="P52" s="31"/>
      <c r="Q52" s="32"/>
      <c r="R52" s="32"/>
      <c r="S52" s="32"/>
      <c r="T52" s="33">
        <f>SUM(T47:T51)</f>
        <v>0</v>
      </c>
      <c r="U52" s="34"/>
      <c r="V52" s="34"/>
      <c r="W52" s="34"/>
      <c r="X52" s="35"/>
      <c r="Y52" s="165"/>
      <c r="Z52" s="36"/>
      <c r="AA52" s="4"/>
      <c r="AB52" s="37"/>
      <c r="AC52" s="37"/>
      <c r="AD52" s="38"/>
      <c r="AE52" s="37"/>
      <c r="AF52" s="37"/>
      <c r="AG52" s="37"/>
      <c r="AH52" s="37"/>
      <c r="AI52" s="37"/>
      <c r="AJ52" s="37"/>
      <c r="AK52" s="37"/>
      <c r="AL52" s="37"/>
      <c r="AM52" s="37"/>
      <c r="AN52" s="37"/>
      <c r="AO52" s="39"/>
      <c r="AP52" s="24"/>
      <c r="AQ52" s="8"/>
    </row>
    <row r="53" spans="1:43" ht="14.65" customHeight="1">
      <c r="A53" s="100">
        <f>A47+1</f>
        <v>9</v>
      </c>
      <c r="B53" s="187" t="s">
        <v>128</v>
      </c>
      <c r="C53" s="188"/>
      <c r="D53" s="117">
        <f>+Noviembre!M53</f>
        <v>10</v>
      </c>
      <c r="E53" s="126"/>
      <c r="F53" s="132"/>
      <c r="G53" s="132"/>
      <c r="H53" s="132"/>
      <c r="I53" s="132"/>
      <c r="J53" s="144">
        <f>+F53+G53</f>
        <v>0</v>
      </c>
      <c r="K53" s="147">
        <f>+AO53</f>
        <v>0</v>
      </c>
      <c r="L53" s="150">
        <f>+J53+K53</f>
        <v>0</v>
      </c>
      <c r="M53" s="153">
        <f>+(D53+E53)-(L53)+H53-I53</f>
        <v>10</v>
      </c>
      <c r="N53" s="14"/>
      <c r="O53" s="15"/>
      <c r="P53" s="15"/>
      <c r="Q53" s="16"/>
      <c r="R53" s="17" t="str">
        <f ca="1">IF(Q53=0," ",IFERROR(IF(DATEDIF(TODAY(),Q53,"M")&lt;=5,"ROJO",IF(DATEDIF(TODAY(),Q53,"M")&gt;=12,"VERDE",IF(AND(DATEDIF(TODAY(),Q53,"M")&gt;=6,DATEDIF(TODAY(),Q53,"M")&lt;=11),"AMARILLO"))),S53))</f>
        <v xml:space="preserve"> </v>
      </c>
      <c r="S53" s="17" t="str">
        <f>IF(Q53=0," ",IF(Q53&lt;=$N$4,"VENCIDO","NO VENCIDO"))</f>
        <v xml:space="preserve"> </v>
      </c>
      <c r="T53" s="18"/>
      <c r="U53" s="19"/>
      <c r="V53" s="19"/>
      <c r="W53" s="20"/>
      <c r="X53" s="20"/>
      <c r="Y53" s="163">
        <f>+AT53</f>
        <v>0</v>
      </c>
      <c r="Z53" s="21"/>
      <c r="AA53" s="4"/>
      <c r="AB53" s="166"/>
      <c r="AC53" s="166"/>
      <c r="AD53" s="170">
        <f>+AB53+AC53</f>
        <v>0</v>
      </c>
      <c r="AE53" s="166"/>
      <c r="AF53" s="166"/>
      <c r="AG53" s="166"/>
      <c r="AH53" s="166"/>
      <c r="AI53" s="166"/>
      <c r="AJ53" s="166"/>
      <c r="AK53" s="166"/>
      <c r="AL53" s="166"/>
      <c r="AM53" s="166"/>
      <c r="AN53" s="166"/>
      <c r="AO53" s="183">
        <f>SUM(AD53:AN57)</f>
        <v>0</v>
      </c>
      <c r="AP53" s="24"/>
      <c r="AQ53" s="8"/>
    </row>
    <row r="54" spans="1:43" ht="14.65" customHeight="1">
      <c r="A54" s="101"/>
      <c r="B54" s="189"/>
      <c r="C54" s="190"/>
      <c r="D54" s="118"/>
      <c r="E54" s="127"/>
      <c r="F54" s="133"/>
      <c r="G54" s="133"/>
      <c r="H54" s="133"/>
      <c r="I54" s="133"/>
      <c r="J54" s="145"/>
      <c r="K54" s="148"/>
      <c r="L54" s="151"/>
      <c r="M54" s="154"/>
      <c r="N54" s="14"/>
      <c r="O54" s="15"/>
      <c r="P54" s="15"/>
      <c r="Q54" s="16"/>
      <c r="R54" s="17" t="str">
        <f ca="1">IF(Q54=0," ",IFERROR(IF(DATEDIF(TODAY(),Q54,"M")&lt;=5,"ROJO",IF(DATEDIF(TODAY(),Q54,"M")&gt;=12,"VERDE",IF(AND(DATEDIF(TODAY(),Q54,"M")&gt;=6,DATEDIF(TODAY(),Q54,"M")&lt;=11),"AMARILLO"))),S54))</f>
        <v xml:space="preserve"> </v>
      </c>
      <c r="S54" s="25" t="str">
        <f>IF(Q54=0," ",IF(Q54&lt;=$N$4,"VENCIDO","NO VENCIDO"))</f>
        <v xml:space="preserve"> </v>
      </c>
      <c r="T54" s="18"/>
      <c r="U54" s="19"/>
      <c r="V54" s="19"/>
      <c r="W54" s="20"/>
      <c r="X54" s="20"/>
      <c r="Y54" s="164"/>
      <c r="Z54" s="21"/>
      <c r="AA54" s="4"/>
      <c r="AB54" s="166"/>
      <c r="AC54" s="166"/>
      <c r="AD54" s="170"/>
      <c r="AE54" s="166"/>
      <c r="AF54" s="166"/>
      <c r="AG54" s="166"/>
      <c r="AH54" s="166"/>
      <c r="AI54" s="166"/>
      <c r="AJ54" s="166"/>
      <c r="AK54" s="166"/>
      <c r="AL54" s="166"/>
      <c r="AM54" s="166"/>
      <c r="AN54" s="166"/>
      <c r="AO54" s="184"/>
      <c r="AP54" s="24"/>
      <c r="AQ54" s="8"/>
    </row>
    <row r="55" spans="1:43" ht="14.65" customHeight="1">
      <c r="A55" s="101"/>
      <c r="B55" s="189"/>
      <c r="C55" s="190"/>
      <c r="D55" s="118"/>
      <c r="E55" s="127"/>
      <c r="F55" s="133"/>
      <c r="G55" s="133"/>
      <c r="H55" s="133"/>
      <c r="I55" s="133"/>
      <c r="J55" s="145"/>
      <c r="K55" s="148"/>
      <c r="L55" s="151"/>
      <c r="M55" s="154"/>
      <c r="N55" s="14"/>
      <c r="O55" s="15"/>
      <c r="P55" s="15"/>
      <c r="Q55" s="16"/>
      <c r="R55" s="17" t="str">
        <f ca="1">IF(Q55=0," ",IFERROR(IF(DATEDIF(TODAY(),Q55,"M")&lt;=5,"ROJO",IF(DATEDIF(TODAY(),Q55,"M")&gt;=12,"VERDE",IF(AND(DATEDIF(TODAY(),Q55,"M")&gt;=6,DATEDIF(TODAY(),Q55,"M")&lt;=11),"AMARILLO"))),S55))</f>
        <v xml:space="preserve"> </v>
      </c>
      <c r="S55" s="25" t="str">
        <f>IF(Q55=0," ",IF(Q55&lt;=$N$4,"VENCIDO","NO VENCIDO"))</f>
        <v xml:space="preserve"> </v>
      </c>
      <c r="T55" s="18"/>
      <c r="U55" s="19"/>
      <c r="V55" s="19"/>
      <c r="W55" s="20"/>
      <c r="X55" s="20"/>
      <c r="Y55" s="164"/>
      <c r="Z55" s="21"/>
      <c r="AA55" s="4"/>
      <c r="AB55" s="166"/>
      <c r="AC55" s="166"/>
      <c r="AD55" s="170"/>
      <c r="AE55" s="166"/>
      <c r="AF55" s="166"/>
      <c r="AG55" s="166"/>
      <c r="AH55" s="166"/>
      <c r="AI55" s="166"/>
      <c r="AJ55" s="166"/>
      <c r="AK55" s="166"/>
      <c r="AL55" s="166"/>
      <c r="AM55" s="166"/>
      <c r="AN55" s="166"/>
      <c r="AO55" s="184"/>
      <c r="AP55" s="24"/>
      <c r="AQ55" s="8"/>
    </row>
    <row r="56" spans="1:43" ht="14.65" customHeight="1">
      <c r="A56" s="101"/>
      <c r="B56" s="189"/>
      <c r="C56" s="190"/>
      <c r="D56" s="118"/>
      <c r="E56" s="127"/>
      <c r="F56" s="133"/>
      <c r="G56" s="133"/>
      <c r="H56" s="133"/>
      <c r="I56" s="133"/>
      <c r="J56" s="145"/>
      <c r="K56" s="148"/>
      <c r="L56" s="151"/>
      <c r="M56" s="154"/>
      <c r="N56" s="14"/>
      <c r="O56" s="15"/>
      <c r="P56" s="15"/>
      <c r="Q56" s="16"/>
      <c r="R56" s="17" t="str">
        <f ca="1">IF(Q56=0," ",IFERROR(IF(DATEDIF(TODAY(),Q56,"M")&lt;=5,"ROJO",IF(DATEDIF(TODAY(),Q56,"M")&gt;=12,"VERDE",IF(AND(DATEDIF(TODAY(),Q56,"M")&gt;=6,DATEDIF(TODAY(),Q56,"M")&lt;=11),"AMARILLO"))),S56))</f>
        <v xml:space="preserve"> </v>
      </c>
      <c r="S56" s="25" t="str">
        <f>IF(Q56=0," ",IF(Q56&lt;=$N$4,"VENCIDO","NO VENCIDO"))</f>
        <v xml:space="preserve"> </v>
      </c>
      <c r="T56" s="18"/>
      <c r="U56" s="19"/>
      <c r="V56" s="19"/>
      <c r="W56" s="20"/>
      <c r="X56" s="20"/>
      <c r="Y56" s="164"/>
      <c r="Z56" s="21"/>
      <c r="AA56" s="4"/>
      <c r="AB56" s="166"/>
      <c r="AC56" s="166"/>
      <c r="AD56" s="170"/>
      <c r="AE56" s="166"/>
      <c r="AF56" s="166"/>
      <c r="AG56" s="166"/>
      <c r="AH56" s="166"/>
      <c r="AI56" s="166"/>
      <c r="AJ56" s="166"/>
      <c r="AK56" s="166"/>
      <c r="AL56" s="166"/>
      <c r="AM56" s="166"/>
      <c r="AN56" s="166"/>
      <c r="AO56" s="184"/>
      <c r="AP56" s="24"/>
      <c r="AQ56" s="8"/>
    </row>
    <row r="57" spans="1:43" ht="14.65" customHeight="1">
      <c r="A57" s="101"/>
      <c r="B57" s="189"/>
      <c r="C57" s="190"/>
      <c r="D57" s="118"/>
      <c r="E57" s="127"/>
      <c r="F57" s="133"/>
      <c r="G57" s="133"/>
      <c r="H57" s="133"/>
      <c r="I57" s="133"/>
      <c r="J57" s="145"/>
      <c r="K57" s="148"/>
      <c r="L57" s="151"/>
      <c r="M57" s="155"/>
      <c r="N57" s="14"/>
      <c r="O57" s="15"/>
      <c r="P57" s="15"/>
      <c r="Q57" s="16"/>
      <c r="R57" s="17" t="str">
        <f ca="1">IF(Q57=0," ",IFERROR(IF(DATEDIF(TODAY(),Q57,"M")&lt;=5,"ROJO",IF(DATEDIF(TODAY(),Q57,"M")&gt;=12,"VERDE",IF(AND(DATEDIF(TODAY(),Q57,"M")&gt;=6,DATEDIF(TODAY(),Q57,"M")&lt;=11),"AMARILLO"))),S57))</f>
        <v xml:space="preserve"> </v>
      </c>
      <c r="S57" s="25" t="str">
        <f>IF(Q57=0," ",IF(Q57&lt;=$N$4,"VENCIDO","NO VENCIDO"))</f>
        <v xml:space="preserve"> </v>
      </c>
      <c r="T57" s="18"/>
      <c r="U57" s="19"/>
      <c r="V57" s="19"/>
      <c r="W57" s="20"/>
      <c r="X57" s="20"/>
      <c r="Y57" s="164"/>
      <c r="Z57" s="21"/>
      <c r="AA57" s="4"/>
      <c r="AB57" s="166"/>
      <c r="AC57" s="166"/>
      <c r="AD57" s="170"/>
      <c r="AE57" s="166"/>
      <c r="AF57" s="166"/>
      <c r="AG57" s="166"/>
      <c r="AH57" s="166"/>
      <c r="AI57" s="166"/>
      <c r="AJ57" s="166"/>
      <c r="AK57" s="166"/>
      <c r="AL57" s="166"/>
      <c r="AM57" s="166"/>
      <c r="AN57" s="166"/>
      <c r="AO57" s="185"/>
      <c r="AP57" s="24"/>
      <c r="AQ57" s="8"/>
    </row>
    <row r="58" spans="1:43" ht="16.5">
      <c r="A58" s="102"/>
      <c r="B58" s="191"/>
      <c r="C58" s="192"/>
      <c r="D58" s="119"/>
      <c r="E58" s="128"/>
      <c r="F58" s="134"/>
      <c r="G58" s="134"/>
      <c r="H58" s="134"/>
      <c r="I58" s="134"/>
      <c r="J58" s="146"/>
      <c r="K58" s="149"/>
      <c r="L58" s="152"/>
      <c r="M58" s="28" t="b">
        <f>M53=N58</f>
        <v>0</v>
      </c>
      <c r="N58" s="29">
        <f>SUM(N53:N57)</f>
        <v>0</v>
      </c>
      <c r="O58" s="30" t="s">
        <v>112</v>
      </c>
      <c r="P58" s="31"/>
      <c r="Q58" s="32"/>
      <c r="R58" s="32"/>
      <c r="S58" s="32"/>
      <c r="T58" s="33">
        <f>SUM(T53:T57)</f>
        <v>0</v>
      </c>
      <c r="U58" s="34"/>
      <c r="V58" s="34"/>
      <c r="W58" s="34"/>
      <c r="X58" s="35"/>
      <c r="Y58" s="165"/>
      <c r="Z58" s="36"/>
      <c r="AA58" s="4"/>
      <c r="AB58" s="37"/>
      <c r="AC58" s="37"/>
      <c r="AD58" s="38"/>
      <c r="AE58" s="37"/>
      <c r="AF58" s="37"/>
      <c r="AG58" s="37"/>
      <c r="AH58" s="37"/>
      <c r="AI58" s="37"/>
      <c r="AJ58" s="37"/>
      <c r="AK58" s="37"/>
      <c r="AL58" s="37"/>
      <c r="AM58" s="37"/>
      <c r="AN58" s="37"/>
      <c r="AO58" s="39"/>
      <c r="AP58" s="24"/>
      <c r="AQ58" s="8"/>
    </row>
    <row r="59" spans="1:43" ht="14.65" customHeight="1">
      <c r="A59" s="100">
        <f>A53+1</f>
        <v>10</v>
      </c>
      <c r="B59" s="187" t="s">
        <v>131</v>
      </c>
      <c r="C59" s="188"/>
      <c r="D59" s="117">
        <f>+Noviembre!M59</f>
        <v>16</v>
      </c>
      <c r="E59" s="126"/>
      <c r="F59" s="132"/>
      <c r="G59" s="132"/>
      <c r="H59" s="132"/>
      <c r="I59" s="132"/>
      <c r="J59" s="144">
        <f>+F59+G59</f>
        <v>0</v>
      </c>
      <c r="K59" s="147">
        <f>+AO59</f>
        <v>0</v>
      </c>
      <c r="L59" s="150">
        <f>+J59+K59</f>
        <v>0</v>
      </c>
      <c r="M59" s="153">
        <f>+(D59+E59)-(L59)+H59-I59</f>
        <v>16</v>
      </c>
      <c r="N59" s="14"/>
      <c r="O59" s="15"/>
      <c r="P59" s="15"/>
      <c r="Q59" s="16"/>
      <c r="R59" s="17" t="str">
        <f ca="1">IF(Q59=0," ",IFERROR(IF(DATEDIF(TODAY(),Q59,"M")&lt;=5,"ROJO",IF(DATEDIF(TODAY(),Q59,"M")&gt;=12,"VERDE",IF(AND(DATEDIF(TODAY(),Q59,"M")&gt;=6,DATEDIF(TODAY(),Q59,"M")&lt;=11),"AMARILLO"))),S59))</f>
        <v xml:space="preserve"> </v>
      </c>
      <c r="S59" s="17" t="str">
        <f>IF(Q59=0," ",IF(Q59&lt;=$N$4,"VENCIDO","NO VENCIDO"))</f>
        <v xml:space="preserve"> </v>
      </c>
      <c r="T59" s="18"/>
      <c r="U59" s="19"/>
      <c r="V59" s="19"/>
      <c r="W59" s="20"/>
      <c r="X59" s="20"/>
      <c r="Y59" s="163">
        <f>+AT59</f>
        <v>0</v>
      </c>
      <c r="Z59" s="21"/>
      <c r="AA59" s="4"/>
      <c r="AB59" s="166"/>
      <c r="AC59" s="166"/>
      <c r="AD59" s="170">
        <f>+AB59+AC59</f>
        <v>0</v>
      </c>
      <c r="AE59" s="166"/>
      <c r="AF59" s="166"/>
      <c r="AG59" s="166"/>
      <c r="AH59" s="166"/>
      <c r="AI59" s="166"/>
      <c r="AJ59" s="166"/>
      <c r="AK59" s="166"/>
      <c r="AL59" s="166"/>
      <c r="AM59" s="166"/>
      <c r="AN59" s="166"/>
      <c r="AO59" s="183">
        <f>SUM(AD59:AN63)</f>
        <v>0</v>
      </c>
      <c r="AP59" s="24"/>
      <c r="AQ59" s="8"/>
    </row>
    <row r="60" spans="1:43" ht="14.65" customHeight="1">
      <c r="A60" s="101"/>
      <c r="B60" s="189"/>
      <c r="C60" s="190"/>
      <c r="D60" s="118"/>
      <c r="E60" s="127"/>
      <c r="F60" s="133"/>
      <c r="G60" s="133"/>
      <c r="H60" s="133"/>
      <c r="I60" s="133"/>
      <c r="J60" s="145"/>
      <c r="K60" s="148"/>
      <c r="L60" s="151"/>
      <c r="M60" s="154"/>
      <c r="N60" s="14"/>
      <c r="O60" s="15"/>
      <c r="P60" s="15"/>
      <c r="Q60" s="16"/>
      <c r="R60" s="17" t="str">
        <f ca="1">IF(Q60=0," ",IFERROR(IF(DATEDIF(TODAY(),Q60,"M")&lt;=5,"ROJO",IF(DATEDIF(TODAY(),Q60,"M")&gt;=12,"VERDE",IF(AND(DATEDIF(TODAY(),Q60,"M")&gt;=6,DATEDIF(TODAY(),Q60,"M")&lt;=11),"AMARILLO"))),S60))</f>
        <v xml:space="preserve"> </v>
      </c>
      <c r="S60" s="25" t="str">
        <f>IF(Q60=0," ",IF(Q60&lt;=$N$4,"VENCIDO","NO VENCIDO"))</f>
        <v xml:space="preserve"> </v>
      </c>
      <c r="T60" s="18"/>
      <c r="U60" s="19"/>
      <c r="V60" s="19"/>
      <c r="W60" s="20"/>
      <c r="X60" s="20"/>
      <c r="Y60" s="164"/>
      <c r="Z60" s="21"/>
      <c r="AA60" s="4"/>
      <c r="AB60" s="166"/>
      <c r="AC60" s="166"/>
      <c r="AD60" s="170"/>
      <c r="AE60" s="166"/>
      <c r="AF60" s="166"/>
      <c r="AG60" s="166"/>
      <c r="AH60" s="166"/>
      <c r="AI60" s="166"/>
      <c r="AJ60" s="166"/>
      <c r="AK60" s="166"/>
      <c r="AL60" s="166"/>
      <c r="AM60" s="166"/>
      <c r="AN60" s="166"/>
      <c r="AO60" s="184"/>
      <c r="AP60" s="24"/>
      <c r="AQ60" s="8"/>
    </row>
    <row r="61" spans="1:43" ht="14.65" customHeight="1">
      <c r="A61" s="101"/>
      <c r="B61" s="189"/>
      <c r="C61" s="190"/>
      <c r="D61" s="118"/>
      <c r="E61" s="127"/>
      <c r="F61" s="133"/>
      <c r="G61" s="133"/>
      <c r="H61" s="133"/>
      <c r="I61" s="133"/>
      <c r="J61" s="145"/>
      <c r="K61" s="148"/>
      <c r="L61" s="151"/>
      <c r="M61" s="154"/>
      <c r="N61" s="14"/>
      <c r="O61" s="15"/>
      <c r="P61" s="15"/>
      <c r="Q61" s="16"/>
      <c r="R61" s="17" t="str">
        <f ca="1">IF(Q61=0," ",IFERROR(IF(DATEDIF(TODAY(),Q61,"M")&lt;=5,"ROJO",IF(DATEDIF(TODAY(),Q61,"M")&gt;=12,"VERDE",IF(AND(DATEDIF(TODAY(),Q61,"M")&gt;=6,DATEDIF(TODAY(),Q61,"M")&lt;=11),"AMARILLO"))),S61))</f>
        <v xml:space="preserve"> </v>
      </c>
      <c r="S61" s="25" t="str">
        <f>IF(Q61=0," ",IF(Q61&lt;=$N$4,"VENCIDO","NO VENCIDO"))</f>
        <v xml:space="preserve"> </v>
      </c>
      <c r="T61" s="18"/>
      <c r="U61" s="19"/>
      <c r="V61" s="19"/>
      <c r="W61" s="20"/>
      <c r="X61" s="20"/>
      <c r="Y61" s="164"/>
      <c r="Z61" s="21"/>
      <c r="AA61" s="4"/>
      <c r="AB61" s="166"/>
      <c r="AC61" s="166"/>
      <c r="AD61" s="170"/>
      <c r="AE61" s="166"/>
      <c r="AF61" s="166"/>
      <c r="AG61" s="166"/>
      <c r="AH61" s="166"/>
      <c r="AI61" s="166"/>
      <c r="AJ61" s="166"/>
      <c r="AK61" s="166"/>
      <c r="AL61" s="166"/>
      <c r="AM61" s="166"/>
      <c r="AN61" s="166"/>
      <c r="AO61" s="184"/>
      <c r="AP61" s="24"/>
      <c r="AQ61" s="8"/>
    </row>
    <row r="62" spans="1:43" ht="14.65" customHeight="1">
      <c r="A62" s="101"/>
      <c r="B62" s="189"/>
      <c r="C62" s="190"/>
      <c r="D62" s="118"/>
      <c r="E62" s="127"/>
      <c r="F62" s="133"/>
      <c r="G62" s="133"/>
      <c r="H62" s="133"/>
      <c r="I62" s="133"/>
      <c r="J62" s="145"/>
      <c r="K62" s="148"/>
      <c r="L62" s="151"/>
      <c r="M62" s="154"/>
      <c r="N62" s="14"/>
      <c r="O62" s="15"/>
      <c r="P62" s="15"/>
      <c r="Q62" s="16"/>
      <c r="R62" s="17" t="str">
        <f ca="1">IF(Q62=0," ",IFERROR(IF(DATEDIF(TODAY(),Q62,"M")&lt;=5,"ROJO",IF(DATEDIF(TODAY(),Q62,"M")&gt;=12,"VERDE",IF(AND(DATEDIF(TODAY(),Q62,"M")&gt;=6,DATEDIF(TODAY(),Q62,"M")&lt;=11),"AMARILLO"))),S62))</f>
        <v xml:space="preserve"> </v>
      </c>
      <c r="S62" s="25" t="str">
        <f>IF(Q62=0," ",IF(Q62&lt;=$N$4,"VENCIDO","NO VENCIDO"))</f>
        <v xml:space="preserve"> </v>
      </c>
      <c r="T62" s="18"/>
      <c r="U62" s="19"/>
      <c r="V62" s="19"/>
      <c r="W62" s="20"/>
      <c r="X62" s="20"/>
      <c r="Y62" s="164"/>
      <c r="Z62" s="21"/>
      <c r="AA62" s="4"/>
      <c r="AB62" s="166"/>
      <c r="AC62" s="166"/>
      <c r="AD62" s="170"/>
      <c r="AE62" s="166"/>
      <c r="AF62" s="166"/>
      <c r="AG62" s="166"/>
      <c r="AH62" s="166"/>
      <c r="AI62" s="166"/>
      <c r="AJ62" s="166"/>
      <c r="AK62" s="166"/>
      <c r="AL62" s="166"/>
      <c r="AM62" s="166"/>
      <c r="AN62" s="166"/>
      <c r="AO62" s="184"/>
      <c r="AP62" s="24"/>
      <c r="AQ62" s="8"/>
    </row>
    <row r="63" spans="1:43" ht="14.65" customHeight="1">
      <c r="A63" s="101"/>
      <c r="B63" s="189"/>
      <c r="C63" s="190"/>
      <c r="D63" s="118"/>
      <c r="E63" s="127"/>
      <c r="F63" s="133"/>
      <c r="G63" s="133"/>
      <c r="H63" s="133"/>
      <c r="I63" s="133"/>
      <c r="J63" s="145"/>
      <c r="K63" s="148"/>
      <c r="L63" s="151"/>
      <c r="M63" s="155"/>
      <c r="N63" s="14"/>
      <c r="O63" s="15"/>
      <c r="P63" s="15"/>
      <c r="Q63" s="16"/>
      <c r="R63" s="17" t="str">
        <f ca="1">IF(Q63=0," ",IFERROR(IF(DATEDIF(TODAY(),Q63,"M")&lt;=5,"ROJO",IF(DATEDIF(TODAY(),Q63,"M")&gt;=12,"VERDE",IF(AND(DATEDIF(TODAY(),Q63,"M")&gt;=6,DATEDIF(TODAY(),Q63,"M")&lt;=11),"AMARILLO"))),S63))</f>
        <v xml:space="preserve"> </v>
      </c>
      <c r="S63" s="25" t="str">
        <f>IF(Q63=0," ",IF(Q63&lt;=$N$4,"VENCIDO","NO VENCIDO"))</f>
        <v xml:space="preserve"> </v>
      </c>
      <c r="T63" s="18"/>
      <c r="U63" s="19"/>
      <c r="V63" s="19"/>
      <c r="W63" s="20"/>
      <c r="X63" s="20"/>
      <c r="Y63" s="164"/>
      <c r="Z63" s="21"/>
      <c r="AA63" s="4"/>
      <c r="AB63" s="166"/>
      <c r="AC63" s="166"/>
      <c r="AD63" s="170"/>
      <c r="AE63" s="166"/>
      <c r="AF63" s="166"/>
      <c r="AG63" s="166"/>
      <c r="AH63" s="166"/>
      <c r="AI63" s="166"/>
      <c r="AJ63" s="166"/>
      <c r="AK63" s="166"/>
      <c r="AL63" s="166"/>
      <c r="AM63" s="166"/>
      <c r="AN63" s="166"/>
      <c r="AO63" s="185"/>
      <c r="AP63" s="24"/>
      <c r="AQ63" s="8"/>
    </row>
    <row r="64" spans="1:43" ht="16.5">
      <c r="A64" s="102"/>
      <c r="B64" s="191"/>
      <c r="C64" s="192"/>
      <c r="D64" s="119"/>
      <c r="E64" s="128"/>
      <c r="F64" s="134"/>
      <c r="G64" s="134"/>
      <c r="H64" s="134"/>
      <c r="I64" s="134"/>
      <c r="J64" s="146"/>
      <c r="K64" s="149"/>
      <c r="L64" s="152"/>
      <c r="M64" s="28" t="b">
        <f>M59=N64</f>
        <v>0</v>
      </c>
      <c r="N64" s="29">
        <f>SUM(N59:N63)</f>
        <v>0</v>
      </c>
      <c r="O64" s="30" t="s">
        <v>112</v>
      </c>
      <c r="P64" s="31"/>
      <c r="Q64" s="32"/>
      <c r="R64" s="32"/>
      <c r="S64" s="32"/>
      <c r="T64" s="33">
        <f>SUM(T59:T63)</f>
        <v>0</v>
      </c>
      <c r="U64" s="34"/>
      <c r="V64" s="34"/>
      <c r="W64" s="34"/>
      <c r="X64" s="35"/>
      <c r="Y64" s="165"/>
      <c r="Z64" s="36"/>
      <c r="AA64" s="4"/>
      <c r="AB64" s="37"/>
      <c r="AC64" s="37"/>
      <c r="AD64" s="38"/>
      <c r="AE64" s="37"/>
      <c r="AF64" s="37"/>
      <c r="AG64" s="37"/>
      <c r="AH64" s="37"/>
      <c r="AI64" s="37"/>
      <c r="AJ64" s="37"/>
      <c r="AK64" s="37"/>
      <c r="AL64" s="37"/>
      <c r="AM64" s="37"/>
      <c r="AN64" s="37"/>
      <c r="AO64" s="39"/>
      <c r="AP64" s="24"/>
      <c r="AQ64" s="8"/>
    </row>
    <row r="65" spans="1:43" ht="14.65" customHeight="1">
      <c r="A65" s="100">
        <f>A59+1</f>
        <v>11</v>
      </c>
      <c r="B65" s="187" t="s">
        <v>134</v>
      </c>
      <c r="C65" s="188"/>
      <c r="D65" s="117">
        <f>+Noviembre!M65</f>
        <v>22</v>
      </c>
      <c r="E65" s="126"/>
      <c r="F65" s="132"/>
      <c r="G65" s="132"/>
      <c r="H65" s="132"/>
      <c r="I65" s="132"/>
      <c r="J65" s="144">
        <f>+F65+G65</f>
        <v>0</v>
      </c>
      <c r="K65" s="147">
        <f>+AO65</f>
        <v>0</v>
      </c>
      <c r="L65" s="150">
        <f>+J65+K65</f>
        <v>0</v>
      </c>
      <c r="M65" s="153">
        <f>+(D65+E65)-(L65)+H65-I65</f>
        <v>22</v>
      </c>
      <c r="N65" s="14"/>
      <c r="O65" s="15"/>
      <c r="P65" s="15"/>
      <c r="Q65" s="16"/>
      <c r="R65" s="17" t="str">
        <f ca="1">IF(Q65=0," ",IFERROR(IF(DATEDIF(TODAY(),Q65,"M")&lt;=5,"ROJO",IF(DATEDIF(TODAY(),Q65,"M")&gt;=12,"VERDE",IF(AND(DATEDIF(TODAY(),Q65,"M")&gt;=6,DATEDIF(TODAY(),Q65,"M")&lt;=11),"AMARILLO"))),S65))</f>
        <v xml:space="preserve"> </v>
      </c>
      <c r="S65" s="17" t="str">
        <f>IF(Q65=0," ",IF(Q65&lt;=$N$4,"VENCIDO","NO VENCIDO"))</f>
        <v xml:space="preserve"> </v>
      </c>
      <c r="T65" s="18"/>
      <c r="U65" s="19"/>
      <c r="V65" s="19"/>
      <c r="W65" s="20"/>
      <c r="X65" s="20"/>
      <c r="Y65" s="163">
        <f>+AT65</f>
        <v>0</v>
      </c>
      <c r="Z65" s="21"/>
      <c r="AA65" s="4"/>
      <c r="AB65" s="166"/>
      <c r="AC65" s="166"/>
      <c r="AD65" s="170">
        <f>+AB65+AC65</f>
        <v>0</v>
      </c>
      <c r="AE65" s="166"/>
      <c r="AF65" s="166"/>
      <c r="AG65" s="166"/>
      <c r="AH65" s="166"/>
      <c r="AI65" s="166"/>
      <c r="AJ65" s="166"/>
      <c r="AK65" s="166"/>
      <c r="AL65" s="166"/>
      <c r="AM65" s="166"/>
      <c r="AN65" s="166"/>
      <c r="AO65" s="183">
        <f>SUM(AD65:AN69)</f>
        <v>0</v>
      </c>
      <c r="AP65" s="24"/>
      <c r="AQ65" s="8"/>
    </row>
    <row r="66" spans="1:43" ht="14.65" customHeight="1">
      <c r="A66" s="101"/>
      <c r="B66" s="189"/>
      <c r="C66" s="190"/>
      <c r="D66" s="118"/>
      <c r="E66" s="127"/>
      <c r="F66" s="133"/>
      <c r="G66" s="133"/>
      <c r="H66" s="133"/>
      <c r="I66" s="133"/>
      <c r="J66" s="145"/>
      <c r="K66" s="148"/>
      <c r="L66" s="151"/>
      <c r="M66" s="154"/>
      <c r="N66" s="14"/>
      <c r="O66" s="15"/>
      <c r="P66" s="15"/>
      <c r="Q66" s="16"/>
      <c r="R66" s="17" t="str">
        <f ca="1">IF(Q66=0," ",IFERROR(IF(DATEDIF(TODAY(),Q66,"M")&lt;=5,"ROJO",IF(DATEDIF(TODAY(),Q66,"M")&gt;=12,"VERDE",IF(AND(DATEDIF(TODAY(),Q66,"M")&gt;=6,DATEDIF(TODAY(),Q66,"M")&lt;=11),"AMARILLO"))),S66))</f>
        <v xml:space="preserve"> </v>
      </c>
      <c r="S66" s="25" t="str">
        <f>IF(Q66=0," ",IF(Q66&lt;=$N$4,"VENCIDO","NO VENCIDO"))</f>
        <v xml:space="preserve"> </v>
      </c>
      <c r="T66" s="18"/>
      <c r="U66" s="19"/>
      <c r="V66" s="19"/>
      <c r="W66" s="20"/>
      <c r="X66" s="20"/>
      <c r="Y66" s="164"/>
      <c r="Z66" s="21"/>
      <c r="AA66" s="4"/>
      <c r="AB66" s="166"/>
      <c r="AC66" s="166"/>
      <c r="AD66" s="170"/>
      <c r="AE66" s="166"/>
      <c r="AF66" s="166"/>
      <c r="AG66" s="166"/>
      <c r="AH66" s="166"/>
      <c r="AI66" s="166"/>
      <c r="AJ66" s="166"/>
      <c r="AK66" s="166"/>
      <c r="AL66" s="166"/>
      <c r="AM66" s="166"/>
      <c r="AN66" s="166"/>
      <c r="AO66" s="184"/>
      <c r="AP66" s="24"/>
      <c r="AQ66" s="8"/>
    </row>
    <row r="67" spans="1:43" ht="14.65" customHeight="1">
      <c r="A67" s="101"/>
      <c r="B67" s="189"/>
      <c r="C67" s="190"/>
      <c r="D67" s="118"/>
      <c r="E67" s="127"/>
      <c r="F67" s="133"/>
      <c r="G67" s="133"/>
      <c r="H67" s="133"/>
      <c r="I67" s="133"/>
      <c r="J67" s="145"/>
      <c r="K67" s="148"/>
      <c r="L67" s="151"/>
      <c r="M67" s="154"/>
      <c r="N67" s="14"/>
      <c r="O67" s="15"/>
      <c r="P67" s="15"/>
      <c r="Q67" s="16"/>
      <c r="R67" s="17" t="str">
        <f ca="1">IF(Q67=0," ",IFERROR(IF(DATEDIF(TODAY(),Q67,"M")&lt;=5,"ROJO",IF(DATEDIF(TODAY(),Q67,"M")&gt;=12,"VERDE",IF(AND(DATEDIF(TODAY(),Q67,"M")&gt;=6,DATEDIF(TODAY(),Q67,"M")&lt;=11),"AMARILLO"))),S67))</f>
        <v xml:space="preserve"> </v>
      </c>
      <c r="S67" s="25" t="str">
        <f>IF(Q67=0," ",IF(Q67&lt;=$N$4,"VENCIDO","NO VENCIDO"))</f>
        <v xml:space="preserve"> </v>
      </c>
      <c r="T67" s="18"/>
      <c r="U67" s="19"/>
      <c r="V67" s="19"/>
      <c r="W67" s="20"/>
      <c r="X67" s="20"/>
      <c r="Y67" s="164"/>
      <c r="Z67" s="21"/>
      <c r="AA67" s="4"/>
      <c r="AB67" s="166"/>
      <c r="AC67" s="166"/>
      <c r="AD67" s="170"/>
      <c r="AE67" s="166"/>
      <c r="AF67" s="166"/>
      <c r="AG67" s="166"/>
      <c r="AH67" s="166"/>
      <c r="AI67" s="166"/>
      <c r="AJ67" s="166"/>
      <c r="AK67" s="166"/>
      <c r="AL67" s="166"/>
      <c r="AM67" s="166"/>
      <c r="AN67" s="166"/>
      <c r="AO67" s="184"/>
      <c r="AP67" s="24"/>
      <c r="AQ67" s="8"/>
    </row>
    <row r="68" spans="1:43" ht="14.65" customHeight="1">
      <c r="A68" s="101"/>
      <c r="B68" s="189"/>
      <c r="C68" s="190"/>
      <c r="D68" s="118"/>
      <c r="E68" s="127"/>
      <c r="F68" s="133"/>
      <c r="G68" s="133"/>
      <c r="H68" s="133"/>
      <c r="I68" s="133"/>
      <c r="J68" s="145"/>
      <c r="K68" s="148"/>
      <c r="L68" s="151"/>
      <c r="M68" s="154"/>
      <c r="N68" s="14"/>
      <c r="O68" s="15"/>
      <c r="P68" s="15"/>
      <c r="Q68" s="16"/>
      <c r="R68" s="17" t="str">
        <f ca="1">IF(Q68=0," ",IFERROR(IF(DATEDIF(TODAY(),Q68,"M")&lt;=5,"ROJO",IF(DATEDIF(TODAY(),Q68,"M")&gt;=12,"VERDE",IF(AND(DATEDIF(TODAY(),Q68,"M")&gt;=6,DATEDIF(TODAY(),Q68,"M")&lt;=11),"AMARILLO"))),S68))</f>
        <v xml:space="preserve"> </v>
      </c>
      <c r="S68" s="25" t="str">
        <f>IF(Q68=0," ",IF(Q68&lt;=$N$4,"VENCIDO","NO VENCIDO"))</f>
        <v xml:space="preserve"> </v>
      </c>
      <c r="T68" s="18"/>
      <c r="U68" s="19"/>
      <c r="V68" s="19"/>
      <c r="W68" s="20"/>
      <c r="X68" s="20"/>
      <c r="Y68" s="164"/>
      <c r="Z68" s="21"/>
      <c r="AA68" s="4"/>
      <c r="AB68" s="166"/>
      <c r="AC68" s="166"/>
      <c r="AD68" s="170"/>
      <c r="AE68" s="166"/>
      <c r="AF68" s="166"/>
      <c r="AG68" s="166"/>
      <c r="AH68" s="166"/>
      <c r="AI68" s="166"/>
      <c r="AJ68" s="166"/>
      <c r="AK68" s="166"/>
      <c r="AL68" s="166"/>
      <c r="AM68" s="166"/>
      <c r="AN68" s="166"/>
      <c r="AO68" s="184"/>
      <c r="AP68" s="24"/>
      <c r="AQ68" s="8"/>
    </row>
    <row r="69" spans="1:43" ht="14.65" customHeight="1">
      <c r="A69" s="101"/>
      <c r="B69" s="189"/>
      <c r="C69" s="190"/>
      <c r="D69" s="118"/>
      <c r="E69" s="127"/>
      <c r="F69" s="133"/>
      <c r="G69" s="133"/>
      <c r="H69" s="133"/>
      <c r="I69" s="133"/>
      <c r="J69" s="145"/>
      <c r="K69" s="148"/>
      <c r="L69" s="151"/>
      <c r="M69" s="155"/>
      <c r="N69" s="14"/>
      <c r="O69" s="15"/>
      <c r="P69" s="15"/>
      <c r="Q69" s="16"/>
      <c r="R69" s="17" t="str">
        <f ca="1">IF(Q69=0," ",IFERROR(IF(DATEDIF(TODAY(),Q69,"M")&lt;=5,"ROJO",IF(DATEDIF(TODAY(),Q69,"M")&gt;=12,"VERDE",IF(AND(DATEDIF(TODAY(),Q69,"M")&gt;=6,DATEDIF(TODAY(),Q69,"M")&lt;=11),"AMARILLO"))),S69))</f>
        <v xml:space="preserve"> </v>
      </c>
      <c r="S69" s="25" t="str">
        <f>IF(Q69=0," ",IF(Q69&lt;=$N$4,"VENCIDO","NO VENCIDO"))</f>
        <v xml:space="preserve"> </v>
      </c>
      <c r="T69" s="18"/>
      <c r="U69" s="19"/>
      <c r="V69" s="19"/>
      <c r="W69" s="20"/>
      <c r="X69" s="20"/>
      <c r="Y69" s="164"/>
      <c r="Z69" s="21"/>
      <c r="AA69" s="4"/>
      <c r="AB69" s="166"/>
      <c r="AC69" s="166"/>
      <c r="AD69" s="170"/>
      <c r="AE69" s="166"/>
      <c r="AF69" s="166"/>
      <c r="AG69" s="166"/>
      <c r="AH69" s="166"/>
      <c r="AI69" s="166"/>
      <c r="AJ69" s="166"/>
      <c r="AK69" s="166"/>
      <c r="AL69" s="166"/>
      <c r="AM69" s="166"/>
      <c r="AN69" s="166"/>
      <c r="AO69" s="185"/>
      <c r="AP69" s="24"/>
      <c r="AQ69" s="8"/>
    </row>
    <row r="70" spans="1:43" ht="16.5">
      <c r="A70" s="102"/>
      <c r="B70" s="191"/>
      <c r="C70" s="192"/>
      <c r="D70" s="119"/>
      <c r="E70" s="128"/>
      <c r="F70" s="134"/>
      <c r="G70" s="134"/>
      <c r="H70" s="134"/>
      <c r="I70" s="134"/>
      <c r="J70" s="146"/>
      <c r="K70" s="149"/>
      <c r="L70" s="152"/>
      <c r="M70" s="28" t="b">
        <f>M65=N70</f>
        <v>0</v>
      </c>
      <c r="N70" s="29">
        <f>SUM(N65:N69)</f>
        <v>0</v>
      </c>
      <c r="O70" s="30" t="s">
        <v>112</v>
      </c>
      <c r="P70" s="31"/>
      <c r="Q70" s="32"/>
      <c r="R70" s="32"/>
      <c r="S70" s="32"/>
      <c r="T70" s="33">
        <f>SUM(T65:T69)</f>
        <v>0</v>
      </c>
      <c r="U70" s="34"/>
      <c r="V70" s="34"/>
      <c r="W70" s="34"/>
      <c r="X70" s="35"/>
      <c r="Y70" s="165"/>
      <c r="Z70" s="36"/>
      <c r="AA70" s="4"/>
      <c r="AB70" s="37"/>
      <c r="AC70" s="37"/>
      <c r="AD70" s="38"/>
      <c r="AE70" s="37"/>
      <c r="AF70" s="37"/>
      <c r="AG70" s="37"/>
      <c r="AH70" s="37"/>
      <c r="AI70" s="37"/>
      <c r="AJ70" s="37"/>
      <c r="AK70" s="37"/>
      <c r="AL70" s="37"/>
      <c r="AM70" s="37"/>
      <c r="AN70" s="37"/>
      <c r="AO70" s="39"/>
      <c r="AP70" s="24"/>
      <c r="AQ70" s="8"/>
    </row>
    <row r="71" spans="1:43" ht="14.65" customHeight="1">
      <c r="A71" s="100">
        <f>A65+1</f>
        <v>12</v>
      </c>
      <c r="B71" s="193" t="s">
        <v>137</v>
      </c>
      <c r="C71" s="193"/>
      <c r="D71" s="117">
        <f>+Noviembre!M71</f>
        <v>0</v>
      </c>
      <c r="E71" s="126"/>
      <c r="F71" s="132"/>
      <c r="G71" s="132"/>
      <c r="H71" s="132"/>
      <c r="I71" s="132"/>
      <c r="J71" s="144">
        <f>+F71+G71</f>
        <v>0</v>
      </c>
      <c r="K71" s="147">
        <f>+AO71</f>
        <v>0</v>
      </c>
      <c r="L71" s="150">
        <f>+J71+K71</f>
        <v>0</v>
      </c>
      <c r="M71" s="153">
        <f>+(D71+E71)-(L71)+H71-I71</f>
        <v>0</v>
      </c>
      <c r="N71" s="14"/>
      <c r="O71" s="15"/>
      <c r="P71" s="15"/>
      <c r="Q71" s="16"/>
      <c r="R71" s="17" t="str">
        <f ca="1">IF(Q71=0," ",IFERROR(IF(DATEDIF(TODAY(),Q71,"M")&lt;=5,"ROJO",IF(DATEDIF(TODAY(),Q71,"M")&gt;=12,"VERDE",IF(AND(DATEDIF(TODAY(),Q71,"M")&gt;=6,DATEDIF(TODAY(),Q71,"M")&lt;=11),"AMARILLO"))),S71))</f>
        <v xml:space="preserve"> </v>
      </c>
      <c r="S71" s="17" t="str">
        <f>IF(Q71=0," ",IF(Q71&lt;=$N$4,"VENCIDO","NO VENCIDO"))</f>
        <v xml:space="preserve"> </v>
      </c>
      <c r="T71" s="18"/>
      <c r="U71" s="19"/>
      <c r="V71" s="19"/>
      <c r="W71" s="20"/>
      <c r="X71" s="20"/>
      <c r="Y71" s="163">
        <f>+AT71</f>
        <v>0</v>
      </c>
      <c r="Z71" s="21"/>
      <c r="AA71" s="4"/>
      <c r="AB71" s="166"/>
      <c r="AC71" s="166"/>
      <c r="AD71" s="170">
        <f>+AB71+AC71</f>
        <v>0</v>
      </c>
      <c r="AE71" s="166"/>
      <c r="AF71" s="166"/>
      <c r="AG71" s="166"/>
      <c r="AH71" s="166"/>
      <c r="AI71" s="166"/>
      <c r="AJ71" s="166"/>
      <c r="AK71" s="166"/>
      <c r="AL71" s="166"/>
      <c r="AM71" s="166"/>
      <c r="AN71" s="166"/>
      <c r="AO71" s="183">
        <f>SUM(AD71:AN75)</f>
        <v>0</v>
      </c>
      <c r="AP71" s="24"/>
      <c r="AQ71" s="8"/>
    </row>
    <row r="72" spans="1:43" ht="14.65" customHeight="1">
      <c r="A72" s="101"/>
      <c r="B72" s="193"/>
      <c r="C72" s="193"/>
      <c r="D72" s="118"/>
      <c r="E72" s="127"/>
      <c r="F72" s="133"/>
      <c r="G72" s="133"/>
      <c r="H72" s="133"/>
      <c r="I72" s="133"/>
      <c r="J72" s="145"/>
      <c r="K72" s="148"/>
      <c r="L72" s="151"/>
      <c r="M72" s="154"/>
      <c r="N72" s="14"/>
      <c r="O72" s="15"/>
      <c r="P72" s="15"/>
      <c r="Q72" s="16"/>
      <c r="R72" s="17" t="str">
        <f ca="1">IF(Q72=0," ",IFERROR(IF(DATEDIF(TODAY(),Q72,"M")&lt;=5,"ROJO",IF(DATEDIF(TODAY(),Q72,"M")&gt;=12,"VERDE",IF(AND(DATEDIF(TODAY(),Q72,"M")&gt;=6,DATEDIF(TODAY(),Q72,"M")&lt;=11),"AMARILLO"))),S72))</f>
        <v xml:space="preserve"> </v>
      </c>
      <c r="S72" s="25" t="str">
        <f>IF(Q72=0," ",IF(Q72&lt;=$N$4,"VENCIDO","NO VENCIDO"))</f>
        <v xml:space="preserve"> </v>
      </c>
      <c r="T72" s="18"/>
      <c r="U72" s="19"/>
      <c r="V72" s="19"/>
      <c r="W72" s="20"/>
      <c r="X72" s="20"/>
      <c r="Y72" s="164"/>
      <c r="Z72" s="21"/>
      <c r="AA72" s="4"/>
      <c r="AB72" s="166"/>
      <c r="AC72" s="166"/>
      <c r="AD72" s="170"/>
      <c r="AE72" s="166"/>
      <c r="AF72" s="166"/>
      <c r="AG72" s="166"/>
      <c r="AH72" s="166"/>
      <c r="AI72" s="166"/>
      <c r="AJ72" s="166"/>
      <c r="AK72" s="166"/>
      <c r="AL72" s="166"/>
      <c r="AM72" s="166"/>
      <c r="AN72" s="166"/>
      <c r="AO72" s="184"/>
      <c r="AP72" s="24"/>
      <c r="AQ72" s="8"/>
    </row>
    <row r="73" spans="1:43" ht="14.65" customHeight="1">
      <c r="A73" s="101"/>
      <c r="B73" s="193"/>
      <c r="C73" s="193"/>
      <c r="D73" s="118"/>
      <c r="E73" s="127"/>
      <c r="F73" s="133"/>
      <c r="G73" s="133"/>
      <c r="H73" s="133"/>
      <c r="I73" s="133"/>
      <c r="J73" s="145"/>
      <c r="K73" s="148"/>
      <c r="L73" s="151"/>
      <c r="M73" s="154"/>
      <c r="N73" s="14"/>
      <c r="O73" s="15"/>
      <c r="P73" s="15"/>
      <c r="Q73" s="16"/>
      <c r="R73" s="17" t="str">
        <f ca="1">IF(Q73=0," ",IFERROR(IF(DATEDIF(TODAY(),Q73,"M")&lt;=5,"ROJO",IF(DATEDIF(TODAY(),Q73,"M")&gt;=12,"VERDE",IF(AND(DATEDIF(TODAY(),Q73,"M")&gt;=6,DATEDIF(TODAY(),Q73,"M")&lt;=11),"AMARILLO"))),S73))</f>
        <v xml:space="preserve"> </v>
      </c>
      <c r="S73" s="25" t="str">
        <f>IF(Q73=0," ",IF(Q73&lt;=$N$4,"VENCIDO","NO VENCIDO"))</f>
        <v xml:space="preserve"> </v>
      </c>
      <c r="T73" s="18"/>
      <c r="U73" s="19"/>
      <c r="V73" s="19"/>
      <c r="W73" s="20"/>
      <c r="X73" s="20"/>
      <c r="Y73" s="164"/>
      <c r="Z73" s="21"/>
      <c r="AA73" s="4"/>
      <c r="AB73" s="166"/>
      <c r="AC73" s="166"/>
      <c r="AD73" s="170"/>
      <c r="AE73" s="166"/>
      <c r="AF73" s="166"/>
      <c r="AG73" s="166"/>
      <c r="AH73" s="166"/>
      <c r="AI73" s="166"/>
      <c r="AJ73" s="166"/>
      <c r="AK73" s="166"/>
      <c r="AL73" s="166"/>
      <c r="AM73" s="166"/>
      <c r="AN73" s="166"/>
      <c r="AO73" s="184"/>
      <c r="AP73" s="24"/>
      <c r="AQ73" s="8"/>
    </row>
    <row r="74" spans="1:43" ht="14.65" customHeight="1">
      <c r="A74" s="101"/>
      <c r="B74" s="193"/>
      <c r="C74" s="193"/>
      <c r="D74" s="118"/>
      <c r="E74" s="127"/>
      <c r="F74" s="133"/>
      <c r="G74" s="133"/>
      <c r="H74" s="133"/>
      <c r="I74" s="133"/>
      <c r="J74" s="145"/>
      <c r="K74" s="148"/>
      <c r="L74" s="151"/>
      <c r="M74" s="154"/>
      <c r="N74" s="14"/>
      <c r="O74" s="15"/>
      <c r="P74" s="15"/>
      <c r="Q74" s="16"/>
      <c r="R74" s="17" t="str">
        <f ca="1">IF(Q74=0," ",IFERROR(IF(DATEDIF(TODAY(),Q74,"M")&lt;=5,"ROJO",IF(DATEDIF(TODAY(),Q74,"M")&gt;=12,"VERDE",IF(AND(DATEDIF(TODAY(),Q74,"M")&gt;=6,DATEDIF(TODAY(),Q74,"M")&lt;=11),"AMARILLO"))),S74))</f>
        <v xml:space="preserve"> </v>
      </c>
      <c r="S74" s="25" t="str">
        <f>IF(Q74=0," ",IF(Q74&lt;=$N$4,"VENCIDO","NO VENCIDO"))</f>
        <v xml:space="preserve"> </v>
      </c>
      <c r="T74" s="18"/>
      <c r="U74" s="19"/>
      <c r="V74" s="19"/>
      <c r="W74" s="20"/>
      <c r="X74" s="20"/>
      <c r="Y74" s="164"/>
      <c r="Z74" s="21"/>
      <c r="AA74" s="4"/>
      <c r="AB74" s="166"/>
      <c r="AC74" s="166"/>
      <c r="AD74" s="170"/>
      <c r="AE74" s="166"/>
      <c r="AF74" s="166"/>
      <c r="AG74" s="166"/>
      <c r="AH74" s="166"/>
      <c r="AI74" s="166"/>
      <c r="AJ74" s="166"/>
      <c r="AK74" s="166"/>
      <c r="AL74" s="166"/>
      <c r="AM74" s="166"/>
      <c r="AN74" s="166"/>
      <c r="AO74" s="184"/>
      <c r="AP74" s="24"/>
      <c r="AQ74" s="8"/>
    </row>
    <row r="75" spans="1:43" ht="14.65" customHeight="1">
      <c r="A75" s="101"/>
      <c r="B75" s="193"/>
      <c r="C75" s="193"/>
      <c r="D75" s="118"/>
      <c r="E75" s="127"/>
      <c r="F75" s="133"/>
      <c r="G75" s="133"/>
      <c r="H75" s="133"/>
      <c r="I75" s="133"/>
      <c r="J75" s="145"/>
      <c r="K75" s="148"/>
      <c r="L75" s="151"/>
      <c r="M75" s="155"/>
      <c r="N75" s="14"/>
      <c r="O75" s="15"/>
      <c r="P75" s="15"/>
      <c r="Q75" s="16"/>
      <c r="R75" s="17" t="str">
        <f ca="1">IF(Q75=0," ",IFERROR(IF(DATEDIF(TODAY(),Q75,"M")&lt;=5,"ROJO",IF(DATEDIF(TODAY(),Q75,"M")&gt;=12,"VERDE",IF(AND(DATEDIF(TODAY(),Q75,"M")&gt;=6,DATEDIF(TODAY(),Q75,"M")&lt;=11),"AMARILLO"))),S75))</f>
        <v xml:space="preserve"> </v>
      </c>
      <c r="S75" s="25" t="str">
        <f>IF(Q75=0," ",IF(Q75&lt;=$N$4,"VENCIDO","NO VENCIDO"))</f>
        <v xml:space="preserve"> </v>
      </c>
      <c r="T75" s="18"/>
      <c r="U75" s="19"/>
      <c r="V75" s="19"/>
      <c r="W75" s="20"/>
      <c r="X75" s="20"/>
      <c r="Y75" s="164"/>
      <c r="Z75" s="21"/>
      <c r="AA75" s="4"/>
      <c r="AB75" s="166"/>
      <c r="AC75" s="166"/>
      <c r="AD75" s="170"/>
      <c r="AE75" s="166"/>
      <c r="AF75" s="166"/>
      <c r="AG75" s="166"/>
      <c r="AH75" s="166"/>
      <c r="AI75" s="166"/>
      <c r="AJ75" s="166"/>
      <c r="AK75" s="166"/>
      <c r="AL75" s="166"/>
      <c r="AM75" s="166"/>
      <c r="AN75" s="166"/>
      <c r="AO75" s="185"/>
      <c r="AP75" s="24"/>
      <c r="AQ75" s="8"/>
    </row>
    <row r="76" spans="1:43" ht="16.5">
      <c r="A76" s="102"/>
      <c r="B76" s="193"/>
      <c r="C76" s="193"/>
      <c r="D76" s="119"/>
      <c r="E76" s="128"/>
      <c r="F76" s="134"/>
      <c r="G76" s="134"/>
      <c r="H76" s="134"/>
      <c r="I76" s="134"/>
      <c r="J76" s="146"/>
      <c r="K76" s="149"/>
      <c r="L76" s="152"/>
      <c r="M76" s="28" t="b">
        <f>M71=N76</f>
        <v>1</v>
      </c>
      <c r="N76" s="29">
        <f>SUM(N71:N75)</f>
        <v>0</v>
      </c>
      <c r="O76" s="30" t="s">
        <v>112</v>
      </c>
      <c r="P76" s="31"/>
      <c r="Q76" s="32"/>
      <c r="R76" s="32"/>
      <c r="S76" s="32"/>
      <c r="T76" s="33">
        <f>SUM(T71:T75)</f>
        <v>0</v>
      </c>
      <c r="U76" s="34"/>
      <c r="V76" s="34"/>
      <c r="W76" s="34"/>
      <c r="X76" s="35"/>
      <c r="Y76" s="165"/>
      <c r="Z76" s="36"/>
      <c r="AA76" s="4"/>
      <c r="AB76" s="37"/>
      <c r="AC76" s="38"/>
      <c r="AD76" s="38"/>
      <c r="AE76" s="38"/>
      <c r="AF76" s="38"/>
      <c r="AG76" s="38"/>
      <c r="AH76" s="38"/>
      <c r="AI76" s="38"/>
      <c r="AJ76" s="38"/>
      <c r="AK76" s="38"/>
      <c r="AL76" s="38"/>
      <c r="AM76" s="38"/>
      <c r="AN76" s="38"/>
      <c r="AO76" s="39"/>
      <c r="AP76" s="24"/>
      <c r="AQ76" s="8"/>
    </row>
    <row r="77" spans="1:43" ht="14.65" customHeight="1">
      <c r="A77" s="100">
        <f>A71+1</f>
        <v>13</v>
      </c>
      <c r="B77" s="193" t="s">
        <v>138</v>
      </c>
      <c r="C77" s="193"/>
      <c r="D77" s="117">
        <f>+Noviembre!M77</f>
        <v>19</v>
      </c>
      <c r="E77" s="126"/>
      <c r="F77" s="132"/>
      <c r="G77" s="132"/>
      <c r="H77" s="132"/>
      <c r="I77" s="132"/>
      <c r="J77" s="144">
        <f>+F77+G77</f>
        <v>0</v>
      </c>
      <c r="K77" s="147">
        <f>+AO77</f>
        <v>0</v>
      </c>
      <c r="L77" s="150">
        <f>+J77+K77</f>
        <v>0</v>
      </c>
      <c r="M77" s="153">
        <f>+(D77+E77)-(L77)+H77-I77</f>
        <v>19</v>
      </c>
      <c r="N77" s="14"/>
      <c r="O77" s="15"/>
      <c r="P77" s="15"/>
      <c r="Q77" s="16"/>
      <c r="R77" s="17" t="str">
        <f ca="1">IF(Q77=0," ",IFERROR(IF(DATEDIF(TODAY(),Q77,"M")&lt;=5,"ROJO",IF(DATEDIF(TODAY(),Q77,"M")&gt;=12,"VERDE",IF(AND(DATEDIF(TODAY(),Q77,"M")&gt;=6,DATEDIF(TODAY(),Q77,"M")&lt;=11),"AMARILLO"))),S77))</f>
        <v xml:space="preserve"> </v>
      </c>
      <c r="S77" s="17" t="str">
        <f>IF(Q77=0," ",IF(Q77&lt;=$N$4,"VENCIDO","NO VENCIDO"))</f>
        <v xml:space="preserve"> </v>
      </c>
      <c r="T77" s="18"/>
      <c r="U77" s="19"/>
      <c r="V77" s="19"/>
      <c r="W77" s="20"/>
      <c r="X77" s="20"/>
      <c r="Y77" s="163">
        <f>+AT77</f>
        <v>0</v>
      </c>
      <c r="Z77" s="21"/>
      <c r="AA77" s="4"/>
      <c r="AB77" s="166"/>
      <c r="AC77" s="166"/>
      <c r="AD77" s="170">
        <f>+AB77+AC77</f>
        <v>0</v>
      </c>
      <c r="AE77" s="166"/>
      <c r="AF77" s="166"/>
      <c r="AG77" s="166"/>
      <c r="AH77" s="166"/>
      <c r="AI77" s="166"/>
      <c r="AJ77" s="166"/>
      <c r="AK77" s="166"/>
      <c r="AL77" s="166"/>
      <c r="AM77" s="166"/>
      <c r="AN77" s="166"/>
      <c r="AO77" s="183">
        <f>SUM(AD77:AN81)</f>
        <v>0</v>
      </c>
      <c r="AP77" s="24"/>
      <c r="AQ77" s="8"/>
    </row>
    <row r="78" spans="1:43" ht="14.65" customHeight="1">
      <c r="A78" s="101"/>
      <c r="B78" s="193"/>
      <c r="C78" s="193"/>
      <c r="D78" s="118"/>
      <c r="E78" s="127"/>
      <c r="F78" s="133"/>
      <c r="G78" s="133"/>
      <c r="H78" s="133"/>
      <c r="I78" s="133"/>
      <c r="J78" s="145"/>
      <c r="K78" s="148"/>
      <c r="L78" s="151"/>
      <c r="M78" s="154"/>
      <c r="N78" s="14"/>
      <c r="O78" s="15"/>
      <c r="P78" s="15"/>
      <c r="Q78" s="16"/>
      <c r="R78" s="17" t="str">
        <f ca="1">IF(Q78=0," ",IFERROR(IF(DATEDIF(TODAY(),Q78,"M")&lt;=5,"ROJO",IF(DATEDIF(TODAY(),Q78,"M")&gt;=12,"VERDE",IF(AND(DATEDIF(TODAY(),Q78,"M")&gt;=6,DATEDIF(TODAY(),Q78,"M")&lt;=11),"AMARILLO"))),S78))</f>
        <v xml:space="preserve"> </v>
      </c>
      <c r="S78" s="25" t="str">
        <f>IF(Q78=0," ",IF(Q78&lt;=$N$4,"VENCIDO","NO VENCIDO"))</f>
        <v xml:space="preserve"> </v>
      </c>
      <c r="T78" s="18"/>
      <c r="U78" s="19"/>
      <c r="V78" s="19"/>
      <c r="W78" s="20"/>
      <c r="X78" s="20"/>
      <c r="Y78" s="164"/>
      <c r="Z78" s="21"/>
      <c r="AA78" s="4"/>
      <c r="AB78" s="166"/>
      <c r="AC78" s="166"/>
      <c r="AD78" s="170"/>
      <c r="AE78" s="166"/>
      <c r="AF78" s="166"/>
      <c r="AG78" s="166"/>
      <c r="AH78" s="166"/>
      <c r="AI78" s="166"/>
      <c r="AJ78" s="166"/>
      <c r="AK78" s="166"/>
      <c r="AL78" s="166"/>
      <c r="AM78" s="166"/>
      <c r="AN78" s="166"/>
      <c r="AO78" s="184"/>
      <c r="AP78" s="24"/>
      <c r="AQ78" s="8"/>
    </row>
    <row r="79" spans="1:43" ht="14.65" customHeight="1">
      <c r="A79" s="101"/>
      <c r="B79" s="193"/>
      <c r="C79" s="193"/>
      <c r="D79" s="118"/>
      <c r="E79" s="127"/>
      <c r="F79" s="133"/>
      <c r="G79" s="133"/>
      <c r="H79" s="133"/>
      <c r="I79" s="133"/>
      <c r="J79" s="145"/>
      <c r="K79" s="148"/>
      <c r="L79" s="151"/>
      <c r="M79" s="154"/>
      <c r="N79" s="14"/>
      <c r="O79" s="15"/>
      <c r="P79" s="15"/>
      <c r="Q79" s="16"/>
      <c r="R79" s="17" t="str">
        <f ca="1">IF(Q79=0," ",IFERROR(IF(DATEDIF(TODAY(),Q79,"M")&lt;=5,"ROJO",IF(DATEDIF(TODAY(),Q79,"M")&gt;=12,"VERDE",IF(AND(DATEDIF(TODAY(),Q79,"M")&gt;=6,DATEDIF(TODAY(),Q79,"M")&lt;=11),"AMARILLO"))),S79))</f>
        <v xml:space="preserve"> </v>
      </c>
      <c r="S79" s="25" t="str">
        <f>IF(Q79=0," ",IF(Q79&lt;=$N$4,"VENCIDO","NO VENCIDO"))</f>
        <v xml:space="preserve"> </v>
      </c>
      <c r="T79" s="18"/>
      <c r="U79" s="19"/>
      <c r="V79" s="19"/>
      <c r="W79" s="20"/>
      <c r="X79" s="20"/>
      <c r="Y79" s="164"/>
      <c r="Z79" s="21"/>
      <c r="AA79" s="4"/>
      <c r="AB79" s="166"/>
      <c r="AC79" s="166"/>
      <c r="AD79" s="170"/>
      <c r="AE79" s="166"/>
      <c r="AF79" s="166"/>
      <c r="AG79" s="166"/>
      <c r="AH79" s="166"/>
      <c r="AI79" s="166"/>
      <c r="AJ79" s="166"/>
      <c r="AK79" s="166"/>
      <c r="AL79" s="166"/>
      <c r="AM79" s="166"/>
      <c r="AN79" s="166"/>
      <c r="AO79" s="184"/>
      <c r="AP79" s="24"/>
      <c r="AQ79" s="8"/>
    </row>
    <row r="80" spans="1:43" ht="14.65" customHeight="1">
      <c r="A80" s="101"/>
      <c r="B80" s="193"/>
      <c r="C80" s="193"/>
      <c r="D80" s="118"/>
      <c r="E80" s="127"/>
      <c r="F80" s="133"/>
      <c r="G80" s="133"/>
      <c r="H80" s="133"/>
      <c r="I80" s="133"/>
      <c r="J80" s="145"/>
      <c r="K80" s="148"/>
      <c r="L80" s="151"/>
      <c r="M80" s="154"/>
      <c r="N80" s="14"/>
      <c r="O80" s="15"/>
      <c r="P80" s="15"/>
      <c r="Q80" s="16"/>
      <c r="R80" s="17" t="str">
        <f ca="1">IF(Q80=0," ",IFERROR(IF(DATEDIF(TODAY(),Q80,"M")&lt;=5,"ROJO",IF(DATEDIF(TODAY(),Q80,"M")&gt;=12,"VERDE",IF(AND(DATEDIF(TODAY(),Q80,"M")&gt;=6,DATEDIF(TODAY(),Q80,"M")&lt;=11),"AMARILLO"))),S80))</f>
        <v xml:space="preserve"> </v>
      </c>
      <c r="S80" s="25" t="str">
        <f>IF(Q80=0," ",IF(Q80&lt;=$N$4,"VENCIDO","NO VENCIDO"))</f>
        <v xml:space="preserve"> </v>
      </c>
      <c r="T80" s="18"/>
      <c r="U80" s="19"/>
      <c r="V80" s="19"/>
      <c r="W80" s="20"/>
      <c r="X80" s="20"/>
      <c r="Y80" s="164"/>
      <c r="Z80" s="21"/>
      <c r="AA80" s="4"/>
      <c r="AB80" s="166"/>
      <c r="AC80" s="166"/>
      <c r="AD80" s="170"/>
      <c r="AE80" s="166"/>
      <c r="AF80" s="166"/>
      <c r="AG80" s="166"/>
      <c r="AH80" s="166"/>
      <c r="AI80" s="166"/>
      <c r="AJ80" s="166"/>
      <c r="AK80" s="166"/>
      <c r="AL80" s="166"/>
      <c r="AM80" s="166"/>
      <c r="AN80" s="166"/>
      <c r="AO80" s="184"/>
      <c r="AP80" s="24"/>
      <c r="AQ80" s="8"/>
    </row>
    <row r="81" spans="1:43" ht="14.65" customHeight="1">
      <c r="A81" s="101"/>
      <c r="B81" s="193"/>
      <c r="C81" s="193"/>
      <c r="D81" s="118"/>
      <c r="E81" s="127"/>
      <c r="F81" s="133"/>
      <c r="G81" s="133"/>
      <c r="H81" s="133"/>
      <c r="I81" s="133"/>
      <c r="J81" s="145"/>
      <c r="K81" s="148"/>
      <c r="L81" s="151"/>
      <c r="M81" s="155"/>
      <c r="N81" s="14"/>
      <c r="O81" s="15"/>
      <c r="P81" s="15"/>
      <c r="Q81" s="16"/>
      <c r="R81" s="17" t="str">
        <f ca="1">IF(Q81=0," ",IFERROR(IF(DATEDIF(TODAY(),Q81,"M")&lt;=5,"ROJO",IF(DATEDIF(TODAY(),Q81,"M")&gt;=12,"VERDE",IF(AND(DATEDIF(TODAY(),Q81,"M")&gt;=6,DATEDIF(TODAY(),Q81,"M")&lt;=11),"AMARILLO"))),S81))</f>
        <v xml:space="preserve"> </v>
      </c>
      <c r="S81" s="25" t="str">
        <f>IF(Q81=0," ",IF(Q81&lt;=$N$4,"VENCIDO","NO VENCIDO"))</f>
        <v xml:space="preserve"> </v>
      </c>
      <c r="T81" s="18"/>
      <c r="U81" s="19"/>
      <c r="V81" s="19"/>
      <c r="W81" s="20"/>
      <c r="X81" s="20"/>
      <c r="Y81" s="164"/>
      <c r="Z81" s="21"/>
      <c r="AA81" s="4"/>
      <c r="AB81" s="166"/>
      <c r="AC81" s="166"/>
      <c r="AD81" s="170"/>
      <c r="AE81" s="166"/>
      <c r="AF81" s="166"/>
      <c r="AG81" s="166"/>
      <c r="AH81" s="166"/>
      <c r="AI81" s="166"/>
      <c r="AJ81" s="166"/>
      <c r="AK81" s="166"/>
      <c r="AL81" s="166"/>
      <c r="AM81" s="166"/>
      <c r="AN81" s="166"/>
      <c r="AO81" s="185"/>
      <c r="AP81" s="24"/>
      <c r="AQ81" s="8"/>
    </row>
    <row r="82" spans="1:43" ht="16.5">
      <c r="A82" s="102"/>
      <c r="B82" s="193"/>
      <c r="C82" s="193"/>
      <c r="D82" s="119"/>
      <c r="E82" s="128"/>
      <c r="F82" s="134"/>
      <c r="G82" s="134"/>
      <c r="H82" s="134"/>
      <c r="I82" s="134"/>
      <c r="J82" s="146"/>
      <c r="K82" s="149"/>
      <c r="L82" s="152"/>
      <c r="M82" s="28" t="b">
        <f>M77=N82</f>
        <v>0</v>
      </c>
      <c r="N82" s="29">
        <f>SUM(N77:N81)</f>
        <v>0</v>
      </c>
      <c r="O82" s="30" t="s">
        <v>112</v>
      </c>
      <c r="P82" s="31"/>
      <c r="Q82" s="32"/>
      <c r="R82" s="32"/>
      <c r="S82" s="32"/>
      <c r="T82" s="33">
        <f>SUM(T77:T81)</f>
        <v>0</v>
      </c>
      <c r="U82" s="34"/>
      <c r="V82" s="34"/>
      <c r="W82" s="34"/>
      <c r="X82" s="35"/>
      <c r="Y82" s="165"/>
      <c r="Z82" s="36"/>
      <c r="AA82" s="4"/>
      <c r="AB82" s="37"/>
      <c r="AC82" s="37"/>
      <c r="AD82" s="38"/>
      <c r="AE82" s="37"/>
      <c r="AF82" s="37"/>
      <c r="AG82" s="37"/>
      <c r="AH82" s="37"/>
      <c r="AI82" s="37"/>
      <c r="AJ82" s="37"/>
      <c r="AK82" s="37"/>
      <c r="AL82" s="37"/>
      <c r="AM82" s="37"/>
      <c r="AN82" s="37"/>
      <c r="AO82" s="39"/>
      <c r="AP82" s="24"/>
      <c r="AQ82" s="8"/>
    </row>
    <row r="83" spans="1:43" ht="14.65" customHeight="1">
      <c r="A83" s="100">
        <f>A77+1</f>
        <v>14</v>
      </c>
      <c r="B83" s="193" t="s">
        <v>140</v>
      </c>
      <c r="C83" s="193"/>
      <c r="D83" s="117">
        <f>+Noviembre!M83</f>
        <v>0</v>
      </c>
      <c r="E83" s="126"/>
      <c r="F83" s="132"/>
      <c r="G83" s="132"/>
      <c r="H83" s="132"/>
      <c r="I83" s="132"/>
      <c r="J83" s="144">
        <f>+F83+G83</f>
        <v>0</v>
      </c>
      <c r="K83" s="147">
        <f>+AO83</f>
        <v>0</v>
      </c>
      <c r="L83" s="150">
        <f>+J83+K83</f>
        <v>0</v>
      </c>
      <c r="M83" s="153">
        <f>+(D83+E83)-(L83)+H83-I83</f>
        <v>0</v>
      </c>
      <c r="N83" s="14"/>
      <c r="O83" s="15"/>
      <c r="P83" s="15"/>
      <c r="Q83" s="16"/>
      <c r="R83" s="17" t="str">
        <f ca="1">IF(Q83=0," ",IFERROR(IF(DATEDIF(TODAY(),Q83,"M")&lt;=5,"ROJO",IF(DATEDIF(TODAY(),Q83,"M")&gt;=12,"VERDE",IF(AND(DATEDIF(TODAY(),Q83,"M")&gt;=6,DATEDIF(TODAY(),Q83,"M")&lt;=11),"AMARILLO"))),S83))</f>
        <v xml:space="preserve"> </v>
      </c>
      <c r="S83" s="17" t="str">
        <f>IF(Q83=0," ",IF(Q83&lt;=$N$4,"VENCIDO","NO VENCIDO"))</f>
        <v xml:space="preserve"> </v>
      </c>
      <c r="T83" s="18"/>
      <c r="U83" s="19"/>
      <c r="V83" s="19"/>
      <c r="W83" s="20"/>
      <c r="X83" s="20"/>
      <c r="Y83" s="163">
        <f>+AT83</f>
        <v>0</v>
      </c>
      <c r="Z83" s="21"/>
      <c r="AA83" s="4"/>
      <c r="AB83" s="166"/>
      <c r="AC83" s="166"/>
      <c r="AD83" s="170">
        <f>+AB83+AC83</f>
        <v>0</v>
      </c>
      <c r="AE83" s="166"/>
      <c r="AF83" s="166"/>
      <c r="AG83" s="166"/>
      <c r="AH83" s="166"/>
      <c r="AI83" s="166"/>
      <c r="AJ83" s="166"/>
      <c r="AK83" s="166"/>
      <c r="AL83" s="166"/>
      <c r="AM83" s="166"/>
      <c r="AN83" s="166"/>
      <c r="AO83" s="183">
        <f>SUM(AD83:AN87)</f>
        <v>0</v>
      </c>
      <c r="AP83" s="24"/>
      <c r="AQ83" s="8"/>
    </row>
    <row r="84" spans="1:43" ht="14.65" customHeight="1">
      <c r="A84" s="101"/>
      <c r="B84" s="193"/>
      <c r="C84" s="193"/>
      <c r="D84" s="118"/>
      <c r="E84" s="127"/>
      <c r="F84" s="133"/>
      <c r="G84" s="133"/>
      <c r="H84" s="133"/>
      <c r="I84" s="133"/>
      <c r="J84" s="145"/>
      <c r="K84" s="148"/>
      <c r="L84" s="151"/>
      <c r="M84" s="154"/>
      <c r="N84" s="14"/>
      <c r="O84" s="15"/>
      <c r="P84" s="15"/>
      <c r="Q84" s="16"/>
      <c r="R84" s="17" t="str">
        <f ca="1">IF(Q84=0," ",IFERROR(IF(DATEDIF(TODAY(),Q84,"M")&lt;=5,"ROJO",IF(DATEDIF(TODAY(),Q84,"M")&gt;=12,"VERDE",IF(AND(DATEDIF(TODAY(),Q84,"M")&gt;=6,DATEDIF(TODAY(),Q84,"M")&lt;=11),"AMARILLO"))),S84))</f>
        <v xml:space="preserve"> </v>
      </c>
      <c r="S84" s="25" t="str">
        <f>IF(Q84=0," ",IF(Q84&lt;=$N$4,"VENCIDO","NO VENCIDO"))</f>
        <v xml:space="preserve"> </v>
      </c>
      <c r="T84" s="18"/>
      <c r="U84" s="19"/>
      <c r="V84" s="19"/>
      <c r="W84" s="20"/>
      <c r="X84" s="20"/>
      <c r="Y84" s="164"/>
      <c r="Z84" s="21"/>
      <c r="AA84" s="4"/>
      <c r="AB84" s="166"/>
      <c r="AC84" s="166"/>
      <c r="AD84" s="170"/>
      <c r="AE84" s="166"/>
      <c r="AF84" s="166"/>
      <c r="AG84" s="166"/>
      <c r="AH84" s="166"/>
      <c r="AI84" s="166"/>
      <c r="AJ84" s="166"/>
      <c r="AK84" s="166"/>
      <c r="AL84" s="166"/>
      <c r="AM84" s="166"/>
      <c r="AN84" s="166"/>
      <c r="AO84" s="184"/>
      <c r="AP84" s="24"/>
      <c r="AQ84" s="8"/>
    </row>
    <row r="85" spans="1:43" ht="14.65" customHeight="1">
      <c r="A85" s="101"/>
      <c r="B85" s="193"/>
      <c r="C85" s="193"/>
      <c r="D85" s="118"/>
      <c r="E85" s="127"/>
      <c r="F85" s="133"/>
      <c r="G85" s="133"/>
      <c r="H85" s="133"/>
      <c r="I85" s="133"/>
      <c r="J85" s="145"/>
      <c r="K85" s="148"/>
      <c r="L85" s="151"/>
      <c r="M85" s="154"/>
      <c r="N85" s="14"/>
      <c r="O85" s="15"/>
      <c r="P85" s="15"/>
      <c r="Q85" s="16"/>
      <c r="R85" s="17" t="str">
        <f ca="1">IF(Q85=0," ",IFERROR(IF(DATEDIF(TODAY(),Q85,"M")&lt;=5,"ROJO",IF(DATEDIF(TODAY(),Q85,"M")&gt;=12,"VERDE",IF(AND(DATEDIF(TODAY(),Q85,"M")&gt;=6,DATEDIF(TODAY(),Q85,"M")&lt;=11),"AMARILLO"))),S85))</f>
        <v xml:space="preserve"> </v>
      </c>
      <c r="S85" s="25" t="str">
        <f>IF(Q85=0," ",IF(Q85&lt;=$N$4,"VENCIDO","NO VENCIDO"))</f>
        <v xml:space="preserve"> </v>
      </c>
      <c r="T85" s="18"/>
      <c r="U85" s="19"/>
      <c r="V85" s="19"/>
      <c r="W85" s="20"/>
      <c r="X85" s="20"/>
      <c r="Y85" s="164"/>
      <c r="Z85" s="21"/>
      <c r="AA85" s="4"/>
      <c r="AB85" s="166"/>
      <c r="AC85" s="166"/>
      <c r="AD85" s="170"/>
      <c r="AE85" s="166"/>
      <c r="AF85" s="166"/>
      <c r="AG85" s="166"/>
      <c r="AH85" s="166"/>
      <c r="AI85" s="166"/>
      <c r="AJ85" s="166"/>
      <c r="AK85" s="166"/>
      <c r="AL85" s="166"/>
      <c r="AM85" s="166"/>
      <c r="AN85" s="166"/>
      <c r="AO85" s="184"/>
      <c r="AP85" s="24"/>
      <c r="AQ85" s="8"/>
    </row>
    <row r="86" spans="1:43" ht="14.65" customHeight="1">
      <c r="A86" s="101"/>
      <c r="B86" s="193"/>
      <c r="C86" s="193"/>
      <c r="D86" s="118"/>
      <c r="E86" s="127"/>
      <c r="F86" s="133"/>
      <c r="G86" s="133"/>
      <c r="H86" s="133"/>
      <c r="I86" s="133"/>
      <c r="J86" s="145"/>
      <c r="K86" s="148"/>
      <c r="L86" s="151"/>
      <c r="M86" s="154"/>
      <c r="N86" s="14"/>
      <c r="O86" s="15"/>
      <c r="P86" s="15"/>
      <c r="Q86" s="16"/>
      <c r="R86" s="17" t="str">
        <f ca="1">IF(Q86=0," ",IFERROR(IF(DATEDIF(TODAY(),Q86,"M")&lt;=5,"ROJO",IF(DATEDIF(TODAY(),Q86,"M")&gt;=12,"VERDE",IF(AND(DATEDIF(TODAY(),Q86,"M")&gt;=6,DATEDIF(TODAY(),Q86,"M")&lt;=11),"AMARILLO"))),S86))</f>
        <v xml:space="preserve"> </v>
      </c>
      <c r="S86" s="25" t="str">
        <f>IF(Q86=0," ",IF(Q86&lt;=$N$4,"VENCIDO","NO VENCIDO"))</f>
        <v xml:space="preserve"> </v>
      </c>
      <c r="T86" s="18"/>
      <c r="U86" s="19"/>
      <c r="V86" s="19"/>
      <c r="W86" s="20"/>
      <c r="X86" s="20"/>
      <c r="Y86" s="164"/>
      <c r="Z86" s="21"/>
      <c r="AA86" s="4"/>
      <c r="AB86" s="166"/>
      <c r="AC86" s="166"/>
      <c r="AD86" s="170"/>
      <c r="AE86" s="166"/>
      <c r="AF86" s="166"/>
      <c r="AG86" s="166"/>
      <c r="AH86" s="166"/>
      <c r="AI86" s="166"/>
      <c r="AJ86" s="166"/>
      <c r="AK86" s="166"/>
      <c r="AL86" s="166"/>
      <c r="AM86" s="166"/>
      <c r="AN86" s="166"/>
      <c r="AO86" s="184"/>
      <c r="AP86" s="24"/>
      <c r="AQ86" s="8"/>
    </row>
    <row r="87" spans="1:43" ht="14.65" customHeight="1">
      <c r="A87" s="101"/>
      <c r="B87" s="193"/>
      <c r="C87" s="193"/>
      <c r="D87" s="118"/>
      <c r="E87" s="127"/>
      <c r="F87" s="133"/>
      <c r="G87" s="133"/>
      <c r="H87" s="133"/>
      <c r="I87" s="133"/>
      <c r="J87" s="145"/>
      <c r="K87" s="148"/>
      <c r="L87" s="151"/>
      <c r="M87" s="155"/>
      <c r="N87" s="14"/>
      <c r="O87" s="15"/>
      <c r="P87" s="15"/>
      <c r="Q87" s="16"/>
      <c r="R87" s="17" t="str">
        <f ca="1">IF(Q87=0," ",IFERROR(IF(DATEDIF(TODAY(),Q87,"M")&lt;=5,"ROJO",IF(DATEDIF(TODAY(),Q87,"M")&gt;=12,"VERDE",IF(AND(DATEDIF(TODAY(),Q87,"M")&gt;=6,DATEDIF(TODAY(),Q87,"M")&lt;=11),"AMARILLO"))),S87))</f>
        <v xml:space="preserve"> </v>
      </c>
      <c r="S87" s="25" t="str">
        <f>IF(Q87=0," ",IF(Q87&lt;=$N$4,"VENCIDO","NO VENCIDO"))</f>
        <v xml:space="preserve"> </v>
      </c>
      <c r="T87" s="18"/>
      <c r="U87" s="19"/>
      <c r="V87" s="19"/>
      <c r="W87" s="20"/>
      <c r="X87" s="20"/>
      <c r="Y87" s="164"/>
      <c r="Z87" s="21"/>
      <c r="AA87" s="4"/>
      <c r="AB87" s="166"/>
      <c r="AC87" s="166"/>
      <c r="AD87" s="170"/>
      <c r="AE87" s="166"/>
      <c r="AF87" s="166"/>
      <c r="AG87" s="166"/>
      <c r="AH87" s="166"/>
      <c r="AI87" s="166"/>
      <c r="AJ87" s="166"/>
      <c r="AK87" s="166"/>
      <c r="AL87" s="166"/>
      <c r="AM87" s="166"/>
      <c r="AN87" s="166"/>
      <c r="AO87" s="185"/>
      <c r="AP87" s="24"/>
      <c r="AQ87" s="8"/>
    </row>
    <row r="88" spans="1:43" ht="16.5">
      <c r="A88" s="102"/>
      <c r="B88" s="193"/>
      <c r="C88" s="193"/>
      <c r="D88" s="119"/>
      <c r="E88" s="128"/>
      <c r="F88" s="134"/>
      <c r="G88" s="134"/>
      <c r="H88" s="134"/>
      <c r="I88" s="134"/>
      <c r="J88" s="146"/>
      <c r="K88" s="149"/>
      <c r="L88" s="152"/>
      <c r="M88" s="28" t="b">
        <f>M83=N88</f>
        <v>1</v>
      </c>
      <c r="N88" s="29">
        <f>SUM(N83:N87)</f>
        <v>0</v>
      </c>
      <c r="O88" s="30" t="s">
        <v>112</v>
      </c>
      <c r="P88" s="31"/>
      <c r="Q88" s="32"/>
      <c r="R88" s="32"/>
      <c r="S88" s="32"/>
      <c r="T88" s="33">
        <f>SUM(T83:T87)</f>
        <v>0</v>
      </c>
      <c r="U88" s="34"/>
      <c r="V88" s="34"/>
      <c r="W88" s="34"/>
      <c r="X88" s="35"/>
      <c r="Y88" s="165"/>
      <c r="Z88" s="36"/>
      <c r="AA88" s="4"/>
      <c r="AB88" s="37"/>
      <c r="AC88" s="37"/>
      <c r="AD88" s="38"/>
      <c r="AE88" s="37"/>
      <c r="AF88" s="37"/>
      <c r="AG88" s="37"/>
      <c r="AH88" s="37"/>
      <c r="AI88" s="37"/>
      <c r="AJ88" s="37"/>
      <c r="AK88" s="37"/>
      <c r="AL88" s="37"/>
      <c r="AM88" s="37"/>
      <c r="AN88" s="37"/>
      <c r="AO88" s="39"/>
      <c r="AP88" s="24"/>
      <c r="AQ88" s="8"/>
    </row>
    <row r="89" spans="1:43" ht="14.65" customHeight="1">
      <c r="A89" s="100">
        <f>A83+1</f>
        <v>15</v>
      </c>
      <c r="B89" s="193" t="s">
        <v>141</v>
      </c>
      <c r="C89" s="193"/>
      <c r="D89" s="117">
        <f>+Noviembre!M89</f>
        <v>0</v>
      </c>
      <c r="E89" s="126"/>
      <c r="F89" s="132"/>
      <c r="G89" s="132"/>
      <c r="H89" s="132"/>
      <c r="I89" s="132"/>
      <c r="J89" s="144">
        <f>+F89+G89</f>
        <v>0</v>
      </c>
      <c r="K89" s="147">
        <f>+AO89</f>
        <v>0</v>
      </c>
      <c r="L89" s="150">
        <f>+J89+K89</f>
        <v>0</v>
      </c>
      <c r="M89" s="153">
        <f>+(D89+E89)-(L89)+H89-I89</f>
        <v>0</v>
      </c>
      <c r="N89" s="14"/>
      <c r="O89" s="15"/>
      <c r="P89" s="15"/>
      <c r="Q89" s="16"/>
      <c r="R89" s="17" t="str">
        <f ca="1">IF(Q89=0," ",IFERROR(IF(DATEDIF(TODAY(),Q89,"M")&lt;=5,"ROJO",IF(DATEDIF(TODAY(),Q89,"M")&gt;=12,"VERDE",IF(AND(DATEDIF(TODAY(),Q89,"M")&gt;=6,DATEDIF(TODAY(),Q89,"M")&lt;=11),"AMARILLO"))),S89))</f>
        <v xml:space="preserve"> </v>
      </c>
      <c r="S89" s="17" t="str">
        <f>IF(Q89=0," ",IF(Q89&lt;=$N$4,"VENCIDO","NO VENCIDO"))</f>
        <v xml:space="preserve"> </v>
      </c>
      <c r="T89" s="18"/>
      <c r="U89" s="19"/>
      <c r="V89" s="19"/>
      <c r="W89" s="20"/>
      <c r="X89" s="20"/>
      <c r="Y89" s="163">
        <f>+AT89</f>
        <v>0</v>
      </c>
      <c r="Z89" s="21"/>
      <c r="AA89" s="4"/>
      <c r="AB89" s="166"/>
      <c r="AC89" s="166"/>
      <c r="AD89" s="170">
        <f>+AB89+AC89</f>
        <v>0</v>
      </c>
      <c r="AE89" s="166"/>
      <c r="AF89" s="166"/>
      <c r="AG89" s="166"/>
      <c r="AH89" s="166"/>
      <c r="AI89" s="166"/>
      <c r="AJ89" s="166"/>
      <c r="AK89" s="166"/>
      <c r="AL89" s="166"/>
      <c r="AM89" s="166"/>
      <c r="AN89" s="166"/>
      <c r="AO89" s="183">
        <f>SUM(AD89:AN93)</f>
        <v>0</v>
      </c>
      <c r="AP89" s="24"/>
      <c r="AQ89" s="8"/>
    </row>
    <row r="90" spans="1:43" ht="14.65" customHeight="1">
      <c r="A90" s="101"/>
      <c r="B90" s="193"/>
      <c r="C90" s="193"/>
      <c r="D90" s="118"/>
      <c r="E90" s="127"/>
      <c r="F90" s="133"/>
      <c r="G90" s="133"/>
      <c r="H90" s="133"/>
      <c r="I90" s="133"/>
      <c r="J90" s="145"/>
      <c r="K90" s="148"/>
      <c r="L90" s="151"/>
      <c r="M90" s="154"/>
      <c r="N90" s="14"/>
      <c r="O90" s="15"/>
      <c r="P90" s="15"/>
      <c r="Q90" s="16"/>
      <c r="R90" s="17" t="str">
        <f ca="1">IF(Q90=0," ",IFERROR(IF(DATEDIF(TODAY(),Q90,"M")&lt;=5,"ROJO",IF(DATEDIF(TODAY(),Q90,"M")&gt;=12,"VERDE",IF(AND(DATEDIF(TODAY(),Q90,"M")&gt;=6,DATEDIF(TODAY(),Q90,"M")&lt;=11),"AMARILLO"))),S90))</f>
        <v xml:space="preserve"> </v>
      </c>
      <c r="S90" s="25" t="str">
        <f>IF(Q90=0," ",IF(Q90&lt;=$N$4,"VENCIDO","NO VENCIDO"))</f>
        <v xml:space="preserve"> </v>
      </c>
      <c r="T90" s="18"/>
      <c r="U90" s="19"/>
      <c r="V90" s="19"/>
      <c r="W90" s="20"/>
      <c r="X90" s="20"/>
      <c r="Y90" s="164"/>
      <c r="Z90" s="21"/>
      <c r="AA90" s="4"/>
      <c r="AB90" s="166"/>
      <c r="AC90" s="166"/>
      <c r="AD90" s="170"/>
      <c r="AE90" s="166"/>
      <c r="AF90" s="166"/>
      <c r="AG90" s="166"/>
      <c r="AH90" s="166"/>
      <c r="AI90" s="166"/>
      <c r="AJ90" s="166"/>
      <c r="AK90" s="166"/>
      <c r="AL90" s="166"/>
      <c r="AM90" s="166"/>
      <c r="AN90" s="166"/>
      <c r="AO90" s="184"/>
      <c r="AP90" s="24"/>
      <c r="AQ90" s="8"/>
    </row>
    <row r="91" spans="1:43" ht="14.65" customHeight="1">
      <c r="A91" s="101"/>
      <c r="B91" s="193"/>
      <c r="C91" s="193"/>
      <c r="D91" s="118"/>
      <c r="E91" s="127"/>
      <c r="F91" s="133"/>
      <c r="G91" s="133"/>
      <c r="H91" s="133"/>
      <c r="I91" s="133"/>
      <c r="J91" s="145"/>
      <c r="K91" s="148"/>
      <c r="L91" s="151"/>
      <c r="M91" s="154"/>
      <c r="N91" s="14"/>
      <c r="O91" s="15"/>
      <c r="P91" s="15"/>
      <c r="Q91" s="16"/>
      <c r="R91" s="17" t="str">
        <f ca="1">IF(Q91=0," ",IFERROR(IF(DATEDIF(TODAY(),Q91,"M")&lt;=5,"ROJO",IF(DATEDIF(TODAY(),Q91,"M")&gt;=12,"VERDE",IF(AND(DATEDIF(TODAY(),Q91,"M")&gt;=6,DATEDIF(TODAY(),Q91,"M")&lt;=11),"AMARILLO"))),S91))</f>
        <v xml:space="preserve"> </v>
      </c>
      <c r="S91" s="25" t="str">
        <f>IF(Q91=0," ",IF(Q91&lt;=$N$4,"VENCIDO","NO VENCIDO"))</f>
        <v xml:space="preserve"> </v>
      </c>
      <c r="T91" s="18"/>
      <c r="U91" s="19"/>
      <c r="V91" s="19"/>
      <c r="W91" s="20"/>
      <c r="X91" s="20"/>
      <c r="Y91" s="164"/>
      <c r="Z91" s="21"/>
      <c r="AA91" s="4"/>
      <c r="AB91" s="166"/>
      <c r="AC91" s="166"/>
      <c r="AD91" s="170"/>
      <c r="AE91" s="166"/>
      <c r="AF91" s="166"/>
      <c r="AG91" s="166"/>
      <c r="AH91" s="166"/>
      <c r="AI91" s="166"/>
      <c r="AJ91" s="166"/>
      <c r="AK91" s="166"/>
      <c r="AL91" s="166"/>
      <c r="AM91" s="166"/>
      <c r="AN91" s="166"/>
      <c r="AO91" s="184"/>
      <c r="AP91" s="24"/>
      <c r="AQ91" s="8"/>
    </row>
    <row r="92" spans="1:43" ht="14.65" customHeight="1">
      <c r="A92" s="101"/>
      <c r="B92" s="193"/>
      <c r="C92" s="193"/>
      <c r="D92" s="118"/>
      <c r="E92" s="127"/>
      <c r="F92" s="133"/>
      <c r="G92" s="133"/>
      <c r="H92" s="133"/>
      <c r="I92" s="133"/>
      <c r="J92" s="145"/>
      <c r="K92" s="148"/>
      <c r="L92" s="151"/>
      <c r="M92" s="154"/>
      <c r="N92" s="14"/>
      <c r="O92" s="15"/>
      <c r="P92" s="15"/>
      <c r="Q92" s="16"/>
      <c r="R92" s="17" t="str">
        <f ca="1">IF(Q92=0," ",IFERROR(IF(DATEDIF(TODAY(),Q92,"M")&lt;=5,"ROJO",IF(DATEDIF(TODAY(),Q92,"M")&gt;=12,"VERDE",IF(AND(DATEDIF(TODAY(),Q92,"M")&gt;=6,DATEDIF(TODAY(),Q92,"M")&lt;=11),"AMARILLO"))),S92))</f>
        <v xml:space="preserve"> </v>
      </c>
      <c r="S92" s="25" t="str">
        <f>IF(Q92=0," ",IF(Q92&lt;=$N$4,"VENCIDO","NO VENCIDO"))</f>
        <v xml:space="preserve"> </v>
      </c>
      <c r="T92" s="18"/>
      <c r="U92" s="19"/>
      <c r="V92" s="19"/>
      <c r="W92" s="20"/>
      <c r="X92" s="20"/>
      <c r="Y92" s="164"/>
      <c r="Z92" s="21"/>
      <c r="AA92" s="4"/>
      <c r="AB92" s="166"/>
      <c r="AC92" s="166"/>
      <c r="AD92" s="170"/>
      <c r="AE92" s="166"/>
      <c r="AF92" s="166"/>
      <c r="AG92" s="166"/>
      <c r="AH92" s="166"/>
      <c r="AI92" s="166"/>
      <c r="AJ92" s="166"/>
      <c r="AK92" s="166"/>
      <c r="AL92" s="166"/>
      <c r="AM92" s="166"/>
      <c r="AN92" s="166"/>
      <c r="AO92" s="184"/>
      <c r="AP92" s="24"/>
      <c r="AQ92" s="8"/>
    </row>
    <row r="93" spans="1:43" ht="14.65" customHeight="1">
      <c r="A93" s="101"/>
      <c r="B93" s="193"/>
      <c r="C93" s="193"/>
      <c r="D93" s="118"/>
      <c r="E93" s="127"/>
      <c r="F93" s="133"/>
      <c r="G93" s="133"/>
      <c r="H93" s="133"/>
      <c r="I93" s="133"/>
      <c r="J93" s="145"/>
      <c r="K93" s="148"/>
      <c r="L93" s="151"/>
      <c r="M93" s="155"/>
      <c r="N93" s="14"/>
      <c r="O93" s="15"/>
      <c r="P93" s="15"/>
      <c r="Q93" s="16"/>
      <c r="R93" s="17" t="str">
        <f ca="1">IF(Q93=0," ",IFERROR(IF(DATEDIF(TODAY(),Q93,"M")&lt;=5,"ROJO",IF(DATEDIF(TODAY(),Q93,"M")&gt;=12,"VERDE",IF(AND(DATEDIF(TODAY(),Q93,"M")&gt;=6,DATEDIF(TODAY(),Q93,"M")&lt;=11),"AMARILLO"))),S93))</f>
        <v xml:space="preserve"> </v>
      </c>
      <c r="S93" s="25" t="str">
        <f>IF(Q93=0," ",IF(Q93&lt;=$N$4,"VENCIDO","NO VENCIDO"))</f>
        <v xml:space="preserve"> </v>
      </c>
      <c r="T93" s="18"/>
      <c r="U93" s="19"/>
      <c r="V93" s="19"/>
      <c r="W93" s="20"/>
      <c r="X93" s="20"/>
      <c r="Y93" s="164"/>
      <c r="Z93" s="21"/>
      <c r="AA93" s="4"/>
      <c r="AB93" s="166"/>
      <c r="AC93" s="166"/>
      <c r="AD93" s="170"/>
      <c r="AE93" s="166"/>
      <c r="AF93" s="166"/>
      <c r="AG93" s="166"/>
      <c r="AH93" s="166"/>
      <c r="AI93" s="166"/>
      <c r="AJ93" s="166"/>
      <c r="AK93" s="166"/>
      <c r="AL93" s="166"/>
      <c r="AM93" s="166"/>
      <c r="AN93" s="166"/>
      <c r="AO93" s="185"/>
      <c r="AP93" s="24"/>
      <c r="AQ93" s="8"/>
    </row>
    <row r="94" spans="1:43" ht="16.5">
      <c r="A94" s="102"/>
      <c r="B94" s="193"/>
      <c r="C94" s="193"/>
      <c r="D94" s="119"/>
      <c r="E94" s="128"/>
      <c r="F94" s="134"/>
      <c r="G94" s="134"/>
      <c r="H94" s="134"/>
      <c r="I94" s="134"/>
      <c r="J94" s="146"/>
      <c r="K94" s="149"/>
      <c r="L94" s="152"/>
      <c r="M94" s="28" t="b">
        <f>M89=N94</f>
        <v>1</v>
      </c>
      <c r="N94" s="29">
        <f>SUM(N89:N93)</f>
        <v>0</v>
      </c>
      <c r="O94" s="30" t="s">
        <v>112</v>
      </c>
      <c r="P94" s="31"/>
      <c r="Q94" s="32"/>
      <c r="R94" s="32"/>
      <c r="S94" s="32"/>
      <c r="T94" s="33">
        <f>SUM(T89:T93)</f>
        <v>0</v>
      </c>
      <c r="U94" s="34"/>
      <c r="V94" s="34"/>
      <c r="W94" s="34"/>
      <c r="X94" s="35"/>
      <c r="Y94" s="165"/>
      <c r="Z94" s="36"/>
      <c r="AA94" s="4"/>
      <c r="AB94" s="37"/>
      <c r="AC94" s="37"/>
      <c r="AD94" s="38"/>
      <c r="AE94" s="37"/>
      <c r="AF94" s="37"/>
      <c r="AG94" s="37"/>
      <c r="AH94" s="37"/>
      <c r="AI94" s="37"/>
      <c r="AJ94" s="37"/>
      <c r="AK94" s="37"/>
      <c r="AL94" s="37"/>
      <c r="AM94" s="37"/>
      <c r="AN94" s="37"/>
      <c r="AO94" s="39"/>
      <c r="AP94" s="24"/>
      <c r="AQ94" s="8"/>
    </row>
    <row r="95" spans="1:43" ht="14.65" customHeight="1">
      <c r="A95" s="100">
        <f>A89+1</f>
        <v>16</v>
      </c>
      <c r="B95" s="187" t="s">
        <v>142</v>
      </c>
      <c r="C95" s="188"/>
      <c r="D95" s="117">
        <f>+Noviembre!M95</f>
        <v>15</v>
      </c>
      <c r="E95" s="126"/>
      <c r="F95" s="132"/>
      <c r="G95" s="132"/>
      <c r="H95" s="132"/>
      <c r="I95" s="132"/>
      <c r="J95" s="144">
        <f>+F95+G95</f>
        <v>0</v>
      </c>
      <c r="K95" s="147">
        <f>+AO95</f>
        <v>0</v>
      </c>
      <c r="L95" s="150">
        <f>+J95+K95</f>
        <v>0</v>
      </c>
      <c r="M95" s="153">
        <f>+(D95+E95)-(L95)+H95-I95</f>
        <v>15</v>
      </c>
      <c r="N95" s="14"/>
      <c r="O95" s="15"/>
      <c r="P95" s="15"/>
      <c r="Q95" s="16"/>
      <c r="R95" s="17" t="str">
        <f ca="1">IF(Q95=0," ",IFERROR(IF(DATEDIF(TODAY(),Q95,"M")&lt;=5,"ROJO",IF(DATEDIF(TODAY(),Q95,"M")&gt;=12,"VERDE",IF(AND(DATEDIF(TODAY(),Q95,"M")&gt;=6,DATEDIF(TODAY(),Q95,"M")&lt;=11),"AMARILLO"))),S95))</f>
        <v xml:space="preserve"> </v>
      </c>
      <c r="S95" s="17" t="str">
        <f>IF(Q95=0," ",IF(Q95&lt;=$N$4,"VENCIDO","NO VENCIDO"))</f>
        <v xml:space="preserve"> </v>
      </c>
      <c r="T95" s="18"/>
      <c r="U95" s="19"/>
      <c r="V95" s="19"/>
      <c r="W95" s="20"/>
      <c r="X95" s="20"/>
      <c r="Y95" s="163">
        <f>+AT95</f>
        <v>0</v>
      </c>
      <c r="Z95" s="21"/>
      <c r="AA95" s="4"/>
      <c r="AB95" s="166"/>
      <c r="AC95" s="166"/>
      <c r="AD95" s="170">
        <f>+AB95+AC95</f>
        <v>0</v>
      </c>
      <c r="AE95" s="166"/>
      <c r="AF95" s="166"/>
      <c r="AG95" s="166"/>
      <c r="AH95" s="166"/>
      <c r="AI95" s="166"/>
      <c r="AJ95" s="166"/>
      <c r="AK95" s="166"/>
      <c r="AL95" s="166"/>
      <c r="AM95" s="166"/>
      <c r="AN95" s="166"/>
      <c r="AO95" s="183">
        <f>SUM(AD95:AN99)</f>
        <v>0</v>
      </c>
      <c r="AP95" s="24"/>
      <c r="AQ95" s="8"/>
    </row>
    <row r="96" spans="1:43" ht="14.65" customHeight="1">
      <c r="A96" s="101"/>
      <c r="B96" s="189"/>
      <c r="C96" s="190"/>
      <c r="D96" s="118"/>
      <c r="E96" s="127"/>
      <c r="F96" s="133"/>
      <c r="G96" s="133"/>
      <c r="H96" s="133"/>
      <c r="I96" s="133"/>
      <c r="J96" s="145"/>
      <c r="K96" s="148"/>
      <c r="L96" s="151"/>
      <c r="M96" s="154"/>
      <c r="N96" s="14"/>
      <c r="O96" s="15"/>
      <c r="P96" s="15"/>
      <c r="Q96" s="16"/>
      <c r="R96" s="17" t="str">
        <f ca="1">IF(Q96=0," ",IFERROR(IF(DATEDIF(TODAY(),Q96,"M")&lt;=5,"ROJO",IF(DATEDIF(TODAY(),Q96,"M")&gt;=12,"VERDE",IF(AND(DATEDIF(TODAY(),Q96,"M")&gt;=6,DATEDIF(TODAY(),Q96,"M")&lt;=11),"AMARILLO"))),S96))</f>
        <v xml:space="preserve"> </v>
      </c>
      <c r="S96" s="25" t="str">
        <f>IF(Q96=0," ",IF(Q96&lt;=$N$4,"VENCIDO","NO VENCIDO"))</f>
        <v xml:space="preserve"> </v>
      </c>
      <c r="T96" s="18"/>
      <c r="U96" s="19"/>
      <c r="V96" s="19"/>
      <c r="W96" s="20"/>
      <c r="X96" s="20"/>
      <c r="Y96" s="164"/>
      <c r="Z96" s="21"/>
      <c r="AA96" s="4"/>
      <c r="AB96" s="166"/>
      <c r="AC96" s="166"/>
      <c r="AD96" s="170"/>
      <c r="AE96" s="166"/>
      <c r="AF96" s="166"/>
      <c r="AG96" s="166"/>
      <c r="AH96" s="166"/>
      <c r="AI96" s="166"/>
      <c r="AJ96" s="166"/>
      <c r="AK96" s="166"/>
      <c r="AL96" s="166"/>
      <c r="AM96" s="166"/>
      <c r="AN96" s="166"/>
      <c r="AO96" s="184"/>
      <c r="AP96" s="24"/>
      <c r="AQ96" s="8"/>
    </row>
    <row r="97" spans="1:43" ht="14.65" customHeight="1">
      <c r="A97" s="101"/>
      <c r="B97" s="189"/>
      <c r="C97" s="190"/>
      <c r="D97" s="118"/>
      <c r="E97" s="127"/>
      <c r="F97" s="133"/>
      <c r="G97" s="133"/>
      <c r="H97" s="133"/>
      <c r="I97" s="133"/>
      <c r="J97" s="145"/>
      <c r="K97" s="148"/>
      <c r="L97" s="151"/>
      <c r="M97" s="154"/>
      <c r="N97" s="14"/>
      <c r="O97" s="15"/>
      <c r="P97" s="15"/>
      <c r="Q97" s="16"/>
      <c r="R97" s="17" t="str">
        <f ca="1">IF(Q97=0," ",IFERROR(IF(DATEDIF(TODAY(),Q97,"M")&lt;=5,"ROJO",IF(DATEDIF(TODAY(),Q97,"M")&gt;=12,"VERDE",IF(AND(DATEDIF(TODAY(),Q97,"M")&gt;=6,DATEDIF(TODAY(),Q97,"M")&lt;=11),"AMARILLO"))),S97))</f>
        <v xml:space="preserve"> </v>
      </c>
      <c r="S97" s="25" t="str">
        <f>IF(Q97=0," ",IF(Q97&lt;=$N$4,"VENCIDO","NO VENCIDO"))</f>
        <v xml:space="preserve"> </v>
      </c>
      <c r="T97" s="18"/>
      <c r="U97" s="19"/>
      <c r="V97" s="19"/>
      <c r="W97" s="20"/>
      <c r="X97" s="20"/>
      <c r="Y97" s="164"/>
      <c r="Z97" s="21"/>
      <c r="AA97" s="4"/>
      <c r="AB97" s="166"/>
      <c r="AC97" s="166"/>
      <c r="AD97" s="170"/>
      <c r="AE97" s="166"/>
      <c r="AF97" s="166"/>
      <c r="AG97" s="166"/>
      <c r="AH97" s="166"/>
      <c r="AI97" s="166"/>
      <c r="AJ97" s="166"/>
      <c r="AK97" s="166"/>
      <c r="AL97" s="166"/>
      <c r="AM97" s="166"/>
      <c r="AN97" s="166"/>
      <c r="AO97" s="184"/>
      <c r="AP97" s="24"/>
      <c r="AQ97" s="8"/>
    </row>
    <row r="98" spans="1:43" ht="14.65" customHeight="1">
      <c r="A98" s="101"/>
      <c r="B98" s="189"/>
      <c r="C98" s="190"/>
      <c r="D98" s="118"/>
      <c r="E98" s="127"/>
      <c r="F98" s="133"/>
      <c r="G98" s="133"/>
      <c r="H98" s="133"/>
      <c r="I98" s="133"/>
      <c r="J98" s="145"/>
      <c r="K98" s="148"/>
      <c r="L98" s="151"/>
      <c r="M98" s="154"/>
      <c r="N98" s="14"/>
      <c r="O98" s="15"/>
      <c r="P98" s="15"/>
      <c r="Q98" s="16"/>
      <c r="R98" s="17" t="str">
        <f ca="1">IF(Q98=0," ",IFERROR(IF(DATEDIF(TODAY(),Q98,"M")&lt;=5,"ROJO",IF(DATEDIF(TODAY(),Q98,"M")&gt;=12,"VERDE",IF(AND(DATEDIF(TODAY(),Q98,"M")&gt;=6,DATEDIF(TODAY(),Q98,"M")&lt;=11),"AMARILLO"))),S98))</f>
        <v xml:space="preserve"> </v>
      </c>
      <c r="S98" s="25" t="str">
        <f>IF(Q98=0," ",IF(Q98&lt;=$N$4,"VENCIDO","NO VENCIDO"))</f>
        <v xml:space="preserve"> </v>
      </c>
      <c r="T98" s="18"/>
      <c r="U98" s="19"/>
      <c r="V98" s="19"/>
      <c r="W98" s="20"/>
      <c r="X98" s="20"/>
      <c r="Y98" s="164"/>
      <c r="Z98" s="21"/>
      <c r="AA98" s="4"/>
      <c r="AB98" s="166"/>
      <c r="AC98" s="166"/>
      <c r="AD98" s="170"/>
      <c r="AE98" s="166"/>
      <c r="AF98" s="166"/>
      <c r="AG98" s="166"/>
      <c r="AH98" s="166"/>
      <c r="AI98" s="166"/>
      <c r="AJ98" s="166"/>
      <c r="AK98" s="166"/>
      <c r="AL98" s="166"/>
      <c r="AM98" s="166"/>
      <c r="AN98" s="166"/>
      <c r="AO98" s="184"/>
      <c r="AP98" s="24"/>
      <c r="AQ98" s="8"/>
    </row>
    <row r="99" spans="1:43" ht="14.65" customHeight="1">
      <c r="A99" s="101"/>
      <c r="B99" s="189"/>
      <c r="C99" s="190"/>
      <c r="D99" s="118"/>
      <c r="E99" s="127"/>
      <c r="F99" s="133"/>
      <c r="G99" s="133"/>
      <c r="H99" s="133"/>
      <c r="I99" s="133"/>
      <c r="J99" s="145"/>
      <c r="K99" s="148"/>
      <c r="L99" s="151"/>
      <c r="M99" s="155"/>
      <c r="N99" s="14"/>
      <c r="O99" s="15"/>
      <c r="P99" s="15"/>
      <c r="Q99" s="16"/>
      <c r="R99" s="17" t="str">
        <f ca="1">IF(Q99=0," ",IFERROR(IF(DATEDIF(TODAY(),Q99,"M")&lt;=5,"ROJO",IF(DATEDIF(TODAY(),Q99,"M")&gt;=12,"VERDE",IF(AND(DATEDIF(TODAY(),Q99,"M")&gt;=6,DATEDIF(TODAY(),Q99,"M")&lt;=11),"AMARILLO"))),S99))</f>
        <v xml:space="preserve"> </v>
      </c>
      <c r="S99" s="25" t="str">
        <f>IF(Q99=0," ",IF(Q99&lt;=$N$4,"VENCIDO","NO VENCIDO"))</f>
        <v xml:space="preserve"> </v>
      </c>
      <c r="T99" s="18"/>
      <c r="U99" s="19"/>
      <c r="V99" s="19"/>
      <c r="W99" s="20"/>
      <c r="X99" s="20"/>
      <c r="Y99" s="164"/>
      <c r="Z99" s="21"/>
      <c r="AA99" s="4"/>
      <c r="AB99" s="166"/>
      <c r="AC99" s="166"/>
      <c r="AD99" s="170"/>
      <c r="AE99" s="166"/>
      <c r="AF99" s="166"/>
      <c r="AG99" s="166"/>
      <c r="AH99" s="166"/>
      <c r="AI99" s="166"/>
      <c r="AJ99" s="166"/>
      <c r="AK99" s="166"/>
      <c r="AL99" s="166"/>
      <c r="AM99" s="166"/>
      <c r="AN99" s="166"/>
      <c r="AO99" s="185"/>
      <c r="AP99" s="24"/>
      <c r="AQ99" s="8"/>
    </row>
    <row r="100" spans="1:43" ht="16.5">
      <c r="A100" s="102"/>
      <c r="B100" s="191"/>
      <c r="C100" s="192"/>
      <c r="D100" s="119"/>
      <c r="E100" s="128"/>
      <c r="F100" s="134"/>
      <c r="G100" s="134"/>
      <c r="H100" s="134"/>
      <c r="I100" s="134"/>
      <c r="J100" s="146"/>
      <c r="K100" s="149"/>
      <c r="L100" s="152"/>
      <c r="M100" s="28" t="b">
        <f>M95=N100</f>
        <v>0</v>
      </c>
      <c r="N100" s="29">
        <f>SUM(N95:N99)</f>
        <v>0</v>
      </c>
      <c r="O100" s="30" t="s">
        <v>112</v>
      </c>
      <c r="P100" s="31"/>
      <c r="Q100" s="32"/>
      <c r="R100" s="32"/>
      <c r="S100" s="32"/>
      <c r="T100" s="33">
        <f>SUM(T95:T99)</f>
        <v>0</v>
      </c>
      <c r="U100" s="34"/>
      <c r="V100" s="34"/>
      <c r="W100" s="34"/>
      <c r="X100" s="35"/>
      <c r="Y100" s="165"/>
      <c r="Z100" s="36"/>
      <c r="AA100" s="4"/>
      <c r="AB100" s="37"/>
      <c r="AC100" s="37"/>
      <c r="AD100" s="38"/>
      <c r="AE100" s="37"/>
      <c r="AF100" s="37"/>
      <c r="AG100" s="37"/>
      <c r="AH100" s="37"/>
      <c r="AI100" s="37"/>
      <c r="AJ100" s="37"/>
      <c r="AK100" s="37"/>
      <c r="AL100" s="37"/>
      <c r="AM100" s="37"/>
      <c r="AN100" s="37"/>
      <c r="AO100" s="39"/>
      <c r="AP100" s="24"/>
      <c r="AQ100" s="8"/>
    </row>
    <row r="101" spans="1:43" ht="14.65" customHeight="1">
      <c r="A101" s="100">
        <f>A95+1</f>
        <v>17</v>
      </c>
      <c r="B101" s="193" t="s">
        <v>144</v>
      </c>
      <c r="C101" s="193"/>
      <c r="D101" s="117">
        <f>+Noviembre!M101</f>
        <v>0</v>
      </c>
      <c r="E101" s="126"/>
      <c r="F101" s="132"/>
      <c r="G101" s="132"/>
      <c r="H101" s="132"/>
      <c r="I101" s="132"/>
      <c r="J101" s="144">
        <f>+F101+G101</f>
        <v>0</v>
      </c>
      <c r="K101" s="147">
        <f>+AO101</f>
        <v>0</v>
      </c>
      <c r="L101" s="150">
        <f>+J101+K101</f>
        <v>0</v>
      </c>
      <c r="M101" s="153">
        <f>+(D101+E101)-(L101)+H101-I101</f>
        <v>0</v>
      </c>
      <c r="N101" s="14"/>
      <c r="O101" s="15"/>
      <c r="P101" s="15"/>
      <c r="Q101" s="16"/>
      <c r="R101" s="17" t="str">
        <f ca="1">IF(Q101=0," ",IFERROR(IF(DATEDIF(TODAY(),Q101,"M")&lt;=5,"ROJO",IF(DATEDIF(TODAY(),Q101,"M")&gt;=12,"VERDE",IF(AND(DATEDIF(TODAY(),Q101,"M")&gt;=6,DATEDIF(TODAY(),Q101,"M")&lt;=11),"AMARILLO"))),S101))</f>
        <v xml:space="preserve"> </v>
      </c>
      <c r="S101" s="17" t="str">
        <f>IF(Q101=0," ",IF(Q101&lt;=$N$4,"VENCIDO","NO VENCIDO"))</f>
        <v xml:space="preserve"> </v>
      </c>
      <c r="T101" s="18"/>
      <c r="U101" s="19"/>
      <c r="V101" s="19"/>
      <c r="W101" s="20"/>
      <c r="X101" s="20"/>
      <c r="Y101" s="163">
        <f>+AT101</f>
        <v>0</v>
      </c>
      <c r="Z101" s="21"/>
      <c r="AA101" s="4"/>
      <c r="AB101" s="166"/>
      <c r="AC101" s="166"/>
      <c r="AD101" s="170">
        <f>+AB101+AC101</f>
        <v>0</v>
      </c>
      <c r="AE101" s="166"/>
      <c r="AF101" s="166"/>
      <c r="AG101" s="166"/>
      <c r="AH101" s="166"/>
      <c r="AI101" s="166"/>
      <c r="AJ101" s="166"/>
      <c r="AK101" s="166"/>
      <c r="AL101" s="166"/>
      <c r="AM101" s="166"/>
      <c r="AN101" s="166"/>
      <c r="AO101" s="183">
        <f>SUM(AD101:AN105)</f>
        <v>0</v>
      </c>
      <c r="AP101" s="24"/>
      <c r="AQ101" s="8"/>
    </row>
    <row r="102" spans="1:43" ht="14.65" customHeight="1">
      <c r="A102" s="101"/>
      <c r="B102" s="193"/>
      <c r="C102" s="193"/>
      <c r="D102" s="118"/>
      <c r="E102" s="127"/>
      <c r="F102" s="133"/>
      <c r="G102" s="133"/>
      <c r="H102" s="133"/>
      <c r="I102" s="133"/>
      <c r="J102" s="145"/>
      <c r="K102" s="148"/>
      <c r="L102" s="151"/>
      <c r="M102" s="154"/>
      <c r="N102" s="14"/>
      <c r="O102" s="15"/>
      <c r="P102" s="15"/>
      <c r="Q102" s="16"/>
      <c r="R102" s="17" t="str">
        <f ca="1">IF(Q102=0," ",IFERROR(IF(DATEDIF(TODAY(),Q102,"M")&lt;=5,"ROJO",IF(DATEDIF(TODAY(),Q102,"M")&gt;=12,"VERDE",IF(AND(DATEDIF(TODAY(),Q102,"M")&gt;=6,DATEDIF(TODAY(),Q102,"M")&lt;=11),"AMARILLO"))),S102))</f>
        <v xml:space="preserve"> </v>
      </c>
      <c r="S102" s="25" t="str">
        <f>IF(Q102=0," ",IF(Q102&lt;=$N$4,"VENCIDO","NO VENCIDO"))</f>
        <v xml:space="preserve"> </v>
      </c>
      <c r="T102" s="18"/>
      <c r="U102" s="19"/>
      <c r="V102" s="19"/>
      <c r="W102" s="20"/>
      <c r="X102" s="20"/>
      <c r="Y102" s="164"/>
      <c r="Z102" s="21"/>
      <c r="AA102" s="4"/>
      <c r="AB102" s="166"/>
      <c r="AC102" s="166"/>
      <c r="AD102" s="170"/>
      <c r="AE102" s="166"/>
      <c r="AF102" s="166"/>
      <c r="AG102" s="166"/>
      <c r="AH102" s="166"/>
      <c r="AI102" s="166"/>
      <c r="AJ102" s="166"/>
      <c r="AK102" s="166"/>
      <c r="AL102" s="166"/>
      <c r="AM102" s="166"/>
      <c r="AN102" s="166"/>
      <c r="AO102" s="184"/>
      <c r="AP102" s="24"/>
      <c r="AQ102" s="8"/>
    </row>
    <row r="103" spans="1:43" ht="14.65" customHeight="1">
      <c r="A103" s="101"/>
      <c r="B103" s="193"/>
      <c r="C103" s="193"/>
      <c r="D103" s="118"/>
      <c r="E103" s="127"/>
      <c r="F103" s="133"/>
      <c r="G103" s="133"/>
      <c r="H103" s="133"/>
      <c r="I103" s="133"/>
      <c r="J103" s="145"/>
      <c r="K103" s="148"/>
      <c r="L103" s="151"/>
      <c r="M103" s="154"/>
      <c r="N103" s="14"/>
      <c r="O103" s="15"/>
      <c r="P103" s="15"/>
      <c r="Q103" s="16"/>
      <c r="R103" s="17" t="str">
        <f ca="1">IF(Q103=0," ",IFERROR(IF(DATEDIF(TODAY(),Q103,"M")&lt;=5,"ROJO",IF(DATEDIF(TODAY(),Q103,"M")&gt;=12,"VERDE",IF(AND(DATEDIF(TODAY(),Q103,"M")&gt;=6,DATEDIF(TODAY(),Q103,"M")&lt;=11),"AMARILLO"))),S103))</f>
        <v xml:space="preserve"> </v>
      </c>
      <c r="S103" s="25" t="str">
        <f>IF(Q103=0," ",IF(Q103&lt;=$N$4,"VENCIDO","NO VENCIDO"))</f>
        <v xml:space="preserve"> </v>
      </c>
      <c r="T103" s="18"/>
      <c r="U103" s="19"/>
      <c r="V103" s="19"/>
      <c r="W103" s="20"/>
      <c r="X103" s="20"/>
      <c r="Y103" s="164"/>
      <c r="Z103" s="21"/>
      <c r="AA103" s="4"/>
      <c r="AB103" s="166"/>
      <c r="AC103" s="166"/>
      <c r="AD103" s="170"/>
      <c r="AE103" s="166"/>
      <c r="AF103" s="166"/>
      <c r="AG103" s="166"/>
      <c r="AH103" s="166"/>
      <c r="AI103" s="166"/>
      <c r="AJ103" s="166"/>
      <c r="AK103" s="166"/>
      <c r="AL103" s="166"/>
      <c r="AM103" s="166"/>
      <c r="AN103" s="166"/>
      <c r="AO103" s="184"/>
      <c r="AP103" s="24"/>
      <c r="AQ103" s="8"/>
    </row>
    <row r="104" spans="1:43" ht="14.65" customHeight="1">
      <c r="A104" s="101"/>
      <c r="B104" s="193"/>
      <c r="C104" s="193"/>
      <c r="D104" s="118"/>
      <c r="E104" s="127"/>
      <c r="F104" s="133"/>
      <c r="G104" s="133"/>
      <c r="H104" s="133"/>
      <c r="I104" s="133"/>
      <c r="J104" s="145"/>
      <c r="K104" s="148"/>
      <c r="L104" s="151"/>
      <c r="M104" s="154"/>
      <c r="N104" s="14"/>
      <c r="O104" s="15"/>
      <c r="P104" s="15"/>
      <c r="Q104" s="16"/>
      <c r="R104" s="17" t="str">
        <f ca="1">IF(Q104=0," ",IFERROR(IF(DATEDIF(TODAY(),Q104,"M")&lt;=5,"ROJO",IF(DATEDIF(TODAY(),Q104,"M")&gt;=12,"VERDE",IF(AND(DATEDIF(TODAY(),Q104,"M")&gt;=6,DATEDIF(TODAY(),Q104,"M")&lt;=11),"AMARILLO"))),S104))</f>
        <v xml:space="preserve"> </v>
      </c>
      <c r="S104" s="25" t="str">
        <f>IF(Q104=0," ",IF(Q104&lt;=$N$4,"VENCIDO","NO VENCIDO"))</f>
        <v xml:space="preserve"> </v>
      </c>
      <c r="T104" s="18"/>
      <c r="U104" s="19"/>
      <c r="V104" s="19"/>
      <c r="W104" s="20"/>
      <c r="X104" s="20"/>
      <c r="Y104" s="164"/>
      <c r="Z104" s="21"/>
      <c r="AA104" s="4"/>
      <c r="AB104" s="166"/>
      <c r="AC104" s="166"/>
      <c r="AD104" s="170"/>
      <c r="AE104" s="166"/>
      <c r="AF104" s="166"/>
      <c r="AG104" s="166"/>
      <c r="AH104" s="166"/>
      <c r="AI104" s="166"/>
      <c r="AJ104" s="166"/>
      <c r="AK104" s="166"/>
      <c r="AL104" s="166"/>
      <c r="AM104" s="166"/>
      <c r="AN104" s="166"/>
      <c r="AO104" s="184"/>
      <c r="AP104" s="24"/>
      <c r="AQ104" s="8"/>
    </row>
    <row r="105" spans="1:43" ht="14.65" customHeight="1">
      <c r="A105" s="101"/>
      <c r="B105" s="193"/>
      <c r="C105" s="193"/>
      <c r="D105" s="118"/>
      <c r="E105" s="127"/>
      <c r="F105" s="133"/>
      <c r="G105" s="133"/>
      <c r="H105" s="133"/>
      <c r="I105" s="133"/>
      <c r="J105" s="145"/>
      <c r="K105" s="148"/>
      <c r="L105" s="151"/>
      <c r="M105" s="155"/>
      <c r="N105" s="14"/>
      <c r="O105" s="15"/>
      <c r="P105" s="15"/>
      <c r="Q105" s="16"/>
      <c r="R105" s="17" t="str">
        <f ca="1">IF(Q105=0," ",IFERROR(IF(DATEDIF(TODAY(),Q105,"M")&lt;=5,"ROJO",IF(DATEDIF(TODAY(),Q105,"M")&gt;=12,"VERDE",IF(AND(DATEDIF(TODAY(),Q105,"M")&gt;=6,DATEDIF(TODAY(),Q105,"M")&lt;=11),"AMARILLO"))),S105))</f>
        <v xml:space="preserve"> </v>
      </c>
      <c r="S105" s="25" t="str">
        <f>IF(Q105=0," ",IF(Q105&lt;=$N$4,"VENCIDO","NO VENCIDO"))</f>
        <v xml:space="preserve"> </v>
      </c>
      <c r="T105" s="18"/>
      <c r="U105" s="19"/>
      <c r="V105" s="19"/>
      <c r="W105" s="20"/>
      <c r="X105" s="20"/>
      <c r="Y105" s="164"/>
      <c r="Z105" s="21"/>
      <c r="AA105" s="4"/>
      <c r="AB105" s="166"/>
      <c r="AC105" s="166"/>
      <c r="AD105" s="170"/>
      <c r="AE105" s="166"/>
      <c r="AF105" s="166"/>
      <c r="AG105" s="166"/>
      <c r="AH105" s="166"/>
      <c r="AI105" s="166"/>
      <c r="AJ105" s="166"/>
      <c r="AK105" s="166"/>
      <c r="AL105" s="166"/>
      <c r="AM105" s="166"/>
      <c r="AN105" s="166"/>
      <c r="AO105" s="185"/>
      <c r="AP105" s="24"/>
      <c r="AQ105" s="8"/>
    </row>
    <row r="106" spans="1:43" ht="16.5">
      <c r="A106" s="102"/>
      <c r="B106" s="193"/>
      <c r="C106" s="193"/>
      <c r="D106" s="119"/>
      <c r="E106" s="128"/>
      <c r="F106" s="134"/>
      <c r="G106" s="134"/>
      <c r="H106" s="134"/>
      <c r="I106" s="134"/>
      <c r="J106" s="146"/>
      <c r="K106" s="149"/>
      <c r="L106" s="152"/>
      <c r="M106" s="28" t="b">
        <f>M101=N106</f>
        <v>1</v>
      </c>
      <c r="N106" s="29">
        <f>SUM(N101:N105)</f>
        <v>0</v>
      </c>
      <c r="O106" s="30" t="s">
        <v>112</v>
      </c>
      <c r="P106" s="31"/>
      <c r="Q106" s="32"/>
      <c r="R106" s="32"/>
      <c r="S106" s="32"/>
      <c r="T106" s="33">
        <f>SUM(T101:T105)</f>
        <v>0</v>
      </c>
      <c r="U106" s="34"/>
      <c r="V106" s="34"/>
      <c r="W106" s="34"/>
      <c r="X106" s="35"/>
      <c r="Y106" s="165"/>
      <c r="Z106" s="36"/>
      <c r="AA106" s="4"/>
      <c r="AB106" s="37"/>
      <c r="AC106" s="37"/>
      <c r="AD106" s="38"/>
      <c r="AE106" s="37"/>
      <c r="AF106" s="37"/>
      <c r="AG106" s="37"/>
      <c r="AH106" s="37"/>
      <c r="AI106" s="37"/>
      <c r="AJ106" s="37"/>
      <c r="AK106" s="37"/>
      <c r="AL106" s="37"/>
      <c r="AM106" s="37"/>
      <c r="AN106" s="37"/>
      <c r="AO106" s="39"/>
      <c r="AP106" s="24"/>
      <c r="AQ106" s="8"/>
    </row>
    <row r="107" spans="1:43" ht="14.65" customHeight="1">
      <c r="A107" s="100">
        <f>A101+1</f>
        <v>18</v>
      </c>
      <c r="B107" s="193" t="s">
        <v>145</v>
      </c>
      <c r="C107" s="193"/>
      <c r="D107" s="117">
        <f>+Noviembre!M107</f>
        <v>0</v>
      </c>
      <c r="E107" s="126"/>
      <c r="F107" s="132"/>
      <c r="G107" s="132"/>
      <c r="H107" s="132"/>
      <c r="I107" s="132"/>
      <c r="J107" s="144">
        <f>+F107+G107</f>
        <v>0</v>
      </c>
      <c r="K107" s="147">
        <f>+AO107</f>
        <v>0</v>
      </c>
      <c r="L107" s="150">
        <f>+J107+K107</f>
        <v>0</v>
      </c>
      <c r="M107" s="153">
        <f>+(D107+E107)-(L107)+H107-I107</f>
        <v>0</v>
      </c>
      <c r="N107" s="14"/>
      <c r="O107" s="15"/>
      <c r="P107" s="15"/>
      <c r="Q107" s="16"/>
      <c r="R107" s="17" t="str">
        <f ca="1">IF(Q107=0," ",IFERROR(IF(DATEDIF(TODAY(),Q107,"M")&lt;=5,"ROJO",IF(DATEDIF(TODAY(),Q107,"M")&gt;=12,"VERDE",IF(AND(DATEDIF(TODAY(),Q107,"M")&gt;=6,DATEDIF(TODAY(),Q107,"M")&lt;=11),"AMARILLO"))),S107))</f>
        <v xml:space="preserve"> </v>
      </c>
      <c r="S107" s="17" t="str">
        <f>IF(Q107=0," ",IF(Q107&lt;=$N$4,"VENCIDO","NO VENCIDO"))</f>
        <v xml:space="preserve"> </v>
      </c>
      <c r="T107" s="18"/>
      <c r="U107" s="19"/>
      <c r="V107" s="19"/>
      <c r="W107" s="20"/>
      <c r="X107" s="20"/>
      <c r="Y107" s="163">
        <f>+AT107</f>
        <v>0</v>
      </c>
      <c r="Z107" s="21"/>
      <c r="AA107" s="4"/>
      <c r="AB107" s="166"/>
      <c r="AC107" s="166"/>
      <c r="AD107" s="170">
        <f>+AB107+AC107</f>
        <v>0</v>
      </c>
      <c r="AE107" s="166"/>
      <c r="AF107" s="166"/>
      <c r="AG107" s="166"/>
      <c r="AH107" s="166"/>
      <c r="AI107" s="166"/>
      <c r="AJ107" s="166"/>
      <c r="AK107" s="166"/>
      <c r="AL107" s="166"/>
      <c r="AM107" s="166"/>
      <c r="AN107" s="166"/>
      <c r="AO107" s="183">
        <f>SUM(AD107:AN111)</f>
        <v>0</v>
      </c>
      <c r="AP107" s="24"/>
      <c r="AQ107" s="8"/>
    </row>
    <row r="108" spans="1:43" ht="14.65" customHeight="1">
      <c r="A108" s="101"/>
      <c r="B108" s="193"/>
      <c r="C108" s="193"/>
      <c r="D108" s="118"/>
      <c r="E108" s="127"/>
      <c r="F108" s="133"/>
      <c r="G108" s="133"/>
      <c r="H108" s="133"/>
      <c r="I108" s="133"/>
      <c r="J108" s="145"/>
      <c r="K108" s="148"/>
      <c r="L108" s="151"/>
      <c r="M108" s="154"/>
      <c r="N108" s="14"/>
      <c r="O108" s="15"/>
      <c r="P108" s="15"/>
      <c r="Q108" s="16"/>
      <c r="R108" s="17" t="str">
        <f ca="1">IF(Q108=0," ",IFERROR(IF(DATEDIF(TODAY(),Q108,"M")&lt;=5,"ROJO",IF(DATEDIF(TODAY(),Q108,"M")&gt;=12,"VERDE",IF(AND(DATEDIF(TODAY(),Q108,"M")&gt;=6,DATEDIF(TODAY(),Q108,"M")&lt;=11),"AMARILLO"))),S108))</f>
        <v xml:space="preserve"> </v>
      </c>
      <c r="S108" s="25" t="str">
        <f>IF(Q108=0," ",IF(Q108&lt;=$N$4,"VENCIDO","NO VENCIDO"))</f>
        <v xml:space="preserve"> </v>
      </c>
      <c r="T108" s="18"/>
      <c r="U108" s="19"/>
      <c r="V108" s="19"/>
      <c r="W108" s="20"/>
      <c r="X108" s="20"/>
      <c r="Y108" s="164"/>
      <c r="Z108" s="21"/>
      <c r="AA108" s="4"/>
      <c r="AB108" s="166"/>
      <c r="AC108" s="166"/>
      <c r="AD108" s="170"/>
      <c r="AE108" s="166"/>
      <c r="AF108" s="166"/>
      <c r="AG108" s="166"/>
      <c r="AH108" s="166"/>
      <c r="AI108" s="166"/>
      <c r="AJ108" s="166"/>
      <c r="AK108" s="166"/>
      <c r="AL108" s="166"/>
      <c r="AM108" s="166"/>
      <c r="AN108" s="166"/>
      <c r="AO108" s="184"/>
      <c r="AP108" s="24"/>
      <c r="AQ108" s="8"/>
    </row>
    <row r="109" spans="1:43" ht="14.65" customHeight="1">
      <c r="A109" s="101"/>
      <c r="B109" s="193"/>
      <c r="C109" s="193"/>
      <c r="D109" s="118"/>
      <c r="E109" s="127"/>
      <c r="F109" s="133"/>
      <c r="G109" s="133"/>
      <c r="H109" s="133"/>
      <c r="I109" s="133"/>
      <c r="J109" s="145"/>
      <c r="K109" s="148"/>
      <c r="L109" s="151"/>
      <c r="M109" s="154"/>
      <c r="N109" s="14"/>
      <c r="O109" s="15"/>
      <c r="P109" s="15"/>
      <c r="Q109" s="16"/>
      <c r="R109" s="17" t="str">
        <f ca="1">IF(Q109=0," ",IFERROR(IF(DATEDIF(TODAY(),Q109,"M")&lt;=5,"ROJO",IF(DATEDIF(TODAY(),Q109,"M")&gt;=12,"VERDE",IF(AND(DATEDIF(TODAY(),Q109,"M")&gt;=6,DATEDIF(TODAY(),Q109,"M")&lt;=11),"AMARILLO"))),S109))</f>
        <v xml:space="preserve"> </v>
      </c>
      <c r="S109" s="25" t="str">
        <f>IF(Q109=0," ",IF(Q109&lt;=$N$4,"VENCIDO","NO VENCIDO"))</f>
        <v xml:space="preserve"> </v>
      </c>
      <c r="T109" s="18"/>
      <c r="U109" s="19"/>
      <c r="V109" s="19"/>
      <c r="W109" s="20"/>
      <c r="X109" s="20"/>
      <c r="Y109" s="164"/>
      <c r="Z109" s="21"/>
      <c r="AA109" s="4"/>
      <c r="AB109" s="166"/>
      <c r="AC109" s="166"/>
      <c r="AD109" s="170"/>
      <c r="AE109" s="166"/>
      <c r="AF109" s="166"/>
      <c r="AG109" s="166"/>
      <c r="AH109" s="166"/>
      <c r="AI109" s="166"/>
      <c r="AJ109" s="166"/>
      <c r="AK109" s="166"/>
      <c r="AL109" s="166"/>
      <c r="AM109" s="166"/>
      <c r="AN109" s="166"/>
      <c r="AO109" s="184"/>
      <c r="AP109" s="24"/>
      <c r="AQ109" s="8"/>
    </row>
    <row r="110" spans="1:43" ht="14.65" customHeight="1">
      <c r="A110" s="101"/>
      <c r="B110" s="193"/>
      <c r="C110" s="193"/>
      <c r="D110" s="118"/>
      <c r="E110" s="127"/>
      <c r="F110" s="133"/>
      <c r="G110" s="133"/>
      <c r="H110" s="133"/>
      <c r="I110" s="133"/>
      <c r="J110" s="145"/>
      <c r="K110" s="148"/>
      <c r="L110" s="151"/>
      <c r="M110" s="154"/>
      <c r="N110" s="14"/>
      <c r="O110" s="15"/>
      <c r="P110" s="15"/>
      <c r="Q110" s="16"/>
      <c r="R110" s="17" t="str">
        <f ca="1">IF(Q110=0," ",IFERROR(IF(DATEDIF(TODAY(),Q110,"M")&lt;=5,"ROJO",IF(DATEDIF(TODAY(),Q110,"M")&gt;=12,"VERDE",IF(AND(DATEDIF(TODAY(),Q110,"M")&gt;=6,DATEDIF(TODAY(),Q110,"M")&lt;=11),"AMARILLO"))),S110))</f>
        <v xml:space="preserve"> </v>
      </c>
      <c r="S110" s="25" t="str">
        <f>IF(Q110=0," ",IF(Q110&lt;=$N$4,"VENCIDO","NO VENCIDO"))</f>
        <v xml:space="preserve"> </v>
      </c>
      <c r="T110" s="18"/>
      <c r="U110" s="19"/>
      <c r="V110" s="19"/>
      <c r="W110" s="20"/>
      <c r="X110" s="20"/>
      <c r="Y110" s="164"/>
      <c r="Z110" s="21"/>
      <c r="AA110" s="4"/>
      <c r="AB110" s="166"/>
      <c r="AC110" s="166"/>
      <c r="AD110" s="170"/>
      <c r="AE110" s="166"/>
      <c r="AF110" s="166"/>
      <c r="AG110" s="166"/>
      <c r="AH110" s="166"/>
      <c r="AI110" s="166"/>
      <c r="AJ110" s="166"/>
      <c r="AK110" s="166"/>
      <c r="AL110" s="166"/>
      <c r="AM110" s="166"/>
      <c r="AN110" s="166"/>
      <c r="AO110" s="184"/>
      <c r="AP110" s="24"/>
      <c r="AQ110" s="8"/>
    </row>
    <row r="111" spans="1:43" ht="14.65" customHeight="1">
      <c r="A111" s="101"/>
      <c r="B111" s="193"/>
      <c r="C111" s="193"/>
      <c r="D111" s="118"/>
      <c r="E111" s="127"/>
      <c r="F111" s="133"/>
      <c r="G111" s="133"/>
      <c r="H111" s="133"/>
      <c r="I111" s="133"/>
      <c r="J111" s="145"/>
      <c r="K111" s="148"/>
      <c r="L111" s="151"/>
      <c r="M111" s="155"/>
      <c r="N111" s="14"/>
      <c r="O111" s="15"/>
      <c r="P111" s="15"/>
      <c r="Q111" s="16"/>
      <c r="R111" s="17" t="str">
        <f ca="1">IF(Q111=0," ",IFERROR(IF(DATEDIF(TODAY(),Q111,"M")&lt;=5,"ROJO",IF(DATEDIF(TODAY(),Q111,"M")&gt;=12,"VERDE",IF(AND(DATEDIF(TODAY(),Q111,"M")&gt;=6,DATEDIF(TODAY(),Q111,"M")&lt;=11),"AMARILLO"))),S111))</f>
        <v xml:space="preserve"> </v>
      </c>
      <c r="S111" s="25" t="str">
        <f>IF(Q111=0," ",IF(Q111&lt;=$N$4,"VENCIDO","NO VENCIDO"))</f>
        <v xml:space="preserve"> </v>
      </c>
      <c r="T111" s="18"/>
      <c r="U111" s="19"/>
      <c r="V111" s="19"/>
      <c r="W111" s="20"/>
      <c r="X111" s="20"/>
      <c r="Y111" s="164"/>
      <c r="Z111" s="21"/>
      <c r="AA111" s="4"/>
      <c r="AB111" s="166"/>
      <c r="AC111" s="166"/>
      <c r="AD111" s="170"/>
      <c r="AE111" s="166"/>
      <c r="AF111" s="166"/>
      <c r="AG111" s="166"/>
      <c r="AH111" s="166"/>
      <c r="AI111" s="166"/>
      <c r="AJ111" s="166"/>
      <c r="AK111" s="166"/>
      <c r="AL111" s="166"/>
      <c r="AM111" s="166"/>
      <c r="AN111" s="166"/>
      <c r="AO111" s="185"/>
      <c r="AP111" s="24"/>
      <c r="AQ111" s="8"/>
    </row>
    <row r="112" spans="1:43" ht="16.5">
      <c r="A112" s="102"/>
      <c r="B112" s="193"/>
      <c r="C112" s="193"/>
      <c r="D112" s="119"/>
      <c r="E112" s="128"/>
      <c r="F112" s="134"/>
      <c r="G112" s="134"/>
      <c r="H112" s="134"/>
      <c r="I112" s="134"/>
      <c r="J112" s="146"/>
      <c r="K112" s="149"/>
      <c r="L112" s="152"/>
      <c r="M112" s="28" t="b">
        <f>M107=N112</f>
        <v>1</v>
      </c>
      <c r="N112" s="29">
        <f>SUM(N107:N111)</f>
        <v>0</v>
      </c>
      <c r="O112" s="30" t="s">
        <v>112</v>
      </c>
      <c r="P112" s="31"/>
      <c r="Q112" s="32"/>
      <c r="R112" s="32"/>
      <c r="S112" s="32"/>
      <c r="T112" s="33">
        <f>SUM(T107:T111)</f>
        <v>0</v>
      </c>
      <c r="U112" s="34"/>
      <c r="V112" s="34"/>
      <c r="W112" s="34"/>
      <c r="X112" s="35"/>
      <c r="Y112" s="165"/>
      <c r="Z112" s="36"/>
      <c r="AA112" s="4"/>
      <c r="AB112" s="37"/>
      <c r="AC112" s="37"/>
      <c r="AD112" s="38"/>
      <c r="AE112" s="37"/>
      <c r="AF112" s="37"/>
      <c r="AG112" s="37"/>
      <c r="AH112" s="37"/>
      <c r="AI112" s="37"/>
      <c r="AJ112" s="37"/>
      <c r="AK112" s="37"/>
      <c r="AL112" s="37"/>
      <c r="AM112" s="37"/>
      <c r="AN112" s="37"/>
      <c r="AO112" s="39"/>
      <c r="AP112" s="24"/>
      <c r="AQ112" s="8"/>
    </row>
    <row r="113" spans="1:43" ht="14.65" customHeight="1">
      <c r="A113" s="100">
        <f>A107+1</f>
        <v>19</v>
      </c>
      <c r="B113" s="187" t="s">
        <v>146</v>
      </c>
      <c r="C113" s="188"/>
      <c r="D113" s="117">
        <f>+Noviembre!M113</f>
        <v>80</v>
      </c>
      <c r="E113" s="126"/>
      <c r="F113" s="132"/>
      <c r="G113" s="132"/>
      <c r="H113" s="132"/>
      <c r="I113" s="132"/>
      <c r="J113" s="144">
        <f>+F113+G113</f>
        <v>0</v>
      </c>
      <c r="K113" s="147">
        <f>+AO113</f>
        <v>0</v>
      </c>
      <c r="L113" s="150">
        <f>+J113+K113</f>
        <v>0</v>
      </c>
      <c r="M113" s="153">
        <f>+(D113+E113)-(L113)+H113-I113</f>
        <v>80</v>
      </c>
      <c r="N113" s="14"/>
      <c r="O113" s="15"/>
      <c r="P113" s="15"/>
      <c r="Q113" s="16"/>
      <c r="R113" s="17" t="str">
        <f ca="1">IF(Q113=0," ",IFERROR(IF(DATEDIF(TODAY(),Q113,"M")&lt;=5,"ROJO",IF(DATEDIF(TODAY(),Q113,"M")&gt;=12,"VERDE",IF(AND(DATEDIF(TODAY(),Q113,"M")&gt;=6,DATEDIF(TODAY(),Q113,"M")&lt;=11),"AMARILLO"))),S113))</f>
        <v xml:space="preserve"> </v>
      </c>
      <c r="S113" s="17" t="str">
        <f>IF(Q113=0," ",IF(Q113&lt;=$N$4,"VENCIDO","NO VENCIDO"))</f>
        <v xml:space="preserve"> </v>
      </c>
      <c r="T113" s="18"/>
      <c r="U113" s="19"/>
      <c r="V113" s="19"/>
      <c r="W113" s="20"/>
      <c r="X113" s="20"/>
      <c r="Y113" s="163">
        <f>+AT113</f>
        <v>0</v>
      </c>
      <c r="Z113" s="21"/>
      <c r="AA113" s="4"/>
      <c r="AB113" s="166"/>
      <c r="AC113" s="166"/>
      <c r="AD113" s="170">
        <f>+AB113+AC113</f>
        <v>0</v>
      </c>
      <c r="AE113" s="166"/>
      <c r="AF113" s="166"/>
      <c r="AG113" s="166"/>
      <c r="AH113" s="166"/>
      <c r="AI113" s="166"/>
      <c r="AJ113" s="166"/>
      <c r="AK113" s="166"/>
      <c r="AL113" s="166"/>
      <c r="AM113" s="166"/>
      <c r="AN113" s="166"/>
      <c r="AO113" s="183">
        <f>SUM(AD113:AN117)</f>
        <v>0</v>
      </c>
      <c r="AP113" s="24"/>
      <c r="AQ113" s="8"/>
    </row>
    <row r="114" spans="1:43" ht="14.65" customHeight="1">
      <c r="A114" s="101"/>
      <c r="B114" s="189"/>
      <c r="C114" s="190"/>
      <c r="D114" s="118"/>
      <c r="E114" s="127"/>
      <c r="F114" s="133"/>
      <c r="G114" s="133"/>
      <c r="H114" s="133"/>
      <c r="I114" s="133"/>
      <c r="J114" s="145"/>
      <c r="K114" s="148"/>
      <c r="L114" s="151"/>
      <c r="M114" s="154"/>
      <c r="N114" s="14"/>
      <c r="O114" s="15"/>
      <c r="P114" s="15"/>
      <c r="Q114" s="16"/>
      <c r="R114" s="17" t="str">
        <f ca="1">IF(Q114=0," ",IFERROR(IF(DATEDIF(TODAY(),Q114,"M")&lt;=5,"ROJO",IF(DATEDIF(TODAY(),Q114,"M")&gt;=12,"VERDE",IF(AND(DATEDIF(TODAY(),Q114,"M")&gt;=6,DATEDIF(TODAY(),Q114,"M")&lt;=11),"AMARILLO"))),S114))</f>
        <v xml:space="preserve"> </v>
      </c>
      <c r="S114" s="25" t="str">
        <f>IF(Q114=0," ",IF(Q114&lt;=$N$4,"VENCIDO","NO VENCIDO"))</f>
        <v xml:space="preserve"> </v>
      </c>
      <c r="T114" s="18"/>
      <c r="U114" s="19"/>
      <c r="V114" s="19"/>
      <c r="W114" s="20"/>
      <c r="X114" s="20"/>
      <c r="Y114" s="164"/>
      <c r="Z114" s="21"/>
      <c r="AA114" s="4"/>
      <c r="AB114" s="166"/>
      <c r="AC114" s="166"/>
      <c r="AD114" s="170"/>
      <c r="AE114" s="166"/>
      <c r="AF114" s="166"/>
      <c r="AG114" s="166"/>
      <c r="AH114" s="166"/>
      <c r="AI114" s="166"/>
      <c r="AJ114" s="166"/>
      <c r="AK114" s="166"/>
      <c r="AL114" s="166"/>
      <c r="AM114" s="166"/>
      <c r="AN114" s="166"/>
      <c r="AO114" s="184"/>
      <c r="AP114" s="24"/>
      <c r="AQ114" s="8"/>
    </row>
    <row r="115" spans="1:43" ht="14.65" customHeight="1">
      <c r="A115" s="101"/>
      <c r="B115" s="189"/>
      <c r="C115" s="190"/>
      <c r="D115" s="118"/>
      <c r="E115" s="127"/>
      <c r="F115" s="133"/>
      <c r="G115" s="133"/>
      <c r="H115" s="133"/>
      <c r="I115" s="133"/>
      <c r="J115" s="145"/>
      <c r="K115" s="148"/>
      <c r="L115" s="151"/>
      <c r="M115" s="154"/>
      <c r="N115" s="14"/>
      <c r="O115" s="15"/>
      <c r="P115" s="15"/>
      <c r="Q115" s="16"/>
      <c r="R115" s="17" t="str">
        <f ca="1">IF(Q115=0," ",IFERROR(IF(DATEDIF(TODAY(),Q115,"M")&lt;=5,"ROJO",IF(DATEDIF(TODAY(),Q115,"M")&gt;=12,"VERDE",IF(AND(DATEDIF(TODAY(),Q115,"M")&gt;=6,DATEDIF(TODAY(),Q115,"M")&lt;=11),"AMARILLO"))),S115))</f>
        <v xml:space="preserve"> </v>
      </c>
      <c r="S115" s="25" t="str">
        <f>IF(Q115=0," ",IF(Q115&lt;=$N$4,"VENCIDO","NO VENCIDO"))</f>
        <v xml:space="preserve"> </v>
      </c>
      <c r="T115" s="18"/>
      <c r="U115" s="19"/>
      <c r="V115" s="19"/>
      <c r="W115" s="20"/>
      <c r="X115" s="20"/>
      <c r="Y115" s="164"/>
      <c r="Z115" s="21"/>
      <c r="AA115" s="4"/>
      <c r="AB115" s="166"/>
      <c r="AC115" s="166"/>
      <c r="AD115" s="170"/>
      <c r="AE115" s="166"/>
      <c r="AF115" s="166"/>
      <c r="AG115" s="166"/>
      <c r="AH115" s="166"/>
      <c r="AI115" s="166"/>
      <c r="AJ115" s="166"/>
      <c r="AK115" s="166"/>
      <c r="AL115" s="166"/>
      <c r="AM115" s="166"/>
      <c r="AN115" s="166"/>
      <c r="AO115" s="184"/>
      <c r="AP115" s="24"/>
      <c r="AQ115" s="8"/>
    </row>
    <row r="116" spans="1:43" ht="14.65" customHeight="1">
      <c r="A116" s="101"/>
      <c r="B116" s="189"/>
      <c r="C116" s="190"/>
      <c r="D116" s="118"/>
      <c r="E116" s="127"/>
      <c r="F116" s="133"/>
      <c r="G116" s="133"/>
      <c r="H116" s="133"/>
      <c r="I116" s="133"/>
      <c r="J116" s="145"/>
      <c r="K116" s="148"/>
      <c r="L116" s="151"/>
      <c r="M116" s="154"/>
      <c r="N116" s="14"/>
      <c r="O116" s="15"/>
      <c r="P116" s="15"/>
      <c r="Q116" s="16"/>
      <c r="R116" s="17" t="str">
        <f ca="1">IF(Q116=0," ",IFERROR(IF(DATEDIF(TODAY(),Q116,"M")&lt;=5,"ROJO",IF(DATEDIF(TODAY(),Q116,"M")&gt;=12,"VERDE",IF(AND(DATEDIF(TODAY(),Q116,"M")&gt;=6,DATEDIF(TODAY(),Q116,"M")&lt;=11),"AMARILLO"))),S116))</f>
        <v xml:space="preserve"> </v>
      </c>
      <c r="S116" s="25" t="str">
        <f>IF(Q116=0," ",IF(Q116&lt;=$N$4,"VENCIDO","NO VENCIDO"))</f>
        <v xml:space="preserve"> </v>
      </c>
      <c r="T116" s="18"/>
      <c r="U116" s="19"/>
      <c r="V116" s="19"/>
      <c r="W116" s="20"/>
      <c r="X116" s="20"/>
      <c r="Y116" s="164"/>
      <c r="Z116" s="21"/>
      <c r="AA116" s="4"/>
      <c r="AB116" s="166"/>
      <c r="AC116" s="166"/>
      <c r="AD116" s="170"/>
      <c r="AE116" s="166"/>
      <c r="AF116" s="166"/>
      <c r="AG116" s="166"/>
      <c r="AH116" s="166"/>
      <c r="AI116" s="166"/>
      <c r="AJ116" s="166"/>
      <c r="AK116" s="166"/>
      <c r="AL116" s="166"/>
      <c r="AM116" s="166"/>
      <c r="AN116" s="166"/>
      <c r="AO116" s="184"/>
      <c r="AP116" s="24"/>
      <c r="AQ116" s="8"/>
    </row>
    <row r="117" spans="1:43" ht="14.65" customHeight="1">
      <c r="A117" s="101"/>
      <c r="B117" s="189"/>
      <c r="C117" s="190"/>
      <c r="D117" s="118"/>
      <c r="E117" s="127"/>
      <c r="F117" s="133"/>
      <c r="G117" s="133"/>
      <c r="H117" s="133"/>
      <c r="I117" s="133"/>
      <c r="J117" s="145"/>
      <c r="K117" s="148"/>
      <c r="L117" s="151"/>
      <c r="M117" s="155"/>
      <c r="N117" s="14"/>
      <c r="O117" s="15"/>
      <c r="P117" s="15"/>
      <c r="Q117" s="16"/>
      <c r="R117" s="17" t="str">
        <f ca="1">IF(Q117=0," ",IFERROR(IF(DATEDIF(TODAY(),Q117,"M")&lt;=5,"ROJO",IF(DATEDIF(TODAY(),Q117,"M")&gt;=12,"VERDE",IF(AND(DATEDIF(TODAY(),Q117,"M")&gt;=6,DATEDIF(TODAY(),Q117,"M")&lt;=11),"AMARILLO"))),S117))</f>
        <v xml:space="preserve"> </v>
      </c>
      <c r="S117" s="25" t="str">
        <f>IF(Q117=0," ",IF(Q117&lt;=$N$4,"VENCIDO","NO VENCIDO"))</f>
        <v xml:space="preserve"> </v>
      </c>
      <c r="T117" s="18"/>
      <c r="U117" s="19"/>
      <c r="V117" s="19"/>
      <c r="W117" s="20"/>
      <c r="X117" s="20"/>
      <c r="Y117" s="164"/>
      <c r="Z117" s="21"/>
      <c r="AA117" s="4"/>
      <c r="AB117" s="166"/>
      <c r="AC117" s="166"/>
      <c r="AD117" s="170"/>
      <c r="AE117" s="166"/>
      <c r="AF117" s="166"/>
      <c r="AG117" s="166"/>
      <c r="AH117" s="166"/>
      <c r="AI117" s="166"/>
      <c r="AJ117" s="166"/>
      <c r="AK117" s="166"/>
      <c r="AL117" s="166"/>
      <c r="AM117" s="166"/>
      <c r="AN117" s="166"/>
      <c r="AO117" s="185"/>
      <c r="AP117" s="24"/>
      <c r="AQ117" s="8"/>
    </row>
    <row r="118" spans="1:43" ht="16.5">
      <c r="A118" s="102"/>
      <c r="B118" s="191"/>
      <c r="C118" s="192"/>
      <c r="D118" s="119"/>
      <c r="E118" s="128"/>
      <c r="F118" s="134"/>
      <c r="G118" s="134"/>
      <c r="H118" s="134"/>
      <c r="I118" s="134"/>
      <c r="J118" s="146"/>
      <c r="K118" s="149"/>
      <c r="L118" s="152"/>
      <c r="M118" s="28" t="b">
        <f>M113=N118</f>
        <v>0</v>
      </c>
      <c r="N118" s="29">
        <f>SUM(N113:N117)</f>
        <v>0</v>
      </c>
      <c r="O118" s="30" t="s">
        <v>112</v>
      </c>
      <c r="P118" s="31"/>
      <c r="Q118" s="32"/>
      <c r="R118" s="32"/>
      <c r="S118" s="32"/>
      <c r="T118" s="33">
        <f>SUM(T113:T117)</f>
        <v>0</v>
      </c>
      <c r="U118" s="34"/>
      <c r="V118" s="34"/>
      <c r="W118" s="34"/>
      <c r="X118" s="35"/>
      <c r="Y118" s="165"/>
      <c r="Z118" s="36"/>
      <c r="AA118" s="4"/>
      <c r="AB118" s="37"/>
      <c r="AC118" s="37"/>
      <c r="AD118" s="38"/>
      <c r="AE118" s="37"/>
      <c r="AF118" s="37"/>
      <c r="AG118" s="37"/>
      <c r="AH118" s="37"/>
      <c r="AI118" s="37"/>
      <c r="AJ118" s="37"/>
      <c r="AK118" s="37"/>
      <c r="AL118" s="37"/>
      <c r="AM118" s="37"/>
      <c r="AN118" s="37"/>
      <c r="AO118" s="39"/>
      <c r="AP118" s="24"/>
      <c r="AQ118" s="8"/>
    </row>
    <row r="119" spans="1:43" ht="14.65" customHeight="1">
      <c r="A119" s="100">
        <f>A113+1</f>
        <v>20</v>
      </c>
      <c r="B119" s="187" t="s">
        <v>148</v>
      </c>
      <c r="C119" s="188"/>
      <c r="D119" s="117">
        <f>+Noviembre!M119</f>
        <v>12</v>
      </c>
      <c r="E119" s="126"/>
      <c r="F119" s="132"/>
      <c r="G119" s="132"/>
      <c r="H119" s="132"/>
      <c r="I119" s="132"/>
      <c r="J119" s="144">
        <f>+F119+G119</f>
        <v>0</v>
      </c>
      <c r="K119" s="147">
        <f>+AO119</f>
        <v>0</v>
      </c>
      <c r="L119" s="150">
        <f>+J119+K119</f>
        <v>0</v>
      </c>
      <c r="M119" s="153">
        <f>+(D119+E119)-(L119)+H119-I119</f>
        <v>12</v>
      </c>
      <c r="N119" s="14"/>
      <c r="O119" s="15"/>
      <c r="P119" s="15"/>
      <c r="Q119" s="16"/>
      <c r="R119" s="17" t="str">
        <f ca="1">IF(Q119=0," ",IFERROR(IF(DATEDIF(TODAY(),Q119,"M")&lt;=5,"ROJO",IF(DATEDIF(TODAY(),Q119,"M")&gt;=12,"VERDE",IF(AND(DATEDIF(TODAY(),Q119,"M")&gt;=6,DATEDIF(TODAY(),Q119,"M")&lt;=11),"AMARILLO"))),S119))</f>
        <v xml:space="preserve"> </v>
      </c>
      <c r="S119" s="17" t="str">
        <f>IF(Q119=0," ",IF(Q119&lt;=$N$4,"VENCIDO","NO VENCIDO"))</f>
        <v xml:space="preserve"> </v>
      </c>
      <c r="T119" s="18"/>
      <c r="U119" s="19"/>
      <c r="V119" s="19"/>
      <c r="W119" s="20"/>
      <c r="X119" s="20"/>
      <c r="Y119" s="163">
        <f>+AT119</f>
        <v>0</v>
      </c>
      <c r="Z119" s="21"/>
      <c r="AA119" s="4"/>
      <c r="AB119" s="166"/>
      <c r="AC119" s="166"/>
      <c r="AD119" s="170">
        <f>+AB119+AC119</f>
        <v>0</v>
      </c>
      <c r="AE119" s="166"/>
      <c r="AF119" s="166"/>
      <c r="AG119" s="166"/>
      <c r="AH119" s="166"/>
      <c r="AI119" s="166"/>
      <c r="AJ119" s="166"/>
      <c r="AK119" s="166"/>
      <c r="AL119" s="166"/>
      <c r="AM119" s="166"/>
      <c r="AN119" s="166"/>
      <c r="AO119" s="183">
        <f>SUM(AD119:AN123)</f>
        <v>0</v>
      </c>
      <c r="AP119" s="24"/>
      <c r="AQ119" s="8"/>
    </row>
    <row r="120" spans="1:43" ht="14.65" customHeight="1">
      <c r="A120" s="101"/>
      <c r="B120" s="189"/>
      <c r="C120" s="190"/>
      <c r="D120" s="118"/>
      <c r="E120" s="127"/>
      <c r="F120" s="133"/>
      <c r="G120" s="133"/>
      <c r="H120" s="133"/>
      <c r="I120" s="133"/>
      <c r="J120" s="145"/>
      <c r="K120" s="148"/>
      <c r="L120" s="151"/>
      <c r="M120" s="154"/>
      <c r="N120" s="14"/>
      <c r="O120" s="15"/>
      <c r="P120" s="15"/>
      <c r="Q120" s="16"/>
      <c r="R120" s="17" t="str">
        <f ca="1">IF(Q120=0," ",IFERROR(IF(DATEDIF(TODAY(),Q120,"M")&lt;=5,"ROJO",IF(DATEDIF(TODAY(),Q120,"M")&gt;=12,"VERDE",IF(AND(DATEDIF(TODAY(),Q120,"M")&gt;=6,DATEDIF(TODAY(),Q120,"M")&lt;=11),"AMARILLO"))),S120))</f>
        <v xml:space="preserve"> </v>
      </c>
      <c r="S120" s="25" t="str">
        <f>IF(Q120=0," ",IF(Q120&lt;=$N$4,"VENCIDO","NO VENCIDO"))</f>
        <v xml:space="preserve"> </v>
      </c>
      <c r="T120" s="18"/>
      <c r="U120" s="19"/>
      <c r="V120" s="19"/>
      <c r="W120" s="20"/>
      <c r="X120" s="20"/>
      <c r="Y120" s="164"/>
      <c r="Z120" s="21"/>
      <c r="AA120" s="4"/>
      <c r="AB120" s="166"/>
      <c r="AC120" s="166"/>
      <c r="AD120" s="170"/>
      <c r="AE120" s="166"/>
      <c r="AF120" s="166"/>
      <c r="AG120" s="166"/>
      <c r="AH120" s="166"/>
      <c r="AI120" s="166"/>
      <c r="AJ120" s="166"/>
      <c r="AK120" s="166"/>
      <c r="AL120" s="166"/>
      <c r="AM120" s="166"/>
      <c r="AN120" s="166"/>
      <c r="AO120" s="184"/>
      <c r="AP120" s="24"/>
      <c r="AQ120" s="8"/>
    </row>
    <row r="121" spans="1:43" ht="14.65" customHeight="1">
      <c r="A121" s="101"/>
      <c r="B121" s="189"/>
      <c r="C121" s="190"/>
      <c r="D121" s="118"/>
      <c r="E121" s="127"/>
      <c r="F121" s="133"/>
      <c r="G121" s="133"/>
      <c r="H121" s="133"/>
      <c r="I121" s="133"/>
      <c r="J121" s="145"/>
      <c r="K121" s="148"/>
      <c r="L121" s="151"/>
      <c r="M121" s="154"/>
      <c r="N121" s="14"/>
      <c r="O121" s="15"/>
      <c r="P121" s="15"/>
      <c r="Q121" s="16"/>
      <c r="R121" s="17" t="str">
        <f ca="1">IF(Q121=0," ",IFERROR(IF(DATEDIF(TODAY(),Q121,"M")&lt;=5,"ROJO",IF(DATEDIF(TODAY(),Q121,"M")&gt;=12,"VERDE",IF(AND(DATEDIF(TODAY(),Q121,"M")&gt;=6,DATEDIF(TODAY(),Q121,"M")&lt;=11),"AMARILLO"))),S121))</f>
        <v xml:space="preserve"> </v>
      </c>
      <c r="S121" s="25" t="str">
        <f>IF(Q121=0," ",IF(Q121&lt;=$N$4,"VENCIDO","NO VENCIDO"))</f>
        <v xml:space="preserve"> </v>
      </c>
      <c r="T121" s="18"/>
      <c r="U121" s="19"/>
      <c r="V121" s="19"/>
      <c r="W121" s="20"/>
      <c r="X121" s="20"/>
      <c r="Y121" s="164"/>
      <c r="Z121" s="21"/>
      <c r="AA121" s="4"/>
      <c r="AB121" s="166"/>
      <c r="AC121" s="166"/>
      <c r="AD121" s="170"/>
      <c r="AE121" s="166"/>
      <c r="AF121" s="166"/>
      <c r="AG121" s="166"/>
      <c r="AH121" s="166"/>
      <c r="AI121" s="166"/>
      <c r="AJ121" s="166"/>
      <c r="AK121" s="166"/>
      <c r="AL121" s="166"/>
      <c r="AM121" s="166"/>
      <c r="AN121" s="166"/>
      <c r="AO121" s="184"/>
      <c r="AP121" s="24"/>
      <c r="AQ121" s="8"/>
    </row>
    <row r="122" spans="1:43" ht="14.65" customHeight="1">
      <c r="A122" s="101"/>
      <c r="B122" s="189"/>
      <c r="C122" s="190"/>
      <c r="D122" s="118"/>
      <c r="E122" s="127"/>
      <c r="F122" s="133"/>
      <c r="G122" s="133"/>
      <c r="H122" s="133"/>
      <c r="I122" s="133"/>
      <c r="J122" s="145"/>
      <c r="K122" s="148"/>
      <c r="L122" s="151"/>
      <c r="M122" s="154"/>
      <c r="N122" s="14"/>
      <c r="O122" s="15"/>
      <c r="P122" s="15"/>
      <c r="Q122" s="16"/>
      <c r="R122" s="17" t="str">
        <f ca="1">IF(Q122=0," ",IFERROR(IF(DATEDIF(TODAY(),Q122,"M")&lt;=5,"ROJO",IF(DATEDIF(TODAY(),Q122,"M")&gt;=12,"VERDE",IF(AND(DATEDIF(TODAY(),Q122,"M")&gt;=6,DATEDIF(TODAY(),Q122,"M")&lt;=11),"AMARILLO"))),S122))</f>
        <v xml:space="preserve"> </v>
      </c>
      <c r="S122" s="25" t="str">
        <f>IF(Q122=0," ",IF(Q122&lt;=$N$4,"VENCIDO","NO VENCIDO"))</f>
        <v xml:space="preserve"> </v>
      </c>
      <c r="T122" s="18"/>
      <c r="U122" s="19"/>
      <c r="V122" s="19"/>
      <c r="W122" s="20"/>
      <c r="X122" s="20"/>
      <c r="Y122" s="164"/>
      <c r="Z122" s="21"/>
      <c r="AA122" s="4"/>
      <c r="AB122" s="166"/>
      <c r="AC122" s="166"/>
      <c r="AD122" s="170"/>
      <c r="AE122" s="166"/>
      <c r="AF122" s="166"/>
      <c r="AG122" s="166"/>
      <c r="AH122" s="166"/>
      <c r="AI122" s="166"/>
      <c r="AJ122" s="166"/>
      <c r="AK122" s="166"/>
      <c r="AL122" s="166"/>
      <c r="AM122" s="166"/>
      <c r="AN122" s="166"/>
      <c r="AO122" s="184"/>
      <c r="AP122" s="24"/>
      <c r="AQ122" s="8"/>
    </row>
    <row r="123" spans="1:43" ht="14.65" customHeight="1">
      <c r="A123" s="101"/>
      <c r="B123" s="189"/>
      <c r="C123" s="190"/>
      <c r="D123" s="118"/>
      <c r="E123" s="127"/>
      <c r="F123" s="133"/>
      <c r="G123" s="133"/>
      <c r="H123" s="133"/>
      <c r="I123" s="133"/>
      <c r="J123" s="145"/>
      <c r="K123" s="148"/>
      <c r="L123" s="151"/>
      <c r="M123" s="155"/>
      <c r="N123" s="14"/>
      <c r="O123" s="15"/>
      <c r="P123" s="15"/>
      <c r="Q123" s="16"/>
      <c r="R123" s="17" t="str">
        <f ca="1">IF(Q123=0," ",IFERROR(IF(DATEDIF(TODAY(),Q123,"M")&lt;=5,"ROJO",IF(DATEDIF(TODAY(),Q123,"M")&gt;=12,"VERDE",IF(AND(DATEDIF(TODAY(),Q123,"M")&gt;=6,DATEDIF(TODAY(),Q123,"M")&lt;=11),"AMARILLO"))),S123))</f>
        <v xml:space="preserve"> </v>
      </c>
      <c r="S123" s="25" t="str">
        <f>IF(Q123=0," ",IF(Q123&lt;=$N$4,"VENCIDO","NO VENCIDO"))</f>
        <v xml:space="preserve"> </v>
      </c>
      <c r="T123" s="18"/>
      <c r="U123" s="19"/>
      <c r="V123" s="19"/>
      <c r="W123" s="20"/>
      <c r="X123" s="20"/>
      <c r="Y123" s="164"/>
      <c r="Z123" s="21"/>
      <c r="AA123" s="4"/>
      <c r="AB123" s="166"/>
      <c r="AC123" s="166"/>
      <c r="AD123" s="170"/>
      <c r="AE123" s="166"/>
      <c r="AF123" s="166"/>
      <c r="AG123" s="166"/>
      <c r="AH123" s="166"/>
      <c r="AI123" s="166"/>
      <c r="AJ123" s="166"/>
      <c r="AK123" s="166"/>
      <c r="AL123" s="166"/>
      <c r="AM123" s="166"/>
      <c r="AN123" s="166"/>
      <c r="AO123" s="185"/>
      <c r="AP123" s="24"/>
      <c r="AQ123" s="8"/>
    </row>
    <row r="124" spans="1:43" ht="16.5">
      <c r="A124" s="102"/>
      <c r="B124" s="191"/>
      <c r="C124" s="192"/>
      <c r="D124" s="119"/>
      <c r="E124" s="128"/>
      <c r="F124" s="134"/>
      <c r="G124" s="134"/>
      <c r="H124" s="134"/>
      <c r="I124" s="134"/>
      <c r="J124" s="146"/>
      <c r="K124" s="149"/>
      <c r="L124" s="152"/>
      <c r="M124" s="28" t="b">
        <f>M119=N124</f>
        <v>0</v>
      </c>
      <c r="N124" s="29">
        <f>SUM(N119:N123)</f>
        <v>0</v>
      </c>
      <c r="O124" s="30" t="s">
        <v>112</v>
      </c>
      <c r="P124" s="31"/>
      <c r="Q124" s="32"/>
      <c r="R124" s="32"/>
      <c r="S124" s="32"/>
      <c r="T124" s="33">
        <f>SUM(T119:T123)</f>
        <v>0</v>
      </c>
      <c r="U124" s="34"/>
      <c r="V124" s="34"/>
      <c r="W124" s="34"/>
      <c r="X124" s="35"/>
      <c r="Y124" s="165"/>
      <c r="Z124" s="36"/>
      <c r="AA124" s="4"/>
      <c r="AB124" s="37"/>
      <c r="AC124" s="38"/>
      <c r="AD124" s="38"/>
      <c r="AE124" s="38"/>
      <c r="AF124" s="38"/>
      <c r="AG124" s="38"/>
      <c r="AH124" s="38"/>
      <c r="AI124" s="38"/>
      <c r="AJ124" s="38"/>
      <c r="AK124" s="38"/>
      <c r="AL124" s="38"/>
      <c r="AM124" s="38"/>
      <c r="AN124" s="38"/>
      <c r="AO124" s="39"/>
      <c r="AP124" s="24"/>
      <c r="AQ124" s="8"/>
    </row>
    <row r="125" spans="1:43" ht="14.65" customHeight="1">
      <c r="A125" s="100">
        <f>A119+1</f>
        <v>21</v>
      </c>
      <c r="B125" s="187" t="s">
        <v>151</v>
      </c>
      <c r="C125" s="188"/>
      <c r="D125" s="117">
        <f>+Noviembre!M125</f>
        <v>20</v>
      </c>
      <c r="E125" s="126"/>
      <c r="F125" s="132"/>
      <c r="G125" s="132"/>
      <c r="H125" s="132"/>
      <c r="I125" s="132"/>
      <c r="J125" s="144">
        <f>+F125+G125</f>
        <v>0</v>
      </c>
      <c r="K125" s="147">
        <f>+AO125</f>
        <v>0</v>
      </c>
      <c r="L125" s="150">
        <f>+J125+K125</f>
        <v>0</v>
      </c>
      <c r="M125" s="153">
        <f>+(D125+E125)-(L125)+H125-I125</f>
        <v>20</v>
      </c>
      <c r="N125" s="14"/>
      <c r="O125" s="15"/>
      <c r="P125" s="15"/>
      <c r="Q125" s="16"/>
      <c r="R125" s="17" t="str">
        <f ca="1">IF(Q125=0," ",IFERROR(IF(DATEDIF(TODAY(),Q125,"M")&lt;=5,"ROJO",IF(DATEDIF(TODAY(),Q125,"M")&gt;=12,"VERDE",IF(AND(DATEDIF(TODAY(),Q125,"M")&gt;=6,DATEDIF(TODAY(),Q125,"M")&lt;=11),"AMARILLO"))),S125))</f>
        <v xml:space="preserve"> </v>
      </c>
      <c r="S125" s="17" t="str">
        <f>IF(Q125=0," ",IF(Q125&lt;=$N$4,"VENCIDO","NO VENCIDO"))</f>
        <v xml:space="preserve"> </v>
      </c>
      <c r="T125" s="18"/>
      <c r="U125" s="19"/>
      <c r="V125" s="19"/>
      <c r="W125" s="20"/>
      <c r="X125" s="20"/>
      <c r="Y125" s="163">
        <f>+AT125</f>
        <v>0</v>
      </c>
      <c r="Z125" s="21"/>
      <c r="AA125" s="4"/>
      <c r="AB125" s="166"/>
      <c r="AC125" s="166"/>
      <c r="AD125" s="170">
        <f>+AB125+AC125</f>
        <v>0</v>
      </c>
      <c r="AE125" s="166"/>
      <c r="AF125" s="166"/>
      <c r="AG125" s="166"/>
      <c r="AH125" s="166"/>
      <c r="AI125" s="166"/>
      <c r="AJ125" s="166"/>
      <c r="AK125" s="166"/>
      <c r="AL125" s="166"/>
      <c r="AM125" s="166"/>
      <c r="AN125" s="166"/>
      <c r="AO125" s="183">
        <f>SUM(AD125:AN129)</f>
        <v>0</v>
      </c>
      <c r="AP125" s="24"/>
      <c r="AQ125" s="8"/>
    </row>
    <row r="126" spans="1:43" ht="14.65" customHeight="1">
      <c r="A126" s="101"/>
      <c r="B126" s="189"/>
      <c r="C126" s="190"/>
      <c r="D126" s="118"/>
      <c r="E126" s="127"/>
      <c r="F126" s="133"/>
      <c r="G126" s="133"/>
      <c r="H126" s="133"/>
      <c r="I126" s="133"/>
      <c r="J126" s="145"/>
      <c r="K126" s="148"/>
      <c r="L126" s="151"/>
      <c r="M126" s="154"/>
      <c r="N126" s="14"/>
      <c r="O126" s="15"/>
      <c r="P126" s="15"/>
      <c r="Q126" s="16"/>
      <c r="R126" s="17" t="str">
        <f ca="1">IF(Q126=0," ",IFERROR(IF(DATEDIF(TODAY(),Q126,"M")&lt;=5,"ROJO",IF(DATEDIF(TODAY(),Q126,"M")&gt;=12,"VERDE",IF(AND(DATEDIF(TODAY(),Q126,"M")&gt;=6,DATEDIF(TODAY(),Q126,"M")&lt;=11),"AMARILLO"))),S126))</f>
        <v xml:space="preserve"> </v>
      </c>
      <c r="S126" s="25" t="str">
        <f>IF(Q126=0," ",IF(Q126&lt;=$N$4,"VENCIDO","NO VENCIDO"))</f>
        <v xml:space="preserve"> </v>
      </c>
      <c r="T126" s="18"/>
      <c r="U126" s="19"/>
      <c r="V126" s="19"/>
      <c r="W126" s="20"/>
      <c r="X126" s="20"/>
      <c r="Y126" s="164"/>
      <c r="Z126" s="21"/>
      <c r="AA126" s="4"/>
      <c r="AB126" s="166"/>
      <c r="AC126" s="166"/>
      <c r="AD126" s="170"/>
      <c r="AE126" s="166"/>
      <c r="AF126" s="166"/>
      <c r="AG126" s="166"/>
      <c r="AH126" s="166"/>
      <c r="AI126" s="166"/>
      <c r="AJ126" s="166"/>
      <c r="AK126" s="166"/>
      <c r="AL126" s="166"/>
      <c r="AM126" s="166"/>
      <c r="AN126" s="166"/>
      <c r="AO126" s="184"/>
      <c r="AP126" s="24"/>
      <c r="AQ126" s="8"/>
    </row>
    <row r="127" spans="1:43" ht="14.65" customHeight="1">
      <c r="A127" s="101"/>
      <c r="B127" s="189"/>
      <c r="C127" s="190"/>
      <c r="D127" s="118"/>
      <c r="E127" s="127"/>
      <c r="F127" s="133"/>
      <c r="G127" s="133"/>
      <c r="H127" s="133"/>
      <c r="I127" s="133"/>
      <c r="J127" s="145"/>
      <c r="K127" s="148"/>
      <c r="L127" s="151"/>
      <c r="M127" s="154"/>
      <c r="N127" s="14"/>
      <c r="O127" s="15"/>
      <c r="P127" s="15"/>
      <c r="Q127" s="16"/>
      <c r="R127" s="17" t="str">
        <f ca="1">IF(Q127=0," ",IFERROR(IF(DATEDIF(TODAY(),Q127,"M")&lt;=5,"ROJO",IF(DATEDIF(TODAY(),Q127,"M")&gt;=12,"VERDE",IF(AND(DATEDIF(TODAY(),Q127,"M")&gt;=6,DATEDIF(TODAY(),Q127,"M")&lt;=11),"AMARILLO"))),S127))</f>
        <v xml:space="preserve"> </v>
      </c>
      <c r="S127" s="25" t="str">
        <f>IF(Q127=0," ",IF(Q127&lt;=$N$4,"VENCIDO","NO VENCIDO"))</f>
        <v xml:space="preserve"> </v>
      </c>
      <c r="T127" s="18"/>
      <c r="U127" s="19"/>
      <c r="V127" s="19"/>
      <c r="W127" s="20"/>
      <c r="X127" s="20"/>
      <c r="Y127" s="164"/>
      <c r="Z127" s="21"/>
      <c r="AA127" s="4"/>
      <c r="AB127" s="166"/>
      <c r="AC127" s="166"/>
      <c r="AD127" s="170"/>
      <c r="AE127" s="166"/>
      <c r="AF127" s="166"/>
      <c r="AG127" s="166"/>
      <c r="AH127" s="166"/>
      <c r="AI127" s="166"/>
      <c r="AJ127" s="166"/>
      <c r="AK127" s="166"/>
      <c r="AL127" s="166"/>
      <c r="AM127" s="166"/>
      <c r="AN127" s="166"/>
      <c r="AO127" s="184"/>
      <c r="AP127" s="24"/>
      <c r="AQ127" s="8"/>
    </row>
    <row r="128" spans="1:43" ht="14.65" customHeight="1">
      <c r="A128" s="101"/>
      <c r="B128" s="189"/>
      <c r="C128" s="190"/>
      <c r="D128" s="118"/>
      <c r="E128" s="127"/>
      <c r="F128" s="133"/>
      <c r="G128" s="133"/>
      <c r="H128" s="133"/>
      <c r="I128" s="133"/>
      <c r="J128" s="145"/>
      <c r="K128" s="148"/>
      <c r="L128" s="151"/>
      <c r="M128" s="154"/>
      <c r="N128" s="14"/>
      <c r="O128" s="15"/>
      <c r="P128" s="15"/>
      <c r="Q128" s="16"/>
      <c r="R128" s="17" t="str">
        <f ca="1">IF(Q128=0," ",IFERROR(IF(DATEDIF(TODAY(),Q128,"M")&lt;=5,"ROJO",IF(DATEDIF(TODAY(),Q128,"M")&gt;=12,"VERDE",IF(AND(DATEDIF(TODAY(),Q128,"M")&gt;=6,DATEDIF(TODAY(),Q128,"M")&lt;=11),"AMARILLO"))),S128))</f>
        <v xml:space="preserve"> </v>
      </c>
      <c r="S128" s="25" t="str">
        <f>IF(Q128=0," ",IF(Q128&lt;=$N$4,"VENCIDO","NO VENCIDO"))</f>
        <v xml:space="preserve"> </v>
      </c>
      <c r="T128" s="18"/>
      <c r="U128" s="19"/>
      <c r="V128" s="19"/>
      <c r="W128" s="20"/>
      <c r="X128" s="20"/>
      <c r="Y128" s="164"/>
      <c r="Z128" s="21"/>
      <c r="AA128" s="4"/>
      <c r="AB128" s="166"/>
      <c r="AC128" s="166"/>
      <c r="AD128" s="170"/>
      <c r="AE128" s="166"/>
      <c r="AF128" s="166"/>
      <c r="AG128" s="166"/>
      <c r="AH128" s="166"/>
      <c r="AI128" s="166"/>
      <c r="AJ128" s="166"/>
      <c r="AK128" s="166"/>
      <c r="AL128" s="166"/>
      <c r="AM128" s="166"/>
      <c r="AN128" s="166"/>
      <c r="AO128" s="184"/>
      <c r="AP128" s="24"/>
      <c r="AQ128" s="8"/>
    </row>
    <row r="129" spans="1:43" ht="14.65" customHeight="1">
      <c r="A129" s="101"/>
      <c r="B129" s="189"/>
      <c r="C129" s="190"/>
      <c r="D129" s="118"/>
      <c r="E129" s="127"/>
      <c r="F129" s="133"/>
      <c r="G129" s="133"/>
      <c r="H129" s="133"/>
      <c r="I129" s="133"/>
      <c r="J129" s="145"/>
      <c r="K129" s="148"/>
      <c r="L129" s="151"/>
      <c r="M129" s="155"/>
      <c r="N129" s="14"/>
      <c r="O129" s="15"/>
      <c r="P129" s="15"/>
      <c r="Q129" s="16"/>
      <c r="R129" s="17" t="str">
        <f ca="1">IF(Q129=0," ",IFERROR(IF(DATEDIF(TODAY(),Q129,"M")&lt;=5,"ROJO",IF(DATEDIF(TODAY(),Q129,"M")&gt;=12,"VERDE",IF(AND(DATEDIF(TODAY(),Q129,"M")&gt;=6,DATEDIF(TODAY(),Q129,"M")&lt;=11),"AMARILLO"))),S129))</f>
        <v xml:space="preserve"> </v>
      </c>
      <c r="S129" s="25" t="str">
        <f>IF(Q129=0," ",IF(Q129&lt;=$N$4,"VENCIDO","NO VENCIDO"))</f>
        <v xml:space="preserve"> </v>
      </c>
      <c r="T129" s="18"/>
      <c r="U129" s="19"/>
      <c r="V129" s="19"/>
      <c r="W129" s="20"/>
      <c r="X129" s="20"/>
      <c r="Y129" s="164"/>
      <c r="Z129" s="21"/>
      <c r="AA129" s="4"/>
      <c r="AB129" s="166"/>
      <c r="AC129" s="166"/>
      <c r="AD129" s="170"/>
      <c r="AE129" s="166"/>
      <c r="AF129" s="166"/>
      <c r="AG129" s="166"/>
      <c r="AH129" s="166"/>
      <c r="AI129" s="166"/>
      <c r="AJ129" s="166"/>
      <c r="AK129" s="166"/>
      <c r="AL129" s="166"/>
      <c r="AM129" s="166"/>
      <c r="AN129" s="166"/>
      <c r="AO129" s="185"/>
      <c r="AP129" s="24"/>
      <c r="AQ129" s="8"/>
    </row>
    <row r="130" spans="1:43" ht="16.5">
      <c r="A130" s="102"/>
      <c r="B130" s="191"/>
      <c r="C130" s="192"/>
      <c r="D130" s="119"/>
      <c r="E130" s="128"/>
      <c r="F130" s="134"/>
      <c r="G130" s="134"/>
      <c r="H130" s="134"/>
      <c r="I130" s="134"/>
      <c r="J130" s="146"/>
      <c r="K130" s="149"/>
      <c r="L130" s="152"/>
      <c r="M130" s="28" t="b">
        <f>M125=N130</f>
        <v>0</v>
      </c>
      <c r="N130" s="29">
        <f>SUM(N125:N129)</f>
        <v>0</v>
      </c>
      <c r="O130" s="30" t="s">
        <v>112</v>
      </c>
      <c r="P130" s="31"/>
      <c r="Q130" s="32"/>
      <c r="R130" s="32"/>
      <c r="S130" s="32"/>
      <c r="T130" s="33">
        <f>SUM(T125:T129)</f>
        <v>0</v>
      </c>
      <c r="U130" s="34"/>
      <c r="V130" s="34"/>
      <c r="W130" s="34"/>
      <c r="X130" s="35"/>
      <c r="Y130" s="165"/>
      <c r="Z130" s="36"/>
      <c r="AA130" s="4"/>
      <c r="AB130" s="37"/>
      <c r="AC130" s="37"/>
      <c r="AD130" s="38"/>
      <c r="AE130" s="37"/>
      <c r="AF130" s="37"/>
      <c r="AG130" s="37"/>
      <c r="AH130" s="37"/>
      <c r="AI130" s="37"/>
      <c r="AJ130" s="37"/>
      <c r="AK130" s="37"/>
      <c r="AL130" s="37"/>
      <c r="AM130" s="37"/>
      <c r="AN130" s="37"/>
      <c r="AO130" s="39"/>
      <c r="AP130" s="24"/>
      <c r="AQ130" s="8"/>
    </row>
    <row r="131" spans="1:43" ht="14.65" customHeight="1">
      <c r="A131" s="100">
        <f>A125+1</f>
        <v>22</v>
      </c>
      <c r="B131" s="193" t="s">
        <v>153</v>
      </c>
      <c r="C131" s="193"/>
      <c r="D131" s="117">
        <f>+Noviembre!M131</f>
        <v>0</v>
      </c>
      <c r="E131" s="126"/>
      <c r="F131" s="132"/>
      <c r="G131" s="132"/>
      <c r="H131" s="132"/>
      <c r="I131" s="132"/>
      <c r="J131" s="144">
        <f>+F131+G131</f>
        <v>0</v>
      </c>
      <c r="K131" s="147">
        <f>+AO131</f>
        <v>0</v>
      </c>
      <c r="L131" s="150">
        <f>+J131+K131</f>
        <v>0</v>
      </c>
      <c r="M131" s="153">
        <f>+(D131+E131)-(L131)+H131-I131</f>
        <v>0</v>
      </c>
      <c r="N131" s="14"/>
      <c r="O131" s="15"/>
      <c r="P131" s="15"/>
      <c r="Q131" s="16"/>
      <c r="R131" s="17" t="str">
        <f ca="1">IF(Q131=0," ",IFERROR(IF(DATEDIF(TODAY(),Q131,"M")&lt;=5,"ROJO",IF(DATEDIF(TODAY(),Q131,"M")&gt;=12,"VERDE",IF(AND(DATEDIF(TODAY(),Q131,"M")&gt;=6,DATEDIF(TODAY(),Q131,"M")&lt;=11),"AMARILLO"))),S131))</f>
        <v xml:space="preserve"> </v>
      </c>
      <c r="S131" s="17" t="str">
        <f>IF(Q131=0," ",IF(Q131&lt;=$N$4,"VENCIDO","NO VENCIDO"))</f>
        <v xml:space="preserve"> </v>
      </c>
      <c r="T131" s="18"/>
      <c r="U131" s="19"/>
      <c r="V131" s="19"/>
      <c r="W131" s="20"/>
      <c r="X131" s="20"/>
      <c r="Y131" s="163">
        <f>+AT131</f>
        <v>0</v>
      </c>
      <c r="Z131" s="21"/>
      <c r="AA131" s="4"/>
      <c r="AB131" s="166"/>
      <c r="AC131" s="166"/>
      <c r="AD131" s="170">
        <f>+AB131+AC131</f>
        <v>0</v>
      </c>
      <c r="AE131" s="166"/>
      <c r="AF131" s="166"/>
      <c r="AG131" s="166"/>
      <c r="AH131" s="166"/>
      <c r="AI131" s="166"/>
      <c r="AJ131" s="166"/>
      <c r="AK131" s="166"/>
      <c r="AL131" s="166"/>
      <c r="AM131" s="166"/>
      <c r="AN131" s="166"/>
      <c r="AO131" s="183">
        <f>SUM(AD131:AN135)</f>
        <v>0</v>
      </c>
      <c r="AP131" s="24"/>
      <c r="AQ131" s="8"/>
    </row>
    <row r="132" spans="1:43" ht="14.65" customHeight="1">
      <c r="A132" s="101"/>
      <c r="B132" s="193"/>
      <c r="C132" s="193"/>
      <c r="D132" s="118"/>
      <c r="E132" s="127"/>
      <c r="F132" s="133"/>
      <c r="G132" s="133"/>
      <c r="H132" s="133"/>
      <c r="I132" s="133"/>
      <c r="J132" s="145"/>
      <c r="K132" s="148"/>
      <c r="L132" s="151"/>
      <c r="M132" s="154"/>
      <c r="N132" s="14"/>
      <c r="O132" s="15"/>
      <c r="P132" s="15"/>
      <c r="Q132" s="16"/>
      <c r="R132" s="17" t="str">
        <f ca="1">IF(Q132=0," ",IFERROR(IF(DATEDIF(TODAY(),Q132,"M")&lt;=5,"ROJO",IF(DATEDIF(TODAY(),Q132,"M")&gt;=12,"VERDE",IF(AND(DATEDIF(TODAY(),Q132,"M")&gt;=6,DATEDIF(TODAY(),Q132,"M")&lt;=11),"AMARILLO"))),S132))</f>
        <v xml:space="preserve"> </v>
      </c>
      <c r="S132" s="25" t="str">
        <f>IF(Q132=0," ",IF(Q132&lt;=$N$4,"VENCIDO","NO VENCIDO"))</f>
        <v xml:space="preserve"> </v>
      </c>
      <c r="T132" s="18"/>
      <c r="U132" s="19"/>
      <c r="V132" s="19"/>
      <c r="W132" s="20"/>
      <c r="X132" s="20"/>
      <c r="Y132" s="164"/>
      <c r="Z132" s="21"/>
      <c r="AA132" s="4"/>
      <c r="AB132" s="166"/>
      <c r="AC132" s="166"/>
      <c r="AD132" s="170"/>
      <c r="AE132" s="166"/>
      <c r="AF132" s="166"/>
      <c r="AG132" s="166"/>
      <c r="AH132" s="166"/>
      <c r="AI132" s="166"/>
      <c r="AJ132" s="166"/>
      <c r="AK132" s="166"/>
      <c r="AL132" s="166"/>
      <c r="AM132" s="166"/>
      <c r="AN132" s="166"/>
      <c r="AO132" s="184"/>
      <c r="AP132" s="24"/>
      <c r="AQ132" s="8"/>
    </row>
    <row r="133" spans="1:43" ht="14.65" customHeight="1">
      <c r="A133" s="101"/>
      <c r="B133" s="193"/>
      <c r="C133" s="193"/>
      <c r="D133" s="118"/>
      <c r="E133" s="127"/>
      <c r="F133" s="133"/>
      <c r="G133" s="133"/>
      <c r="H133" s="133"/>
      <c r="I133" s="133"/>
      <c r="J133" s="145"/>
      <c r="K133" s="148"/>
      <c r="L133" s="151"/>
      <c r="M133" s="154"/>
      <c r="N133" s="14"/>
      <c r="O133" s="15"/>
      <c r="P133" s="15"/>
      <c r="Q133" s="16"/>
      <c r="R133" s="17" t="str">
        <f ca="1">IF(Q133=0," ",IFERROR(IF(DATEDIF(TODAY(),Q133,"M")&lt;=5,"ROJO",IF(DATEDIF(TODAY(),Q133,"M")&gt;=12,"VERDE",IF(AND(DATEDIF(TODAY(),Q133,"M")&gt;=6,DATEDIF(TODAY(),Q133,"M")&lt;=11),"AMARILLO"))),S133))</f>
        <v xml:space="preserve"> </v>
      </c>
      <c r="S133" s="25" t="str">
        <f>IF(Q133=0," ",IF(Q133&lt;=$N$4,"VENCIDO","NO VENCIDO"))</f>
        <v xml:space="preserve"> </v>
      </c>
      <c r="T133" s="18"/>
      <c r="U133" s="19"/>
      <c r="V133" s="19"/>
      <c r="W133" s="20"/>
      <c r="X133" s="20"/>
      <c r="Y133" s="164"/>
      <c r="Z133" s="21"/>
      <c r="AA133" s="4"/>
      <c r="AB133" s="166"/>
      <c r="AC133" s="166"/>
      <c r="AD133" s="170"/>
      <c r="AE133" s="166"/>
      <c r="AF133" s="166"/>
      <c r="AG133" s="166"/>
      <c r="AH133" s="166"/>
      <c r="AI133" s="166"/>
      <c r="AJ133" s="166"/>
      <c r="AK133" s="166"/>
      <c r="AL133" s="166"/>
      <c r="AM133" s="166"/>
      <c r="AN133" s="166"/>
      <c r="AO133" s="184"/>
      <c r="AP133" s="24"/>
      <c r="AQ133" s="8"/>
    </row>
    <row r="134" spans="1:43" ht="14.65" customHeight="1">
      <c r="A134" s="101"/>
      <c r="B134" s="193"/>
      <c r="C134" s="193"/>
      <c r="D134" s="118"/>
      <c r="E134" s="127"/>
      <c r="F134" s="133"/>
      <c r="G134" s="133"/>
      <c r="H134" s="133"/>
      <c r="I134" s="133"/>
      <c r="J134" s="145"/>
      <c r="K134" s="148"/>
      <c r="L134" s="151"/>
      <c r="M134" s="154"/>
      <c r="N134" s="14"/>
      <c r="O134" s="15"/>
      <c r="P134" s="15"/>
      <c r="Q134" s="16"/>
      <c r="R134" s="17" t="str">
        <f ca="1">IF(Q134=0," ",IFERROR(IF(DATEDIF(TODAY(),Q134,"M")&lt;=5,"ROJO",IF(DATEDIF(TODAY(),Q134,"M")&gt;=12,"VERDE",IF(AND(DATEDIF(TODAY(),Q134,"M")&gt;=6,DATEDIF(TODAY(),Q134,"M")&lt;=11),"AMARILLO"))),S134))</f>
        <v xml:space="preserve"> </v>
      </c>
      <c r="S134" s="25" t="str">
        <f>IF(Q134=0," ",IF(Q134&lt;=$N$4,"VENCIDO","NO VENCIDO"))</f>
        <v xml:space="preserve"> </v>
      </c>
      <c r="T134" s="18"/>
      <c r="U134" s="19"/>
      <c r="V134" s="19"/>
      <c r="W134" s="20"/>
      <c r="X134" s="20"/>
      <c r="Y134" s="164"/>
      <c r="Z134" s="21"/>
      <c r="AA134" s="4"/>
      <c r="AB134" s="166"/>
      <c r="AC134" s="166"/>
      <c r="AD134" s="170"/>
      <c r="AE134" s="166"/>
      <c r="AF134" s="166"/>
      <c r="AG134" s="166"/>
      <c r="AH134" s="166"/>
      <c r="AI134" s="166"/>
      <c r="AJ134" s="166"/>
      <c r="AK134" s="166"/>
      <c r="AL134" s="166"/>
      <c r="AM134" s="166"/>
      <c r="AN134" s="166"/>
      <c r="AO134" s="184"/>
      <c r="AP134" s="24"/>
      <c r="AQ134" s="8"/>
    </row>
    <row r="135" spans="1:43" ht="14.65" customHeight="1">
      <c r="A135" s="101"/>
      <c r="B135" s="193"/>
      <c r="C135" s="193"/>
      <c r="D135" s="118"/>
      <c r="E135" s="127"/>
      <c r="F135" s="133"/>
      <c r="G135" s="133"/>
      <c r="H135" s="133"/>
      <c r="I135" s="133"/>
      <c r="J135" s="145"/>
      <c r="K135" s="148"/>
      <c r="L135" s="151"/>
      <c r="M135" s="155"/>
      <c r="N135" s="14"/>
      <c r="O135" s="15"/>
      <c r="P135" s="15"/>
      <c r="Q135" s="16"/>
      <c r="R135" s="17" t="str">
        <f ca="1">IF(Q135=0," ",IFERROR(IF(DATEDIF(TODAY(),Q135,"M")&lt;=5,"ROJO",IF(DATEDIF(TODAY(),Q135,"M")&gt;=12,"VERDE",IF(AND(DATEDIF(TODAY(),Q135,"M")&gt;=6,DATEDIF(TODAY(),Q135,"M")&lt;=11),"AMARILLO"))),S135))</f>
        <v xml:space="preserve"> </v>
      </c>
      <c r="S135" s="25" t="str">
        <f>IF(Q135=0," ",IF(Q135&lt;=$N$4,"VENCIDO","NO VENCIDO"))</f>
        <v xml:space="preserve"> </v>
      </c>
      <c r="T135" s="18"/>
      <c r="U135" s="19"/>
      <c r="V135" s="19"/>
      <c r="W135" s="20"/>
      <c r="X135" s="20"/>
      <c r="Y135" s="164"/>
      <c r="Z135" s="21"/>
      <c r="AA135" s="4"/>
      <c r="AB135" s="166"/>
      <c r="AC135" s="166"/>
      <c r="AD135" s="170"/>
      <c r="AE135" s="166"/>
      <c r="AF135" s="166"/>
      <c r="AG135" s="166"/>
      <c r="AH135" s="166"/>
      <c r="AI135" s="166"/>
      <c r="AJ135" s="166"/>
      <c r="AK135" s="166"/>
      <c r="AL135" s="166"/>
      <c r="AM135" s="166"/>
      <c r="AN135" s="166"/>
      <c r="AO135" s="185"/>
      <c r="AP135" s="24"/>
      <c r="AQ135" s="8"/>
    </row>
    <row r="136" spans="1:43" ht="16.5">
      <c r="A136" s="102"/>
      <c r="B136" s="193"/>
      <c r="C136" s="193"/>
      <c r="D136" s="119"/>
      <c r="E136" s="128"/>
      <c r="F136" s="134"/>
      <c r="G136" s="134"/>
      <c r="H136" s="134"/>
      <c r="I136" s="134"/>
      <c r="J136" s="146"/>
      <c r="K136" s="149"/>
      <c r="L136" s="152"/>
      <c r="M136" s="28" t="b">
        <f>M131=N136</f>
        <v>1</v>
      </c>
      <c r="N136" s="29">
        <f>SUM(N131:N135)</f>
        <v>0</v>
      </c>
      <c r="O136" s="30" t="s">
        <v>112</v>
      </c>
      <c r="P136" s="31"/>
      <c r="Q136" s="32"/>
      <c r="R136" s="32"/>
      <c r="S136" s="32"/>
      <c r="T136" s="33">
        <f>SUM(T131:T135)</f>
        <v>0</v>
      </c>
      <c r="U136" s="34"/>
      <c r="V136" s="34"/>
      <c r="W136" s="34"/>
      <c r="X136" s="35"/>
      <c r="Y136" s="165"/>
      <c r="Z136" s="36"/>
      <c r="AA136" s="4"/>
      <c r="AB136" s="37"/>
      <c r="AC136" s="37"/>
      <c r="AD136" s="38"/>
      <c r="AE136" s="37"/>
      <c r="AF136" s="37"/>
      <c r="AG136" s="37"/>
      <c r="AH136" s="37"/>
      <c r="AI136" s="37"/>
      <c r="AJ136" s="37"/>
      <c r="AK136" s="37"/>
      <c r="AL136" s="37"/>
      <c r="AM136" s="37"/>
      <c r="AN136" s="37"/>
      <c r="AO136" s="39"/>
      <c r="AP136" s="24"/>
      <c r="AQ136" s="8"/>
    </row>
    <row r="137" spans="1:43" ht="14.65" customHeight="1">
      <c r="A137" s="100">
        <f>A131+1</f>
        <v>23</v>
      </c>
      <c r="B137" s="187" t="s">
        <v>154</v>
      </c>
      <c r="C137" s="188"/>
      <c r="D137" s="117">
        <f>+Noviembre!M137</f>
        <v>30</v>
      </c>
      <c r="E137" s="126"/>
      <c r="F137" s="132"/>
      <c r="G137" s="132"/>
      <c r="H137" s="132"/>
      <c r="I137" s="132"/>
      <c r="J137" s="144">
        <f>+F137+G137</f>
        <v>0</v>
      </c>
      <c r="K137" s="147">
        <f>+AO137</f>
        <v>0</v>
      </c>
      <c r="L137" s="150">
        <f>+J137+K137</f>
        <v>0</v>
      </c>
      <c r="M137" s="153">
        <f>+(D137+E137)-(L137)+H137-I137</f>
        <v>30</v>
      </c>
      <c r="N137" s="14"/>
      <c r="O137" s="15"/>
      <c r="P137" s="15"/>
      <c r="Q137" s="16"/>
      <c r="R137" s="17" t="str">
        <f ca="1">IF(Q137=0," ",IFERROR(IF(DATEDIF(TODAY(),Q137,"M")&lt;=5,"ROJO",IF(DATEDIF(TODAY(),Q137,"M")&gt;=12,"VERDE",IF(AND(DATEDIF(TODAY(),Q137,"M")&gt;=6,DATEDIF(TODAY(),Q137,"M")&lt;=11),"AMARILLO"))),S137))</f>
        <v xml:space="preserve"> </v>
      </c>
      <c r="S137" s="17" t="str">
        <f>IF(Q137=0," ",IF(Q137&lt;=$N$4,"VENCIDO","NO VENCIDO"))</f>
        <v xml:space="preserve"> </v>
      </c>
      <c r="T137" s="18"/>
      <c r="U137" s="19"/>
      <c r="V137" s="19"/>
      <c r="W137" s="20"/>
      <c r="X137" s="20"/>
      <c r="Y137" s="163">
        <f>+AT137</f>
        <v>0</v>
      </c>
      <c r="Z137" s="21"/>
      <c r="AA137" s="4"/>
      <c r="AB137" s="166"/>
      <c r="AC137" s="166"/>
      <c r="AD137" s="170">
        <f>+AB137+AC137</f>
        <v>0</v>
      </c>
      <c r="AE137" s="166"/>
      <c r="AF137" s="166"/>
      <c r="AG137" s="166"/>
      <c r="AH137" s="166"/>
      <c r="AI137" s="166"/>
      <c r="AJ137" s="166"/>
      <c r="AK137" s="166"/>
      <c r="AL137" s="166"/>
      <c r="AM137" s="166"/>
      <c r="AN137" s="166"/>
      <c r="AO137" s="183">
        <f>SUM(AD137:AN141)</f>
        <v>0</v>
      </c>
      <c r="AP137" s="24"/>
      <c r="AQ137" s="8"/>
    </row>
    <row r="138" spans="1:43" ht="14.65" customHeight="1">
      <c r="A138" s="101"/>
      <c r="B138" s="189"/>
      <c r="C138" s="190"/>
      <c r="D138" s="118"/>
      <c r="E138" s="127"/>
      <c r="F138" s="133"/>
      <c r="G138" s="133"/>
      <c r="H138" s="133"/>
      <c r="I138" s="133"/>
      <c r="J138" s="145"/>
      <c r="K138" s="148"/>
      <c r="L138" s="151"/>
      <c r="M138" s="154"/>
      <c r="N138" s="14"/>
      <c r="O138" s="15"/>
      <c r="P138" s="15"/>
      <c r="Q138" s="16"/>
      <c r="R138" s="17" t="str">
        <f ca="1">IF(Q138=0," ",IFERROR(IF(DATEDIF(TODAY(),Q138,"M")&lt;=5,"ROJO",IF(DATEDIF(TODAY(),Q138,"M")&gt;=12,"VERDE",IF(AND(DATEDIF(TODAY(),Q138,"M")&gt;=6,DATEDIF(TODAY(),Q138,"M")&lt;=11),"AMARILLO"))),S138))</f>
        <v xml:space="preserve"> </v>
      </c>
      <c r="S138" s="25" t="str">
        <f>IF(Q138=0," ",IF(Q138&lt;=$N$4,"VENCIDO","NO VENCIDO"))</f>
        <v xml:space="preserve"> </v>
      </c>
      <c r="T138" s="18"/>
      <c r="U138" s="19"/>
      <c r="V138" s="19"/>
      <c r="W138" s="20"/>
      <c r="X138" s="20"/>
      <c r="Y138" s="164"/>
      <c r="Z138" s="21"/>
      <c r="AA138" s="4"/>
      <c r="AB138" s="166"/>
      <c r="AC138" s="166"/>
      <c r="AD138" s="170"/>
      <c r="AE138" s="166"/>
      <c r="AF138" s="166"/>
      <c r="AG138" s="166"/>
      <c r="AH138" s="166"/>
      <c r="AI138" s="166"/>
      <c r="AJ138" s="166"/>
      <c r="AK138" s="166"/>
      <c r="AL138" s="166"/>
      <c r="AM138" s="166"/>
      <c r="AN138" s="166"/>
      <c r="AO138" s="184"/>
      <c r="AP138" s="24"/>
      <c r="AQ138" s="8"/>
    </row>
    <row r="139" spans="1:43" ht="14.65" customHeight="1">
      <c r="A139" s="101"/>
      <c r="B139" s="189"/>
      <c r="C139" s="190"/>
      <c r="D139" s="118"/>
      <c r="E139" s="127"/>
      <c r="F139" s="133"/>
      <c r="G139" s="133"/>
      <c r="H139" s="133"/>
      <c r="I139" s="133"/>
      <c r="J139" s="145"/>
      <c r="K139" s="148"/>
      <c r="L139" s="151"/>
      <c r="M139" s="154"/>
      <c r="N139" s="14"/>
      <c r="O139" s="15"/>
      <c r="P139" s="15"/>
      <c r="Q139" s="16"/>
      <c r="R139" s="17" t="str">
        <f ca="1">IF(Q139=0," ",IFERROR(IF(DATEDIF(TODAY(),Q139,"M")&lt;=5,"ROJO",IF(DATEDIF(TODAY(),Q139,"M")&gt;=12,"VERDE",IF(AND(DATEDIF(TODAY(),Q139,"M")&gt;=6,DATEDIF(TODAY(),Q139,"M")&lt;=11),"AMARILLO"))),S139))</f>
        <v xml:space="preserve"> </v>
      </c>
      <c r="S139" s="25" t="str">
        <f>IF(Q139=0," ",IF(Q139&lt;=$N$4,"VENCIDO","NO VENCIDO"))</f>
        <v xml:space="preserve"> </v>
      </c>
      <c r="T139" s="18"/>
      <c r="U139" s="19"/>
      <c r="V139" s="19"/>
      <c r="W139" s="20"/>
      <c r="X139" s="20"/>
      <c r="Y139" s="164"/>
      <c r="Z139" s="21"/>
      <c r="AA139" s="4"/>
      <c r="AB139" s="166"/>
      <c r="AC139" s="166"/>
      <c r="AD139" s="170"/>
      <c r="AE139" s="166"/>
      <c r="AF139" s="166"/>
      <c r="AG139" s="166"/>
      <c r="AH139" s="166"/>
      <c r="AI139" s="166"/>
      <c r="AJ139" s="166"/>
      <c r="AK139" s="166"/>
      <c r="AL139" s="166"/>
      <c r="AM139" s="166"/>
      <c r="AN139" s="166"/>
      <c r="AO139" s="184"/>
      <c r="AP139" s="24"/>
      <c r="AQ139" s="8"/>
    </row>
    <row r="140" spans="1:43" ht="14.65" customHeight="1">
      <c r="A140" s="101"/>
      <c r="B140" s="189"/>
      <c r="C140" s="190"/>
      <c r="D140" s="118"/>
      <c r="E140" s="127"/>
      <c r="F140" s="133"/>
      <c r="G140" s="133"/>
      <c r="H140" s="133"/>
      <c r="I140" s="133"/>
      <c r="J140" s="145"/>
      <c r="K140" s="148"/>
      <c r="L140" s="151"/>
      <c r="M140" s="154"/>
      <c r="N140" s="14"/>
      <c r="O140" s="15"/>
      <c r="P140" s="15"/>
      <c r="Q140" s="16"/>
      <c r="R140" s="17" t="str">
        <f ca="1">IF(Q140=0," ",IFERROR(IF(DATEDIF(TODAY(),Q140,"M")&lt;=5,"ROJO",IF(DATEDIF(TODAY(),Q140,"M")&gt;=12,"VERDE",IF(AND(DATEDIF(TODAY(),Q140,"M")&gt;=6,DATEDIF(TODAY(),Q140,"M")&lt;=11),"AMARILLO"))),S140))</f>
        <v xml:space="preserve"> </v>
      </c>
      <c r="S140" s="25" t="str">
        <f>IF(Q140=0," ",IF(Q140&lt;=$N$4,"VENCIDO","NO VENCIDO"))</f>
        <v xml:space="preserve"> </v>
      </c>
      <c r="T140" s="18"/>
      <c r="U140" s="19"/>
      <c r="V140" s="19"/>
      <c r="W140" s="20"/>
      <c r="X140" s="20"/>
      <c r="Y140" s="164"/>
      <c r="Z140" s="21"/>
      <c r="AA140" s="4"/>
      <c r="AB140" s="166"/>
      <c r="AC140" s="166"/>
      <c r="AD140" s="170"/>
      <c r="AE140" s="166"/>
      <c r="AF140" s="166"/>
      <c r="AG140" s="166"/>
      <c r="AH140" s="166"/>
      <c r="AI140" s="166"/>
      <c r="AJ140" s="166"/>
      <c r="AK140" s="166"/>
      <c r="AL140" s="166"/>
      <c r="AM140" s="166"/>
      <c r="AN140" s="166"/>
      <c r="AO140" s="184"/>
      <c r="AP140" s="24"/>
      <c r="AQ140" s="8"/>
    </row>
    <row r="141" spans="1:43" ht="14.65" customHeight="1">
      <c r="A141" s="101"/>
      <c r="B141" s="189"/>
      <c r="C141" s="190"/>
      <c r="D141" s="118"/>
      <c r="E141" s="127"/>
      <c r="F141" s="133"/>
      <c r="G141" s="133"/>
      <c r="H141" s="133"/>
      <c r="I141" s="133"/>
      <c r="J141" s="145"/>
      <c r="K141" s="148"/>
      <c r="L141" s="151"/>
      <c r="M141" s="155"/>
      <c r="N141" s="14"/>
      <c r="O141" s="15"/>
      <c r="P141" s="15"/>
      <c r="Q141" s="16"/>
      <c r="R141" s="17" t="str">
        <f ca="1">IF(Q141=0," ",IFERROR(IF(DATEDIF(TODAY(),Q141,"M")&lt;=5,"ROJO",IF(DATEDIF(TODAY(),Q141,"M")&gt;=12,"VERDE",IF(AND(DATEDIF(TODAY(),Q141,"M")&gt;=6,DATEDIF(TODAY(),Q141,"M")&lt;=11),"AMARILLO"))),S141))</f>
        <v xml:space="preserve"> </v>
      </c>
      <c r="S141" s="25" t="str">
        <f>IF(Q141=0," ",IF(Q141&lt;=$N$4,"VENCIDO","NO VENCIDO"))</f>
        <v xml:space="preserve"> </v>
      </c>
      <c r="T141" s="18"/>
      <c r="U141" s="19"/>
      <c r="V141" s="19"/>
      <c r="W141" s="20"/>
      <c r="X141" s="20"/>
      <c r="Y141" s="164"/>
      <c r="Z141" s="21"/>
      <c r="AA141" s="4"/>
      <c r="AB141" s="166"/>
      <c r="AC141" s="166"/>
      <c r="AD141" s="170"/>
      <c r="AE141" s="166"/>
      <c r="AF141" s="166"/>
      <c r="AG141" s="166"/>
      <c r="AH141" s="166"/>
      <c r="AI141" s="166"/>
      <c r="AJ141" s="166"/>
      <c r="AK141" s="166"/>
      <c r="AL141" s="166"/>
      <c r="AM141" s="166"/>
      <c r="AN141" s="166"/>
      <c r="AO141" s="185"/>
      <c r="AP141" s="24"/>
      <c r="AQ141" s="8"/>
    </row>
    <row r="142" spans="1:43" ht="16.5">
      <c r="A142" s="102"/>
      <c r="B142" s="191"/>
      <c r="C142" s="192"/>
      <c r="D142" s="119"/>
      <c r="E142" s="128"/>
      <c r="F142" s="134"/>
      <c r="G142" s="134"/>
      <c r="H142" s="134"/>
      <c r="I142" s="134"/>
      <c r="J142" s="146"/>
      <c r="K142" s="149"/>
      <c r="L142" s="152"/>
      <c r="M142" s="28" t="b">
        <f>M137=N142</f>
        <v>0</v>
      </c>
      <c r="N142" s="29">
        <f>SUM(N137:N141)</f>
        <v>0</v>
      </c>
      <c r="O142" s="30" t="s">
        <v>112</v>
      </c>
      <c r="P142" s="31"/>
      <c r="Q142" s="32"/>
      <c r="R142" s="32"/>
      <c r="S142" s="32"/>
      <c r="T142" s="33">
        <f>SUM(T137:T141)</f>
        <v>0</v>
      </c>
      <c r="U142" s="34"/>
      <c r="V142" s="34"/>
      <c r="W142" s="34"/>
      <c r="X142" s="35"/>
      <c r="Y142" s="165"/>
      <c r="Z142" s="36"/>
      <c r="AA142" s="4"/>
      <c r="AB142" s="37"/>
      <c r="AC142" s="37"/>
      <c r="AD142" s="38"/>
      <c r="AE142" s="37"/>
      <c r="AF142" s="37"/>
      <c r="AG142" s="37"/>
      <c r="AH142" s="37"/>
      <c r="AI142" s="37"/>
      <c r="AJ142" s="37"/>
      <c r="AK142" s="37"/>
      <c r="AL142" s="37"/>
      <c r="AM142" s="37"/>
      <c r="AN142" s="37"/>
      <c r="AO142" s="39"/>
      <c r="AP142" s="24"/>
      <c r="AQ142" s="8"/>
    </row>
    <row r="143" spans="1:43" ht="14.65" customHeight="1">
      <c r="A143" s="100">
        <f>A137+1</f>
        <v>24</v>
      </c>
      <c r="B143" s="187" t="s">
        <v>156</v>
      </c>
      <c r="C143" s="188"/>
      <c r="D143" s="117">
        <f>+Noviembre!M143</f>
        <v>11</v>
      </c>
      <c r="E143" s="126"/>
      <c r="F143" s="132"/>
      <c r="G143" s="132"/>
      <c r="H143" s="132"/>
      <c r="I143" s="132"/>
      <c r="J143" s="144">
        <f>+F143+G143</f>
        <v>0</v>
      </c>
      <c r="K143" s="147">
        <f>+AO143</f>
        <v>0</v>
      </c>
      <c r="L143" s="150">
        <f>+J143+K143</f>
        <v>0</v>
      </c>
      <c r="M143" s="153">
        <f>+(D143+E143)-(L143)+H143-I143</f>
        <v>11</v>
      </c>
      <c r="N143" s="14"/>
      <c r="O143" s="15"/>
      <c r="P143" s="15"/>
      <c r="Q143" s="16"/>
      <c r="R143" s="17" t="str">
        <f ca="1">IF(Q143=0," ",IFERROR(IF(DATEDIF(TODAY(),Q143,"M")&lt;=5,"ROJO",IF(DATEDIF(TODAY(),Q143,"M")&gt;=12,"VERDE",IF(AND(DATEDIF(TODAY(),Q143,"M")&gt;=6,DATEDIF(TODAY(),Q143,"M")&lt;=11),"AMARILLO"))),S143))</f>
        <v xml:space="preserve"> </v>
      </c>
      <c r="S143" s="17" t="str">
        <f>IF(Q143=0," ",IF(Q143&lt;=$N$4,"VENCIDO","NO VENCIDO"))</f>
        <v xml:space="preserve"> </v>
      </c>
      <c r="T143" s="18"/>
      <c r="U143" s="19"/>
      <c r="V143" s="19"/>
      <c r="W143" s="20"/>
      <c r="X143" s="20"/>
      <c r="Y143" s="163">
        <f>+AT143</f>
        <v>0</v>
      </c>
      <c r="Z143" s="21"/>
      <c r="AA143" s="4"/>
      <c r="AB143" s="166"/>
      <c r="AC143" s="166"/>
      <c r="AD143" s="170">
        <f>+AB143+AC143</f>
        <v>0</v>
      </c>
      <c r="AE143" s="166"/>
      <c r="AF143" s="166"/>
      <c r="AG143" s="166"/>
      <c r="AH143" s="166"/>
      <c r="AI143" s="166"/>
      <c r="AJ143" s="166"/>
      <c r="AK143" s="166"/>
      <c r="AL143" s="166"/>
      <c r="AM143" s="166"/>
      <c r="AN143" s="166"/>
      <c r="AO143" s="183">
        <f>SUM(AD143:AN147)</f>
        <v>0</v>
      </c>
      <c r="AP143" s="24"/>
      <c r="AQ143" s="8"/>
    </row>
    <row r="144" spans="1:43" ht="14.65" customHeight="1">
      <c r="A144" s="101"/>
      <c r="B144" s="189"/>
      <c r="C144" s="190"/>
      <c r="D144" s="118"/>
      <c r="E144" s="127"/>
      <c r="F144" s="133"/>
      <c r="G144" s="133"/>
      <c r="H144" s="133"/>
      <c r="I144" s="133"/>
      <c r="J144" s="145"/>
      <c r="K144" s="148"/>
      <c r="L144" s="151"/>
      <c r="M144" s="154"/>
      <c r="N144" s="14"/>
      <c r="O144" s="15"/>
      <c r="P144" s="15"/>
      <c r="Q144" s="16"/>
      <c r="R144" s="17" t="str">
        <f ca="1">IF(Q144=0," ",IFERROR(IF(DATEDIF(TODAY(),Q144,"M")&lt;=5,"ROJO",IF(DATEDIF(TODAY(),Q144,"M")&gt;=12,"VERDE",IF(AND(DATEDIF(TODAY(),Q144,"M")&gt;=6,DATEDIF(TODAY(),Q144,"M")&lt;=11),"AMARILLO"))),S144))</f>
        <v xml:space="preserve"> </v>
      </c>
      <c r="S144" s="25" t="str">
        <f>IF(Q144=0," ",IF(Q144&lt;=$N$4,"VENCIDO","NO VENCIDO"))</f>
        <v xml:space="preserve"> </v>
      </c>
      <c r="T144" s="18"/>
      <c r="U144" s="19"/>
      <c r="V144" s="19"/>
      <c r="W144" s="20"/>
      <c r="X144" s="20"/>
      <c r="Y144" s="164"/>
      <c r="Z144" s="21"/>
      <c r="AA144" s="4"/>
      <c r="AB144" s="166"/>
      <c r="AC144" s="166"/>
      <c r="AD144" s="170"/>
      <c r="AE144" s="166"/>
      <c r="AF144" s="166"/>
      <c r="AG144" s="166"/>
      <c r="AH144" s="166"/>
      <c r="AI144" s="166"/>
      <c r="AJ144" s="166"/>
      <c r="AK144" s="166"/>
      <c r="AL144" s="166"/>
      <c r="AM144" s="166"/>
      <c r="AN144" s="166"/>
      <c r="AO144" s="184"/>
      <c r="AP144" s="24"/>
      <c r="AQ144" s="8"/>
    </row>
    <row r="145" spans="1:43" ht="14.65" customHeight="1">
      <c r="A145" s="101"/>
      <c r="B145" s="189"/>
      <c r="C145" s="190"/>
      <c r="D145" s="118"/>
      <c r="E145" s="127"/>
      <c r="F145" s="133"/>
      <c r="G145" s="133"/>
      <c r="H145" s="133"/>
      <c r="I145" s="133"/>
      <c r="J145" s="145"/>
      <c r="K145" s="148"/>
      <c r="L145" s="151"/>
      <c r="M145" s="154"/>
      <c r="N145" s="14"/>
      <c r="O145" s="15"/>
      <c r="P145" s="15"/>
      <c r="Q145" s="16"/>
      <c r="R145" s="17" t="str">
        <f ca="1">IF(Q145=0," ",IFERROR(IF(DATEDIF(TODAY(),Q145,"M")&lt;=5,"ROJO",IF(DATEDIF(TODAY(),Q145,"M")&gt;=12,"VERDE",IF(AND(DATEDIF(TODAY(),Q145,"M")&gt;=6,DATEDIF(TODAY(),Q145,"M")&lt;=11),"AMARILLO"))),S145))</f>
        <v xml:space="preserve"> </v>
      </c>
      <c r="S145" s="25" t="str">
        <f>IF(Q145=0," ",IF(Q145&lt;=$N$4,"VENCIDO","NO VENCIDO"))</f>
        <v xml:space="preserve"> </v>
      </c>
      <c r="T145" s="18"/>
      <c r="U145" s="19"/>
      <c r="V145" s="19"/>
      <c r="W145" s="20"/>
      <c r="X145" s="20"/>
      <c r="Y145" s="164"/>
      <c r="Z145" s="21"/>
      <c r="AA145" s="4"/>
      <c r="AB145" s="166"/>
      <c r="AC145" s="166"/>
      <c r="AD145" s="170"/>
      <c r="AE145" s="166"/>
      <c r="AF145" s="166"/>
      <c r="AG145" s="166"/>
      <c r="AH145" s="166"/>
      <c r="AI145" s="166"/>
      <c r="AJ145" s="166"/>
      <c r="AK145" s="166"/>
      <c r="AL145" s="166"/>
      <c r="AM145" s="166"/>
      <c r="AN145" s="166"/>
      <c r="AO145" s="184"/>
      <c r="AP145" s="24"/>
      <c r="AQ145" s="8"/>
    </row>
    <row r="146" spans="1:43" ht="14.65" customHeight="1">
      <c r="A146" s="101"/>
      <c r="B146" s="189"/>
      <c r="C146" s="190"/>
      <c r="D146" s="118"/>
      <c r="E146" s="127"/>
      <c r="F146" s="133"/>
      <c r="G146" s="133"/>
      <c r="H146" s="133"/>
      <c r="I146" s="133"/>
      <c r="J146" s="145"/>
      <c r="K146" s="148"/>
      <c r="L146" s="151"/>
      <c r="M146" s="154"/>
      <c r="N146" s="14"/>
      <c r="O146" s="15"/>
      <c r="P146" s="15"/>
      <c r="Q146" s="16"/>
      <c r="R146" s="17" t="str">
        <f ca="1">IF(Q146=0," ",IFERROR(IF(DATEDIF(TODAY(),Q146,"M")&lt;=5,"ROJO",IF(DATEDIF(TODAY(),Q146,"M")&gt;=12,"VERDE",IF(AND(DATEDIF(TODAY(),Q146,"M")&gt;=6,DATEDIF(TODAY(),Q146,"M")&lt;=11),"AMARILLO"))),S146))</f>
        <v xml:space="preserve"> </v>
      </c>
      <c r="S146" s="25" t="str">
        <f>IF(Q146=0," ",IF(Q146&lt;=$N$4,"VENCIDO","NO VENCIDO"))</f>
        <v xml:space="preserve"> </v>
      </c>
      <c r="T146" s="18"/>
      <c r="U146" s="19"/>
      <c r="V146" s="19"/>
      <c r="W146" s="20"/>
      <c r="X146" s="20"/>
      <c r="Y146" s="164"/>
      <c r="Z146" s="21"/>
      <c r="AA146" s="4"/>
      <c r="AB146" s="166"/>
      <c r="AC146" s="166"/>
      <c r="AD146" s="170"/>
      <c r="AE146" s="166"/>
      <c r="AF146" s="166"/>
      <c r="AG146" s="166"/>
      <c r="AH146" s="166"/>
      <c r="AI146" s="166"/>
      <c r="AJ146" s="166"/>
      <c r="AK146" s="166"/>
      <c r="AL146" s="166"/>
      <c r="AM146" s="166"/>
      <c r="AN146" s="166"/>
      <c r="AO146" s="184"/>
      <c r="AP146" s="24"/>
      <c r="AQ146" s="8"/>
    </row>
    <row r="147" spans="1:43" ht="14.65" customHeight="1">
      <c r="A147" s="101"/>
      <c r="B147" s="189"/>
      <c r="C147" s="190"/>
      <c r="D147" s="118"/>
      <c r="E147" s="127"/>
      <c r="F147" s="133"/>
      <c r="G147" s="133"/>
      <c r="H147" s="133"/>
      <c r="I147" s="133"/>
      <c r="J147" s="145"/>
      <c r="K147" s="148"/>
      <c r="L147" s="151"/>
      <c r="M147" s="155"/>
      <c r="N147" s="14"/>
      <c r="O147" s="15"/>
      <c r="P147" s="15"/>
      <c r="Q147" s="16"/>
      <c r="R147" s="17" t="str">
        <f ca="1">IF(Q147=0," ",IFERROR(IF(DATEDIF(TODAY(),Q147,"M")&lt;=5,"ROJO",IF(DATEDIF(TODAY(),Q147,"M")&gt;=12,"VERDE",IF(AND(DATEDIF(TODAY(),Q147,"M")&gt;=6,DATEDIF(TODAY(),Q147,"M")&lt;=11),"AMARILLO"))),S147))</f>
        <v xml:space="preserve"> </v>
      </c>
      <c r="S147" s="25" t="str">
        <f>IF(Q147=0," ",IF(Q147&lt;=$N$4,"VENCIDO","NO VENCIDO"))</f>
        <v xml:space="preserve"> </v>
      </c>
      <c r="T147" s="18"/>
      <c r="U147" s="19"/>
      <c r="V147" s="19"/>
      <c r="W147" s="20"/>
      <c r="X147" s="20"/>
      <c r="Y147" s="164"/>
      <c r="Z147" s="21"/>
      <c r="AA147" s="4"/>
      <c r="AB147" s="166"/>
      <c r="AC147" s="166"/>
      <c r="AD147" s="170"/>
      <c r="AE147" s="166"/>
      <c r="AF147" s="166"/>
      <c r="AG147" s="166"/>
      <c r="AH147" s="166"/>
      <c r="AI147" s="166"/>
      <c r="AJ147" s="166"/>
      <c r="AK147" s="166"/>
      <c r="AL147" s="166"/>
      <c r="AM147" s="166"/>
      <c r="AN147" s="166"/>
      <c r="AO147" s="185"/>
      <c r="AP147" s="24"/>
      <c r="AQ147" s="8"/>
    </row>
    <row r="148" spans="1:43" ht="16.5">
      <c r="A148" s="102"/>
      <c r="B148" s="191"/>
      <c r="C148" s="192"/>
      <c r="D148" s="119"/>
      <c r="E148" s="128"/>
      <c r="F148" s="134"/>
      <c r="G148" s="134"/>
      <c r="H148" s="134"/>
      <c r="I148" s="134"/>
      <c r="J148" s="146"/>
      <c r="K148" s="149"/>
      <c r="L148" s="152"/>
      <c r="M148" s="28" t="b">
        <f>M143=N148</f>
        <v>0</v>
      </c>
      <c r="N148" s="29">
        <f>SUM(N143:N147)</f>
        <v>0</v>
      </c>
      <c r="O148" s="30" t="s">
        <v>112</v>
      </c>
      <c r="P148" s="31"/>
      <c r="Q148" s="32"/>
      <c r="R148" s="32"/>
      <c r="S148" s="32"/>
      <c r="T148" s="33">
        <f>SUM(T143:T147)</f>
        <v>0</v>
      </c>
      <c r="U148" s="34"/>
      <c r="V148" s="34"/>
      <c r="W148" s="34"/>
      <c r="X148" s="35"/>
      <c r="Y148" s="165"/>
      <c r="Z148" s="36"/>
      <c r="AA148" s="4"/>
      <c r="AB148" s="37"/>
      <c r="AC148" s="38"/>
      <c r="AD148" s="38"/>
      <c r="AE148" s="38"/>
      <c r="AF148" s="38"/>
      <c r="AG148" s="38"/>
      <c r="AH148" s="38"/>
      <c r="AI148" s="38"/>
      <c r="AJ148" s="38"/>
      <c r="AK148" s="38"/>
      <c r="AL148" s="38"/>
      <c r="AM148" s="38"/>
      <c r="AN148" s="38"/>
      <c r="AO148" s="39"/>
      <c r="AP148" s="24"/>
      <c r="AQ148" s="8"/>
    </row>
    <row r="149" spans="1:43" ht="14.65" customHeight="1">
      <c r="A149" s="100">
        <f>A143+1</f>
        <v>25</v>
      </c>
      <c r="B149" s="201" t="s">
        <v>158</v>
      </c>
      <c r="C149" s="201"/>
      <c r="D149" s="120">
        <f>+Noviembre!M149</f>
        <v>11</v>
      </c>
      <c r="E149" s="129"/>
      <c r="F149" s="132"/>
      <c r="G149" s="132"/>
      <c r="H149" s="132"/>
      <c r="I149" s="132"/>
      <c r="J149" s="144">
        <f>+F149+G149</f>
        <v>0</v>
      </c>
      <c r="K149" s="147">
        <f>+AO149</f>
        <v>0</v>
      </c>
      <c r="L149" s="150">
        <f>+J149+K149</f>
        <v>0</v>
      </c>
      <c r="M149" s="153">
        <f>+(D149+E149)-(L149)+H149-I149</f>
        <v>11</v>
      </c>
      <c r="N149" s="14"/>
      <c r="O149" s="15"/>
      <c r="P149" s="15"/>
      <c r="Q149" s="16"/>
      <c r="R149" s="17" t="str">
        <f ca="1">IF(Q149=0," ",IFERROR(IF(DATEDIF(TODAY(),Q149,"M")&lt;=5,"ROJO",IF(DATEDIF(TODAY(),Q149,"M")&gt;=12,"VERDE",IF(AND(DATEDIF(TODAY(),Q149,"M")&gt;=6,DATEDIF(TODAY(),Q149,"M")&lt;=11),"AMARILLO"))),S149))</f>
        <v xml:space="preserve"> </v>
      </c>
      <c r="S149" s="17" t="str">
        <f>IF(Q149=0," ",IF(Q149&lt;=$N$4,"VENCIDO","NO VENCIDO"))</f>
        <v xml:space="preserve"> </v>
      </c>
      <c r="T149" s="18"/>
      <c r="U149" s="19"/>
      <c r="V149" s="19"/>
      <c r="W149" s="20"/>
      <c r="X149" s="20"/>
      <c r="Y149" s="163">
        <f>+AT149</f>
        <v>0</v>
      </c>
      <c r="Z149" s="21"/>
      <c r="AA149" s="4"/>
      <c r="AB149" s="166"/>
      <c r="AC149" s="166"/>
      <c r="AD149" s="170">
        <f>+AB149+AC149</f>
        <v>0</v>
      </c>
      <c r="AE149" s="166"/>
      <c r="AF149" s="166"/>
      <c r="AG149" s="166"/>
      <c r="AH149" s="166"/>
      <c r="AI149" s="166"/>
      <c r="AJ149" s="166"/>
      <c r="AK149" s="166"/>
      <c r="AL149" s="166"/>
      <c r="AM149" s="166"/>
      <c r="AN149" s="166"/>
      <c r="AO149" s="183">
        <f>SUM(AD149:AN153)</f>
        <v>0</v>
      </c>
      <c r="AP149" s="24"/>
      <c r="AQ149" s="8"/>
    </row>
    <row r="150" spans="1:43" ht="14.65" customHeight="1">
      <c r="A150" s="101"/>
      <c r="B150" s="201"/>
      <c r="C150" s="201"/>
      <c r="D150" s="121"/>
      <c r="E150" s="130"/>
      <c r="F150" s="133"/>
      <c r="G150" s="133"/>
      <c r="H150" s="133"/>
      <c r="I150" s="133"/>
      <c r="J150" s="145"/>
      <c r="K150" s="148"/>
      <c r="L150" s="151"/>
      <c r="M150" s="154"/>
      <c r="N150" s="14"/>
      <c r="O150" s="15"/>
      <c r="P150" s="15"/>
      <c r="Q150" s="16"/>
      <c r="R150" s="17" t="str">
        <f ca="1">IF(Q150=0," ",IFERROR(IF(DATEDIF(TODAY(),Q150,"M")&lt;=5,"ROJO",IF(DATEDIF(TODAY(),Q150,"M")&gt;=12,"VERDE",IF(AND(DATEDIF(TODAY(),Q150,"M")&gt;=6,DATEDIF(TODAY(),Q150,"M")&lt;=11),"AMARILLO"))),S150))</f>
        <v xml:space="preserve"> </v>
      </c>
      <c r="S150" s="25" t="str">
        <f>IF(Q150=0," ",IF(Q150&lt;=$N$4,"VENCIDO","NO VENCIDO"))</f>
        <v xml:space="preserve"> </v>
      </c>
      <c r="T150" s="18"/>
      <c r="U150" s="19"/>
      <c r="V150" s="19"/>
      <c r="W150" s="20"/>
      <c r="X150" s="20"/>
      <c r="Y150" s="164"/>
      <c r="Z150" s="21"/>
      <c r="AA150" s="4"/>
      <c r="AB150" s="166"/>
      <c r="AC150" s="166"/>
      <c r="AD150" s="170"/>
      <c r="AE150" s="166"/>
      <c r="AF150" s="166"/>
      <c r="AG150" s="166"/>
      <c r="AH150" s="166"/>
      <c r="AI150" s="166"/>
      <c r="AJ150" s="166"/>
      <c r="AK150" s="166"/>
      <c r="AL150" s="166"/>
      <c r="AM150" s="166"/>
      <c r="AN150" s="166"/>
      <c r="AO150" s="184"/>
      <c r="AP150" s="24"/>
      <c r="AQ150" s="8"/>
    </row>
    <row r="151" spans="1:43" ht="14.65" customHeight="1">
      <c r="A151" s="101"/>
      <c r="B151" s="201"/>
      <c r="C151" s="201"/>
      <c r="D151" s="122"/>
      <c r="E151" s="130"/>
      <c r="F151" s="133"/>
      <c r="G151" s="133"/>
      <c r="H151" s="133"/>
      <c r="I151" s="133"/>
      <c r="J151" s="145"/>
      <c r="K151" s="148"/>
      <c r="L151" s="151"/>
      <c r="M151" s="154"/>
      <c r="N151" s="14"/>
      <c r="O151" s="15"/>
      <c r="P151" s="15"/>
      <c r="Q151" s="16"/>
      <c r="R151" s="17" t="str">
        <f ca="1">IF(Q151=0," ",IFERROR(IF(DATEDIF(TODAY(),Q151,"M")&lt;=5,"ROJO",IF(DATEDIF(TODAY(),Q151,"M")&gt;=12,"VERDE",IF(AND(DATEDIF(TODAY(),Q151,"M")&gt;=6,DATEDIF(TODAY(),Q151,"M")&lt;=11),"AMARILLO"))),S151))</f>
        <v xml:space="preserve"> </v>
      </c>
      <c r="S151" s="25" t="str">
        <f>IF(Q151=0," ",IF(Q151&lt;=$N$4,"VENCIDO","NO VENCIDO"))</f>
        <v xml:space="preserve"> </v>
      </c>
      <c r="T151" s="18"/>
      <c r="U151" s="19"/>
      <c r="V151" s="19"/>
      <c r="W151" s="20"/>
      <c r="X151" s="20"/>
      <c r="Y151" s="164"/>
      <c r="Z151" s="21"/>
      <c r="AA151" s="4"/>
      <c r="AB151" s="166"/>
      <c r="AC151" s="166"/>
      <c r="AD151" s="170"/>
      <c r="AE151" s="166"/>
      <c r="AF151" s="166"/>
      <c r="AG151" s="166"/>
      <c r="AH151" s="166"/>
      <c r="AI151" s="166"/>
      <c r="AJ151" s="166"/>
      <c r="AK151" s="166"/>
      <c r="AL151" s="166"/>
      <c r="AM151" s="166"/>
      <c r="AN151" s="166"/>
      <c r="AO151" s="184"/>
      <c r="AP151" s="24"/>
      <c r="AQ151" s="8"/>
    </row>
    <row r="152" spans="1:43" ht="15.4" customHeight="1">
      <c r="A152" s="101"/>
      <c r="B152" s="92" t="s">
        <v>238</v>
      </c>
      <c r="C152" s="92"/>
      <c r="D152" s="42"/>
      <c r="E152" s="130"/>
      <c r="F152" s="133"/>
      <c r="G152" s="133"/>
      <c r="H152" s="133"/>
      <c r="I152" s="133"/>
      <c r="J152" s="145"/>
      <c r="K152" s="148"/>
      <c r="L152" s="151"/>
      <c r="M152" s="154"/>
      <c r="N152" s="14"/>
      <c r="O152" s="15"/>
      <c r="P152" s="15"/>
      <c r="Q152" s="16"/>
      <c r="R152" s="17" t="str">
        <f ca="1">IF(Q152=0," ",IFERROR(IF(DATEDIF(TODAY(),Q152,"M")&lt;=5,"ROJO",IF(DATEDIF(TODAY(),Q152,"M")&gt;=12,"VERDE",IF(AND(DATEDIF(TODAY(),Q152,"M")&gt;=6,DATEDIF(TODAY(),Q152,"M")&lt;=11),"AMARILLO"))),S152))</f>
        <v xml:space="preserve"> </v>
      </c>
      <c r="S152" s="25" t="str">
        <f>IF(Q152=0," ",IF(Q152&lt;=$N$4,"VENCIDO","NO VENCIDO"))</f>
        <v xml:space="preserve"> </v>
      </c>
      <c r="T152" s="18"/>
      <c r="U152" s="19"/>
      <c r="V152" s="19"/>
      <c r="W152" s="20"/>
      <c r="X152" s="20"/>
      <c r="Y152" s="164"/>
      <c r="Z152" s="21"/>
      <c r="AA152" s="4"/>
      <c r="AB152" s="166"/>
      <c r="AC152" s="166"/>
      <c r="AD152" s="170"/>
      <c r="AE152" s="166"/>
      <c r="AF152" s="166"/>
      <c r="AG152" s="166"/>
      <c r="AH152" s="166"/>
      <c r="AI152" s="166"/>
      <c r="AJ152" s="166"/>
      <c r="AK152" s="166"/>
      <c r="AL152" s="166"/>
      <c r="AM152" s="166"/>
      <c r="AN152" s="166"/>
      <c r="AO152" s="184"/>
      <c r="AP152" s="24"/>
      <c r="AQ152" s="8"/>
    </row>
    <row r="153" spans="1:43" ht="15.4" customHeight="1">
      <c r="A153" s="101"/>
      <c r="B153" s="93" t="s">
        <v>239</v>
      </c>
      <c r="C153" s="93"/>
      <c r="D153" s="43">
        <f>+M158*2</f>
        <v>0</v>
      </c>
      <c r="E153" s="130"/>
      <c r="F153" s="133"/>
      <c r="G153" s="133"/>
      <c r="H153" s="133"/>
      <c r="I153" s="133"/>
      <c r="J153" s="145"/>
      <c r="K153" s="148"/>
      <c r="L153" s="151"/>
      <c r="M153" s="155"/>
      <c r="N153" s="14"/>
      <c r="O153" s="15"/>
      <c r="P153" s="15"/>
      <c r="Q153" s="16"/>
      <c r="R153" s="17" t="str">
        <f ca="1">IF(Q153=0," ",IFERROR(IF(DATEDIF(TODAY(),Q153,"M")&lt;=5,"ROJO",IF(DATEDIF(TODAY(),Q153,"M")&gt;=12,"VERDE",IF(AND(DATEDIF(TODAY(),Q153,"M")&gt;=6,DATEDIF(TODAY(),Q153,"M")&lt;=11),"AMARILLO"))),S153))</f>
        <v xml:space="preserve"> </v>
      </c>
      <c r="S153" s="25" t="str">
        <f>IF(Q153=0," ",IF(Q153&lt;=$N$4,"VENCIDO","NO VENCIDO"))</f>
        <v xml:space="preserve"> </v>
      </c>
      <c r="T153" s="18"/>
      <c r="U153" s="19"/>
      <c r="V153" s="19"/>
      <c r="W153" s="20"/>
      <c r="X153" s="20"/>
      <c r="Y153" s="164"/>
      <c r="Z153" s="21"/>
      <c r="AA153" s="4"/>
      <c r="AB153" s="166"/>
      <c r="AC153" s="166"/>
      <c r="AD153" s="170"/>
      <c r="AE153" s="166"/>
      <c r="AF153" s="166"/>
      <c r="AG153" s="166"/>
      <c r="AH153" s="166"/>
      <c r="AI153" s="166"/>
      <c r="AJ153" s="166"/>
      <c r="AK153" s="166"/>
      <c r="AL153" s="166"/>
      <c r="AM153" s="166"/>
      <c r="AN153" s="166"/>
      <c r="AO153" s="185"/>
      <c r="AP153" s="24"/>
      <c r="AQ153" s="8"/>
    </row>
    <row r="154" spans="1:43" ht="16.5">
      <c r="A154" s="102"/>
      <c r="B154" s="94" t="s">
        <v>162</v>
      </c>
      <c r="C154" s="94"/>
      <c r="D154" s="44">
        <f>+M149-M152+M153</f>
        <v>11</v>
      </c>
      <c r="E154" s="131"/>
      <c r="F154" s="134"/>
      <c r="G154" s="134"/>
      <c r="H154" s="134"/>
      <c r="I154" s="134"/>
      <c r="J154" s="146"/>
      <c r="K154" s="149"/>
      <c r="L154" s="152"/>
      <c r="M154" s="28" t="b">
        <f>M149=N154</f>
        <v>0</v>
      </c>
      <c r="N154" s="29">
        <f>SUM(N149:N153)</f>
        <v>0</v>
      </c>
      <c r="O154" s="30" t="s">
        <v>112</v>
      </c>
      <c r="P154" s="31"/>
      <c r="Q154" s="32"/>
      <c r="R154" s="32"/>
      <c r="S154" s="32"/>
      <c r="T154" s="33">
        <f>SUM(T149:T153)</f>
        <v>0</v>
      </c>
      <c r="U154" s="34"/>
      <c r="V154" s="34"/>
      <c r="W154" s="34"/>
      <c r="X154" s="35"/>
      <c r="Y154" s="165"/>
      <c r="Z154" s="36"/>
      <c r="AA154" s="4"/>
      <c r="AB154" s="37"/>
      <c r="AC154" s="37"/>
      <c r="AD154" s="38"/>
      <c r="AE154" s="37"/>
      <c r="AF154" s="37"/>
      <c r="AG154" s="37"/>
      <c r="AH154" s="37"/>
      <c r="AI154" s="37"/>
      <c r="AJ154" s="37"/>
      <c r="AK154" s="37"/>
      <c r="AL154" s="37"/>
      <c r="AM154" s="37"/>
      <c r="AN154" s="37"/>
      <c r="AO154" s="39"/>
      <c r="AP154" s="24"/>
      <c r="AQ154" s="8"/>
    </row>
    <row r="155" spans="1:43" ht="14.65" customHeight="1">
      <c r="A155" s="103">
        <f>A149+1</f>
        <v>26</v>
      </c>
      <c r="B155" s="201" t="s">
        <v>159</v>
      </c>
      <c r="C155" s="201"/>
      <c r="D155" s="117">
        <f>+Noviembre!M155</f>
        <v>133</v>
      </c>
      <c r="E155" s="129"/>
      <c r="F155" s="132"/>
      <c r="G155" s="132"/>
      <c r="H155" s="132"/>
      <c r="I155" s="132"/>
      <c r="J155" s="144">
        <f>+F155+G155</f>
        <v>0</v>
      </c>
      <c r="K155" s="147">
        <f>+AO155</f>
        <v>0</v>
      </c>
      <c r="L155" s="150">
        <f>+J155+K155</f>
        <v>0</v>
      </c>
      <c r="M155" s="153">
        <f>+(D155+E155)-(L155)+H155-I155</f>
        <v>133</v>
      </c>
      <c r="N155" s="14"/>
      <c r="O155" s="15"/>
      <c r="P155" s="15"/>
      <c r="Q155" s="16"/>
      <c r="R155" s="17" t="str">
        <f ca="1">IF(Q155=0," ",IFERROR(IF(DATEDIF(TODAY(),Q155,"M")&lt;=5,"ROJO",IF(DATEDIF(TODAY(),Q155,"M")&gt;=12,"VERDE",IF(AND(DATEDIF(TODAY(),Q155,"M")&gt;=6,DATEDIF(TODAY(),Q155,"M")&lt;=11),"AMARILLO"))),S155))</f>
        <v xml:space="preserve"> </v>
      </c>
      <c r="S155" s="17" t="str">
        <f>IF(Q155=0," ",IF(Q155&lt;=$N$4,"VENCIDO","NO VENCIDO"))</f>
        <v xml:space="preserve"> </v>
      </c>
      <c r="T155" s="18"/>
      <c r="U155" s="19"/>
      <c r="V155" s="19"/>
      <c r="W155" s="20"/>
      <c r="X155" s="20"/>
      <c r="Y155" s="163">
        <f>+AT155</f>
        <v>0</v>
      </c>
      <c r="Z155" s="21"/>
      <c r="AA155" s="4"/>
      <c r="AB155" s="166"/>
      <c r="AC155" s="166"/>
      <c r="AD155" s="170">
        <f>+AB155+AC155</f>
        <v>0</v>
      </c>
      <c r="AE155" s="166"/>
      <c r="AF155" s="166"/>
      <c r="AG155" s="166"/>
      <c r="AH155" s="166"/>
      <c r="AI155" s="166"/>
      <c r="AJ155" s="166"/>
      <c r="AK155" s="166"/>
      <c r="AL155" s="166"/>
      <c r="AM155" s="166"/>
      <c r="AN155" s="166"/>
      <c r="AO155" s="183">
        <f>SUM(AD155:AN159)</f>
        <v>0</v>
      </c>
      <c r="AP155" s="24"/>
      <c r="AQ155" s="8"/>
    </row>
    <row r="156" spans="1:43" ht="14.65" customHeight="1">
      <c r="A156" s="103"/>
      <c r="B156" s="201"/>
      <c r="C156" s="201"/>
      <c r="D156" s="118"/>
      <c r="E156" s="130"/>
      <c r="F156" s="133"/>
      <c r="G156" s="133"/>
      <c r="H156" s="133"/>
      <c r="I156" s="133"/>
      <c r="J156" s="145"/>
      <c r="K156" s="148"/>
      <c r="L156" s="151"/>
      <c r="M156" s="154"/>
      <c r="N156" s="14"/>
      <c r="O156" s="15"/>
      <c r="P156" s="15"/>
      <c r="Q156" s="16"/>
      <c r="R156" s="17" t="str">
        <f ca="1">IF(Q156=0," ",IFERROR(IF(DATEDIF(TODAY(),Q156,"M")&lt;=5,"ROJO",IF(DATEDIF(TODAY(),Q156,"M")&gt;=12,"VERDE",IF(AND(DATEDIF(TODAY(),Q156,"M")&gt;=6,DATEDIF(TODAY(),Q156,"M")&lt;=11),"AMARILLO"))),S156))</f>
        <v xml:space="preserve"> </v>
      </c>
      <c r="S156" s="25" t="str">
        <f>IF(Q156=0," ",IF(Q156&lt;=$N$4,"VENCIDO","NO VENCIDO"))</f>
        <v xml:space="preserve"> </v>
      </c>
      <c r="T156" s="18"/>
      <c r="U156" s="19"/>
      <c r="V156" s="19"/>
      <c r="W156" s="20"/>
      <c r="X156" s="20"/>
      <c r="Y156" s="164"/>
      <c r="Z156" s="21"/>
      <c r="AA156" s="4"/>
      <c r="AB156" s="166"/>
      <c r="AC156" s="166"/>
      <c r="AD156" s="170"/>
      <c r="AE156" s="166"/>
      <c r="AF156" s="166"/>
      <c r="AG156" s="166"/>
      <c r="AH156" s="166"/>
      <c r="AI156" s="166"/>
      <c r="AJ156" s="166"/>
      <c r="AK156" s="166"/>
      <c r="AL156" s="166"/>
      <c r="AM156" s="166"/>
      <c r="AN156" s="166"/>
      <c r="AO156" s="184"/>
      <c r="AP156" s="24"/>
      <c r="AQ156" s="8"/>
    </row>
    <row r="157" spans="1:43" ht="14.65" customHeight="1">
      <c r="A157" s="103"/>
      <c r="B157" s="201"/>
      <c r="C157" s="201"/>
      <c r="D157" s="119"/>
      <c r="E157" s="130"/>
      <c r="F157" s="133"/>
      <c r="G157" s="133"/>
      <c r="H157" s="133"/>
      <c r="I157" s="133"/>
      <c r="J157" s="145"/>
      <c r="K157" s="148"/>
      <c r="L157" s="151"/>
      <c r="M157" s="154"/>
      <c r="N157" s="14"/>
      <c r="O157" s="15"/>
      <c r="P157" s="15"/>
      <c r="Q157" s="16"/>
      <c r="R157" s="17" t="str">
        <f ca="1">IF(Q157=0," ",IFERROR(IF(DATEDIF(TODAY(),Q157,"M")&lt;=5,"ROJO",IF(DATEDIF(TODAY(),Q157,"M")&gt;=12,"VERDE",IF(AND(DATEDIF(TODAY(),Q157,"M")&gt;=6,DATEDIF(TODAY(),Q157,"M")&lt;=11),"AMARILLO"))),S157))</f>
        <v xml:space="preserve"> </v>
      </c>
      <c r="S157" s="25" t="str">
        <f>IF(Q157=0," ",IF(Q157&lt;=$N$4,"VENCIDO","NO VENCIDO"))</f>
        <v xml:space="preserve"> </v>
      </c>
      <c r="T157" s="18"/>
      <c r="U157" s="19"/>
      <c r="V157" s="19"/>
      <c r="W157" s="20"/>
      <c r="X157" s="20"/>
      <c r="Y157" s="164"/>
      <c r="Z157" s="21"/>
      <c r="AA157" s="4"/>
      <c r="AB157" s="166"/>
      <c r="AC157" s="166"/>
      <c r="AD157" s="170"/>
      <c r="AE157" s="166"/>
      <c r="AF157" s="166"/>
      <c r="AG157" s="166"/>
      <c r="AH157" s="166"/>
      <c r="AI157" s="166"/>
      <c r="AJ157" s="166"/>
      <c r="AK157" s="166"/>
      <c r="AL157" s="166"/>
      <c r="AM157" s="166"/>
      <c r="AN157" s="166"/>
      <c r="AO157" s="184"/>
      <c r="AP157" s="24"/>
      <c r="AQ157" s="8"/>
    </row>
    <row r="158" spans="1:43" ht="15.4" customHeight="1">
      <c r="A158" s="103"/>
      <c r="B158" s="93" t="s">
        <v>160</v>
      </c>
      <c r="C158" s="93"/>
      <c r="D158" s="46"/>
      <c r="E158" s="130"/>
      <c r="F158" s="133"/>
      <c r="G158" s="133"/>
      <c r="H158" s="133"/>
      <c r="I158" s="133"/>
      <c r="J158" s="145"/>
      <c r="K158" s="148"/>
      <c r="L158" s="151"/>
      <c r="M158" s="154"/>
      <c r="N158" s="14"/>
      <c r="O158" s="15"/>
      <c r="P158" s="15"/>
      <c r="Q158" s="16"/>
      <c r="R158" s="17" t="str">
        <f ca="1">IF(Q158=0," ",IFERROR(IF(DATEDIF(TODAY(),Q158,"M")&lt;=5,"ROJO",IF(DATEDIF(TODAY(),Q158,"M")&gt;=12,"VERDE",IF(AND(DATEDIF(TODAY(),Q158,"M")&gt;=6,DATEDIF(TODAY(),Q158,"M")&lt;=11),"AMARILLO"))),S158))</f>
        <v xml:space="preserve"> </v>
      </c>
      <c r="S158" s="25" t="str">
        <f>IF(Q158=0," ",IF(Q158&lt;=$N$4,"VENCIDO","NO VENCIDO"))</f>
        <v xml:space="preserve"> </v>
      </c>
      <c r="T158" s="18"/>
      <c r="U158" s="19"/>
      <c r="V158" s="19"/>
      <c r="W158" s="20"/>
      <c r="X158" s="20"/>
      <c r="Y158" s="164"/>
      <c r="Z158" s="21"/>
      <c r="AA158" s="4"/>
      <c r="AB158" s="166"/>
      <c r="AC158" s="166"/>
      <c r="AD158" s="170"/>
      <c r="AE158" s="166"/>
      <c r="AF158" s="166"/>
      <c r="AG158" s="166"/>
      <c r="AH158" s="166"/>
      <c r="AI158" s="166"/>
      <c r="AJ158" s="166"/>
      <c r="AK158" s="166"/>
      <c r="AL158" s="166"/>
      <c r="AM158" s="166"/>
      <c r="AN158" s="166"/>
      <c r="AO158" s="184"/>
      <c r="AP158" s="24"/>
      <c r="AQ158" s="8"/>
    </row>
    <row r="159" spans="1:43" ht="15.4" customHeight="1">
      <c r="A159" s="103"/>
      <c r="B159" s="95" t="s">
        <v>161</v>
      </c>
      <c r="C159" s="95"/>
      <c r="D159" s="47">
        <f>+M152/2</f>
        <v>0</v>
      </c>
      <c r="E159" s="130"/>
      <c r="F159" s="133"/>
      <c r="G159" s="133"/>
      <c r="H159" s="133"/>
      <c r="I159" s="133"/>
      <c r="J159" s="145"/>
      <c r="K159" s="148"/>
      <c r="L159" s="151"/>
      <c r="M159" s="155"/>
      <c r="N159" s="14"/>
      <c r="O159" s="15"/>
      <c r="P159" s="15"/>
      <c r="Q159" s="16"/>
      <c r="R159" s="17" t="str">
        <f ca="1">IF(Q159=0," ",IFERROR(IF(DATEDIF(TODAY(),Q159,"M")&lt;=5,"ROJO",IF(DATEDIF(TODAY(),Q159,"M")&gt;=12,"VERDE",IF(AND(DATEDIF(TODAY(),Q159,"M")&gt;=6,DATEDIF(TODAY(),Q159,"M")&lt;=11),"AMARILLO"))),S159))</f>
        <v xml:space="preserve"> </v>
      </c>
      <c r="S159" s="25" t="str">
        <f>IF(Q159=0," ",IF(Q159&lt;=$N$4,"VENCIDO","NO VENCIDO"))</f>
        <v xml:space="preserve"> </v>
      </c>
      <c r="T159" s="18"/>
      <c r="U159" s="19"/>
      <c r="V159" s="19"/>
      <c r="W159" s="20"/>
      <c r="X159" s="20"/>
      <c r="Y159" s="164"/>
      <c r="Z159" s="21"/>
      <c r="AA159" s="4"/>
      <c r="AB159" s="166"/>
      <c r="AC159" s="166"/>
      <c r="AD159" s="170"/>
      <c r="AE159" s="166"/>
      <c r="AF159" s="166"/>
      <c r="AG159" s="166"/>
      <c r="AH159" s="166"/>
      <c r="AI159" s="166"/>
      <c r="AJ159" s="166"/>
      <c r="AK159" s="166"/>
      <c r="AL159" s="166"/>
      <c r="AM159" s="166"/>
      <c r="AN159" s="166"/>
      <c r="AO159" s="185"/>
      <c r="AP159" s="24"/>
      <c r="AQ159" s="8"/>
    </row>
    <row r="160" spans="1:43" ht="16.5">
      <c r="A160" s="103"/>
      <c r="B160" s="94" t="s">
        <v>162</v>
      </c>
      <c r="C160" s="94"/>
      <c r="D160" s="44">
        <f>+M155+M159-M158</f>
        <v>133</v>
      </c>
      <c r="E160" s="131"/>
      <c r="F160" s="134"/>
      <c r="G160" s="134"/>
      <c r="H160" s="134"/>
      <c r="I160" s="134"/>
      <c r="J160" s="146"/>
      <c r="K160" s="149"/>
      <c r="L160" s="152"/>
      <c r="M160" s="28" t="b">
        <f>M155=N160</f>
        <v>0</v>
      </c>
      <c r="N160" s="29">
        <f>SUM(N155:N159)</f>
        <v>0</v>
      </c>
      <c r="O160" s="30" t="s">
        <v>112</v>
      </c>
      <c r="P160" s="31"/>
      <c r="Q160" s="32"/>
      <c r="R160" s="32"/>
      <c r="S160" s="32"/>
      <c r="T160" s="33">
        <f>SUM(T155:T159)</f>
        <v>0</v>
      </c>
      <c r="U160" s="34"/>
      <c r="V160" s="34"/>
      <c r="W160" s="34"/>
      <c r="X160" s="35"/>
      <c r="Y160" s="165"/>
      <c r="Z160" s="36"/>
      <c r="AA160" s="4"/>
      <c r="AB160" s="37"/>
      <c r="AC160" s="37"/>
      <c r="AD160" s="38"/>
      <c r="AE160" s="37"/>
      <c r="AF160" s="37"/>
      <c r="AG160" s="37"/>
      <c r="AH160" s="37"/>
      <c r="AI160" s="37"/>
      <c r="AJ160" s="37"/>
      <c r="AK160" s="37"/>
      <c r="AL160" s="37"/>
      <c r="AM160" s="37"/>
      <c r="AN160" s="37"/>
      <c r="AO160" s="39"/>
      <c r="AP160" s="24"/>
      <c r="AQ160" s="8"/>
    </row>
    <row r="161" spans="1:43" ht="14.65" customHeight="1">
      <c r="A161" s="100">
        <f>A155+1</f>
        <v>27</v>
      </c>
      <c r="B161" s="193" t="s">
        <v>163</v>
      </c>
      <c r="C161" s="193"/>
      <c r="D161" s="117">
        <f>+Noviembre!M161</f>
        <v>9</v>
      </c>
      <c r="E161" s="126"/>
      <c r="F161" s="132"/>
      <c r="G161" s="132"/>
      <c r="H161" s="132"/>
      <c r="I161" s="132"/>
      <c r="J161" s="144">
        <f>+F161+G161</f>
        <v>0</v>
      </c>
      <c r="K161" s="147">
        <f>+AO161</f>
        <v>0</v>
      </c>
      <c r="L161" s="150">
        <f>+J161+K161</f>
        <v>0</v>
      </c>
      <c r="M161" s="153">
        <f>+(D161+E161)-(L161)+H161-I161</f>
        <v>9</v>
      </c>
      <c r="N161" s="14"/>
      <c r="O161" s="15"/>
      <c r="P161" s="15"/>
      <c r="Q161" s="16"/>
      <c r="R161" s="17" t="str">
        <f ca="1">IF(Q161=0," ",IFERROR(IF(DATEDIF(TODAY(),Q161,"M")&lt;=5,"ROJO",IF(DATEDIF(TODAY(),Q161,"M")&gt;=12,"VERDE",IF(AND(DATEDIF(TODAY(),Q161,"M")&gt;=6,DATEDIF(TODAY(),Q161,"M")&lt;=11),"AMARILLO"))),S161))</f>
        <v xml:space="preserve"> </v>
      </c>
      <c r="S161" s="17" t="str">
        <f>IF(Q161=0," ",IF(Q161&lt;=$N$4,"VENCIDO","NO VENCIDO"))</f>
        <v xml:space="preserve"> </v>
      </c>
      <c r="T161" s="18"/>
      <c r="U161" s="19"/>
      <c r="V161" s="19"/>
      <c r="W161" s="20"/>
      <c r="X161" s="20"/>
      <c r="Y161" s="163">
        <f>+AT161</f>
        <v>0</v>
      </c>
      <c r="Z161" s="21"/>
      <c r="AA161" s="4"/>
      <c r="AB161" s="166"/>
      <c r="AC161" s="166"/>
      <c r="AD161" s="170">
        <f>+AB161+AC161</f>
        <v>0</v>
      </c>
      <c r="AE161" s="166"/>
      <c r="AF161" s="166"/>
      <c r="AG161" s="166"/>
      <c r="AH161" s="166"/>
      <c r="AI161" s="166"/>
      <c r="AJ161" s="166"/>
      <c r="AK161" s="166"/>
      <c r="AL161" s="166"/>
      <c r="AM161" s="166"/>
      <c r="AN161" s="166"/>
      <c r="AO161" s="183">
        <f>SUM(AD161:AN165)</f>
        <v>0</v>
      </c>
      <c r="AP161" s="24"/>
      <c r="AQ161" s="8"/>
    </row>
    <row r="162" spans="1:43" ht="14.65" customHeight="1">
      <c r="A162" s="101"/>
      <c r="B162" s="193"/>
      <c r="C162" s="193"/>
      <c r="D162" s="118"/>
      <c r="E162" s="127"/>
      <c r="F162" s="133"/>
      <c r="G162" s="133"/>
      <c r="H162" s="133"/>
      <c r="I162" s="133"/>
      <c r="J162" s="145"/>
      <c r="K162" s="148"/>
      <c r="L162" s="151"/>
      <c r="M162" s="154"/>
      <c r="N162" s="14"/>
      <c r="O162" s="15"/>
      <c r="P162" s="15"/>
      <c r="Q162" s="16"/>
      <c r="R162" s="17" t="str">
        <f ca="1">IF(Q162=0," ",IFERROR(IF(DATEDIF(TODAY(),Q162,"M")&lt;=5,"ROJO",IF(DATEDIF(TODAY(),Q162,"M")&gt;=12,"VERDE",IF(AND(DATEDIF(TODAY(),Q162,"M")&gt;=6,DATEDIF(TODAY(),Q162,"M")&lt;=11),"AMARILLO"))),S162))</f>
        <v xml:space="preserve"> </v>
      </c>
      <c r="S162" s="25" t="str">
        <f>IF(Q162=0," ",IF(Q162&lt;=$N$4,"VENCIDO","NO VENCIDO"))</f>
        <v xml:space="preserve"> </v>
      </c>
      <c r="T162" s="18"/>
      <c r="U162" s="19"/>
      <c r="V162" s="19"/>
      <c r="W162" s="20"/>
      <c r="X162" s="20"/>
      <c r="Y162" s="164"/>
      <c r="Z162" s="21"/>
      <c r="AA162" s="4"/>
      <c r="AB162" s="166"/>
      <c r="AC162" s="166"/>
      <c r="AD162" s="170"/>
      <c r="AE162" s="166"/>
      <c r="AF162" s="166"/>
      <c r="AG162" s="166"/>
      <c r="AH162" s="166"/>
      <c r="AI162" s="166"/>
      <c r="AJ162" s="166"/>
      <c r="AK162" s="166"/>
      <c r="AL162" s="166"/>
      <c r="AM162" s="166"/>
      <c r="AN162" s="166"/>
      <c r="AO162" s="184"/>
      <c r="AP162" s="24"/>
      <c r="AQ162" s="8"/>
    </row>
    <row r="163" spans="1:43" ht="14.65" customHeight="1">
      <c r="A163" s="101"/>
      <c r="B163" s="193"/>
      <c r="C163" s="193"/>
      <c r="D163" s="118"/>
      <c r="E163" s="127"/>
      <c r="F163" s="133"/>
      <c r="G163" s="133"/>
      <c r="H163" s="133"/>
      <c r="I163" s="133"/>
      <c r="J163" s="145"/>
      <c r="K163" s="148"/>
      <c r="L163" s="151"/>
      <c r="M163" s="154"/>
      <c r="N163" s="14"/>
      <c r="O163" s="15"/>
      <c r="P163" s="15"/>
      <c r="Q163" s="16"/>
      <c r="R163" s="17" t="str">
        <f ca="1">IF(Q163=0," ",IFERROR(IF(DATEDIF(TODAY(),Q163,"M")&lt;=5,"ROJO",IF(DATEDIF(TODAY(),Q163,"M")&gt;=12,"VERDE",IF(AND(DATEDIF(TODAY(),Q163,"M")&gt;=6,DATEDIF(TODAY(),Q163,"M")&lt;=11),"AMARILLO"))),S163))</f>
        <v xml:space="preserve"> </v>
      </c>
      <c r="S163" s="25" t="str">
        <f>IF(Q163=0," ",IF(Q163&lt;=$N$4,"VENCIDO","NO VENCIDO"))</f>
        <v xml:space="preserve"> </v>
      </c>
      <c r="T163" s="18"/>
      <c r="U163" s="19"/>
      <c r="V163" s="19"/>
      <c r="W163" s="20"/>
      <c r="X163" s="20"/>
      <c r="Y163" s="164"/>
      <c r="Z163" s="21"/>
      <c r="AA163" s="4"/>
      <c r="AB163" s="166"/>
      <c r="AC163" s="166"/>
      <c r="AD163" s="170"/>
      <c r="AE163" s="166"/>
      <c r="AF163" s="166"/>
      <c r="AG163" s="166"/>
      <c r="AH163" s="166"/>
      <c r="AI163" s="166"/>
      <c r="AJ163" s="166"/>
      <c r="AK163" s="166"/>
      <c r="AL163" s="166"/>
      <c r="AM163" s="166"/>
      <c r="AN163" s="166"/>
      <c r="AO163" s="184"/>
      <c r="AP163" s="24"/>
      <c r="AQ163" s="8"/>
    </row>
    <row r="164" spans="1:43" ht="14.65" customHeight="1">
      <c r="A164" s="101"/>
      <c r="B164" s="193"/>
      <c r="C164" s="193"/>
      <c r="D164" s="118"/>
      <c r="E164" s="127"/>
      <c r="F164" s="133"/>
      <c r="G164" s="133"/>
      <c r="H164" s="133"/>
      <c r="I164" s="133"/>
      <c r="J164" s="145"/>
      <c r="K164" s="148"/>
      <c r="L164" s="151"/>
      <c r="M164" s="154"/>
      <c r="N164" s="14"/>
      <c r="O164" s="15"/>
      <c r="P164" s="15"/>
      <c r="Q164" s="16"/>
      <c r="R164" s="17" t="str">
        <f ca="1">IF(Q164=0," ",IFERROR(IF(DATEDIF(TODAY(),Q164,"M")&lt;=5,"ROJO",IF(DATEDIF(TODAY(),Q164,"M")&gt;=12,"VERDE",IF(AND(DATEDIF(TODAY(),Q164,"M")&gt;=6,DATEDIF(TODAY(),Q164,"M")&lt;=11),"AMARILLO"))),S164))</f>
        <v xml:space="preserve"> </v>
      </c>
      <c r="S164" s="25" t="str">
        <f>IF(Q164=0," ",IF(Q164&lt;=$N$4,"VENCIDO","NO VENCIDO"))</f>
        <v xml:space="preserve"> </v>
      </c>
      <c r="T164" s="18"/>
      <c r="U164" s="19"/>
      <c r="V164" s="19"/>
      <c r="W164" s="20"/>
      <c r="X164" s="20"/>
      <c r="Y164" s="164"/>
      <c r="Z164" s="21"/>
      <c r="AA164" s="4"/>
      <c r="AB164" s="166"/>
      <c r="AC164" s="166"/>
      <c r="AD164" s="170"/>
      <c r="AE164" s="166"/>
      <c r="AF164" s="166"/>
      <c r="AG164" s="166"/>
      <c r="AH164" s="166"/>
      <c r="AI164" s="166"/>
      <c r="AJ164" s="166"/>
      <c r="AK164" s="166"/>
      <c r="AL164" s="166"/>
      <c r="AM164" s="166"/>
      <c r="AN164" s="166"/>
      <c r="AO164" s="184"/>
      <c r="AP164" s="24"/>
      <c r="AQ164" s="8"/>
    </row>
    <row r="165" spans="1:43" ht="14.65" customHeight="1">
      <c r="A165" s="101"/>
      <c r="B165" s="193"/>
      <c r="C165" s="193"/>
      <c r="D165" s="118"/>
      <c r="E165" s="127"/>
      <c r="F165" s="133"/>
      <c r="G165" s="133"/>
      <c r="H165" s="133"/>
      <c r="I165" s="133"/>
      <c r="J165" s="145"/>
      <c r="K165" s="148"/>
      <c r="L165" s="151"/>
      <c r="M165" s="155"/>
      <c r="N165" s="14"/>
      <c r="O165" s="15"/>
      <c r="P165" s="15"/>
      <c r="Q165" s="16"/>
      <c r="R165" s="17" t="str">
        <f ca="1">IF(Q165=0," ",IFERROR(IF(DATEDIF(TODAY(),Q165,"M")&lt;=5,"ROJO",IF(DATEDIF(TODAY(),Q165,"M")&gt;=12,"VERDE",IF(AND(DATEDIF(TODAY(),Q165,"M")&gt;=6,DATEDIF(TODAY(),Q165,"M")&lt;=11),"AMARILLO"))),S165))</f>
        <v xml:space="preserve"> </v>
      </c>
      <c r="S165" s="25" t="str">
        <f>IF(Q165=0," ",IF(Q165&lt;=$N$4,"VENCIDO","NO VENCIDO"))</f>
        <v xml:space="preserve"> </v>
      </c>
      <c r="T165" s="18"/>
      <c r="U165" s="19"/>
      <c r="V165" s="19"/>
      <c r="W165" s="20"/>
      <c r="X165" s="20"/>
      <c r="Y165" s="164"/>
      <c r="Z165" s="21"/>
      <c r="AA165" s="4"/>
      <c r="AB165" s="166"/>
      <c r="AC165" s="166"/>
      <c r="AD165" s="170"/>
      <c r="AE165" s="166"/>
      <c r="AF165" s="166"/>
      <c r="AG165" s="166"/>
      <c r="AH165" s="166"/>
      <c r="AI165" s="166"/>
      <c r="AJ165" s="166"/>
      <c r="AK165" s="166"/>
      <c r="AL165" s="166"/>
      <c r="AM165" s="166"/>
      <c r="AN165" s="166"/>
      <c r="AO165" s="185"/>
      <c r="AP165" s="24"/>
      <c r="AQ165" s="8"/>
    </row>
    <row r="166" spans="1:43" ht="16.5">
      <c r="A166" s="102"/>
      <c r="B166" s="193"/>
      <c r="C166" s="193"/>
      <c r="D166" s="119"/>
      <c r="E166" s="128"/>
      <c r="F166" s="134"/>
      <c r="G166" s="134"/>
      <c r="H166" s="134"/>
      <c r="I166" s="134"/>
      <c r="J166" s="146"/>
      <c r="K166" s="149"/>
      <c r="L166" s="152"/>
      <c r="M166" s="28" t="b">
        <f>M161=N166</f>
        <v>0</v>
      </c>
      <c r="N166" s="29">
        <f>SUM(N161:N165)</f>
        <v>0</v>
      </c>
      <c r="O166" s="30" t="s">
        <v>112</v>
      </c>
      <c r="P166" s="31"/>
      <c r="Q166" s="32"/>
      <c r="R166" s="32"/>
      <c r="S166" s="32"/>
      <c r="T166" s="33">
        <f>SUM(T161:T165)</f>
        <v>0</v>
      </c>
      <c r="U166" s="34"/>
      <c r="V166" s="34"/>
      <c r="W166" s="34"/>
      <c r="X166" s="35"/>
      <c r="Y166" s="165"/>
      <c r="Z166" s="36"/>
      <c r="AA166" s="4"/>
      <c r="AB166" s="37"/>
      <c r="AC166" s="37"/>
      <c r="AD166" s="38"/>
      <c r="AE166" s="37"/>
      <c r="AF166" s="37"/>
      <c r="AG166" s="37"/>
      <c r="AH166" s="37"/>
      <c r="AI166" s="37"/>
      <c r="AJ166" s="37"/>
      <c r="AK166" s="37"/>
      <c r="AL166" s="37"/>
      <c r="AM166" s="37"/>
      <c r="AN166" s="37"/>
      <c r="AO166" s="39"/>
      <c r="AP166" s="24"/>
      <c r="AQ166" s="8"/>
    </row>
    <row r="167" spans="1:43" ht="14.65" customHeight="1">
      <c r="A167" s="100">
        <f>A161+1</f>
        <v>28</v>
      </c>
      <c r="B167" s="193" t="s">
        <v>164</v>
      </c>
      <c r="C167" s="193"/>
      <c r="D167" s="117">
        <f>+Noviembre!M167</f>
        <v>0</v>
      </c>
      <c r="E167" s="126"/>
      <c r="F167" s="132"/>
      <c r="G167" s="132"/>
      <c r="H167" s="132"/>
      <c r="I167" s="132"/>
      <c r="J167" s="144">
        <f>+F167+G167</f>
        <v>0</v>
      </c>
      <c r="K167" s="147">
        <f>+AO167</f>
        <v>0</v>
      </c>
      <c r="L167" s="150">
        <f>+J167+K167</f>
        <v>0</v>
      </c>
      <c r="M167" s="153">
        <f>+(D167+E167)-(L167)+H167-I167</f>
        <v>0</v>
      </c>
      <c r="N167" s="14"/>
      <c r="O167" s="15"/>
      <c r="P167" s="15"/>
      <c r="Q167" s="16"/>
      <c r="R167" s="17" t="str">
        <f ca="1">IF(Q167=0," ",IFERROR(IF(DATEDIF(TODAY(),Q167,"M")&lt;=5,"ROJO",IF(DATEDIF(TODAY(),Q167,"M")&gt;=12,"VERDE",IF(AND(DATEDIF(TODAY(),Q167,"M")&gt;=6,DATEDIF(TODAY(),Q167,"M")&lt;=11),"AMARILLO"))),S167))</f>
        <v xml:space="preserve"> </v>
      </c>
      <c r="S167" s="17" t="str">
        <f>IF(Q167=0," ",IF(Q167&lt;=$N$4,"VENCIDO","NO VENCIDO"))</f>
        <v xml:space="preserve"> </v>
      </c>
      <c r="T167" s="18"/>
      <c r="U167" s="19"/>
      <c r="V167" s="19"/>
      <c r="W167" s="20"/>
      <c r="X167" s="20"/>
      <c r="Y167" s="163">
        <f>+AT167</f>
        <v>0</v>
      </c>
      <c r="Z167" s="21"/>
      <c r="AA167" s="4"/>
      <c r="AB167" s="166"/>
      <c r="AC167" s="166"/>
      <c r="AD167" s="170">
        <f>+AB167+AC167</f>
        <v>0</v>
      </c>
      <c r="AE167" s="166"/>
      <c r="AF167" s="166"/>
      <c r="AG167" s="166"/>
      <c r="AH167" s="166"/>
      <c r="AI167" s="166"/>
      <c r="AJ167" s="166"/>
      <c r="AK167" s="166"/>
      <c r="AL167" s="166"/>
      <c r="AM167" s="166"/>
      <c r="AN167" s="166"/>
      <c r="AO167" s="183">
        <f>SUM(AD167:AN171)</f>
        <v>0</v>
      </c>
      <c r="AP167" s="24"/>
      <c r="AQ167" s="8"/>
    </row>
    <row r="168" spans="1:43" ht="14.65" customHeight="1">
      <c r="A168" s="101"/>
      <c r="B168" s="193"/>
      <c r="C168" s="193"/>
      <c r="D168" s="118"/>
      <c r="E168" s="127"/>
      <c r="F168" s="133"/>
      <c r="G168" s="133"/>
      <c r="H168" s="133"/>
      <c r="I168" s="133"/>
      <c r="J168" s="145"/>
      <c r="K168" s="148"/>
      <c r="L168" s="151"/>
      <c r="M168" s="154"/>
      <c r="N168" s="14"/>
      <c r="O168" s="15"/>
      <c r="P168" s="15"/>
      <c r="Q168" s="16"/>
      <c r="R168" s="17" t="str">
        <f ca="1">IF(Q168=0," ",IFERROR(IF(DATEDIF(TODAY(),Q168,"M")&lt;=5,"ROJO",IF(DATEDIF(TODAY(),Q168,"M")&gt;=12,"VERDE",IF(AND(DATEDIF(TODAY(),Q168,"M")&gt;=6,DATEDIF(TODAY(),Q168,"M")&lt;=11),"AMARILLO"))),S168))</f>
        <v xml:space="preserve"> </v>
      </c>
      <c r="S168" s="25" t="str">
        <f>IF(Q168=0," ",IF(Q168&lt;=$N$4,"VENCIDO","NO VENCIDO"))</f>
        <v xml:space="preserve"> </v>
      </c>
      <c r="T168" s="18"/>
      <c r="U168" s="19"/>
      <c r="V168" s="19"/>
      <c r="W168" s="20"/>
      <c r="X168" s="20"/>
      <c r="Y168" s="164"/>
      <c r="Z168" s="21"/>
      <c r="AA168" s="4"/>
      <c r="AB168" s="166"/>
      <c r="AC168" s="166"/>
      <c r="AD168" s="170"/>
      <c r="AE168" s="166"/>
      <c r="AF168" s="166"/>
      <c r="AG168" s="166"/>
      <c r="AH168" s="166"/>
      <c r="AI168" s="166"/>
      <c r="AJ168" s="166"/>
      <c r="AK168" s="166"/>
      <c r="AL168" s="166"/>
      <c r="AM168" s="166"/>
      <c r="AN168" s="166"/>
      <c r="AO168" s="184"/>
      <c r="AP168" s="24"/>
      <c r="AQ168" s="8"/>
    </row>
    <row r="169" spans="1:43" ht="14.65" customHeight="1">
      <c r="A169" s="101"/>
      <c r="B169" s="193"/>
      <c r="C169" s="193"/>
      <c r="D169" s="118"/>
      <c r="E169" s="127"/>
      <c r="F169" s="133"/>
      <c r="G169" s="133"/>
      <c r="H169" s="133"/>
      <c r="I169" s="133"/>
      <c r="J169" s="145"/>
      <c r="K169" s="148"/>
      <c r="L169" s="151"/>
      <c r="M169" s="154"/>
      <c r="N169" s="14"/>
      <c r="O169" s="15"/>
      <c r="P169" s="15"/>
      <c r="Q169" s="16"/>
      <c r="R169" s="17" t="str">
        <f ca="1">IF(Q169=0," ",IFERROR(IF(DATEDIF(TODAY(),Q169,"M")&lt;=5,"ROJO",IF(DATEDIF(TODAY(),Q169,"M")&gt;=12,"VERDE",IF(AND(DATEDIF(TODAY(),Q169,"M")&gt;=6,DATEDIF(TODAY(),Q169,"M")&lt;=11),"AMARILLO"))),S169))</f>
        <v xml:space="preserve"> </v>
      </c>
      <c r="S169" s="25" t="str">
        <f>IF(Q169=0," ",IF(Q169&lt;=$N$4,"VENCIDO","NO VENCIDO"))</f>
        <v xml:space="preserve"> </v>
      </c>
      <c r="T169" s="18"/>
      <c r="U169" s="19"/>
      <c r="V169" s="19"/>
      <c r="W169" s="20"/>
      <c r="X169" s="20"/>
      <c r="Y169" s="164"/>
      <c r="Z169" s="21"/>
      <c r="AA169" s="4"/>
      <c r="AB169" s="166"/>
      <c r="AC169" s="166"/>
      <c r="AD169" s="170"/>
      <c r="AE169" s="166"/>
      <c r="AF169" s="166"/>
      <c r="AG169" s="166"/>
      <c r="AH169" s="166"/>
      <c r="AI169" s="166"/>
      <c r="AJ169" s="166"/>
      <c r="AK169" s="166"/>
      <c r="AL169" s="166"/>
      <c r="AM169" s="166"/>
      <c r="AN169" s="166"/>
      <c r="AO169" s="184"/>
      <c r="AP169" s="24"/>
      <c r="AQ169" s="8"/>
    </row>
    <row r="170" spans="1:43" ht="14.65" customHeight="1">
      <c r="A170" s="101"/>
      <c r="B170" s="193"/>
      <c r="C170" s="193"/>
      <c r="D170" s="118"/>
      <c r="E170" s="127"/>
      <c r="F170" s="133"/>
      <c r="G170" s="133"/>
      <c r="H170" s="133"/>
      <c r="I170" s="133"/>
      <c r="J170" s="145"/>
      <c r="K170" s="148"/>
      <c r="L170" s="151"/>
      <c r="M170" s="154"/>
      <c r="N170" s="14"/>
      <c r="O170" s="15"/>
      <c r="P170" s="15"/>
      <c r="Q170" s="16"/>
      <c r="R170" s="17" t="str">
        <f ca="1">IF(Q170=0," ",IFERROR(IF(DATEDIF(TODAY(),Q170,"M")&lt;=5,"ROJO",IF(DATEDIF(TODAY(),Q170,"M")&gt;=12,"VERDE",IF(AND(DATEDIF(TODAY(),Q170,"M")&gt;=6,DATEDIF(TODAY(),Q170,"M")&lt;=11),"AMARILLO"))),S170))</f>
        <v xml:space="preserve"> </v>
      </c>
      <c r="S170" s="25" t="str">
        <f>IF(Q170=0," ",IF(Q170&lt;=$N$4,"VENCIDO","NO VENCIDO"))</f>
        <v xml:space="preserve"> </v>
      </c>
      <c r="T170" s="18"/>
      <c r="U170" s="19"/>
      <c r="V170" s="19"/>
      <c r="W170" s="20"/>
      <c r="X170" s="20"/>
      <c r="Y170" s="164"/>
      <c r="Z170" s="21"/>
      <c r="AA170" s="4"/>
      <c r="AB170" s="166"/>
      <c r="AC170" s="166"/>
      <c r="AD170" s="170"/>
      <c r="AE170" s="166"/>
      <c r="AF170" s="166"/>
      <c r="AG170" s="166"/>
      <c r="AH170" s="166"/>
      <c r="AI170" s="166"/>
      <c r="AJ170" s="166"/>
      <c r="AK170" s="166"/>
      <c r="AL170" s="166"/>
      <c r="AM170" s="166"/>
      <c r="AN170" s="166"/>
      <c r="AO170" s="184"/>
      <c r="AP170" s="24"/>
      <c r="AQ170" s="8"/>
    </row>
    <row r="171" spans="1:43" ht="14.65" customHeight="1">
      <c r="A171" s="101"/>
      <c r="B171" s="193"/>
      <c r="C171" s="193"/>
      <c r="D171" s="118"/>
      <c r="E171" s="127"/>
      <c r="F171" s="133"/>
      <c r="G171" s="133"/>
      <c r="H171" s="133"/>
      <c r="I171" s="133"/>
      <c r="J171" s="145"/>
      <c r="K171" s="148"/>
      <c r="L171" s="151"/>
      <c r="M171" s="155"/>
      <c r="N171" s="14"/>
      <c r="O171" s="15"/>
      <c r="P171" s="15"/>
      <c r="Q171" s="16"/>
      <c r="R171" s="17" t="str">
        <f ca="1">IF(Q171=0," ",IFERROR(IF(DATEDIF(TODAY(),Q171,"M")&lt;=5,"ROJO",IF(DATEDIF(TODAY(),Q171,"M")&gt;=12,"VERDE",IF(AND(DATEDIF(TODAY(),Q171,"M")&gt;=6,DATEDIF(TODAY(),Q171,"M")&lt;=11),"AMARILLO"))),S171))</f>
        <v xml:space="preserve"> </v>
      </c>
      <c r="S171" s="25" t="str">
        <f>IF(Q171=0," ",IF(Q171&lt;=$N$4,"VENCIDO","NO VENCIDO"))</f>
        <v xml:space="preserve"> </v>
      </c>
      <c r="T171" s="18"/>
      <c r="U171" s="19"/>
      <c r="V171" s="19"/>
      <c r="W171" s="20"/>
      <c r="X171" s="20"/>
      <c r="Y171" s="164"/>
      <c r="Z171" s="21"/>
      <c r="AA171" s="4"/>
      <c r="AB171" s="166"/>
      <c r="AC171" s="166"/>
      <c r="AD171" s="170"/>
      <c r="AE171" s="166"/>
      <c r="AF171" s="166"/>
      <c r="AG171" s="166"/>
      <c r="AH171" s="166"/>
      <c r="AI171" s="166"/>
      <c r="AJ171" s="166"/>
      <c r="AK171" s="166"/>
      <c r="AL171" s="166"/>
      <c r="AM171" s="166"/>
      <c r="AN171" s="166"/>
      <c r="AO171" s="185"/>
      <c r="AP171" s="24"/>
      <c r="AQ171" s="8"/>
    </row>
    <row r="172" spans="1:43" ht="16.5">
      <c r="A172" s="102"/>
      <c r="B172" s="193"/>
      <c r="C172" s="193"/>
      <c r="D172" s="119"/>
      <c r="E172" s="128"/>
      <c r="F172" s="134"/>
      <c r="G172" s="134"/>
      <c r="H172" s="134"/>
      <c r="I172" s="134"/>
      <c r="J172" s="146"/>
      <c r="K172" s="149"/>
      <c r="L172" s="152"/>
      <c r="M172" s="28" t="b">
        <f>M167=N172</f>
        <v>1</v>
      </c>
      <c r="N172" s="29">
        <f>SUM(N167:N171)</f>
        <v>0</v>
      </c>
      <c r="O172" s="30" t="s">
        <v>112</v>
      </c>
      <c r="P172" s="31"/>
      <c r="Q172" s="32"/>
      <c r="R172" s="32"/>
      <c r="S172" s="32"/>
      <c r="T172" s="33">
        <f>SUM(T167:T171)</f>
        <v>0</v>
      </c>
      <c r="U172" s="34"/>
      <c r="V172" s="34"/>
      <c r="W172" s="34"/>
      <c r="X172" s="35"/>
      <c r="Y172" s="165"/>
      <c r="Z172" s="36"/>
      <c r="AA172" s="4"/>
      <c r="AB172" s="37"/>
      <c r="AC172" s="37"/>
      <c r="AD172" s="38"/>
      <c r="AE172" s="37"/>
      <c r="AF172" s="37"/>
      <c r="AG172" s="37"/>
      <c r="AH172" s="37"/>
      <c r="AI172" s="37"/>
      <c r="AJ172" s="37"/>
      <c r="AK172" s="37"/>
      <c r="AL172" s="37"/>
      <c r="AM172" s="37"/>
      <c r="AN172" s="37"/>
      <c r="AO172" s="39"/>
      <c r="AP172" s="24"/>
      <c r="AQ172" s="8"/>
    </row>
    <row r="173" spans="1:43" ht="14.65" customHeight="1">
      <c r="A173" s="100">
        <f>A167+1</f>
        <v>29</v>
      </c>
      <c r="B173" s="193" t="s">
        <v>165</v>
      </c>
      <c r="C173" s="193"/>
      <c r="D173" s="117">
        <f>+Noviembre!M173</f>
        <v>14</v>
      </c>
      <c r="E173" s="126"/>
      <c r="F173" s="132"/>
      <c r="G173" s="132"/>
      <c r="H173" s="132"/>
      <c r="I173" s="132"/>
      <c r="J173" s="144">
        <f>+F173+G173</f>
        <v>0</v>
      </c>
      <c r="K173" s="147">
        <f>+AO173</f>
        <v>0</v>
      </c>
      <c r="L173" s="150">
        <f>+J173+K173</f>
        <v>0</v>
      </c>
      <c r="M173" s="153">
        <f>+(D173+E173)-(L173)+H173-I173</f>
        <v>14</v>
      </c>
      <c r="N173" s="14"/>
      <c r="O173" s="15"/>
      <c r="P173" s="15"/>
      <c r="Q173" s="16"/>
      <c r="R173" s="17" t="str">
        <f ca="1">IF(Q173=0," ",IFERROR(IF(DATEDIF(TODAY(),Q173,"M")&lt;=5,"ROJO",IF(DATEDIF(TODAY(),Q173,"M")&gt;=12,"VERDE",IF(AND(DATEDIF(TODAY(),Q173,"M")&gt;=6,DATEDIF(TODAY(),Q173,"M")&lt;=11),"AMARILLO"))),S173))</f>
        <v xml:space="preserve"> </v>
      </c>
      <c r="S173" s="17" t="str">
        <f>IF(Q173=0," ",IF(Q173&lt;=$N$4,"VENCIDO","NO VENCIDO"))</f>
        <v xml:space="preserve"> </v>
      </c>
      <c r="T173" s="18"/>
      <c r="U173" s="19"/>
      <c r="V173" s="19"/>
      <c r="W173" s="20"/>
      <c r="X173" s="20"/>
      <c r="Y173" s="163">
        <f>+AT173</f>
        <v>0</v>
      </c>
      <c r="Z173" s="21"/>
      <c r="AA173" s="4"/>
      <c r="AB173" s="166"/>
      <c r="AC173" s="166"/>
      <c r="AD173" s="170">
        <f>+AB173+AC173</f>
        <v>0</v>
      </c>
      <c r="AE173" s="166"/>
      <c r="AF173" s="166"/>
      <c r="AG173" s="166"/>
      <c r="AH173" s="166"/>
      <c r="AI173" s="166"/>
      <c r="AJ173" s="166"/>
      <c r="AK173" s="166"/>
      <c r="AL173" s="166"/>
      <c r="AM173" s="166"/>
      <c r="AN173" s="166"/>
      <c r="AO173" s="183">
        <f>SUM(AD173:AN177)</f>
        <v>0</v>
      </c>
      <c r="AP173" s="24"/>
      <c r="AQ173" s="8"/>
    </row>
    <row r="174" spans="1:43" ht="14.65" customHeight="1">
      <c r="A174" s="101"/>
      <c r="B174" s="193"/>
      <c r="C174" s="193"/>
      <c r="D174" s="118"/>
      <c r="E174" s="127"/>
      <c r="F174" s="133"/>
      <c r="G174" s="133"/>
      <c r="H174" s="133"/>
      <c r="I174" s="133"/>
      <c r="J174" s="145"/>
      <c r="K174" s="148"/>
      <c r="L174" s="151"/>
      <c r="M174" s="154"/>
      <c r="N174" s="14"/>
      <c r="O174" s="15"/>
      <c r="P174" s="15"/>
      <c r="Q174" s="16"/>
      <c r="R174" s="17" t="str">
        <f ca="1">IF(Q174=0," ",IFERROR(IF(DATEDIF(TODAY(),Q174,"M")&lt;=5,"ROJO",IF(DATEDIF(TODAY(),Q174,"M")&gt;=12,"VERDE",IF(AND(DATEDIF(TODAY(),Q174,"M")&gt;=6,DATEDIF(TODAY(),Q174,"M")&lt;=11),"AMARILLO"))),S174))</f>
        <v xml:space="preserve"> </v>
      </c>
      <c r="S174" s="25" t="str">
        <f>IF(Q174=0," ",IF(Q174&lt;=$N$4,"VENCIDO","NO VENCIDO"))</f>
        <v xml:space="preserve"> </v>
      </c>
      <c r="T174" s="18"/>
      <c r="U174" s="19"/>
      <c r="V174" s="19"/>
      <c r="W174" s="20"/>
      <c r="X174" s="20"/>
      <c r="Y174" s="164"/>
      <c r="Z174" s="21"/>
      <c r="AA174" s="4"/>
      <c r="AB174" s="166"/>
      <c r="AC174" s="166"/>
      <c r="AD174" s="170"/>
      <c r="AE174" s="166"/>
      <c r="AF174" s="166"/>
      <c r="AG174" s="166"/>
      <c r="AH174" s="166"/>
      <c r="AI174" s="166"/>
      <c r="AJ174" s="166"/>
      <c r="AK174" s="166"/>
      <c r="AL174" s="166"/>
      <c r="AM174" s="166"/>
      <c r="AN174" s="166"/>
      <c r="AO174" s="184"/>
      <c r="AP174" s="24"/>
      <c r="AQ174" s="8"/>
    </row>
    <row r="175" spans="1:43" ht="14.65" customHeight="1">
      <c r="A175" s="101"/>
      <c r="B175" s="193"/>
      <c r="C175" s="193"/>
      <c r="D175" s="118"/>
      <c r="E175" s="127"/>
      <c r="F175" s="133"/>
      <c r="G175" s="133"/>
      <c r="H175" s="133"/>
      <c r="I175" s="133"/>
      <c r="J175" s="145"/>
      <c r="K175" s="148"/>
      <c r="L175" s="151"/>
      <c r="M175" s="154"/>
      <c r="N175" s="14"/>
      <c r="O175" s="15"/>
      <c r="P175" s="15"/>
      <c r="Q175" s="16"/>
      <c r="R175" s="17" t="str">
        <f ca="1">IF(Q175=0," ",IFERROR(IF(DATEDIF(TODAY(),Q175,"M")&lt;=5,"ROJO",IF(DATEDIF(TODAY(),Q175,"M")&gt;=12,"VERDE",IF(AND(DATEDIF(TODAY(),Q175,"M")&gt;=6,DATEDIF(TODAY(),Q175,"M")&lt;=11),"AMARILLO"))),S175))</f>
        <v xml:space="preserve"> </v>
      </c>
      <c r="S175" s="25" t="str">
        <f>IF(Q175=0," ",IF(Q175&lt;=$N$4,"VENCIDO","NO VENCIDO"))</f>
        <v xml:space="preserve"> </v>
      </c>
      <c r="T175" s="18"/>
      <c r="U175" s="19"/>
      <c r="V175" s="19"/>
      <c r="W175" s="20"/>
      <c r="X175" s="20"/>
      <c r="Y175" s="164"/>
      <c r="Z175" s="21"/>
      <c r="AA175" s="4"/>
      <c r="AB175" s="166"/>
      <c r="AC175" s="166"/>
      <c r="AD175" s="170"/>
      <c r="AE175" s="166"/>
      <c r="AF175" s="166"/>
      <c r="AG175" s="166"/>
      <c r="AH175" s="166"/>
      <c r="AI175" s="166"/>
      <c r="AJ175" s="166"/>
      <c r="AK175" s="166"/>
      <c r="AL175" s="166"/>
      <c r="AM175" s="166"/>
      <c r="AN175" s="166"/>
      <c r="AO175" s="184"/>
      <c r="AP175" s="24"/>
      <c r="AQ175" s="8"/>
    </row>
    <row r="176" spans="1:43" ht="14.65" customHeight="1">
      <c r="A176" s="101"/>
      <c r="B176" s="193"/>
      <c r="C176" s="193"/>
      <c r="D176" s="118"/>
      <c r="E176" s="127"/>
      <c r="F176" s="133"/>
      <c r="G176" s="133"/>
      <c r="H176" s="133"/>
      <c r="I176" s="133"/>
      <c r="J176" s="145"/>
      <c r="K176" s="148"/>
      <c r="L176" s="151"/>
      <c r="M176" s="154"/>
      <c r="N176" s="14"/>
      <c r="O176" s="15"/>
      <c r="P176" s="15"/>
      <c r="Q176" s="16"/>
      <c r="R176" s="17" t="str">
        <f ca="1">IF(Q176=0," ",IFERROR(IF(DATEDIF(TODAY(),Q176,"M")&lt;=5,"ROJO",IF(DATEDIF(TODAY(),Q176,"M")&gt;=12,"VERDE",IF(AND(DATEDIF(TODAY(),Q176,"M")&gt;=6,DATEDIF(TODAY(),Q176,"M")&lt;=11),"AMARILLO"))),S176))</f>
        <v xml:space="preserve"> </v>
      </c>
      <c r="S176" s="25" t="str">
        <f>IF(Q176=0," ",IF(Q176&lt;=$N$4,"VENCIDO","NO VENCIDO"))</f>
        <v xml:space="preserve"> </v>
      </c>
      <c r="T176" s="18"/>
      <c r="U176" s="19"/>
      <c r="V176" s="19"/>
      <c r="W176" s="20"/>
      <c r="X176" s="20"/>
      <c r="Y176" s="164"/>
      <c r="Z176" s="21"/>
      <c r="AA176" s="4"/>
      <c r="AB176" s="166"/>
      <c r="AC176" s="166"/>
      <c r="AD176" s="170"/>
      <c r="AE176" s="166"/>
      <c r="AF176" s="166"/>
      <c r="AG176" s="166"/>
      <c r="AH176" s="166"/>
      <c r="AI176" s="166"/>
      <c r="AJ176" s="166"/>
      <c r="AK176" s="166"/>
      <c r="AL176" s="166"/>
      <c r="AM176" s="166"/>
      <c r="AN176" s="166"/>
      <c r="AO176" s="184"/>
      <c r="AP176" s="24"/>
      <c r="AQ176" s="8"/>
    </row>
    <row r="177" spans="1:43" ht="14.65" customHeight="1">
      <c r="A177" s="101"/>
      <c r="B177" s="193"/>
      <c r="C177" s="193"/>
      <c r="D177" s="118"/>
      <c r="E177" s="127"/>
      <c r="F177" s="133"/>
      <c r="G177" s="133"/>
      <c r="H177" s="133"/>
      <c r="I177" s="133"/>
      <c r="J177" s="145"/>
      <c r="K177" s="148"/>
      <c r="L177" s="151"/>
      <c r="M177" s="155"/>
      <c r="N177" s="14"/>
      <c r="O177" s="15"/>
      <c r="P177" s="15"/>
      <c r="Q177" s="16"/>
      <c r="R177" s="17" t="str">
        <f ca="1">IF(Q177=0," ",IFERROR(IF(DATEDIF(TODAY(),Q177,"M")&lt;=5,"ROJO",IF(DATEDIF(TODAY(),Q177,"M")&gt;=12,"VERDE",IF(AND(DATEDIF(TODAY(),Q177,"M")&gt;=6,DATEDIF(TODAY(),Q177,"M")&lt;=11),"AMARILLO"))),S177))</f>
        <v xml:space="preserve"> </v>
      </c>
      <c r="S177" s="25" t="str">
        <f>IF(Q177=0," ",IF(Q177&lt;=$N$4,"VENCIDO","NO VENCIDO"))</f>
        <v xml:space="preserve"> </v>
      </c>
      <c r="T177" s="18"/>
      <c r="U177" s="19"/>
      <c r="V177" s="19"/>
      <c r="W177" s="20"/>
      <c r="X177" s="20"/>
      <c r="Y177" s="164"/>
      <c r="Z177" s="21"/>
      <c r="AA177" s="4"/>
      <c r="AB177" s="166"/>
      <c r="AC177" s="166"/>
      <c r="AD177" s="170"/>
      <c r="AE177" s="166"/>
      <c r="AF177" s="166"/>
      <c r="AG177" s="166"/>
      <c r="AH177" s="166"/>
      <c r="AI177" s="166"/>
      <c r="AJ177" s="166"/>
      <c r="AK177" s="166"/>
      <c r="AL177" s="166"/>
      <c r="AM177" s="166"/>
      <c r="AN177" s="166"/>
      <c r="AO177" s="185"/>
      <c r="AP177" s="24"/>
      <c r="AQ177" s="8"/>
    </row>
    <row r="178" spans="1:43" ht="16.5">
      <c r="A178" s="102"/>
      <c r="B178" s="193"/>
      <c r="C178" s="193"/>
      <c r="D178" s="119"/>
      <c r="E178" s="128"/>
      <c r="F178" s="134"/>
      <c r="G178" s="134"/>
      <c r="H178" s="134"/>
      <c r="I178" s="134"/>
      <c r="J178" s="146"/>
      <c r="K178" s="149"/>
      <c r="L178" s="152"/>
      <c r="M178" s="28" t="b">
        <f>M173=N178</f>
        <v>0</v>
      </c>
      <c r="N178" s="29">
        <f>SUM(N173:N177)</f>
        <v>0</v>
      </c>
      <c r="O178" s="30" t="s">
        <v>112</v>
      </c>
      <c r="P178" s="31"/>
      <c r="Q178" s="32"/>
      <c r="R178" s="32"/>
      <c r="S178" s="32"/>
      <c r="T178" s="33">
        <f>SUM(T173:T177)</f>
        <v>0</v>
      </c>
      <c r="U178" s="34"/>
      <c r="V178" s="34"/>
      <c r="W178" s="34"/>
      <c r="X178" s="35"/>
      <c r="Y178" s="165"/>
      <c r="Z178" s="36"/>
      <c r="AA178" s="4"/>
      <c r="AB178" s="37"/>
      <c r="AC178" s="37"/>
      <c r="AD178" s="38"/>
      <c r="AE178" s="37"/>
      <c r="AF178" s="37"/>
      <c r="AG178" s="37"/>
      <c r="AH178" s="37"/>
      <c r="AI178" s="37"/>
      <c r="AJ178" s="37"/>
      <c r="AK178" s="37"/>
      <c r="AL178" s="37"/>
      <c r="AM178" s="37"/>
      <c r="AN178" s="37"/>
      <c r="AO178" s="39"/>
      <c r="AP178" s="24"/>
      <c r="AQ178" s="8"/>
    </row>
    <row r="179" spans="1:43" ht="14.65" customHeight="1">
      <c r="A179" s="100">
        <f>A173+1</f>
        <v>30</v>
      </c>
      <c r="B179" s="193" t="s">
        <v>168</v>
      </c>
      <c r="C179" s="193"/>
      <c r="D179" s="117">
        <f>+Noviembre!M179</f>
        <v>9</v>
      </c>
      <c r="E179" s="126"/>
      <c r="F179" s="132"/>
      <c r="G179" s="132"/>
      <c r="H179" s="132"/>
      <c r="I179" s="132"/>
      <c r="J179" s="144">
        <f>+F179+G179</f>
        <v>0</v>
      </c>
      <c r="K179" s="147">
        <f>+AO179</f>
        <v>0</v>
      </c>
      <c r="L179" s="150">
        <f>+J179+K179</f>
        <v>0</v>
      </c>
      <c r="M179" s="153">
        <f>+(D179+E179)-(L179)+H179-I179</f>
        <v>9</v>
      </c>
      <c r="N179" s="14"/>
      <c r="O179" s="15"/>
      <c r="P179" s="15"/>
      <c r="Q179" s="16"/>
      <c r="R179" s="17" t="str">
        <f ca="1">IF(Q179=0," ",IFERROR(IF(DATEDIF(TODAY(),Q179,"M")&lt;=5,"ROJO",IF(DATEDIF(TODAY(),Q179,"M")&gt;=12,"VERDE",IF(AND(DATEDIF(TODAY(),Q179,"M")&gt;=6,DATEDIF(TODAY(),Q179,"M")&lt;=11),"AMARILLO"))),S179))</f>
        <v xml:space="preserve"> </v>
      </c>
      <c r="S179" s="17" t="str">
        <f>IF(Q179=0," ",IF(Q179&lt;=$N$4,"VENCIDO","NO VENCIDO"))</f>
        <v xml:space="preserve"> </v>
      </c>
      <c r="T179" s="18"/>
      <c r="U179" s="19"/>
      <c r="V179" s="19"/>
      <c r="W179" s="20"/>
      <c r="X179" s="20"/>
      <c r="Y179" s="163">
        <f>+AT179</f>
        <v>0</v>
      </c>
      <c r="Z179" s="21"/>
      <c r="AA179" s="4"/>
      <c r="AB179" s="166"/>
      <c r="AC179" s="166"/>
      <c r="AD179" s="170">
        <f>+AB179+AC179</f>
        <v>0</v>
      </c>
      <c r="AE179" s="166"/>
      <c r="AF179" s="166"/>
      <c r="AG179" s="166"/>
      <c r="AH179" s="166"/>
      <c r="AI179" s="166"/>
      <c r="AJ179" s="166"/>
      <c r="AK179" s="166"/>
      <c r="AL179" s="166"/>
      <c r="AM179" s="166"/>
      <c r="AN179" s="166"/>
      <c r="AO179" s="183">
        <f>SUM(AD179:AN183)</f>
        <v>0</v>
      </c>
      <c r="AP179" s="24"/>
      <c r="AQ179" s="8"/>
    </row>
    <row r="180" spans="1:43" ht="14.65" customHeight="1">
      <c r="A180" s="101"/>
      <c r="B180" s="193"/>
      <c r="C180" s="193"/>
      <c r="D180" s="118"/>
      <c r="E180" s="127"/>
      <c r="F180" s="133"/>
      <c r="G180" s="133"/>
      <c r="H180" s="133"/>
      <c r="I180" s="133"/>
      <c r="J180" s="145"/>
      <c r="K180" s="148"/>
      <c r="L180" s="151"/>
      <c r="M180" s="154"/>
      <c r="N180" s="14"/>
      <c r="O180" s="15"/>
      <c r="P180" s="15"/>
      <c r="Q180" s="16"/>
      <c r="R180" s="17" t="str">
        <f ca="1">IF(Q180=0," ",IFERROR(IF(DATEDIF(TODAY(),Q180,"M")&lt;=5,"ROJO",IF(DATEDIF(TODAY(),Q180,"M")&gt;=12,"VERDE",IF(AND(DATEDIF(TODAY(),Q180,"M")&gt;=6,DATEDIF(TODAY(),Q180,"M")&lt;=11),"AMARILLO"))),S180))</f>
        <v xml:space="preserve"> </v>
      </c>
      <c r="S180" s="25" t="str">
        <f>IF(Q180=0," ",IF(Q180&lt;=$N$4,"VENCIDO","NO VENCIDO"))</f>
        <v xml:space="preserve"> </v>
      </c>
      <c r="T180" s="18"/>
      <c r="U180" s="19"/>
      <c r="V180" s="19"/>
      <c r="W180" s="20"/>
      <c r="X180" s="20"/>
      <c r="Y180" s="164"/>
      <c r="Z180" s="21"/>
      <c r="AA180" s="4"/>
      <c r="AB180" s="166"/>
      <c r="AC180" s="166"/>
      <c r="AD180" s="170"/>
      <c r="AE180" s="166"/>
      <c r="AF180" s="166"/>
      <c r="AG180" s="166"/>
      <c r="AH180" s="166"/>
      <c r="AI180" s="166"/>
      <c r="AJ180" s="166"/>
      <c r="AK180" s="166"/>
      <c r="AL180" s="166"/>
      <c r="AM180" s="166"/>
      <c r="AN180" s="166"/>
      <c r="AO180" s="184"/>
      <c r="AP180" s="24"/>
      <c r="AQ180" s="8"/>
    </row>
    <row r="181" spans="1:43" ht="14.65" customHeight="1">
      <c r="A181" s="101"/>
      <c r="B181" s="193"/>
      <c r="C181" s="193"/>
      <c r="D181" s="118"/>
      <c r="E181" s="127"/>
      <c r="F181" s="133"/>
      <c r="G181" s="133"/>
      <c r="H181" s="133"/>
      <c r="I181" s="133"/>
      <c r="J181" s="145"/>
      <c r="K181" s="148"/>
      <c r="L181" s="151"/>
      <c r="M181" s="154"/>
      <c r="N181" s="14"/>
      <c r="O181" s="15"/>
      <c r="P181" s="15"/>
      <c r="Q181" s="16"/>
      <c r="R181" s="17" t="str">
        <f ca="1">IF(Q181=0," ",IFERROR(IF(DATEDIF(TODAY(),Q181,"M")&lt;=5,"ROJO",IF(DATEDIF(TODAY(),Q181,"M")&gt;=12,"VERDE",IF(AND(DATEDIF(TODAY(),Q181,"M")&gt;=6,DATEDIF(TODAY(),Q181,"M")&lt;=11),"AMARILLO"))),S181))</f>
        <v xml:space="preserve"> </v>
      </c>
      <c r="S181" s="25" t="str">
        <f>IF(Q181=0," ",IF(Q181&lt;=$N$4,"VENCIDO","NO VENCIDO"))</f>
        <v xml:space="preserve"> </v>
      </c>
      <c r="T181" s="18"/>
      <c r="U181" s="19"/>
      <c r="V181" s="19"/>
      <c r="W181" s="20"/>
      <c r="X181" s="20"/>
      <c r="Y181" s="164"/>
      <c r="Z181" s="21"/>
      <c r="AA181" s="4"/>
      <c r="AB181" s="166"/>
      <c r="AC181" s="166"/>
      <c r="AD181" s="170"/>
      <c r="AE181" s="166"/>
      <c r="AF181" s="166"/>
      <c r="AG181" s="166"/>
      <c r="AH181" s="166"/>
      <c r="AI181" s="166"/>
      <c r="AJ181" s="166"/>
      <c r="AK181" s="166"/>
      <c r="AL181" s="166"/>
      <c r="AM181" s="166"/>
      <c r="AN181" s="166"/>
      <c r="AO181" s="184"/>
      <c r="AP181" s="24"/>
      <c r="AQ181" s="8"/>
    </row>
    <row r="182" spans="1:43" ht="14.65" customHeight="1">
      <c r="A182" s="101"/>
      <c r="B182" s="193"/>
      <c r="C182" s="193"/>
      <c r="D182" s="118"/>
      <c r="E182" s="127"/>
      <c r="F182" s="133"/>
      <c r="G182" s="133"/>
      <c r="H182" s="133"/>
      <c r="I182" s="133"/>
      <c r="J182" s="145"/>
      <c r="K182" s="148"/>
      <c r="L182" s="151"/>
      <c r="M182" s="154"/>
      <c r="N182" s="14"/>
      <c r="O182" s="15"/>
      <c r="P182" s="15"/>
      <c r="Q182" s="16"/>
      <c r="R182" s="17" t="str">
        <f ca="1">IF(Q182=0," ",IFERROR(IF(DATEDIF(TODAY(),Q182,"M")&lt;=5,"ROJO",IF(DATEDIF(TODAY(),Q182,"M")&gt;=12,"VERDE",IF(AND(DATEDIF(TODAY(),Q182,"M")&gt;=6,DATEDIF(TODAY(),Q182,"M")&lt;=11),"AMARILLO"))),S182))</f>
        <v xml:space="preserve"> </v>
      </c>
      <c r="S182" s="25" t="str">
        <f>IF(Q182=0," ",IF(Q182&lt;=$N$4,"VENCIDO","NO VENCIDO"))</f>
        <v xml:space="preserve"> </v>
      </c>
      <c r="T182" s="18"/>
      <c r="U182" s="19"/>
      <c r="V182" s="19"/>
      <c r="W182" s="20"/>
      <c r="X182" s="20"/>
      <c r="Y182" s="164"/>
      <c r="Z182" s="21"/>
      <c r="AA182" s="4"/>
      <c r="AB182" s="166"/>
      <c r="AC182" s="166"/>
      <c r="AD182" s="170"/>
      <c r="AE182" s="166"/>
      <c r="AF182" s="166"/>
      <c r="AG182" s="166"/>
      <c r="AH182" s="166"/>
      <c r="AI182" s="166"/>
      <c r="AJ182" s="166"/>
      <c r="AK182" s="166"/>
      <c r="AL182" s="166"/>
      <c r="AM182" s="166"/>
      <c r="AN182" s="166"/>
      <c r="AO182" s="184"/>
      <c r="AP182" s="24"/>
      <c r="AQ182" s="8"/>
    </row>
    <row r="183" spans="1:43" ht="14.65" customHeight="1">
      <c r="A183" s="101"/>
      <c r="B183" s="193"/>
      <c r="C183" s="193"/>
      <c r="D183" s="118"/>
      <c r="E183" s="127"/>
      <c r="F183" s="133"/>
      <c r="G183" s="133"/>
      <c r="H183" s="133"/>
      <c r="I183" s="133"/>
      <c r="J183" s="145"/>
      <c r="K183" s="148"/>
      <c r="L183" s="151"/>
      <c r="M183" s="155"/>
      <c r="N183" s="14"/>
      <c r="O183" s="15"/>
      <c r="P183" s="15"/>
      <c r="Q183" s="16"/>
      <c r="R183" s="17" t="str">
        <f ca="1">IF(Q183=0," ",IFERROR(IF(DATEDIF(TODAY(),Q183,"M")&lt;=5,"ROJO",IF(DATEDIF(TODAY(),Q183,"M")&gt;=12,"VERDE",IF(AND(DATEDIF(TODAY(),Q183,"M")&gt;=6,DATEDIF(TODAY(),Q183,"M")&lt;=11),"AMARILLO"))),S183))</f>
        <v xml:space="preserve"> </v>
      </c>
      <c r="S183" s="25" t="str">
        <f>IF(Q183=0," ",IF(Q183&lt;=$N$4,"VENCIDO","NO VENCIDO"))</f>
        <v xml:space="preserve"> </v>
      </c>
      <c r="T183" s="18"/>
      <c r="U183" s="19"/>
      <c r="V183" s="19"/>
      <c r="W183" s="20"/>
      <c r="X183" s="20"/>
      <c r="Y183" s="164"/>
      <c r="Z183" s="21"/>
      <c r="AA183" s="4"/>
      <c r="AB183" s="166"/>
      <c r="AC183" s="166"/>
      <c r="AD183" s="170"/>
      <c r="AE183" s="166"/>
      <c r="AF183" s="166"/>
      <c r="AG183" s="166"/>
      <c r="AH183" s="166"/>
      <c r="AI183" s="166"/>
      <c r="AJ183" s="166"/>
      <c r="AK183" s="166"/>
      <c r="AL183" s="166"/>
      <c r="AM183" s="166"/>
      <c r="AN183" s="166"/>
      <c r="AO183" s="185"/>
      <c r="AP183" s="24"/>
      <c r="AQ183" s="8"/>
    </row>
    <row r="184" spans="1:43" ht="16.5">
      <c r="A184" s="102"/>
      <c r="B184" s="193"/>
      <c r="C184" s="193"/>
      <c r="D184" s="119"/>
      <c r="E184" s="128"/>
      <c r="F184" s="134"/>
      <c r="G184" s="134"/>
      <c r="H184" s="134"/>
      <c r="I184" s="134"/>
      <c r="J184" s="146"/>
      <c r="K184" s="149"/>
      <c r="L184" s="152"/>
      <c r="M184" s="28" t="b">
        <f>M179=N184</f>
        <v>0</v>
      </c>
      <c r="N184" s="29">
        <f>SUM(N179:N183)</f>
        <v>0</v>
      </c>
      <c r="O184" s="30" t="s">
        <v>112</v>
      </c>
      <c r="P184" s="31"/>
      <c r="Q184" s="32"/>
      <c r="R184" s="32"/>
      <c r="S184" s="32"/>
      <c r="T184" s="33">
        <f>SUM(T179:T183)</f>
        <v>0</v>
      </c>
      <c r="U184" s="34"/>
      <c r="V184" s="34"/>
      <c r="W184" s="34"/>
      <c r="X184" s="35"/>
      <c r="Y184" s="165"/>
      <c r="Z184" s="36"/>
      <c r="AA184" s="4"/>
      <c r="AB184" s="37"/>
      <c r="AC184" s="37"/>
      <c r="AD184" s="38"/>
      <c r="AE184" s="37"/>
      <c r="AF184" s="37"/>
      <c r="AG184" s="37"/>
      <c r="AH184" s="37"/>
      <c r="AI184" s="37"/>
      <c r="AJ184" s="37"/>
      <c r="AK184" s="37"/>
      <c r="AL184" s="37"/>
      <c r="AM184" s="37"/>
      <c r="AN184" s="37"/>
      <c r="AO184" s="39"/>
      <c r="AP184" s="24"/>
      <c r="AQ184" s="8"/>
    </row>
    <row r="185" spans="1:43" ht="14.65" customHeight="1">
      <c r="A185" s="100">
        <f>A179+1</f>
        <v>31</v>
      </c>
      <c r="B185" s="193" t="s">
        <v>170</v>
      </c>
      <c r="C185" s="193"/>
      <c r="D185" s="117">
        <f>+Noviembre!M185</f>
        <v>6</v>
      </c>
      <c r="E185" s="126"/>
      <c r="F185" s="132"/>
      <c r="G185" s="132"/>
      <c r="H185" s="132"/>
      <c r="I185" s="132"/>
      <c r="J185" s="144">
        <f>+F185+G185</f>
        <v>0</v>
      </c>
      <c r="K185" s="147">
        <f>+AO185</f>
        <v>0</v>
      </c>
      <c r="L185" s="150">
        <f>+J185+K185</f>
        <v>0</v>
      </c>
      <c r="M185" s="153">
        <f>+(D185+E185)-(L185)+H185-I185</f>
        <v>6</v>
      </c>
      <c r="N185" s="14"/>
      <c r="O185" s="15"/>
      <c r="P185" s="15"/>
      <c r="Q185" s="16"/>
      <c r="R185" s="17" t="str">
        <f ca="1">IF(Q185=0," ",IFERROR(IF(DATEDIF(TODAY(),Q185,"M")&lt;=5,"ROJO",IF(DATEDIF(TODAY(),Q185,"M")&gt;=12,"VERDE",IF(AND(DATEDIF(TODAY(),Q185,"M")&gt;=6,DATEDIF(TODAY(),Q185,"M")&lt;=11),"AMARILLO"))),S185))</f>
        <v xml:space="preserve"> </v>
      </c>
      <c r="S185" s="17" t="str">
        <f>IF(Q185=0," ",IF(Q185&lt;=$N$4,"VENCIDO","NO VENCIDO"))</f>
        <v xml:space="preserve"> </v>
      </c>
      <c r="T185" s="18"/>
      <c r="U185" s="19"/>
      <c r="V185" s="19"/>
      <c r="W185" s="20"/>
      <c r="X185" s="20"/>
      <c r="Y185" s="163">
        <f>+AT185</f>
        <v>0</v>
      </c>
      <c r="Z185" s="21"/>
      <c r="AA185" s="4"/>
      <c r="AB185" s="166"/>
      <c r="AC185" s="166"/>
      <c r="AD185" s="170">
        <f>+AB185+AC185</f>
        <v>0</v>
      </c>
      <c r="AE185" s="166"/>
      <c r="AF185" s="166"/>
      <c r="AG185" s="166"/>
      <c r="AH185" s="166"/>
      <c r="AI185" s="166"/>
      <c r="AJ185" s="166"/>
      <c r="AK185" s="166"/>
      <c r="AL185" s="166"/>
      <c r="AM185" s="166"/>
      <c r="AN185" s="166"/>
      <c r="AO185" s="183">
        <f>SUM(AD185:AN189)</f>
        <v>0</v>
      </c>
      <c r="AP185" s="24"/>
      <c r="AQ185" s="8"/>
    </row>
    <row r="186" spans="1:43" ht="14.65" customHeight="1">
      <c r="A186" s="101"/>
      <c r="B186" s="193"/>
      <c r="C186" s="193"/>
      <c r="D186" s="118"/>
      <c r="E186" s="127"/>
      <c r="F186" s="133"/>
      <c r="G186" s="133"/>
      <c r="H186" s="133"/>
      <c r="I186" s="133"/>
      <c r="J186" s="145"/>
      <c r="K186" s="148"/>
      <c r="L186" s="151"/>
      <c r="M186" s="154"/>
      <c r="N186" s="14"/>
      <c r="O186" s="15"/>
      <c r="P186" s="15"/>
      <c r="Q186" s="16"/>
      <c r="R186" s="17" t="str">
        <f ca="1">IF(Q186=0," ",IFERROR(IF(DATEDIF(TODAY(),Q186,"M")&lt;=5,"ROJO",IF(DATEDIF(TODAY(),Q186,"M")&gt;=12,"VERDE",IF(AND(DATEDIF(TODAY(),Q186,"M")&gt;=6,DATEDIF(TODAY(),Q186,"M")&lt;=11),"AMARILLO"))),S186))</f>
        <v xml:space="preserve"> </v>
      </c>
      <c r="S186" s="25" t="str">
        <f>IF(Q186=0," ",IF(Q186&lt;=$N$4,"VENCIDO","NO VENCIDO"))</f>
        <v xml:space="preserve"> </v>
      </c>
      <c r="T186" s="18"/>
      <c r="U186" s="19"/>
      <c r="V186" s="19"/>
      <c r="W186" s="20"/>
      <c r="X186" s="20"/>
      <c r="Y186" s="164"/>
      <c r="Z186" s="21"/>
      <c r="AA186" s="4"/>
      <c r="AB186" s="166"/>
      <c r="AC186" s="166"/>
      <c r="AD186" s="170"/>
      <c r="AE186" s="166"/>
      <c r="AF186" s="166"/>
      <c r="AG186" s="166"/>
      <c r="AH186" s="166"/>
      <c r="AI186" s="166"/>
      <c r="AJ186" s="166"/>
      <c r="AK186" s="166"/>
      <c r="AL186" s="166"/>
      <c r="AM186" s="166"/>
      <c r="AN186" s="166"/>
      <c r="AO186" s="184"/>
      <c r="AP186" s="24"/>
      <c r="AQ186" s="8"/>
    </row>
    <row r="187" spans="1:43" ht="14.65" customHeight="1">
      <c r="A187" s="101"/>
      <c r="B187" s="193"/>
      <c r="C187" s="193"/>
      <c r="D187" s="118"/>
      <c r="E187" s="127"/>
      <c r="F187" s="133"/>
      <c r="G187" s="133"/>
      <c r="H187" s="133"/>
      <c r="I187" s="133"/>
      <c r="J187" s="145"/>
      <c r="K187" s="148"/>
      <c r="L187" s="151"/>
      <c r="M187" s="154"/>
      <c r="N187" s="14"/>
      <c r="O187" s="15"/>
      <c r="P187" s="15"/>
      <c r="Q187" s="16"/>
      <c r="R187" s="17" t="str">
        <f ca="1">IF(Q187=0," ",IFERROR(IF(DATEDIF(TODAY(),Q187,"M")&lt;=5,"ROJO",IF(DATEDIF(TODAY(),Q187,"M")&gt;=12,"VERDE",IF(AND(DATEDIF(TODAY(),Q187,"M")&gt;=6,DATEDIF(TODAY(),Q187,"M")&lt;=11),"AMARILLO"))),S187))</f>
        <v xml:space="preserve"> </v>
      </c>
      <c r="S187" s="25" t="str">
        <f>IF(Q187=0," ",IF(Q187&lt;=$N$4,"VENCIDO","NO VENCIDO"))</f>
        <v xml:space="preserve"> </v>
      </c>
      <c r="T187" s="18"/>
      <c r="U187" s="19"/>
      <c r="V187" s="19"/>
      <c r="W187" s="20"/>
      <c r="X187" s="20"/>
      <c r="Y187" s="164"/>
      <c r="Z187" s="21"/>
      <c r="AA187" s="4"/>
      <c r="AB187" s="166"/>
      <c r="AC187" s="166"/>
      <c r="AD187" s="170"/>
      <c r="AE187" s="166"/>
      <c r="AF187" s="166"/>
      <c r="AG187" s="166"/>
      <c r="AH187" s="166"/>
      <c r="AI187" s="166"/>
      <c r="AJ187" s="166"/>
      <c r="AK187" s="166"/>
      <c r="AL187" s="166"/>
      <c r="AM187" s="166"/>
      <c r="AN187" s="166"/>
      <c r="AO187" s="184"/>
      <c r="AP187" s="24"/>
      <c r="AQ187" s="8"/>
    </row>
    <row r="188" spans="1:43" ht="14.65" customHeight="1">
      <c r="A188" s="101"/>
      <c r="B188" s="193"/>
      <c r="C188" s="193"/>
      <c r="D188" s="118"/>
      <c r="E188" s="127"/>
      <c r="F188" s="133"/>
      <c r="G188" s="133"/>
      <c r="H188" s="133"/>
      <c r="I188" s="133"/>
      <c r="J188" s="145"/>
      <c r="K188" s="148"/>
      <c r="L188" s="151"/>
      <c r="M188" s="154"/>
      <c r="N188" s="14"/>
      <c r="O188" s="15"/>
      <c r="P188" s="15"/>
      <c r="Q188" s="16"/>
      <c r="R188" s="17" t="str">
        <f ca="1">IF(Q188=0," ",IFERROR(IF(DATEDIF(TODAY(),Q188,"M")&lt;=5,"ROJO",IF(DATEDIF(TODAY(),Q188,"M")&gt;=12,"VERDE",IF(AND(DATEDIF(TODAY(),Q188,"M")&gt;=6,DATEDIF(TODAY(),Q188,"M")&lt;=11),"AMARILLO"))),S188))</f>
        <v xml:space="preserve"> </v>
      </c>
      <c r="S188" s="25" t="str">
        <f>IF(Q188=0," ",IF(Q188&lt;=$N$4,"VENCIDO","NO VENCIDO"))</f>
        <v xml:space="preserve"> </v>
      </c>
      <c r="T188" s="18"/>
      <c r="U188" s="19"/>
      <c r="V188" s="19"/>
      <c r="W188" s="20"/>
      <c r="X188" s="20"/>
      <c r="Y188" s="164"/>
      <c r="Z188" s="21"/>
      <c r="AA188" s="4"/>
      <c r="AB188" s="166"/>
      <c r="AC188" s="166"/>
      <c r="AD188" s="170"/>
      <c r="AE188" s="166"/>
      <c r="AF188" s="166"/>
      <c r="AG188" s="166"/>
      <c r="AH188" s="166"/>
      <c r="AI188" s="166"/>
      <c r="AJ188" s="166"/>
      <c r="AK188" s="166"/>
      <c r="AL188" s="166"/>
      <c r="AM188" s="166"/>
      <c r="AN188" s="166"/>
      <c r="AO188" s="184"/>
      <c r="AP188" s="24"/>
      <c r="AQ188" s="8"/>
    </row>
    <row r="189" spans="1:43" ht="14.65" customHeight="1">
      <c r="A189" s="101"/>
      <c r="B189" s="193"/>
      <c r="C189" s="193"/>
      <c r="D189" s="118"/>
      <c r="E189" s="127"/>
      <c r="F189" s="133"/>
      <c r="G189" s="133"/>
      <c r="H189" s="133"/>
      <c r="I189" s="133"/>
      <c r="J189" s="145"/>
      <c r="K189" s="148"/>
      <c r="L189" s="151"/>
      <c r="M189" s="155"/>
      <c r="N189" s="14"/>
      <c r="O189" s="15"/>
      <c r="P189" s="15"/>
      <c r="Q189" s="16"/>
      <c r="R189" s="17" t="str">
        <f ca="1">IF(Q189=0," ",IFERROR(IF(DATEDIF(TODAY(),Q189,"M")&lt;=5,"ROJO",IF(DATEDIF(TODAY(),Q189,"M")&gt;=12,"VERDE",IF(AND(DATEDIF(TODAY(),Q189,"M")&gt;=6,DATEDIF(TODAY(),Q189,"M")&lt;=11),"AMARILLO"))),S189))</f>
        <v xml:space="preserve"> </v>
      </c>
      <c r="S189" s="25" t="str">
        <f>IF(Q189=0," ",IF(Q189&lt;=$N$4,"VENCIDO","NO VENCIDO"))</f>
        <v xml:space="preserve"> </v>
      </c>
      <c r="T189" s="18"/>
      <c r="U189" s="19"/>
      <c r="V189" s="19"/>
      <c r="W189" s="20"/>
      <c r="X189" s="20"/>
      <c r="Y189" s="164"/>
      <c r="Z189" s="21"/>
      <c r="AA189" s="4"/>
      <c r="AB189" s="166"/>
      <c r="AC189" s="166"/>
      <c r="AD189" s="170"/>
      <c r="AE189" s="166"/>
      <c r="AF189" s="166"/>
      <c r="AG189" s="166"/>
      <c r="AH189" s="166"/>
      <c r="AI189" s="166"/>
      <c r="AJ189" s="166"/>
      <c r="AK189" s="166"/>
      <c r="AL189" s="166"/>
      <c r="AM189" s="166"/>
      <c r="AN189" s="166"/>
      <c r="AO189" s="185"/>
      <c r="AP189" s="24"/>
      <c r="AQ189" s="8"/>
    </row>
    <row r="190" spans="1:43" ht="16.5">
      <c r="A190" s="102"/>
      <c r="B190" s="193"/>
      <c r="C190" s="193"/>
      <c r="D190" s="119"/>
      <c r="E190" s="128"/>
      <c r="F190" s="134"/>
      <c r="G190" s="134"/>
      <c r="H190" s="134"/>
      <c r="I190" s="134"/>
      <c r="J190" s="146"/>
      <c r="K190" s="149"/>
      <c r="L190" s="152"/>
      <c r="M190" s="28" t="b">
        <f>M185=N190</f>
        <v>0</v>
      </c>
      <c r="N190" s="29">
        <f>SUM(N185:N189)</f>
        <v>0</v>
      </c>
      <c r="O190" s="30" t="s">
        <v>112</v>
      </c>
      <c r="P190" s="31"/>
      <c r="Q190" s="32"/>
      <c r="R190" s="32"/>
      <c r="S190" s="32"/>
      <c r="T190" s="33">
        <f>SUM(T185:T189)</f>
        <v>0</v>
      </c>
      <c r="U190" s="34"/>
      <c r="V190" s="34"/>
      <c r="W190" s="34"/>
      <c r="X190" s="35"/>
      <c r="Y190" s="165"/>
      <c r="Z190" s="36"/>
      <c r="AA190" s="4"/>
      <c r="AB190" s="37"/>
      <c r="AC190" s="37"/>
      <c r="AD190" s="38"/>
      <c r="AE190" s="37"/>
      <c r="AF190" s="37"/>
      <c r="AG190" s="37"/>
      <c r="AH190" s="37"/>
      <c r="AI190" s="37"/>
      <c r="AJ190" s="37"/>
      <c r="AK190" s="37"/>
      <c r="AL190" s="37"/>
      <c r="AM190" s="37"/>
      <c r="AN190" s="37"/>
      <c r="AO190" s="39"/>
      <c r="AP190" s="24"/>
      <c r="AQ190" s="8"/>
    </row>
    <row r="191" spans="1:43" ht="14.65" customHeight="1">
      <c r="A191" s="100">
        <f>A185+1</f>
        <v>32</v>
      </c>
      <c r="B191" s="193" t="s">
        <v>173</v>
      </c>
      <c r="C191" s="193"/>
      <c r="D191" s="117">
        <f>+Noviembre!M191</f>
        <v>0</v>
      </c>
      <c r="E191" s="126"/>
      <c r="F191" s="132"/>
      <c r="G191" s="132"/>
      <c r="H191" s="132"/>
      <c r="I191" s="132"/>
      <c r="J191" s="144">
        <f>+F191+G191</f>
        <v>0</v>
      </c>
      <c r="K191" s="147">
        <f>+AO191</f>
        <v>0</v>
      </c>
      <c r="L191" s="150">
        <f>+J191+K191</f>
        <v>0</v>
      </c>
      <c r="M191" s="153">
        <f>+(D191+E191)-(L191)+H191-I191</f>
        <v>0</v>
      </c>
      <c r="N191" s="14"/>
      <c r="O191" s="15"/>
      <c r="P191" s="15"/>
      <c r="Q191" s="16"/>
      <c r="R191" s="17" t="str">
        <f ca="1">IF(Q191=0," ",IFERROR(IF(DATEDIF(TODAY(),Q191,"M")&lt;=5,"ROJO",IF(DATEDIF(TODAY(),Q191,"M")&gt;=12,"VERDE",IF(AND(DATEDIF(TODAY(),Q191,"M")&gt;=6,DATEDIF(TODAY(),Q191,"M")&lt;=11),"AMARILLO"))),S191))</f>
        <v xml:space="preserve"> </v>
      </c>
      <c r="S191" s="17" t="str">
        <f>IF(Q191=0," ",IF(Q191&lt;=$N$4,"VENCIDO","NO VENCIDO"))</f>
        <v xml:space="preserve"> </v>
      </c>
      <c r="T191" s="18"/>
      <c r="U191" s="19"/>
      <c r="V191" s="19"/>
      <c r="W191" s="20"/>
      <c r="X191" s="20"/>
      <c r="Y191" s="163">
        <f>+AT191</f>
        <v>0</v>
      </c>
      <c r="Z191" s="21"/>
      <c r="AA191" s="4"/>
      <c r="AB191" s="166"/>
      <c r="AC191" s="166"/>
      <c r="AD191" s="170">
        <f>+AB191+AC191</f>
        <v>0</v>
      </c>
      <c r="AE191" s="166"/>
      <c r="AF191" s="166"/>
      <c r="AG191" s="166"/>
      <c r="AH191" s="166"/>
      <c r="AI191" s="166"/>
      <c r="AJ191" s="166"/>
      <c r="AK191" s="166"/>
      <c r="AL191" s="166"/>
      <c r="AM191" s="166"/>
      <c r="AN191" s="166"/>
      <c r="AO191" s="183">
        <f>SUM(AD191:AN195)</f>
        <v>0</v>
      </c>
      <c r="AP191" s="24"/>
      <c r="AQ191" s="8"/>
    </row>
    <row r="192" spans="1:43" ht="14.65" customHeight="1">
      <c r="A192" s="101"/>
      <c r="B192" s="193"/>
      <c r="C192" s="193"/>
      <c r="D192" s="118"/>
      <c r="E192" s="127"/>
      <c r="F192" s="133"/>
      <c r="G192" s="133"/>
      <c r="H192" s="133"/>
      <c r="I192" s="133"/>
      <c r="J192" s="145"/>
      <c r="K192" s="148"/>
      <c r="L192" s="151"/>
      <c r="M192" s="154"/>
      <c r="N192" s="14"/>
      <c r="O192" s="15"/>
      <c r="P192" s="15"/>
      <c r="Q192" s="16"/>
      <c r="R192" s="17" t="str">
        <f ca="1">IF(Q192=0," ",IFERROR(IF(DATEDIF(TODAY(),Q192,"M")&lt;=5,"ROJO",IF(DATEDIF(TODAY(),Q192,"M")&gt;=12,"VERDE",IF(AND(DATEDIF(TODAY(),Q192,"M")&gt;=6,DATEDIF(TODAY(),Q192,"M")&lt;=11),"AMARILLO"))),S192))</f>
        <v xml:space="preserve"> </v>
      </c>
      <c r="S192" s="25" t="str">
        <f>IF(Q192=0," ",IF(Q192&lt;=$N$4,"VENCIDO","NO VENCIDO"))</f>
        <v xml:space="preserve"> </v>
      </c>
      <c r="T192" s="18"/>
      <c r="U192" s="19"/>
      <c r="V192" s="19"/>
      <c r="W192" s="20"/>
      <c r="X192" s="20"/>
      <c r="Y192" s="164"/>
      <c r="Z192" s="21"/>
      <c r="AA192" s="4"/>
      <c r="AB192" s="166"/>
      <c r="AC192" s="166"/>
      <c r="AD192" s="170"/>
      <c r="AE192" s="166"/>
      <c r="AF192" s="166"/>
      <c r="AG192" s="166"/>
      <c r="AH192" s="166"/>
      <c r="AI192" s="166"/>
      <c r="AJ192" s="166"/>
      <c r="AK192" s="166"/>
      <c r="AL192" s="166"/>
      <c r="AM192" s="166"/>
      <c r="AN192" s="166"/>
      <c r="AO192" s="184"/>
      <c r="AP192" s="24"/>
      <c r="AQ192" s="8"/>
    </row>
    <row r="193" spans="1:43" ht="14.65" customHeight="1">
      <c r="A193" s="101"/>
      <c r="B193" s="193"/>
      <c r="C193" s="193"/>
      <c r="D193" s="118"/>
      <c r="E193" s="127"/>
      <c r="F193" s="133"/>
      <c r="G193" s="133"/>
      <c r="H193" s="133"/>
      <c r="I193" s="133"/>
      <c r="J193" s="145"/>
      <c r="K193" s="148"/>
      <c r="L193" s="151"/>
      <c r="M193" s="154"/>
      <c r="N193" s="14"/>
      <c r="O193" s="15"/>
      <c r="P193" s="15"/>
      <c r="Q193" s="16"/>
      <c r="R193" s="17" t="str">
        <f ca="1">IF(Q193=0," ",IFERROR(IF(DATEDIF(TODAY(),Q193,"M")&lt;=5,"ROJO",IF(DATEDIF(TODAY(),Q193,"M")&gt;=12,"VERDE",IF(AND(DATEDIF(TODAY(),Q193,"M")&gt;=6,DATEDIF(TODAY(),Q193,"M")&lt;=11),"AMARILLO"))),S193))</f>
        <v xml:space="preserve"> </v>
      </c>
      <c r="S193" s="25" t="str">
        <f>IF(Q193=0," ",IF(Q193&lt;=$N$4,"VENCIDO","NO VENCIDO"))</f>
        <v xml:space="preserve"> </v>
      </c>
      <c r="T193" s="18"/>
      <c r="U193" s="19"/>
      <c r="V193" s="19"/>
      <c r="W193" s="20"/>
      <c r="X193" s="20"/>
      <c r="Y193" s="164"/>
      <c r="Z193" s="21"/>
      <c r="AA193" s="4"/>
      <c r="AB193" s="166"/>
      <c r="AC193" s="166"/>
      <c r="AD193" s="170"/>
      <c r="AE193" s="166"/>
      <c r="AF193" s="166"/>
      <c r="AG193" s="166"/>
      <c r="AH193" s="166"/>
      <c r="AI193" s="166"/>
      <c r="AJ193" s="166"/>
      <c r="AK193" s="166"/>
      <c r="AL193" s="166"/>
      <c r="AM193" s="166"/>
      <c r="AN193" s="166"/>
      <c r="AO193" s="184"/>
      <c r="AP193" s="24"/>
      <c r="AQ193" s="8"/>
    </row>
    <row r="194" spans="1:43" ht="14.65" customHeight="1">
      <c r="A194" s="101"/>
      <c r="B194" s="193"/>
      <c r="C194" s="193"/>
      <c r="D194" s="118"/>
      <c r="E194" s="127"/>
      <c r="F194" s="133"/>
      <c r="G194" s="133"/>
      <c r="H194" s="133"/>
      <c r="I194" s="133"/>
      <c r="J194" s="145"/>
      <c r="K194" s="148"/>
      <c r="L194" s="151"/>
      <c r="M194" s="154"/>
      <c r="N194" s="14"/>
      <c r="O194" s="15"/>
      <c r="P194" s="15"/>
      <c r="Q194" s="16"/>
      <c r="R194" s="17" t="str">
        <f ca="1">IF(Q194=0," ",IFERROR(IF(DATEDIF(TODAY(),Q194,"M")&lt;=5,"ROJO",IF(DATEDIF(TODAY(),Q194,"M")&gt;=12,"VERDE",IF(AND(DATEDIF(TODAY(),Q194,"M")&gt;=6,DATEDIF(TODAY(),Q194,"M")&lt;=11),"AMARILLO"))),S194))</f>
        <v xml:space="preserve"> </v>
      </c>
      <c r="S194" s="25" t="str">
        <f>IF(Q194=0," ",IF(Q194&lt;=$N$4,"VENCIDO","NO VENCIDO"))</f>
        <v xml:space="preserve"> </v>
      </c>
      <c r="T194" s="18"/>
      <c r="U194" s="19"/>
      <c r="V194" s="19"/>
      <c r="W194" s="20"/>
      <c r="X194" s="20"/>
      <c r="Y194" s="164"/>
      <c r="Z194" s="21"/>
      <c r="AA194" s="4"/>
      <c r="AB194" s="166"/>
      <c r="AC194" s="166"/>
      <c r="AD194" s="170"/>
      <c r="AE194" s="166"/>
      <c r="AF194" s="166"/>
      <c r="AG194" s="166"/>
      <c r="AH194" s="166"/>
      <c r="AI194" s="166"/>
      <c r="AJ194" s="166"/>
      <c r="AK194" s="166"/>
      <c r="AL194" s="166"/>
      <c r="AM194" s="166"/>
      <c r="AN194" s="166"/>
      <c r="AO194" s="184"/>
      <c r="AP194" s="24"/>
      <c r="AQ194" s="8"/>
    </row>
    <row r="195" spans="1:43" ht="14.65" customHeight="1">
      <c r="A195" s="101"/>
      <c r="B195" s="193"/>
      <c r="C195" s="193"/>
      <c r="D195" s="118"/>
      <c r="E195" s="127"/>
      <c r="F195" s="133"/>
      <c r="G195" s="133"/>
      <c r="H195" s="133"/>
      <c r="I195" s="133"/>
      <c r="J195" s="145"/>
      <c r="K195" s="148"/>
      <c r="L195" s="151"/>
      <c r="M195" s="155"/>
      <c r="N195" s="14"/>
      <c r="O195" s="15"/>
      <c r="P195" s="15"/>
      <c r="Q195" s="16"/>
      <c r="R195" s="17" t="str">
        <f ca="1">IF(Q195=0," ",IFERROR(IF(DATEDIF(TODAY(),Q195,"M")&lt;=5,"ROJO",IF(DATEDIF(TODAY(),Q195,"M")&gt;=12,"VERDE",IF(AND(DATEDIF(TODAY(),Q195,"M")&gt;=6,DATEDIF(TODAY(),Q195,"M")&lt;=11),"AMARILLO"))),S195))</f>
        <v xml:space="preserve"> </v>
      </c>
      <c r="S195" s="25" t="str">
        <f>IF(Q195=0," ",IF(Q195&lt;=$N$4,"VENCIDO","NO VENCIDO"))</f>
        <v xml:space="preserve"> </v>
      </c>
      <c r="T195" s="18"/>
      <c r="U195" s="19"/>
      <c r="V195" s="19"/>
      <c r="W195" s="20"/>
      <c r="X195" s="20"/>
      <c r="Y195" s="164"/>
      <c r="Z195" s="21"/>
      <c r="AA195" s="4"/>
      <c r="AB195" s="166"/>
      <c r="AC195" s="166"/>
      <c r="AD195" s="170"/>
      <c r="AE195" s="166"/>
      <c r="AF195" s="166"/>
      <c r="AG195" s="166"/>
      <c r="AH195" s="166"/>
      <c r="AI195" s="166"/>
      <c r="AJ195" s="166"/>
      <c r="AK195" s="166"/>
      <c r="AL195" s="166"/>
      <c r="AM195" s="166"/>
      <c r="AN195" s="166"/>
      <c r="AO195" s="185"/>
      <c r="AP195" s="24"/>
      <c r="AQ195" s="8"/>
    </row>
    <row r="196" spans="1:43" ht="16.5">
      <c r="A196" s="102"/>
      <c r="B196" s="193"/>
      <c r="C196" s="193"/>
      <c r="D196" s="119"/>
      <c r="E196" s="128"/>
      <c r="F196" s="134"/>
      <c r="G196" s="134"/>
      <c r="H196" s="134"/>
      <c r="I196" s="134"/>
      <c r="J196" s="146"/>
      <c r="K196" s="149"/>
      <c r="L196" s="152"/>
      <c r="M196" s="28" t="b">
        <f>M191=N196</f>
        <v>1</v>
      </c>
      <c r="N196" s="29">
        <f>SUM(N191:N195)</f>
        <v>0</v>
      </c>
      <c r="O196" s="30" t="s">
        <v>112</v>
      </c>
      <c r="P196" s="31"/>
      <c r="Q196" s="32"/>
      <c r="R196" s="32"/>
      <c r="S196" s="32"/>
      <c r="T196" s="33">
        <f>SUM(T191:T195)</f>
        <v>0</v>
      </c>
      <c r="U196" s="34"/>
      <c r="V196" s="34"/>
      <c r="W196" s="34"/>
      <c r="X196" s="35"/>
      <c r="Y196" s="165"/>
      <c r="Z196" s="36"/>
      <c r="AA196" s="4"/>
      <c r="AB196" s="37"/>
      <c r="AC196" s="37"/>
      <c r="AD196" s="38"/>
      <c r="AE196" s="37"/>
      <c r="AF196" s="37"/>
      <c r="AG196" s="37"/>
      <c r="AH196" s="37"/>
      <c r="AI196" s="37"/>
      <c r="AJ196" s="37"/>
      <c r="AK196" s="37"/>
      <c r="AL196" s="37"/>
      <c r="AM196" s="37"/>
      <c r="AN196" s="37"/>
      <c r="AO196" s="39"/>
      <c r="AP196" s="24"/>
      <c r="AQ196" s="8"/>
    </row>
    <row r="197" spans="1:43" ht="14.65" customHeight="1">
      <c r="A197" s="100">
        <f>A191+1</f>
        <v>33</v>
      </c>
      <c r="B197" s="193" t="s">
        <v>174</v>
      </c>
      <c r="C197" s="193"/>
      <c r="D197" s="117">
        <f>+Noviembre!M197</f>
        <v>3</v>
      </c>
      <c r="E197" s="126"/>
      <c r="F197" s="132"/>
      <c r="G197" s="132"/>
      <c r="H197" s="132"/>
      <c r="I197" s="132"/>
      <c r="J197" s="144">
        <f>+F197+G197</f>
        <v>0</v>
      </c>
      <c r="K197" s="147">
        <f>+AO197</f>
        <v>0</v>
      </c>
      <c r="L197" s="150">
        <f>+J197+K197</f>
        <v>0</v>
      </c>
      <c r="M197" s="153">
        <f>+(D197+E197)-(L197)+H197-I197</f>
        <v>3</v>
      </c>
      <c r="N197" s="14"/>
      <c r="O197" s="15"/>
      <c r="P197" s="15"/>
      <c r="Q197" s="16"/>
      <c r="R197" s="17" t="str">
        <f ca="1">IF(Q197=0," ",IFERROR(IF(DATEDIF(TODAY(),Q197,"M")&lt;=5,"ROJO",IF(DATEDIF(TODAY(),Q197,"M")&gt;=12,"VERDE",IF(AND(DATEDIF(TODAY(),Q197,"M")&gt;=6,DATEDIF(TODAY(),Q197,"M")&lt;=11),"AMARILLO"))),S197))</f>
        <v xml:space="preserve"> </v>
      </c>
      <c r="S197" s="17" t="str">
        <f>IF(Q197=0," ",IF(Q197&lt;=$N$4,"VENCIDO","NO VENCIDO"))</f>
        <v xml:space="preserve"> </v>
      </c>
      <c r="T197" s="18"/>
      <c r="U197" s="19"/>
      <c r="V197" s="19"/>
      <c r="W197" s="20"/>
      <c r="X197" s="20"/>
      <c r="Y197" s="163">
        <f>+AT197</f>
        <v>0</v>
      </c>
      <c r="Z197" s="21"/>
      <c r="AA197" s="4"/>
      <c r="AB197" s="166"/>
      <c r="AC197" s="166"/>
      <c r="AD197" s="170">
        <f>+AB197+AC197</f>
        <v>0</v>
      </c>
      <c r="AE197" s="166"/>
      <c r="AF197" s="166"/>
      <c r="AG197" s="166"/>
      <c r="AH197" s="166"/>
      <c r="AI197" s="166"/>
      <c r="AJ197" s="166"/>
      <c r="AK197" s="166"/>
      <c r="AL197" s="166"/>
      <c r="AM197" s="166"/>
      <c r="AN197" s="166"/>
      <c r="AO197" s="183">
        <f>SUM(AD197:AN201)</f>
        <v>0</v>
      </c>
      <c r="AP197" s="24"/>
      <c r="AQ197" s="8"/>
    </row>
    <row r="198" spans="1:43" ht="14.65" customHeight="1">
      <c r="A198" s="101"/>
      <c r="B198" s="193"/>
      <c r="C198" s="193"/>
      <c r="D198" s="118"/>
      <c r="E198" s="127"/>
      <c r="F198" s="133"/>
      <c r="G198" s="133"/>
      <c r="H198" s="133"/>
      <c r="I198" s="133"/>
      <c r="J198" s="145"/>
      <c r="K198" s="148"/>
      <c r="L198" s="151"/>
      <c r="M198" s="154"/>
      <c r="N198" s="14"/>
      <c r="O198" s="15"/>
      <c r="P198" s="15"/>
      <c r="Q198" s="16"/>
      <c r="R198" s="17" t="str">
        <f ca="1">IF(Q198=0," ",IFERROR(IF(DATEDIF(TODAY(),Q198,"M")&lt;=5,"ROJO",IF(DATEDIF(TODAY(),Q198,"M")&gt;=12,"VERDE",IF(AND(DATEDIF(TODAY(),Q198,"M")&gt;=6,DATEDIF(TODAY(),Q198,"M")&lt;=11),"AMARILLO"))),S198))</f>
        <v xml:space="preserve"> </v>
      </c>
      <c r="S198" s="25" t="str">
        <f>IF(Q198=0," ",IF(Q198&lt;=$N$4,"VENCIDO","NO VENCIDO"))</f>
        <v xml:space="preserve"> </v>
      </c>
      <c r="T198" s="18"/>
      <c r="U198" s="19"/>
      <c r="V198" s="19"/>
      <c r="W198" s="20"/>
      <c r="X198" s="20"/>
      <c r="Y198" s="164"/>
      <c r="Z198" s="21"/>
      <c r="AA198" s="4"/>
      <c r="AB198" s="166"/>
      <c r="AC198" s="166"/>
      <c r="AD198" s="170"/>
      <c r="AE198" s="166"/>
      <c r="AF198" s="166"/>
      <c r="AG198" s="166"/>
      <c r="AH198" s="166"/>
      <c r="AI198" s="166"/>
      <c r="AJ198" s="166"/>
      <c r="AK198" s="166"/>
      <c r="AL198" s="166"/>
      <c r="AM198" s="166"/>
      <c r="AN198" s="166"/>
      <c r="AO198" s="184"/>
      <c r="AP198" s="24"/>
      <c r="AQ198" s="8"/>
    </row>
    <row r="199" spans="1:43" ht="14.65" customHeight="1">
      <c r="A199" s="101"/>
      <c r="B199" s="193"/>
      <c r="C199" s="193"/>
      <c r="D199" s="118"/>
      <c r="E199" s="127"/>
      <c r="F199" s="133"/>
      <c r="G199" s="133"/>
      <c r="H199" s="133"/>
      <c r="I199" s="133"/>
      <c r="J199" s="145"/>
      <c r="K199" s="148"/>
      <c r="L199" s="151"/>
      <c r="M199" s="154"/>
      <c r="N199" s="14"/>
      <c r="O199" s="15"/>
      <c r="P199" s="15"/>
      <c r="Q199" s="16"/>
      <c r="R199" s="17" t="str">
        <f ca="1">IF(Q199=0," ",IFERROR(IF(DATEDIF(TODAY(),Q199,"M")&lt;=5,"ROJO",IF(DATEDIF(TODAY(),Q199,"M")&gt;=12,"VERDE",IF(AND(DATEDIF(TODAY(),Q199,"M")&gt;=6,DATEDIF(TODAY(),Q199,"M")&lt;=11),"AMARILLO"))),S199))</f>
        <v xml:space="preserve"> </v>
      </c>
      <c r="S199" s="25" t="str">
        <f>IF(Q199=0," ",IF(Q199&lt;=$N$4,"VENCIDO","NO VENCIDO"))</f>
        <v xml:space="preserve"> </v>
      </c>
      <c r="T199" s="18"/>
      <c r="U199" s="19"/>
      <c r="V199" s="19"/>
      <c r="W199" s="20"/>
      <c r="X199" s="20"/>
      <c r="Y199" s="164"/>
      <c r="Z199" s="21"/>
      <c r="AA199" s="4"/>
      <c r="AB199" s="166"/>
      <c r="AC199" s="166"/>
      <c r="AD199" s="170"/>
      <c r="AE199" s="166"/>
      <c r="AF199" s="166"/>
      <c r="AG199" s="166"/>
      <c r="AH199" s="166"/>
      <c r="AI199" s="166"/>
      <c r="AJ199" s="166"/>
      <c r="AK199" s="166"/>
      <c r="AL199" s="166"/>
      <c r="AM199" s="166"/>
      <c r="AN199" s="166"/>
      <c r="AO199" s="184"/>
      <c r="AP199" s="24"/>
      <c r="AQ199" s="8"/>
    </row>
    <row r="200" spans="1:43" ht="14.65" customHeight="1">
      <c r="A200" s="101"/>
      <c r="B200" s="193"/>
      <c r="C200" s="193"/>
      <c r="D200" s="118"/>
      <c r="E200" s="127"/>
      <c r="F200" s="133"/>
      <c r="G200" s="133"/>
      <c r="H200" s="133"/>
      <c r="I200" s="133"/>
      <c r="J200" s="145"/>
      <c r="K200" s="148"/>
      <c r="L200" s="151"/>
      <c r="M200" s="154"/>
      <c r="N200" s="14"/>
      <c r="O200" s="15"/>
      <c r="P200" s="15"/>
      <c r="Q200" s="16"/>
      <c r="R200" s="17" t="str">
        <f ca="1">IF(Q200=0," ",IFERROR(IF(DATEDIF(TODAY(),Q200,"M")&lt;=5,"ROJO",IF(DATEDIF(TODAY(),Q200,"M")&gt;=12,"VERDE",IF(AND(DATEDIF(TODAY(),Q200,"M")&gt;=6,DATEDIF(TODAY(),Q200,"M")&lt;=11),"AMARILLO"))),S200))</f>
        <v xml:space="preserve"> </v>
      </c>
      <c r="S200" s="25" t="str">
        <f>IF(Q200=0," ",IF(Q200&lt;=$N$4,"VENCIDO","NO VENCIDO"))</f>
        <v xml:space="preserve"> </v>
      </c>
      <c r="T200" s="18"/>
      <c r="U200" s="19"/>
      <c r="V200" s="19"/>
      <c r="W200" s="20"/>
      <c r="X200" s="20"/>
      <c r="Y200" s="164"/>
      <c r="Z200" s="21"/>
      <c r="AA200" s="4"/>
      <c r="AB200" s="166"/>
      <c r="AC200" s="166"/>
      <c r="AD200" s="170"/>
      <c r="AE200" s="166"/>
      <c r="AF200" s="166"/>
      <c r="AG200" s="166"/>
      <c r="AH200" s="166"/>
      <c r="AI200" s="166"/>
      <c r="AJ200" s="166"/>
      <c r="AK200" s="166"/>
      <c r="AL200" s="166"/>
      <c r="AM200" s="166"/>
      <c r="AN200" s="166"/>
      <c r="AO200" s="184"/>
      <c r="AP200" s="24"/>
      <c r="AQ200" s="8"/>
    </row>
    <row r="201" spans="1:43" ht="14.65" customHeight="1">
      <c r="A201" s="101"/>
      <c r="B201" s="193"/>
      <c r="C201" s="193"/>
      <c r="D201" s="118"/>
      <c r="E201" s="127"/>
      <c r="F201" s="133"/>
      <c r="G201" s="133"/>
      <c r="H201" s="133"/>
      <c r="I201" s="133"/>
      <c r="J201" s="145"/>
      <c r="K201" s="148"/>
      <c r="L201" s="151"/>
      <c r="M201" s="155"/>
      <c r="N201" s="14"/>
      <c r="O201" s="15"/>
      <c r="P201" s="15"/>
      <c r="Q201" s="16"/>
      <c r="R201" s="17" t="str">
        <f ca="1">IF(Q201=0," ",IFERROR(IF(DATEDIF(TODAY(),Q201,"M")&lt;=5,"ROJO",IF(DATEDIF(TODAY(),Q201,"M")&gt;=12,"VERDE",IF(AND(DATEDIF(TODAY(),Q201,"M")&gt;=6,DATEDIF(TODAY(),Q201,"M")&lt;=11),"AMARILLO"))),S201))</f>
        <v xml:space="preserve"> </v>
      </c>
      <c r="S201" s="25" t="str">
        <f>IF(Q201=0," ",IF(Q201&lt;=$N$4,"VENCIDO","NO VENCIDO"))</f>
        <v xml:space="preserve"> </v>
      </c>
      <c r="T201" s="18"/>
      <c r="U201" s="19"/>
      <c r="V201" s="19"/>
      <c r="W201" s="20"/>
      <c r="X201" s="20"/>
      <c r="Y201" s="164"/>
      <c r="Z201" s="21"/>
      <c r="AA201" s="4"/>
      <c r="AB201" s="166"/>
      <c r="AC201" s="166"/>
      <c r="AD201" s="170"/>
      <c r="AE201" s="166"/>
      <c r="AF201" s="166"/>
      <c r="AG201" s="166"/>
      <c r="AH201" s="166"/>
      <c r="AI201" s="166"/>
      <c r="AJ201" s="166"/>
      <c r="AK201" s="166"/>
      <c r="AL201" s="166"/>
      <c r="AM201" s="166"/>
      <c r="AN201" s="166"/>
      <c r="AO201" s="185"/>
      <c r="AP201" s="24"/>
      <c r="AQ201" s="8"/>
    </row>
    <row r="202" spans="1:43" ht="16.5">
      <c r="A202" s="102"/>
      <c r="B202" s="193"/>
      <c r="C202" s="193"/>
      <c r="D202" s="119"/>
      <c r="E202" s="128"/>
      <c r="F202" s="134"/>
      <c r="G202" s="134"/>
      <c r="H202" s="134"/>
      <c r="I202" s="134"/>
      <c r="J202" s="146"/>
      <c r="K202" s="149"/>
      <c r="L202" s="152"/>
      <c r="M202" s="28" t="b">
        <f>M197=N202</f>
        <v>0</v>
      </c>
      <c r="N202" s="29">
        <f>SUM(N197:N201)</f>
        <v>0</v>
      </c>
      <c r="O202" s="30" t="s">
        <v>112</v>
      </c>
      <c r="P202" s="31"/>
      <c r="Q202" s="32"/>
      <c r="R202" s="32"/>
      <c r="S202" s="32"/>
      <c r="T202" s="33">
        <f>SUM(T197:T201)</f>
        <v>0</v>
      </c>
      <c r="U202" s="34"/>
      <c r="V202" s="34"/>
      <c r="W202" s="34"/>
      <c r="X202" s="35"/>
      <c r="Y202" s="165"/>
      <c r="Z202" s="36"/>
      <c r="AA202" s="4"/>
      <c r="AB202" s="37"/>
      <c r="AC202" s="37"/>
      <c r="AD202" s="38"/>
      <c r="AE202" s="37"/>
      <c r="AF202" s="37"/>
      <c r="AG202" s="37"/>
      <c r="AH202" s="37"/>
      <c r="AI202" s="37"/>
      <c r="AJ202" s="37"/>
      <c r="AK202" s="37"/>
      <c r="AL202" s="37"/>
      <c r="AM202" s="37"/>
      <c r="AN202" s="37"/>
      <c r="AO202" s="39"/>
      <c r="AP202" s="24"/>
      <c r="AQ202" s="8"/>
    </row>
    <row r="203" spans="1:43" ht="14.65" customHeight="1">
      <c r="A203" s="100">
        <f>A197+1</f>
        <v>34</v>
      </c>
      <c r="B203" s="193" t="s">
        <v>176</v>
      </c>
      <c r="C203" s="193"/>
      <c r="D203" s="117">
        <f>+Noviembre!M203</f>
        <v>0</v>
      </c>
      <c r="E203" s="126"/>
      <c r="F203" s="132"/>
      <c r="G203" s="132"/>
      <c r="H203" s="132"/>
      <c r="I203" s="132"/>
      <c r="J203" s="144">
        <f>+F203+G203</f>
        <v>0</v>
      </c>
      <c r="K203" s="147">
        <f>+AO203</f>
        <v>0</v>
      </c>
      <c r="L203" s="150">
        <f>+J203+K203</f>
        <v>0</v>
      </c>
      <c r="M203" s="153">
        <f>+(D203+E203)-(L203)+H203-I203</f>
        <v>0</v>
      </c>
      <c r="N203" s="14"/>
      <c r="O203" s="15"/>
      <c r="P203" s="15"/>
      <c r="Q203" s="16"/>
      <c r="R203" s="17" t="str">
        <f ca="1">IF(Q203=0," ",IFERROR(IF(DATEDIF(TODAY(),Q203,"M")&lt;=5,"ROJO",IF(DATEDIF(TODAY(),Q203,"M")&gt;=12,"VERDE",IF(AND(DATEDIF(TODAY(),Q203,"M")&gt;=6,DATEDIF(TODAY(),Q203,"M")&lt;=11),"AMARILLO"))),S203))</f>
        <v xml:space="preserve"> </v>
      </c>
      <c r="S203" s="17" t="str">
        <f>IF(Q203=0," ",IF(Q203&lt;=$N$4,"VENCIDO","NO VENCIDO"))</f>
        <v xml:space="preserve"> </v>
      </c>
      <c r="T203" s="18"/>
      <c r="U203" s="19"/>
      <c r="V203" s="19"/>
      <c r="W203" s="20"/>
      <c r="X203" s="20"/>
      <c r="Y203" s="163">
        <f>+AT203</f>
        <v>0</v>
      </c>
      <c r="Z203" s="21"/>
      <c r="AA203" s="4"/>
      <c r="AB203" s="166"/>
      <c r="AC203" s="166"/>
      <c r="AD203" s="170">
        <f>+AB203+AC203</f>
        <v>0</v>
      </c>
      <c r="AE203" s="166"/>
      <c r="AF203" s="166"/>
      <c r="AG203" s="166"/>
      <c r="AH203" s="166"/>
      <c r="AI203" s="166"/>
      <c r="AJ203" s="166"/>
      <c r="AK203" s="166"/>
      <c r="AL203" s="166"/>
      <c r="AM203" s="166"/>
      <c r="AN203" s="166"/>
      <c r="AO203" s="183">
        <f>SUM(AD203:AN207)</f>
        <v>0</v>
      </c>
      <c r="AP203" s="24"/>
      <c r="AQ203" s="8"/>
    </row>
    <row r="204" spans="1:43" ht="14.65" customHeight="1">
      <c r="A204" s="101"/>
      <c r="B204" s="193"/>
      <c r="C204" s="193"/>
      <c r="D204" s="118"/>
      <c r="E204" s="127"/>
      <c r="F204" s="133"/>
      <c r="G204" s="133"/>
      <c r="H204" s="133"/>
      <c r="I204" s="133"/>
      <c r="J204" s="145"/>
      <c r="K204" s="148"/>
      <c r="L204" s="151"/>
      <c r="M204" s="154"/>
      <c r="N204" s="14"/>
      <c r="O204" s="15"/>
      <c r="P204" s="15"/>
      <c r="Q204" s="16"/>
      <c r="R204" s="17" t="str">
        <f ca="1">IF(Q204=0," ",IFERROR(IF(DATEDIF(TODAY(),Q204,"M")&lt;=5,"ROJO",IF(DATEDIF(TODAY(),Q204,"M")&gt;=12,"VERDE",IF(AND(DATEDIF(TODAY(),Q204,"M")&gt;=6,DATEDIF(TODAY(),Q204,"M")&lt;=11),"AMARILLO"))),S204))</f>
        <v xml:space="preserve"> </v>
      </c>
      <c r="S204" s="25" t="str">
        <f>IF(Q204=0," ",IF(Q204&lt;=$N$4,"VENCIDO","NO VENCIDO"))</f>
        <v xml:space="preserve"> </v>
      </c>
      <c r="T204" s="18"/>
      <c r="U204" s="19"/>
      <c r="V204" s="19"/>
      <c r="W204" s="20"/>
      <c r="X204" s="20"/>
      <c r="Y204" s="164"/>
      <c r="Z204" s="21"/>
      <c r="AA204" s="4"/>
      <c r="AB204" s="166"/>
      <c r="AC204" s="166"/>
      <c r="AD204" s="170"/>
      <c r="AE204" s="166"/>
      <c r="AF204" s="166"/>
      <c r="AG204" s="166"/>
      <c r="AH204" s="166"/>
      <c r="AI204" s="166"/>
      <c r="AJ204" s="166"/>
      <c r="AK204" s="166"/>
      <c r="AL204" s="166"/>
      <c r="AM204" s="166"/>
      <c r="AN204" s="166"/>
      <c r="AO204" s="184"/>
      <c r="AP204" s="24"/>
      <c r="AQ204" s="8"/>
    </row>
    <row r="205" spans="1:43" ht="14.65" customHeight="1">
      <c r="A205" s="101"/>
      <c r="B205" s="193"/>
      <c r="C205" s="193"/>
      <c r="D205" s="118"/>
      <c r="E205" s="127"/>
      <c r="F205" s="133"/>
      <c r="G205" s="133"/>
      <c r="H205" s="133"/>
      <c r="I205" s="133"/>
      <c r="J205" s="145"/>
      <c r="K205" s="148"/>
      <c r="L205" s="151"/>
      <c r="M205" s="154"/>
      <c r="N205" s="14"/>
      <c r="O205" s="15"/>
      <c r="P205" s="15"/>
      <c r="Q205" s="16"/>
      <c r="R205" s="17" t="str">
        <f ca="1">IF(Q205=0," ",IFERROR(IF(DATEDIF(TODAY(),Q205,"M")&lt;=5,"ROJO",IF(DATEDIF(TODAY(),Q205,"M")&gt;=12,"VERDE",IF(AND(DATEDIF(TODAY(),Q205,"M")&gt;=6,DATEDIF(TODAY(),Q205,"M")&lt;=11),"AMARILLO"))),S205))</f>
        <v xml:space="preserve"> </v>
      </c>
      <c r="S205" s="25" t="str">
        <f>IF(Q205=0," ",IF(Q205&lt;=$N$4,"VENCIDO","NO VENCIDO"))</f>
        <v xml:space="preserve"> </v>
      </c>
      <c r="T205" s="18"/>
      <c r="U205" s="19"/>
      <c r="V205" s="19"/>
      <c r="W205" s="20"/>
      <c r="X205" s="20"/>
      <c r="Y205" s="164"/>
      <c r="Z205" s="21"/>
      <c r="AA205" s="4"/>
      <c r="AB205" s="166"/>
      <c r="AC205" s="166"/>
      <c r="AD205" s="170"/>
      <c r="AE205" s="166"/>
      <c r="AF205" s="166"/>
      <c r="AG205" s="166"/>
      <c r="AH205" s="166"/>
      <c r="AI205" s="166"/>
      <c r="AJ205" s="166"/>
      <c r="AK205" s="166"/>
      <c r="AL205" s="166"/>
      <c r="AM205" s="166"/>
      <c r="AN205" s="166"/>
      <c r="AO205" s="184"/>
      <c r="AP205" s="24"/>
      <c r="AQ205" s="8"/>
    </row>
    <row r="206" spans="1:43" ht="14.65" customHeight="1">
      <c r="A206" s="101"/>
      <c r="B206" s="193"/>
      <c r="C206" s="193"/>
      <c r="D206" s="118"/>
      <c r="E206" s="127"/>
      <c r="F206" s="133"/>
      <c r="G206" s="133"/>
      <c r="H206" s="133"/>
      <c r="I206" s="133"/>
      <c r="J206" s="145"/>
      <c r="K206" s="148"/>
      <c r="L206" s="151"/>
      <c r="M206" s="154"/>
      <c r="N206" s="14"/>
      <c r="O206" s="15"/>
      <c r="P206" s="15"/>
      <c r="Q206" s="16"/>
      <c r="R206" s="17" t="str">
        <f ca="1">IF(Q206=0," ",IFERROR(IF(DATEDIF(TODAY(),Q206,"M")&lt;=5,"ROJO",IF(DATEDIF(TODAY(),Q206,"M")&gt;=12,"VERDE",IF(AND(DATEDIF(TODAY(),Q206,"M")&gt;=6,DATEDIF(TODAY(),Q206,"M")&lt;=11),"AMARILLO"))),S206))</f>
        <v xml:space="preserve"> </v>
      </c>
      <c r="S206" s="25" t="str">
        <f>IF(Q206=0," ",IF(Q206&lt;=$N$4,"VENCIDO","NO VENCIDO"))</f>
        <v xml:space="preserve"> </v>
      </c>
      <c r="T206" s="18"/>
      <c r="U206" s="19"/>
      <c r="V206" s="19"/>
      <c r="W206" s="20"/>
      <c r="X206" s="20"/>
      <c r="Y206" s="164"/>
      <c r="Z206" s="21"/>
      <c r="AA206" s="4"/>
      <c r="AB206" s="166"/>
      <c r="AC206" s="166"/>
      <c r="AD206" s="170"/>
      <c r="AE206" s="166"/>
      <c r="AF206" s="166"/>
      <c r="AG206" s="166"/>
      <c r="AH206" s="166"/>
      <c r="AI206" s="166"/>
      <c r="AJ206" s="166"/>
      <c r="AK206" s="166"/>
      <c r="AL206" s="166"/>
      <c r="AM206" s="166"/>
      <c r="AN206" s="166"/>
      <c r="AO206" s="184"/>
      <c r="AP206" s="24"/>
      <c r="AQ206" s="8"/>
    </row>
    <row r="207" spans="1:43" ht="14.65" customHeight="1">
      <c r="A207" s="101"/>
      <c r="B207" s="193"/>
      <c r="C207" s="193"/>
      <c r="D207" s="118"/>
      <c r="E207" s="127"/>
      <c r="F207" s="133"/>
      <c r="G207" s="133"/>
      <c r="H207" s="133"/>
      <c r="I207" s="133"/>
      <c r="J207" s="145"/>
      <c r="K207" s="148"/>
      <c r="L207" s="151"/>
      <c r="M207" s="155"/>
      <c r="N207" s="14"/>
      <c r="O207" s="15"/>
      <c r="P207" s="15"/>
      <c r="Q207" s="16"/>
      <c r="R207" s="17" t="str">
        <f ca="1">IF(Q207=0," ",IFERROR(IF(DATEDIF(TODAY(),Q207,"M")&lt;=5,"ROJO",IF(DATEDIF(TODAY(),Q207,"M")&gt;=12,"VERDE",IF(AND(DATEDIF(TODAY(),Q207,"M")&gt;=6,DATEDIF(TODAY(),Q207,"M")&lt;=11),"AMARILLO"))),S207))</f>
        <v xml:space="preserve"> </v>
      </c>
      <c r="S207" s="25" t="str">
        <f>IF(Q207=0," ",IF(Q207&lt;=$N$4,"VENCIDO","NO VENCIDO"))</f>
        <v xml:space="preserve"> </v>
      </c>
      <c r="T207" s="18"/>
      <c r="U207" s="19"/>
      <c r="V207" s="19"/>
      <c r="W207" s="20"/>
      <c r="X207" s="20"/>
      <c r="Y207" s="164"/>
      <c r="Z207" s="21"/>
      <c r="AA207" s="4"/>
      <c r="AB207" s="166"/>
      <c r="AC207" s="166"/>
      <c r="AD207" s="170"/>
      <c r="AE207" s="166"/>
      <c r="AF207" s="166"/>
      <c r="AG207" s="166"/>
      <c r="AH207" s="166"/>
      <c r="AI207" s="166"/>
      <c r="AJ207" s="166"/>
      <c r="AK207" s="166"/>
      <c r="AL207" s="166"/>
      <c r="AM207" s="166"/>
      <c r="AN207" s="166"/>
      <c r="AO207" s="185"/>
      <c r="AP207" s="24"/>
      <c r="AQ207" s="8"/>
    </row>
    <row r="208" spans="1:43" ht="16.5">
      <c r="A208" s="102"/>
      <c r="B208" s="193"/>
      <c r="C208" s="193"/>
      <c r="D208" s="119"/>
      <c r="E208" s="128"/>
      <c r="F208" s="134"/>
      <c r="G208" s="134"/>
      <c r="H208" s="134"/>
      <c r="I208" s="134"/>
      <c r="J208" s="146"/>
      <c r="K208" s="149"/>
      <c r="L208" s="152"/>
      <c r="M208" s="28" t="b">
        <f>M203=N208</f>
        <v>1</v>
      </c>
      <c r="N208" s="29">
        <f>SUM(N203:N207)</f>
        <v>0</v>
      </c>
      <c r="O208" s="30" t="s">
        <v>112</v>
      </c>
      <c r="P208" s="31"/>
      <c r="Q208" s="32"/>
      <c r="R208" s="32"/>
      <c r="S208" s="32"/>
      <c r="T208" s="33">
        <f>SUM(T203:T207)</f>
        <v>0</v>
      </c>
      <c r="U208" s="34"/>
      <c r="V208" s="34"/>
      <c r="W208" s="34"/>
      <c r="X208" s="35"/>
      <c r="Y208" s="165"/>
      <c r="Z208" s="36"/>
      <c r="AA208" s="4"/>
      <c r="AB208" s="37"/>
      <c r="AC208" s="37"/>
      <c r="AD208" s="38"/>
      <c r="AE208" s="37"/>
      <c r="AF208" s="37"/>
      <c r="AG208" s="37"/>
      <c r="AH208" s="37"/>
      <c r="AI208" s="37"/>
      <c r="AJ208" s="37"/>
      <c r="AK208" s="37"/>
      <c r="AL208" s="37"/>
      <c r="AM208" s="37"/>
      <c r="AN208" s="37"/>
      <c r="AO208" s="39"/>
      <c r="AP208" s="24"/>
      <c r="AQ208" s="8"/>
    </row>
    <row r="209" spans="1:43" ht="14.65" customHeight="1">
      <c r="A209" s="100">
        <f>A203+1</f>
        <v>35</v>
      </c>
      <c r="B209" s="193" t="s">
        <v>177</v>
      </c>
      <c r="C209" s="193"/>
      <c r="D209" s="117">
        <f>+Noviembre!M209</f>
        <v>0</v>
      </c>
      <c r="E209" s="126"/>
      <c r="F209" s="132"/>
      <c r="G209" s="132"/>
      <c r="H209" s="132"/>
      <c r="I209" s="132"/>
      <c r="J209" s="144">
        <f>+F209+G209</f>
        <v>0</v>
      </c>
      <c r="K209" s="147">
        <f>+AO209</f>
        <v>0</v>
      </c>
      <c r="L209" s="150">
        <f>+J209+K209</f>
        <v>0</v>
      </c>
      <c r="M209" s="153">
        <f>+(D209+E209)-(L209)+H209-I209</f>
        <v>0</v>
      </c>
      <c r="N209" s="14"/>
      <c r="O209" s="15"/>
      <c r="P209" s="15"/>
      <c r="Q209" s="16"/>
      <c r="R209" s="17" t="str">
        <f ca="1">IF(Q209=0," ",IFERROR(IF(DATEDIF(TODAY(),Q209,"M")&lt;=5,"ROJO",IF(DATEDIF(TODAY(),Q209,"M")&gt;=12,"VERDE",IF(AND(DATEDIF(TODAY(),Q209,"M")&gt;=6,DATEDIF(TODAY(),Q209,"M")&lt;=11),"AMARILLO"))),S209))</f>
        <v xml:space="preserve"> </v>
      </c>
      <c r="S209" s="17" t="str">
        <f>IF(Q209=0," ",IF(Q209&lt;=$N$4,"VENCIDO","NO VENCIDO"))</f>
        <v xml:space="preserve"> </v>
      </c>
      <c r="T209" s="18"/>
      <c r="U209" s="19"/>
      <c r="V209" s="19"/>
      <c r="W209" s="20"/>
      <c r="X209" s="20"/>
      <c r="Y209" s="163">
        <f>+AT209</f>
        <v>0</v>
      </c>
      <c r="Z209" s="21"/>
      <c r="AA209" s="4"/>
      <c r="AB209" s="166"/>
      <c r="AC209" s="166"/>
      <c r="AD209" s="170">
        <f>+AB209+AC209</f>
        <v>0</v>
      </c>
      <c r="AE209" s="166"/>
      <c r="AF209" s="166"/>
      <c r="AG209" s="166"/>
      <c r="AH209" s="166"/>
      <c r="AI209" s="166"/>
      <c r="AJ209" s="166"/>
      <c r="AK209" s="166"/>
      <c r="AL209" s="166"/>
      <c r="AM209" s="166"/>
      <c r="AN209" s="166"/>
      <c r="AO209" s="183">
        <f>SUM(AD209:AN213)</f>
        <v>0</v>
      </c>
      <c r="AP209" s="24"/>
      <c r="AQ209" s="8"/>
    </row>
    <row r="210" spans="1:43" ht="14.65" customHeight="1">
      <c r="A210" s="101"/>
      <c r="B210" s="193"/>
      <c r="C210" s="193"/>
      <c r="D210" s="118"/>
      <c r="E210" s="127"/>
      <c r="F210" s="133"/>
      <c r="G210" s="133"/>
      <c r="H210" s="133"/>
      <c r="I210" s="133"/>
      <c r="J210" s="145"/>
      <c r="K210" s="148"/>
      <c r="L210" s="151"/>
      <c r="M210" s="154"/>
      <c r="N210" s="14"/>
      <c r="O210" s="15"/>
      <c r="P210" s="15"/>
      <c r="Q210" s="16"/>
      <c r="R210" s="17" t="str">
        <f ca="1">IF(Q210=0," ",IFERROR(IF(DATEDIF(TODAY(),Q210,"M")&lt;=5,"ROJO",IF(DATEDIF(TODAY(),Q210,"M")&gt;=12,"VERDE",IF(AND(DATEDIF(TODAY(),Q210,"M")&gt;=6,DATEDIF(TODAY(),Q210,"M")&lt;=11),"AMARILLO"))),S210))</f>
        <v xml:space="preserve"> </v>
      </c>
      <c r="S210" s="25" t="str">
        <f>IF(Q210=0," ",IF(Q210&lt;=$N$4,"VENCIDO","NO VENCIDO"))</f>
        <v xml:space="preserve"> </v>
      </c>
      <c r="T210" s="18"/>
      <c r="U210" s="19"/>
      <c r="V210" s="19"/>
      <c r="W210" s="20"/>
      <c r="X210" s="20"/>
      <c r="Y210" s="164"/>
      <c r="Z210" s="21"/>
      <c r="AA210" s="4"/>
      <c r="AB210" s="166"/>
      <c r="AC210" s="166"/>
      <c r="AD210" s="170"/>
      <c r="AE210" s="166"/>
      <c r="AF210" s="166"/>
      <c r="AG210" s="166"/>
      <c r="AH210" s="166"/>
      <c r="AI210" s="166"/>
      <c r="AJ210" s="166"/>
      <c r="AK210" s="166"/>
      <c r="AL210" s="166"/>
      <c r="AM210" s="166"/>
      <c r="AN210" s="166"/>
      <c r="AO210" s="184"/>
      <c r="AP210" s="24"/>
      <c r="AQ210" s="8"/>
    </row>
    <row r="211" spans="1:43" ht="14.65" customHeight="1">
      <c r="A211" s="101"/>
      <c r="B211" s="193"/>
      <c r="C211" s="193"/>
      <c r="D211" s="118"/>
      <c r="E211" s="127"/>
      <c r="F211" s="133"/>
      <c r="G211" s="133"/>
      <c r="H211" s="133"/>
      <c r="I211" s="133"/>
      <c r="J211" s="145"/>
      <c r="K211" s="148"/>
      <c r="L211" s="151"/>
      <c r="M211" s="154"/>
      <c r="N211" s="14"/>
      <c r="O211" s="15"/>
      <c r="P211" s="15"/>
      <c r="Q211" s="16"/>
      <c r="R211" s="17" t="str">
        <f ca="1">IF(Q211=0," ",IFERROR(IF(DATEDIF(TODAY(),Q211,"M")&lt;=5,"ROJO",IF(DATEDIF(TODAY(),Q211,"M")&gt;=12,"VERDE",IF(AND(DATEDIF(TODAY(),Q211,"M")&gt;=6,DATEDIF(TODAY(),Q211,"M")&lt;=11),"AMARILLO"))),S211))</f>
        <v xml:space="preserve"> </v>
      </c>
      <c r="S211" s="25" t="str">
        <f>IF(Q211=0," ",IF(Q211&lt;=$N$4,"VENCIDO","NO VENCIDO"))</f>
        <v xml:space="preserve"> </v>
      </c>
      <c r="T211" s="18"/>
      <c r="U211" s="19"/>
      <c r="V211" s="19"/>
      <c r="W211" s="20"/>
      <c r="X211" s="20"/>
      <c r="Y211" s="164"/>
      <c r="Z211" s="21"/>
      <c r="AA211" s="4"/>
      <c r="AB211" s="166"/>
      <c r="AC211" s="166"/>
      <c r="AD211" s="170"/>
      <c r="AE211" s="166"/>
      <c r="AF211" s="166"/>
      <c r="AG211" s="166"/>
      <c r="AH211" s="166"/>
      <c r="AI211" s="166"/>
      <c r="AJ211" s="166"/>
      <c r="AK211" s="166"/>
      <c r="AL211" s="166"/>
      <c r="AM211" s="166"/>
      <c r="AN211" s="166"/>
      <c r="AO211" s="184"/>
      <c r="AP211" s="24"/>
      <c r="AQ211" s="8"/>
    </row>
    <row r="212" spans="1:43" ht="14.65" customHeight="1">
      <c r="A212" s="101"/>
      <c r="B212" s="193"/>
      <c r="C212" s="193"/>
      <c r="D212" s="118"/>
      <c r="E212" s="127"/>
      <c r="F212" s="133"/>
      <c r="G212" s="133"/>
      <c r="H212" s="133"/>
      <c r="I212" s="133"/>
      <c r="J212" s="145"/>
      <c r="K212" s="148"/>
      <c r="L212" s="151"/>
      <c r="M212" s="154"/>
      <c r="N212" s="14"/>
      <c r="O212" s="15"/>
      <c r="P212" s="15"/>
      <c r="Q212" s="16"/>
      <c r="R212" s="17" t="str">
        <f ca="1">IF(Q212=0," ",IFERROR(IF(DATEDIF(TODAY(),Q212,"M")&lt;=5,"ROJO",IF(DATEDIF(TODAY(),Q212,"M")&gt;=12,"VERDE",IF(AND(DATEDIF(TODAY(),Q212,"M")&gt;=6,DATEDIF(TODAY(),Q212,"M")&lt;=11),"AMARILLO"))),S212))</f>
        <v xml:space="preserve"> </v>
      </c>
      <c r="S212" s="25" t="str">
        <f>IF(Q212=0," ",IF(Q212&lt;=$N$4,"VENCIDO","NO VENCIDO"))</f>
        <v xml:space="preserve"> </v>
      </c>
      <c r="T212" s="18"/>
      <c r="U212" s="19"/>
      <c r="V212" s="19"/>
      <c r="W212" s="20"/>
      <c r="X212" s="20"/>
      <c r="Y212" s="164"/>
      <c r="Z212" s="21"/>
      <c r="AA212" s="4"/>
      <c r="AB212" s="166"/>
      <c r="AC212" s="166"/>
      <c r="AD212" s="170"/>
      <c r="AE212" s="166"/>
      <c r="AF212" s="166"/>
      <c r="AG212" s="166"/>
      <c r="AH212" s="166"/>
      <c r="AI212" s="166"/>
      <c r="AJ212" s="166"/>
      <c r="AK212" s="166"/>
      <c r="AL212" s="166"/>
      <c r="AM212" s="166"/>
      <c r="AN212" s="166"/>
      <c r="AO212" s="184"/>
      <c r="AP212" s="24"/>
      <c r="AQ212" s="8"/>
    </row>
    <row r="213" spans="1:43" ht="14.65" customHeight="1">
      <c r="A213" s="101"/>
      <c r="B213" s="193"/>
      <c r="C213" s="193"/>
      <c r="D213" s="118"/>
      <c r="E213" s="127"/>
      <c r="F213" s="133"/>
      <c r="G213" s="133"/>
      <c r="H213" s="133"/>
      <c r="I213" s="133"/>
      <c r="J213" s="145"/>
      <c r="K213" s="148"/>
      <c r="L213" s="151"/>
      <c r="M213" s="155"/>
      <c r="N213" s="14"/>
      <c r="O213" s="15"/>
      <c r="P213" s="15"/>
      <c r="Q213" s="16"/>
      <c r="R213" s="17" t="str">
        <f ca="1">IF(Q213=0," ",IFERROR(IF(DATEDIF(TODAY(),Q213,"M")&lt;=5,"ROJO",IF(DATEDIF(TODAY(),Q213,"M")&gt;=12,"VERDE",IF(AND(DATEDIF(TODAY(),Q213,"M")&gt;=6,DATEDIF(TODAY(),Q213,"M")&lt;=11),"AMARILLO"))),S213))</f>
        <v xml:space="preserve"> </v>
      </c>
      <c r="S213" s="25" t="str">
        <f>IF(Q213=0," ",IF(Q213&lt;=$N$4,"VENCIDO","NO VENCIDO"))</f>
        <v xml:space="preserve"> </v>
      </c>
      <c r="T213" s="18"/>
      <c r="U213" s="19"/>
      <c r="V213" s="19"/>
      <c r="W213" s="20"/>
      <c r="X213" s="20"/>
      <c r="Y213" s="164"/>
      <c r="Z213" s="21"/>
      <c r="AA213" s="4"/>
      <c r="AB213" s="166"/>
      <c r="AC213" s="166"/>
      <c r="AD213" s="170"/>
      <c r="AE213" s="166"/>
      <c r="AF213" s="166"/>
      <c r="AG213" s="166"/>
      <c r="AH213" s="166"/>
      <c r="AI213" s="166"/>
      <c r="AJ213" s="166"/>
      <c r="AK213" s="166"/>
      <c r="AL213" s="166"/>
      <c r="AM213" s="166"/>
      <c r="AN213" s="166"/>
      <c r="AO213" s="185"/>
      <c r="AP213" s="24"/>
      <c r="AQ213" s="8"/>
    </row>
    <row r="214" spans="1:43" ht="16.5">
      <c r="A214" s="102"/>
      <c r="B214" s="193"/>
      <c r="C214" s="193"/>
      <c r="D214" s="119"/>
      <c r="E214" s="128"/>
      <c r="F214" s="134"/>
      <c r="G214" s="134"/>
      <c r="H214" s="134"/>
      <c r="I214" s="134"/>
      <c r="J214" s="146"/>
      <c r="K214" s="149"/>
      <c r="L214" s="152"/>
      <c r="M214" s="28" t="b">
        <f>M209=N214</f>
        <v>1</v>
      </c>
      <c r="N214" s="29">
        <f>SUM(N209:N213)</f>
        <v>0</v>
      </c>
      <c r="O214" s="30" t="s">
        <v>112</v>
      </c>
      <c r="P214" s="31"/>
      <c r="Q214" s="32"/>
      <c r="R214" s="32"/>
      <c r="S214" s="32"/>
      <c r="T214" s="33">
        <f>SUM(T209:T213)</f>
        <v>0</v>
      </c>
      <c r="U214" s="34"/>
      <c r="V214" s="34"/>
      <c r="W214" s="34"/>
      <c r="X214" s="35"/>
      <c r="Y214" s="165"/>
      <c r="Z214" s="36"/>
      <c r="AA214" s="4"/>
      <c r="AB214" s="37"/>
      <c r="AC214" s="37"/>
      <c r="AD214" s="38"/>
      <c r="AE214" s="37"/>
      <c r="AF214" s="37"/>
      <c r="AG214" s="37"/>
      <c r="AH214" s="37"/>
      <c r="AI214" s="37"/>
      <c r="AJ214" s="37"/>
      <c r="AK214" s="37"/>
      <c r="AL214" s="37"/>
      <c r="AM214" s="37"/>
      <c r="AN214" s="37"/>
      <c r="AO214" s="39"/>
      <c r="AP214" s="24"/>
      <c r="AQ214" s="8"/>
    </row>
    <row r="215" spans="1:43" ht="14.65" customHeight="1">
      <c r="A215" s="100">
        <f>A209+1</f>
        <v>36</v>
      </c>
      <c r="B215" s="193" t="s">
        <v>178</v>
      </c>
      <c r="C215" s="193"/>
      <c r="D215" s="117">
        <f>+Noviembre!M215</f>
        <v>0</v>
      </c>
      <c r="E215" s="126"/>
      <c r="F215" s="132"/>
      <c r="G215" s="132"/>
      <c r="H215" s="132"/>
      <c r="I215" s="132"/>
      <c r="J215" s="144">
        <f>+F215+G215</f>
        <v>0</v>
      </c>
      <c r="K215" s="147">
        <f>+AO215</f>
        <v>0</v>
      </c>
      <c r="L215" s="150">
        <f>+J215+K215</f>
        <v>0</v>
      </c>
      <c r="M215" s="153">
        <f>+(D215+E215)-(L215)+H215-I215</f>
        <v>0</v>
      </c>
      <c r="N215" s="14"/>
      <c r="O215" s="15"/>
      <c r="P215" s="15"/>
      <c r="Q215" s="16"/>
      <c r="R215" s="17" t="str">
        <f ca="1">IF(Q215=0," ",IFERROR(IF(DATEDIF(TODAY(),Q215,"M")&lt;=5,"ROJO",IF(DATEDIF(TODAY(),Q215,"M")&gt;=12,"VERDE",IF(AND(DATEDIF(TODAY(),Q215,"M")&gt;=6,DATEDIF(TODAY(),Q215,"M")&lt;=11),"AMARILLO"))),S215))</f>
        <v xml:space="preserve"> </v>
      </c>
      <c r="S215" s="17" t="str">
        <f>IF(Q215=0," ",IF(Q215&lt;=$N$4,"VENCIDO","NO VENCIDO"))</f>
        <v xml:space="preserve"> </v>
      </c>
      <c r="T215" s="18"/>
      <c r="U215" s="19"/>
      <c r="V215" s="19"/>
      <c r="W215" s="20"/>
      <c r="X215" s="20"/>
      <c r="Y215" s="163">
        <f>+AT215</f>
        <v>0</v>
      </c>
      <c r="Z215" s="21"/>
      <c r="AA215" s="4"/>
      <c r="AB215" s="166"/>
      <c r="AC215" s="166"/>
      <c r="AD215" s="170">
        <f>+AB215+AC215</f>
        <v>0</v>
      </c>
      <c r="AE215" s="166"/>
      <c r="AF215" s="166"/>
      <c r="AG215" s="166"/>
      <c r="AH215" s="166"/>
      <c r="AI215" s="166"/>
      <c r="AJ215" s="166"/>
      <c r="AK215" s="166"/>
      <c r="AL215" s="166"/>
      <c r="AM215" s="166"/>
      <c r="AN215" s="166"/>
      <c r="AO215" s="183">
        <f>SUM(AD215:AN219)</f>
        <v>0</v>
      </c>
      <c r="AP215" s="24"/>
      <c r="AQ215" s="8"/>
    </row>
    <row r="216" spans="1:43" ht="14.65" customHeight="1">
      <c r="A216" s="101"/>
      <c r="B216" s="193"/>
      <c r="C216" s="193"/>
      <c r="D216" s="118"/>
      <c r="E216" s="127"/>
      <c r="F216" s="133"/>
      <c r="G216" s="133"/>
      <c r="H216" s="133"/>
      <c r="I216" s="133"/>
      <c r="J216" s="145"/>
      <c r="K216" s="148"/>
      <c r="L216" s="151"/>
      <c r="M216" s="154"/>
      <c r="N216" s="14"/>
      <c r="O216" s="15"/>
      <c r="P216" s="15"/>
      <c r="Q216" s="16"/>
      <c r="R216" s="17" t="str">
        <f ca="1">IF(Q216=0," ",IFERROR(IF(DATEDIF(TODAY(),Q216,"M")&lt;=5,"ROJO",IF(DATEDIF(TODAY(),Q216,"M")&gt;=12,"VERDE",IF(AND(DATEDIF(TODAY(),Q216,"M")&gt;=6,DATEDIF(TODAY(),Q216,"M")&lt;=11),"AMARILLO"))),S216))</f>
        <v xml:space="preserve"> </v>
      </c>
      <c r="S216" s="25" t="str">
        <f>IF(Q216=0," ",IF(Q216&lt;=$N$4,"VENCIDO","NO VENCIDO"))</f>
        <v xml:space="preserve"> </v>
      </c>
      <c r="T216" s="18"/>
      <c r="U216" s="19"/>
      <c r="V216" s="19"/>
      <c r="W216" s="20"/>
      <c r="X216" s="20"/>
      <c r="Y216" s="164"/>
      <c r="Z216" s="21"/>
      <c r="AA216" s="4"/>
      <c r="AB216" s="166"/>
      <c r="AC216" s="166"/>
      <c r="AD216" s="170"/>
      <c r="AE216" s="166"/>
      <c r="AF216" s="166"/>
      <c r="AG216" s="166"/>
      <c r="AH216" s="166"/>
      <c r="AI216" s="166"/>
      <c r="AJ216" s="166"/>
      <c r="AK216" s="166"/>
      <c r="AL216" s="166"/>
      <c r="AM216" s="166"/>
      <c r="AN216" s="166"/>
      <c r="AO216" s="184"/>
      <c r="AP216" s="24"/>
      <c r="AQ216" s="8"/>
    </row>
    <row r="217" spans="1:43" ht="14.65" customHeight="1">
      <c r="A217" s="101"/>
      <c r="B217" s="193"/>
      <c r="C217" s="193"/>
      <c r="D217" s="118"/>
      <c r="E217" s="127"/>
      <c r="F217" s="133"/>
      <c r="G217" s="133"/>
      <c r="H217" s="133"/>
      <c r="I217" s="133"/>
      <c r="J217" s="145"/>
      <c r="K217" s="148"/>
      <c r="L217" s="151"/>
      <c r="M217" s="154"/>
      <c r="N217" s="14"/>
      <c r="O217" s="15"/>
      <c r="P217" s="15"/>
      <c r="Q217" s="16"/>
      <c r="R217" s="17" t="str">
        <f ca="1">IF(Q217=0," ",IFERROR(IF(DATEDIF(TODAY(),Q217,"M")&lt;=5,"ROJO",IF(DATEDIF(TODAY(),Q217,"M")&gt;=12,"VERDE",IF(AND(DATEDIF(TODAY(),Q217,"M")&gt;=6,DATEDIF(TODAY(),Q217,"M")&lt;=11),"AMARILLO"))),S217))</f>
        <v xml:space="preserve"> </v>
      </c>
      <c r="S217" s="25" t="str">
        <f>IF(Q217=0," ",IF(Q217&lt;=$N$4,"VENCIDO","NO VENCIDO"))</f>
        <v xml:space="preserve"> </v>
      </c>
      <c r="T217" s="18"/>
      <c r="U217" s="19"/>
      <c r="V217" s="19"/>
      <c r="W217" s="20"/>
      <c r="X217" s="20"/>
      <c r="Y217" s="164"/>
      <c r="Z217" s="21"/>
      <c r="AA217" s="4"/>
      <c r="AB217" s="166"/>
      <c r="AC217" s="166"/>
      <c r="AD217" s="170"/>
      <c r="AE217" s="166"/>
      <c r="AF217" s="166"/>
      <c r="AG217" s="166"/>
      <c r="AH217" s="166"/>
      <c r="AI217" s="166"/>
      <c r="AJ217" s="166"/>
      <c r="AK217" s="166"/>
      <c r="AL217" s="166"/>
      <c r="AM217" s="166"/>
      <c r="AN217" s="166"/>
      <c r="AO217" s="184"/>
      <c r="AP217" s="24"/>
      <c r="AQ217" s="8"/>
    </row>
    <row r="218" spans="1:43" ht="14.65" customHeight="1">
      <c r="A218" s="101"/>
      <c r="B218" s="193"/>
      <c r="C218" s="193"/>
      <c r="D218" s="118"/>
      <c r="E218" s="127"/>
      <c r="F218" s="133"/>
      <c r="G218" s="133"/>
      <c r="H218" s="133"/>
      <c r="I218" s="133"/>
      <c r="J218" s="145"/>
      <c r="K218" s="148"/>
      <c r="L218" s="151"/>
      <c r="M218" s="154"/>
      <c r="N218" s="14"/>
      <c r="O218" s="15"/>
      <c r="P218" s="15"/>
      <c r="Q218" s="16"/>
      <c r="R218" s="17" t="str">
        <f ca="1">IF(Q218=0," ",IFERROR(IF(DATEDIF(TODAY(),Q218,"M")&lt;=5,"ROJO",IF(DATEDIF(TODAY(),Q218,"M")&gt;=12,"VERDE",IF(AND(DATEDIF(TODAY(),Q218,"M")&gt;=6,DATEDIF(TODAY(),Q218,"M")&lt;=11),"AMARILLO"))),S218))</f>
        <v xml:space="preserve"> </v>
      </c>
      <c r="S218" s="25" t="str">
        <f>IF(Q218=0," ",IF(Q218&lt;=$N$4,"VENCIDO","NO VENCIDO"))</f>
        <v xml:space="preserve"> </v>
      </c>
      <c r="T218" s="18"/>
      <c r="U218" s="19"/>
      <c r="V218" s="19"/>
      <c r="W218" s="20"/>
      <c r="X218" s="20"/>
      <c r="Y218" s="164"/>
      <c r="Z218" s="21"/>
      <c r="AA218" s="4"/>
      <c r="AB218" s="166"/>
      <c r="AC218" s="166"/>
      <c r="AD218" s="170"/>
      <c r="AE218" s="166"/>
      <c r="AF218" s="166"/>
      <c r="AG218" s="166"/>
      <c r="AH218" s="166"/>
      <c r="AI218" s="166"/>
      <c r="AJ218" s="166"/>
      <c r="AK218" s="166"/>
      <c r="AL218" s="166"/>
      <c r="AM218" s="166"/>
      <c r="AN218" s="166"/>
      <c r="AO218" s="184"/>
      <c r="AP218" s="24"/>
      <c r="AQ218" s="8"/>
    </row>
    <row r="219" spans="1:43" ht="14.65" customHeight="1">
      <c r="A219" s="101"/>
      <c r="B219" s="193"/>
      <c r="C219" s="193"/>
      <c r="D219" s="118"/>
      <c r="E219" s="127"/>
      <c r="F219" s="133"/>
      <c r="G219" s="133"/>
      <c r="H219" s="133"/>
      <c r="I219" s="133"/>
      <c r="J219" s="145"/>
      <c r="K219" s="148"/>
      <c r="L219" s="151"/>
      <c r="M219" s="155"/>
      <c r="N219" s="14"/>
      <c r="O219" s="15"/>
      <c r="P219" s="15"/>
      <c r="Q219" s="16"/>
      <c r="R219" s="17" t="str">
        <f ca="1">IF(Q219=0," ",IFERROR(IF(DATEDIF(TODAY(),Q219,"M")&lt;=5,"ROJO",IF(DATEDIF(TODAY(),Q219,"M")&gt;=12,"VERDE",IF(AND(DATEDIF(TODAY(),Q219,"M")&gt;=6,DATEDIF(TODAY(),Q219,"M")&lt;=11),"AMARILLO"))),S219))</f>
        <v xml:space="preserve"> </v>
      </c>
      <c r="S219" s="25" t="str">
        <f>IF(Q219=0," ",IF(Q219&lt;=$N$4,"VENCIDO","NO VENCIDO"))</f>
        <v xml:space="preserve"> </v>
      </c>
      <c r="T219" s="18"/>
      <c r="U219" s="19"/>
      <c r="V219" s="19"/>
      <c r="W219" s="20"/>
      <c r="X219" s="20"/>
      <c r="Y219" s="164"/>
      <c r="Z219" s="21"/>
      <c r="AA219" s="4"/>
      <c r="AB219" s="166"/>
      <c r="AC219" s="166"/>
      <c r="AD219" s="170"/>
      <c r="AE219" s="166"/>
      <c r="AF219" s="166"/>
      <c r="AG219" s="166"/>
      <c r="AH219" s="166"/>
      <c r="AI219" s="166"/>
      <c r="AJ219" s="166"/>
      <c r="AK219" s="166"/>
      <c r="AL219" s="166"/>
      <c r="AM219" s="166"/>
      <c r="AN219" s="166"/>
      <c r="AO219" s="185"/>
      <c r="AP219" s="24"/>
      <c r="AQ219" s="8"/>
    </row>
    <row r="220" spans="1:43" ht="16.5">
      <c r="A220" s="102"/>
      <c r="B220" s="194"/>
      <c r="C220" s="194"/>
      <c r="D220" s="119"/>
      <c r="E220" s="128"/>
      <c r="F220" s="134"/>
      <c r="G220" s="134"/>
      <c r="H220" s="134"/>
      <c r="I220" s="134"/>
      <c r="J220" s="146"/>
      <c r="K220" s="149"/>
      <c r="L220" s="152"/>
      <c r="M220" s="28" t="b">
        <f>M215=N220</f>
        <v>1</v>
      </c>
      <c r="N220" s="29">
        <f>SUM(N215:N219)</f>
        <v>0</v>
      </c>
      <c r="O220" s="30" t="s">
        <v>112</v>
      </c>
      <c r="P220" s="31"/>
      <c r="Q220" s="32"/>
      <c r="R220" s="32"/>
      <c r="S220" s="32"/>
      <c r="T220" s="33">
        <f>SUM(T215:T219)</f>
        <v>0</v>
      </c>
      <c r="U220" s="34"/>
      <c r="V220" s="34"/>
      <c r="W220" s="34"/>
      <c r="X220" s="35"/>
      <c r="Y220" s="165"/>
      <c r="Z220" s="36"/>
      <c r="AA220" s="4"/>
      <c r="AB220" s="37"/>
      <c r="AC220" s="38"/>
      <c r="AD220" s="38"/>
      <c r="AE220" s="38"/>
      <c r="AF220" s="38"/>
      <c r="AG220" s="38"/>
      <c r="AH220" s="38"/>
      <c r="AI220" s="38"/>
      <c r="AJ220" s="38"/>
      <c r="AK220" s="38"/>
      <c r="AL220" s="38"/>
      <c r="AM220" s="38"/>
      <c r="AN220" s="38"/>
      <c r="AO220" s="39"/>
      <c r="AP220" s="24"/>
      <c r="AQ220" s="8"/>
    </row>
    <row r="221" spans="1:43" ht="16.5">
      <c r="A221" s="96" t="s">
        <v>179</v>
      </c>
      <c r="B221" s="97"/>
      <c r="C221" s="98"/>
      <c r="D221" s="48"/>
      <c r="E221" s="48"/>
      <c r="F221" s="48"/>
      <c r="G221" s="48"/>
      <c r="H221" s="48"/>
      <c r="I221" s="48"/>
      <c r="J221" s="48"/>
      <c r="K221" s="48"/>
      <c r="L221" s="48"/>
      <c r="M221" s="48"/>
      <c r="N221" s="48"/>
      <c r="O221" s="48"/>
      <c r="P221" s="48"/>
      <c r="Q221" s="48"/>
      <c r="R221" s="48"/>
      <c r="S221" s="48"/>
      <c r="T221" s="48"/>
      <c r="U221" s="48"/>
      <c r="V221" s="48"/>
      <c r="W221" s="48"/>
      <c r="X221" s="48"/>
      <c r="Y221" s="48"/>
      <c r="Z221" s="49"/>
      <c r="AA221" s="4"/>
      <c r="AB221" s="50"/>
      <c r="AC221" s="51"/>
      <c r="AD221" s="51"/>
      <c r="AE221" s="51"/>
      <c r="AF221" s="51"/>
      <c r="AG221" s="51"/>
      <c r="AH221" s="51"/>
      <c r="AI221" s="51"/>
      <c r="AJ221" s="51"/>
      <c r="AK221" s="51"/>
      <c r="AL221" s="51"/>
      <c r="AM221" s="51"/>
      <c r="AN221" s="51"/>
      <c r="AO221" s="51"/>
      <c r="AP221" s="52"/>
      <c r="AQ221" s="8"/>
    </row>
    <row r="222" spans="1:43" ht="14.65" customHeight="1">
      <c r="A222" s="103">
        <v>1</v>
      </c>
      <c r="B222" s="193" t="s">
        <v>180</v>
      </c>
      <c r="C222" s="193"/>
      <c r="D222" s="117">
        <f>+Noviembre!M222</f>
        <v>20</v>
      </c>
      <c r="E222" s="126"/>
      <c r="F222" s="132"/>
      <c r="G222" s="132"/>
      <c r="H222" s="132"/>
      <c r="I222" s="132"/>
      <c r="J222" s="144">
        <f>+F222+G222</f>
        <v>0</v>
      </c>
      <c r="K222" s="147">
        <f>+AO222</f>
        <v>0</v>
      </c>
      <c r="L222" s="150">
        <f>+J222+K222</f>
        <v>0</v>
      </c>
      <c r="M222" s="153">
        <f>+(D222+E222)-(L222)+H222-I222</f>
        <v>20</v>
      </c>
      <c r="N222" s="14"/>
      <c r="O222" s="15"/>
      <c r="P222" s="15"/>
      <c r="Q222" s="16"/>
      <c r="R222" s="17" t="str">
        <f ca="1">IF(Q222=0," ",IFERROR(IF(DATEDIF(TODAY(),Q222,"M")&lt;=5,"ROJO",IF(DATEDIF(TODAY(),Q222,"M")&gt;=12,"VERDE",IF(AND(DATEDIF(TODAY(),Q222,"M")&gt;=6,DATEDIF(TODAY(),Q222,"M")&lt;=11),"AMARILLO"))),S222))</f>
        <v xml:space="preserve"> </v>
      </c>
      <c r="S222" s="17" t="str">
        <f>IF(Q222=0," ",IF(Q222&lt;=$N$4,"VENCIDO","NO VENCIDO"))</f>
        <v xml:space="preserve"> </v>
      </c>
      <c r="T222" s="18"/>
      <c r="U222" s="19"/>
      <c r="V222" s="19"/>
      <c r="W222" s="20"/>
      <c r="X222" s="20"/>
      <c r="Y222" s="163">
        <f>+AT222</f>
        <v>0</v>
      </c>
      <c r="Z222" s="21"/>
      <c r="AA222" s="4"/>
      <c r="AB222" s="166"/>
      <c r="AC222" s="166"/>
      <c r="AD222" s="170">
        <f>+AB222+AC222</f>
        <v>0</v>
      </c>
      <c r="AE222" s="167"/>
      <c r="AF222" s="167"/>
      <c r="AG222" s="167"/>
      <c r="AH222" s="167"/>
      <c r="AI222" s="167"/>
      <c r="AJ222" s="167"/>
      <c r="AK222" s="167"/>
      <c r="AL222" s="167"/>
      <c r="AM222" s="167"/>
      <c r="AN222" s="167"/>
      <c r="AO222" s="183">
        <f>SUM(AD222:AN226)</f>
        <v>0</v>
      </c>
      <c r="AP222" s="24"/>
      <c r="AQ222" s="8"/>
    </row>
    <row r="223" spans="1:43" ht="14.65" customHeight="1">
      <c r="A223" s="103"/>
      <c r="B223" s="193"/>
      <c r="C223" s="193"/>
      <c r="D223" s="118"/>
      <c r="E223" s="127"/>
      <c r="F223" s="133"/>
      <c r="G223" s="133"/>
      <c r="H223" s="133"/>
      <c r="I223" s="133"/>
      <c r="J223" s="145"/>
      <c r="K223" s="148"/>
      <c r="L223" s="151"/>
      <c r="M223" s="154"/>
      <c r="N223" s="14"/>
      <c r="O223" s="15"/>
      <c r="P223" s="15"/>
      <c r="Q223" s="16"/>
      <c r="R223" s="17" t="str">
        <f ca="1">IF(Q223=0," ",IFERROR(IF(DATEDIF(TODAY(),Q223,"M")&lt;=5,"ROJO",IF(DATEDIF(TODAY(),Q223,"M")&gt;=12,"VERDE",IF(AND(DATEDIF(TODAY(),Q223,"M")&gt;=6,DATEDIF(TODAY(),Q223,"M")&lt;=11),"AMARILLO"))),S223))</f>
        <v xml:space="preserve"> </v>
      </c>
      <c r="S223" s="25" t="str">
        <f>IF(Q223=0," ",IF(Q223&lt;=$N$4,"VENCIDO","NO VENCIDO"))</f>
        <v xml:space="preserve"> </v>
      </c>
      <c r="T223" s="18"/>
      <c r="U223" s="19"/>
      <c r="V223" s="19"/>
      <c r="W223" s="20"/>
      <c r="X223" s="20"/>
      <c r="Y223" s="164"/>
      <c r="Z223" s="21"/>
      <c r="AA223" s="4"/>
      <c r="AB223" s="166"/>
      <c r="AC223" s="166"/>
      <c r="AD223" s="170"/>
      <c r="AE223" s="168"/>
      <c r="AF223" s="168"/>
      <c r="AG223" s="168"/>
      <c r="AH223" s="168"/>
      <c r="AI223" s="168"/>
      <c r="AJ223" s="168"/>
      <c r="AK223" s="168"/>
      <c r="AL223" s="168"/>
      <c r="AM223" s="168"/>
      <c r="AN223" s="168"/>
      <c r="AO223" s="184"/>
      <c r="AP223" s="24"/>
      <c r="AQ223" s="8"/>
    </row>
    <row r="224" spans="1:43" ht="14.65" customHeight="1">
      <c r="A224" s="103"/>
      <c r="B224" s="193"/>
      <c r="C224" s="193"/>
      <c r="D224" s="118"/>
      <c r="E224" s="127"/>
      <c r="F224" s="133"/>
      <c r="G224" s="133"/>
      <c r="H224" s="133"/>
      <c r="I224" s="133"/>
      <c r="J224" s="145"/>
      <c r="K224" s="148"/>
      <c r="L224" s="151"/>
      <c r="M224" s="154"/>
      <c r="N224" s="14"/>
      <c r="O224" s="15"/>
      <c r="P224" s="15"/>
      <c r="Q224" s="16"/>
      <c r="R224" s="17" t="str">
        <f ca="1">IF(Q224=0," ",IFERROR(IF(DATEDIF(TODAY(),Q224,"M")&lt;=5,"ROJO",IF(DATEDIF(TODAY(),Q224,"M")&gt;=12,"VERDE",IF(AND(DATEDIF(TODAY(),Q224,"M")&gt;=6,DATEDIF(TODAY(),Q224,"M")&lt;=11),"AMARILLO"))),S224))</f>
        <v xml:space="preserve"> </v>
      </c>
      <c r="S224" s="25" t="str">
        <f>IF(Q224=0," ",IF(Q224&lt;=$N$4,"VENCIDO","NO VENCIDO"))</f>
        <v xml:space="preserve"> </v>
      </c>
      <c r="T224" s="18"/>
      <c r="U224" s="19"/>
      <c r="V224" s="19"/>
      <c r="W224" s="20"/>
      <c r="X224" s="20"/>
      <c r="Y224" s="164"/>
      <c r="Z224" s="21"/>
      <c r="AA224" s="4"/>
      <c r="AB224" s="166"/>
      <c r="AC224" s="166"/>
      <c r="AD224" s="170"/>
      <c r="AE224" s="168"/>
      <c r="AF224" s="168"/>
      <c r="AG224" s="168"/>
      <c r="AH224" s="168"/>
      <c r="AI224" s="168"/>
      <c r="AJ224" s="168"/>
      <c r="AK224" s="168"/>
      <c r="AL224" s="168"/>
      <c r="AM224" s="168"/>
      <c r="AN224" s="168"/>
      <c r="AO224" s="184"/>
      <c r="AP224" s="24"/>
      <c r="AQ224" s="8"/>
    </row>
    <row r="225" spans="1:43" ht="14.65" customHeight="1">
      <c r="A225" s="103"/>
      <c r="B225" s="193"/>
      <c r="C225" s="193"/>
      <c r="D225" s="118"/>
      <c r="E225" s="127"/>
      <c r="F225" s="133"/>
      <c r="G225" s="133"/>
      <c r="H225" s="133"/>
      <c r="I225" s="133"/>
      <c r="J225" s="145"/>
      <c r="K225" s="148"/>
      <c r="L225" s="151"/>
      <c r="M225" s="154"/>
      <c r="N225" s="14"/>
      <c r="O225" s="15"/>
      <c r="P225" s="15"/>
      <c r="Q225" s="16"/>
      <c r="R225" s="17" t="str">
        <f ca="1">IF(Q225=0," ",IFERROR(IF(DATEDIF(TODAY(),Q225,"M")&lt;=5,"ROJO",IF(DATEDIF(TODAY(),Q225,"M")&gt;=12,"VERDE",IF(AND(DATEDIF(TODAY(),Q225,"M")&gt;=6,DATEDIF(TODAY(),Q225,"M")&lt;=11),"AMARILLO"))),S225))</f>
        <v xml:space="preserve"> </v>
      </c>
      <c r="S225" s="25" t="str">
        <f>IF(Q225=0," ",IF(Q225&lt;=$N$4,"VENCIDO","NO VENCIDO"))</f>
        <v xml:space="preserve"> </v>
      </c>
      <c r="T225" s="18"/>
      <c r="U225" s="19"/>
      <c r="V225" s="19"/>
      <c r="W225" s="20"/>
      <c r="X225" s="20"/>
      <c r="Y225" s="164"/>
      <c r="Z225" s="21"/>
      <c r="AA225" s="4"/>
      <c r="AB225" s="166"/>
      <c r="AC225" s="166"/>
      <c r="AD225" s="170"/>
      <c r="AE225" s="168"/>
      <c r="AF225" s="168"/>
      <c r="AG225" s="168"/>
      <c r="AH225" s="168"/>
      <c r="AI225" s="168"/>
      <c r="AJ225" s="168"/>
      <c r="AK225" s="168"/>
      <c r="AL225" s="168"/>
      <c r="AM225" s="168"/>
      <c r="AN225" s="168"/>
      <c r="AO225" s="184"/>
      <c r="AP225" s="24"/>
      <c r="AQ225" s="8"/>
    </row>
    <row r="226" spans="1:43" ht="14.65" customHeight="1">
      <c r="A226" s="103"/>
      <c r="B226" s="193"/>
      <c r="C226" s="193"/>
      <c r="D226" s="118"/>
      <c r="E226" s="127"/>
      <c r="F226" s="133"/>
      <c r="G226" s="133"/>
      <c r="H226" s="133"/>
      <c r="I226" s="133"/>
      <c r="J226" s="145"/>
      <c r="K226" s="148"/>
      <c r="L226" s="151"/>
      <c r="M226" s="155"/>
      <c r="N226" s="14"/>
      <c r="O226" s="15"/>
      <c r="P226" s="15"/>
      <c r="Q226" s="16"/>
      <c r="R226" s="17" t="str">
        <f ca="1">IF(Q226=0," ",IFERROR(IF(DATEDIF(TODAY(),Q226,"M")&lt;=5,"ROJO",IF(DATEDIF(TODAY(),Q226,"M")&gt;=12,"VERDE",IF(AND(DATEDIF(TODAY(),Q226,"M")&gt;=6,DATEDIF(TODAY(),Q226,"M")&lt;=11),"AMARILLO"))),S226))</f>
        <v xml:space="preserve"> </v>
      </c>
      <c r="S226" s="25" t="str">
        <f>IF(Q226=0," ",IF(Q226&lt;=$N$4,"VENCIDO","NO VENCIDO"))</f>
        <v xml:space="preserve"> </v>
      </c>
      <c r="T226" s="18"/>
      <c r="U226" s="19"/>
      <c r="V226" s="19"/>
      <c r="W226" s="20"/>
      <c r="X226" s="20"/>
      <c r="Y226" s="164"/>
      <c r="Z226" s="21"/>
      <c r="AA226" s="4"/>
      <c r="AB226" s="166"/>
      <c r="AC226" s="166"/>
      <c r="AD226" s="170"/>
      <c r="AE226" s="169"/>
      <c r="AF226" s="169"/>
      <c r="AG226" s="169"/>
      <c r="AH226" s="169"/>
      <c r="AI226" s="169"/>
      <c r="AJ226" s="169"/>
      <c r="AK226" s="169"/>
      <c r="AL226" s="169"/>
      <c r="AM226" s="169"/>
      <c r="AN226" s="169"/>
      <c r="AO226" s="185"/>
      <c r="AP226" s="24"/>
      <c r="AQ226" s="8"/>
    </row>
    <row r="227" spans="1:43" ht="16.5">
      <c r="A227" s="103"/>
      <c r="B227" s="193"/>
      <c r="C227" s="193"/>
      <c r="D227" s="119"/>
      <c r="E227" s="128"/>
      <c r="F227" s="134"/>
      <c r="G227" s="134"/>
      <c r="H227" s="134"/>
      <c r="I227" s="134"/>
      <c r="J227" s="146"/>
      <c r="K227" s="149"/>
      <c r="L227" s="152"/>
      <c r="M227" s="28" t="b">
        <f>M222=N227</f>
        <v>0</v>
      </c>
      <c r="N227" s="29">
        <f>SUM(N222:N226)</f>
        <v>0</v>
      </c>
      <c r="O227" s="30" t="s">
        <v>112</v>
      </c>
      <c r="P227" s="31"/>
      <c r="Q227" s="32"/>
      <c r="R227" s="32"/>
      <c r="S227" s="32"/>
      <c r="T227" s="33">
        <f>SUM(T222:T226)</f>
        <v>0</v>
      </c>
      <c r="U227" s="34"/>
      <c r="V227" s="34"/>
      <c r="W227" s="35"/>
      <c r="X227" s="35"/>
      <c r="Y227" s="165"/>
      <c r="Z227" s="36"/>
      <c r="AA227" s="4"/>
      <c r="AB227" s="37"/>
      <c r="AC227" s="38"/>
      <c r="AD227" s="38"/>
      <c r="AE227" s="38"/>
      <c r="AF227" s="38"/>
      <c r="AG227" s="38"/>
      <c r="AH227" s="38"/>
      <c r="AI227" s="38"/>
      <c r="AJ227" s="38"/>
      <c r="AK227" s="38"/>
      <c r="AL227" s="38"/>
      <c r="AM227" s="38"/>
      <c r="AN227" s="38"/>
      <c r="AO227" s="39"/>
      <c r="AP227" s="24"/>
      <c r="AQ227" s="8"/>
    </row>
    <row r="228" spans="1:43" ht="14.65" customHeight="1">
      <c r="A228" s="103">
        <f>A222+1</f>
        <v>2</v>
      </c>
      <c r="B228" s="193" t="s">
        <v>182</v>
      </c>
      <c r="C228" s="193"/>
      <c r="D228" s="117">
        <f>+Noviembre!M228</f>
        <v>19</v>
      </c>
      <c r="E228" s="126"/>
      <c r="F228" s="132"/>
      <c r="G228" s="132"/>
      <c r="H228" s="132"/>
      <c r="I228" s="132"/>
      <c r="J228" s="144">
        <f>+F228+G228</f>
        <v>0</v>
      </c>
      <c r="K228" s="147">
        <f>+AO228</f>
        <v>0</v>
      </c>
      <c r="L228" s="150">
        <f>+J228+K228</f>
        <v>0</v>
      </c>
      <c r="M228" s="153">
        <f>+(D228+E228)-(L228)+H228-I228</f>
        <v>19</v>
      </c>
      <c r="N228" s="14"/>
      <c r="O228" s="15"/>
      <c r="P228" s="15"/>
      <c r="Q228" s="16"/>
      <c r="R228" s="17" t="str">
        <f ca="1">IF(Q228=0," ",IFERROR(IF(DATEDIF(TODAY(),Q228,"M")&lt;=5,"ROJO",IF(DATEDIF(TODAY(),Q228,"M")&gt;=12,"VERDE",IF(AND(DATEDIF(TODAY(),Q228,"M")&gt;=6,DATEDIF(TODAY(),Q228,"M")&lt;=11),"AMARILLO"))),S228))</f>
        <v xml:space="preserve"> </v>
      </c>
      <c r="S228" s="17" t="str">
        <f>IF(Q228=0," ",IF(Q228&lt;=$N$4,"VENCIDO","NO VENCIDO"))</f>
        <v xml:space="preserve"> </v>
      </c>
      <c r="T228" s="18"/>
      <c r="U228" s="19"/>
      <c r="V228" s="19"/>
      <c r="W228" s="20"/>
      <c r="X228" s="20"/>
      <c r="Y228" s="163">
        <f>+AT228</f>
        <v>0</v>
      </c>
      <c r="Z228" s="21"/>
      <c r="AA228" s="4"/>
      <c r="AB228" s="166"/>
      <c r="AC228" s="166"/>
      <c r="AD228" s="170">
        <f>+AB228+AC228</f>
        <v>0</v>
      </c>
      <c r="AE228" s="167"/>
      <c r="AF228" s="166"/>
      <c r="AG228" s="166"/>
      <c r="AH228" s="166"/>
      <c r="AI228" s="166"/>
      <c r="AJ228" s="166"/>
      <c r="AK228" s="166"/>
      <c r="AL228" s="166"/>
      <c r="AM228" s="166"/>
      <c r="AN228" s="166"/>
      <c r="AO228" s="183">
        <f>SUM(AD228:AN232)</f>
        <v>0</v>
      </c>
      <c r="AP228" s="24"/>
      <c r="AQ228" s="8"/>
    </row>
    <row r="229" spans="1:43" ht="14.65" customHeight="1">
      <c r="A229" s="103"/>
      <c r="B229" s="193"/>
      <c r="C229" s="193"/>
      <c r="D229" s="118"/>
      <c r="E229" s="127"/>
      <c r="F229" s="133"/>
      <c r="G229" s="133"/>
      <c r="H229" s="133"/>
      <c r="I229" s="133"/>
      <c r="J229" s="145"/>
      <c r="K229" s="148"/>
      <c r="L229" s="151"/>
      <c r="M229" s="154"/>
      <c r="N229" s="14"/>
      <c r="O229" s="15"/>
      <c r="P229" s="15"/>
      <c r="Q229" s="16"/>
      <c r="R229" s="17" t="str">
        <f ca="1">IF(Q229=0," ",IFERROR(IF(DATEDIF(TODAY(),Q229,"M")&lt;=5,"ROJO",IF(DATEDIF(TODAY(),Q229,"M")&gt;=12,"VERDE",IF(AND(DATEDIF(TODAY(),Q229,"M")&gt;=6,DATEDIF(TODAY(),Q229,"M")&lt;=11),"AMARILLO"))),S229))</f>
        <v xml:space="preserve"> </v>
      </c>
      <c r="S229" s="25" t="str">
        <f>IF(Q229=0," ",IF(Q229&lt;=$N$4,"VENCIDO","NO VENCIDO"))</f>
        <v xml:space="preserve"> </v>
      </c>
      <c r="T229" s="18"/>
      <c r="U229" s="19"/>
      <c r="V229" s="19"/>
      <c r="W229" s="20"/>
      <c r="X229" s="20"/>
      <c r="Y229" s="164"/>
      <c r="Z229" s="21"/>
      <c r="AA229" s="4"/>
      <c r="AB229" s="166"/>
      <c r="AC229" s="166"/>
      <c r="AD229" s="170"/>
      <c r="AE229" s="168"/>
      <c r="AF229" s="166"/>
      <c r="AG229" s="166"/>
      <c r="AH229" s="166"/>
      <c r="AI229" s="166"/>
      <c r="AJ229" s="166"/>
      <c r="AK229" s="166"/>
      <c r="AL229" s="166"/>
      <c r="AM229" s="166"/>
      <c r="AN229" s="166"/>
      <c r="AO229" s="184"/>
      <c r="AP229" s="24"/>
      <c r="AQ229" s="8"/>
    </row>
    <row r="230" spans="1:43" ht="14.65" customHeight="1">
      <c r="A230" s="103"/>
      <c r="B230" s="193"/>
      <c r="C230" s="193"/>
      <c r="D230" s="118"/>
      <c r="E230" s="127"/>
      <c r="F230" s="133"/>
      <c r="G230" s="133"/>
      <c r="H230" s="133"/>
      <c r="I230" s="133"/>
      <c r="J230" s="145"/>
      <c r="K230" s="148"/>
      <c r="L230" s="151"/>
      <c r="M230" s="154"/>
      <c r="N230" s="14"/>
      <c r="O230" s="15"/>
      <c r="P230" s="15"/>
      <c r="Q230" s="16"/>
      <c r="R230" s="17" t="str">
        <f ca="1">IF(Q230=0," ",IFERROR(IF(DATEDIF(TODAY(),Q230,"M")&lt;=5,"ROJO",IF(DATEDIF(TODAY(),Q230,"M")&gt;=12,"VERDE",IF(AND(DATEDIF(TODAY(),Q230,"M")&gt;=6,DATEDIF(TODAY(),Q230,"M")&lt;=11),"AMARILLO"))),S230))</f>
        <v xml:space="preserve"> </v>
      </c>
      <c r="S230" s="25" t="str">
        <f>IF(Q230=0," ",IF(Q230&lt;=$N$4,"VENCIDO","NO VENCIDO"))</f>
        <v xml:space="preserve"> </v>
      </c>
      <c r="T230" s="18"/>
      <c r="U230" s="19"/>
      <c r="V230" s="19"/>
      <c r="W230" s="20"/>
      <c r="X230" s="20"/>
      <c r="Y230" s="164"/>
      <c r="Z230" s="21"/>
      <c r="AA230" s="4"/>
      <c r="AB230" s="166"/>
      <c r="AC230" s="166"/>
      <c r="AD230" s="170"/>
      <c r="AE230" s="168"/>
      <c r="AF230" s="166"/>
      <c r="AG230" s="166"/>
      <c r="AH230" s="166"/>
      <c r="AI230" s="166"/>
      <c r="AJ230" s="166"/>
      <c r="AK230" s="166"/>
      <c r="AL230" s="166"/>
      <c r="AM230" s="166"/>
      <c r="AN230" s="166"/>
      <c r="AO230" s="184"/>
      <c r="AP230" s="24"/>
      <c r="AQ230" s="8"/>
    </row>
    <row r="231" spans="1:43" ht="14.65" customHeight="1">
      <c r="A231" s="103"/>
      <c r="B231" s="193"/>
      <c r="C231" s="193"/>
      <c r="D231" s="118"/>
      <c r="E231" s="127"/>
      <c r="F231" s="133"/>
      <c r="G231" s="133"/>
      <c r="H231" s="133"/>
      <c r="I231" s="133"/>
      <c r="J231" s="145"/>
      <c r="K231" s="148"/>
      <c r="L231" s="151"/>
      <c r="M231" s="154"/>
      <c r="N231" s="14"/>
      <c r="O231" s="15"/>
      <c r="P231" s="15"/>
      <c r="Q231" s="16"/>
      <c r="R231" s="17" t="str">
        <f ca="1">IF(Q231=0," ",IFERROR(IF(DATEDIF(TODAY(),Q231,"M")&lt;=5,"ROJO",IF(DATEDIF(TODAY(),Q231,"M")&gt;=12,"VERDE",IF(AND(DATEDIF(TODAY(),Q231,"M")&gt;=6,DATEDIF(TODAY(),Q231,"M")&lt;=11),"AMARILLO"))),S231))</f>
        <v xml:space="preserve"> </v>
      </c>
      <c r="S231" s="25" t="str">
        <f>IF(Q231=0," ",IF(Q231&lt;=$N$4,"VENCIDO","NO VENCIDO"))</f>
        <v xml:space="preserve"> </v>
      </c>
      <c r="T231" s="18"/>
      <c r="U231" s="19"/>
      <c r="V231" s="19"/>
      <c r="W231" s="20"/>
      <c r="X231" s="20"/>
      <c r="Y231" s="164"/>
      <c r="Z231" s="21"/>
      <c r="AA231" s="4"/>
      <c r="AB231" s="166"/>
      <c r="AC231" s="166"/>
      <c r="AD231" s="170"/>
      <c r="AE231" s="168"/>
      <c r="AF231" s="166"/>
      <c r="AG231" s="166"/>
      <c r="AH231" s="166"/>
      <c r="AI231" s="166"/>
      <c r="AJ231" s="166"/>
      <c r="AK231" s="166"/>
      <c r="AL231" s="166"/>
      <c r="AM231" s="166"/>
      <c r="AN231" s="166"/>
      <c r="AO231" s="184"/>
      <c r="AP231" s="24"/>
      <c r="AQ231" s="8"/>
    </row>
    <row r="232" spans="1:43" ht="14.65" customHeight="1">
      <c r="A232" s="103"/>
      <c r="B232" s="193"/>
      <c r="C232" s="193"/>
      <c r="D232" s="118"/>
      <c r="E232" s="127"/>
      <c r="F232" s="133"/>
      <c r="G232" s="133"/>
      <c r="H232" s="133"/>
      <c r="I232" s="133"/>
      <c r="J232" s="145"/>
      <c r="K232" s="148"/>
      <c r="L232" s="151"/>
      <c r="M232" s="155"/>
      <c r="N232" s="14"/>
      <c r="O232" s="15"/>
      <c r="P232" s="15"/>
      <c r="Q232" s="16"/>
      <c r="R232" s="17" t="str">
        <f ca="1">IF(Q232=0," ",IFERROR(IF(DATEDIF(TODAY(),Q232,"M")&lt;=5,"ROJO",IF(DATEDIF(TODAY(),Q232,"M")&gt;=12,"VERDE",IF(AND(DATEDIF(TODAY(),Q232,"M")&gt;=6,DATEDIF(TODAY(),Q232,"M")&lt;=11),"AMARILLO"))),S232))</f>
        <v xml:space="preserve"> </v>
      </c>
      <c r="S232" s="25" t="str">
        <f>IF(Q232=0," ",IF(Q232&lt;=$N$4,"VENCIDO","NO VENCIDO"))</f>
        <v xml:space="preserve"> </v>
      </c>
      <c r="T232" s="18"/>
      <c r="U232" s="19"/>
      <c r="V232" s="19"/>
      <c r="W232" s="20"/>
      <c r="X232" s="20"/>
      <c r="Y232" s="164"/>
      <c r="Z232" s="21"/>
      <c r="AA232" s="4"/>
      <c r="AB232" s="166"/>
      <c r="AC232" s="166"/>
      <c r="AD232" s="170"/>
      <c r="AE232" s="169"/>
      <c r="AF232" s="166"/>
      <c r="AG232" s="166"/>
      <c r="AH232" s="166"/>
      <c r="AI232" s="166"/>
      <c r="AJ232" s="166"/>
      <c r="AK232" s="166"/>
      <c r="AL232" s="166"/>
      <c r="AM232" s="166"/>
      <c r="AN232" s="166"/>
      <c r="AO232" s="185"/>
      <c r="AP232" s="24"/>
      <c r="AQ232" s="8"/>
    </row>
    <row r="233" spans="1:43" ht="16.5">
      <c r="A233" s="103"/>
      <c r="B233" s="193"/>
      <c r="C233" s="193"/>
      <c r="D233" s="119"/>
      <c r="E233" s="128"/>
      <c r="F233" s="134"/>
      <c r="G233" s="134"/>
      <c r="H233" s="134"/>
      <c r="I233" s="134"/>
      <c r="J233" s="146"/>
      <c r="K233" s="149"/>
      <c r="L233" s="152"/>
      <c r="M233" s="28" t="b">
        <f>M228=N233</f>
        <v>0</v>
      </c>
      <c r="N233" s="29">
        <f>SUM(N228:N232)</f>
        <v>0</v>
      </c>
      <c r="O233" s="30" t="s">
        <v>112</v>
      </c>
      <c r="P233" s="31"/>
      <c r="Q233" s="32"/>
      <c r="R233" s="32"/>
      <c r="S233" s="32"/>
      <c r="T233" s="33">
        <f>SUM(T228:T232)</f>
        <v>0</v>
      </c>
      <c r="U233" s="34"/>
      <c r="V233" s="34"/>
      <c r="W233" s="35"/>
      <c r="X233" s="35"/>
      <c r="Y233" s="165"/>
      <c r="Z233" s="36"/>
      <c r="AA233" s="4"/>
      <c r="AB233" s="37"/>
      <c r="AC233" s="38"/>
      <c r="AD233" s="38"/>
      <c r="AE233" s="38"/>
      <c r="AF233" s="38"/>
      <c r="AG233" s="38"/>
      <c r="AH233" s="38"/>
      <c r="AI233" s="38"/>
      <c r="AJ233" s="38"/>
      <c r="AK233" s="38"/>
      <c r="AL233" s="38"/>
      <c r="AM233" s="38"/>
      <c r="AN233" s="38"/>
      <c r="AO233" s="39"/>
      <c r="AP233" s="24"/>
      <c r="AQ233" s="8"/>
    </row>
    <row r="234" spans="1:43" ht="14.65" customHeight="1">
      <c r="A234" s="103">
        <f>A228+1</f>
        <v>3</v>
      </c>
      <c r="B234" s="193" t="s">
        <v>184</v>
      </c>
      <c r="C234" s="193"/>
      <c r="D234" s="117">
        <f>+Noviembre!M234</f>
        <v>0</v>
      </c>
      <c r="E234" s="126"/>
      <c r="F234" s="132"/>
      <c r="G234" s="132"/>
      <c r="H234" s="132"/>
      <c r="I234" s="132"/>
      <c r="J234" s="144">
        <f>+F234+G234</f>
        <v>0</v>
      </c>
      <c r="K234" s="147">
        <f>+AO234</f>
        <v>0</v>
      </c>
      <c r="L234" s="150">
        <f>+J234+K234</f>
        <v>0</v>
      </c>
      <c r="M234" s="153">
        <f>+(D234+E234)-(L234)+H234-I234</f>
        <v>0</v>
      </c>
      <c r="N234" s="14"/>
      <c r="O234" s="15"/>
      <c r="P234" s="15"/>
      <c r="Q234" s="16"/>
      <c r="R234" s="17" t="str">
        <f ca="1">IF(Q234=0," ",IFERROR(IF(DATEDIF(TODAY(),Q234,"M")&lt;=5,"ROJO",IF(DATEDIF(TODAY(),Q234,"M")&gt;=12,"VERDE",IF(AND(DATEDIF(TODAY(),Q234,"M")&gt;=6,DATEDIF(TODAY(),Q234,"M")&lt;=11),"AMARILLO"))),S234))</f>
        <v xml:space="preserve"> </v>
      </c>
      <c r="S234" s="17" t="str">
        <f>IF(Q234=0," ",IF(Q234&lt;=$N$4,"VENCIDO","NO VENCIDO"))</f>
        <v xml:space="preserve"> </v>
      </c>
      <c r="T234" s="18"/>
      <c r="U234" s="19"/>
      <c r="V234" s="19"/>
      <c r="W234" s="20"/>
      <c r="X234" s="20"/>
      <c r="Y234" s="163">
        <f>+AT234</f>
        <v>0</v>
      </c>
      <c r="Z234" s="21"/>
      <c r="AA234" s="4"/>
      <c r="AB234" s="166"/>
      <c r="AC234" s="166"/>
      <c r="AD234" s="170">
        <f>+AB234+AC234</f>
        <v>0</v>
      </c>
      <c r="AE234" s="166"/>
      <c r="AF234" s="166"/>
      <c r="AG234" s="166"/>
      <c r="AH234" s="166"/>
      <c r="AI234" s="166"/>
      <c r="AJ234" s="166"/>
      <c r="AK234" s="166"/>
      <c r="AL234" s="166"/>
      <c r="AM234" s="166"/>
      <c r="AN234" s="166"/>
      <c r="AO234" s="183">
        <f>SUM(AD234:AN238)</f>
        <v>0</v>
      </c>
      <c r="AP234" s="24"/>
      <c r="AQ234" s="8"/>
    </row>
    <row r="235" spans="1:43" ht="14.65" customHeight="1">
      <c r="A235" s="103"/>
      <c r="B235" s="193"/>
      <c r="C235" s="193"/>
      <c r="D235" s="118"/>
      <c r="E235" s="127"/>
      <c r="F235" s="133"/>
      <c r="G235" s="133"/>
      <c r="H235" s="133"/>
      <c r="I235" s="133"/>
      <c r="J235" s="145"/>
      <c r="K235" s="148"/>
      <c r="L235" s="151"/>
      <c r="M235" s="154"/>
      <c r="N235" s="14"/>
      <c r="O235" s="15"/>
      <c r="P235" s="15"/>
      <c r="Q235" s="16"/>
      <c r="R235" s="17" t="str">
        <f ca="1">IF(Q235=0," ",IFERROR(IF(DATEDIF(TODAY(),Q235,"M")&lt;=5,"ROJO",IF(DATEDIF(TODAY(),Q235,"M")&gt;=12,"VERDE",IF(AND(DATEDIF(TODAY(),Q235,"M")&gt;=6,DATEDIF(TODAY(),Q235,"M")&lt;=11),"AMARILLO"))),S235))</f>
        <v xml:space="preserve"> </v>
      </c>
      <c r="S235" s="25" t="str">
        <f>IF(Q235=0," ",IF(Q235&lt;=$N$4,"VENCIDO","NO VENCIDO"))</f>
        <v xml:space="preserve"> </v>
      </c>
      <c r="T235" s="18"/>
      <c r="U235" s="19"/>
      <c r="V235" s="19"/>
      <c r="W235" s="20"/>
      <c r="X235" s="20"/>
      <c r="Y235" s="164"/>
      <c r="Z235" s="21"/>
      <c r="AA235" s="4"/>
      <c r="AB235" s="166"/>
      <c r="AC235" s="166"/>
      <c r="AD235" s="170"/>
      <c r="AE235" s="166"/>
      <c r="AF235" s="166"/>
      <c r="AG235" s="166"/>
      <c r="AH235" s="166"/>
      <c r="AI235" s="166"/>
      <c r="AJ235" s="166"/>
      <c r="AK235" s="166"/>
      <c r="AL235" s="166"/>
      <c r="AM235" s="166"/>
      <c r="AN235" s="166"/>
      <c r="AO235" s="184"/>
      <c r="AP235" s="24"/>
      <c r="AQ235" s="8"/>
    </row>
    <row r="236" spans="1:43" ht="14.65" customHeight="1">
      <c r="A236" s="103"/>
      <c r="B236" s="193"/>
      <c r="C236" s="193"/>
      <c r="D236" s="118"/>
      <c r="E236" s="127"/>
      <c r="F236" s="133"/>
      <c r="G236" s="133"/>
      <c r="H236" s="133"/>
      <c r="I236" s="133"/>
      <c r="J236" s="145"/>
      <c r="K236" s="148"/>
      <c r="L236" s="151"/>
      <c r="M236" s="154"/>
      <c r="N236" s="14"/>
      <c r="O236" s="15"/>
      <c r="P236" s="15"/>
      <c r="Q236" s="16"/>
      <c r="R236" s="17" t="str">
        <f ca="1">IF(Q236=0," ",IFERROR(IF(DATEDIF(TODAY(),Q236,"M")&lt;=5,"ROJO",IF(DATEDIF(TODAY(),Q236,"M")&gt;=12,"VERDE",IF(AND(DATEDIF(TODAY(),Q236,"M")&gt;=6,DATEDIF(TODAY(),Q236,"M")&lt;=11),"AMARILLO"))),S236))</f>
        <v xml:space="preserve"> </v>
      </c>
      <c r="S236" s="25" t="str">
        <f>IF(Q236=0," ",IF(Q236&lt;=$N$4,"VENCIDO","NO VENCIDO"))</f>
        <v xml:space="preserve"> </v>
      </c>
      <c r="T236" s="18"/>
      <c r="U236" s="19"/>
      <c r="V236" s="19"/>
      <c r="W236" s="20"/>
      <c r="X236" s="20"/>
      <c r="Y236" s="164"/>
      <c r="Z236" s="21"/>
      <c r="AA236" s="4"/>
      <c r="AB236" s="166"/>
      <c r="AC236" s="166"/>
      <c r="AD236" s="170"/>
      <c r="AE236" s="166"/>
      <c r="AF236" s="166"/>
      <c r="AG236" s="166"/>
      <c r="AH236" s="166"/>
      <c r="AI236" s="166"/>
      <c r="AJ236" s="166"/>
      <c r="AK236" s="166"/>
      <c r="AL236" s="166"/>
      <c r="AM236" s="166"/>
      <c r="AN236" s="166"/>
      <c r="AO236" s="184"/>
      <c r="AP236" s="24"/>
      <c r="AQ236" s="8"/>
    </row>
    <row r="237" spans="1:43" ht="14.65" customHeight="1">
      <c r="A237" s="103"/>
      <c r="B237" s="193"/>
      <c r="C237" s="193"/>
      <c r="D237" s="118"/>
      <c r="E237" s="127"/>
      <c r="F237" s="133"/>
      <c r="G237" s="133"/>
      <c r="H237" s="133"/>
      <c r="I237" s="133"/>
      <c r="J237" s="145"/>
      <c r="K237" s="148"/>
      <c r="L237" s="151"/>
      <c r="M237" s="154"/>
      <c r="N237" s="14"/>
      <c r="O237" s="15"/>
      <c r="P237" s="15"/>
      <c r="Q237" s="16"/>
      <c r="R237" s="17" t="str">
        <f ca="1">IF(Q237=0," ",IFERROR(IF(DATEDIF(TODAY(),Q237,"M")&lt;=5,"ROJO",IF(DATEDIF(TODAY(),Q237,"M")&gt;=12,"VERDE",IF(AND(DATEDIF(TODAY(),Q237,"M")&gt;=6,DATEDIF(TODAY(),Q237,"M")&lt;=11),"AMARILLO"))),S237))</f>
        <v xml:space="preserve"> </v>
      </c>
      <c r="S237" s="25" t="str">
        <f>IF(Q237=0," ",IF(Q237&lt;=$N$4,"VENCIDO","NO VENCIDO"))</f>
        <v xml:space="preserve"> </v>
      </c>
      <c r="T237" s="18"/>
      <c r="U237" s="19"/>
      <c r="V237" s="19"/>
      <c r="W237" s="20"/>
      <c r="X237" s="20"/>
      <c r="Y237" s="164"/>
      <c r="Z237" s="21"/>
      <c r="AA237" s="4"/>
      <c r="AB237" s="166"/>
      <c r="AC237" s="166"/>
      <c r="AD237" s="170"/>
      <c r="AE237" s="166"/>
      <c r="AF237" s="166"/>
      <c r="AG237" s="166"/>
      <c r="AH237" s="166"/>
      <c r="AI237" s="166"/>
      <c r="AJ237" s="166"/>
      <c r="AK237" s="166"/>
      <c r="AL237" s="166"/>
      <c r="AM237" s="166"/>
      <c r="AN237" s="166"/>
      <c r="AO237" s="184"/>
      <c r="AP237" s="24"/>
      <c r="AQ237" s="8"/>
    </row>
    <row r="238" spans="1:43" ht="14.65" customHeight="1">
      <c r="A238" s="103"/>
      <c r="B238" s="193"/>
      <c r="C238" s="193"/>
      <c r="D238" s="118"/>
      <c r="E238" s="127"/>
      <c r="F238" s="133"/>
      <c r="G238" s="133"/>
      <c r="H238" s="133"/>
      <c r="I238" s="133"/>
      <c r="J238" s="145"/>
      <c r="K238" s="148"/>
      <c r="L238" s="151"/>
      <c r="M238" s="155"/>
      <c r="N238" s="14"/>
      <c r="O238" s="15"/>
      <c r="P238" s="15"/>
      <c r="Q238" s="16"/>
      <c r="R238" s="17" t="str">
        <f ca="1">IF(Q238=0," ",IFERROR(IF(DATEDIF(TODAY(),Q238,"M")&lt;=5,"ROJO",IF(DATEDIF(TODAY(),Q238,"M")&gt;=12,"VERDE",IF(AND(DATEDIF(TODAY(),Q238,"M")&gt;=6,DATEDIF(TODAY(),Q238,"M")&lt;=11),"AMARILLO"))),S238))</f>
        <v xml:space="preserve"> </v>
      </c>
      <c r="S238" s="25" t="str">
        <f>IF(Q238=0," ",IF(Q238&lt;=$N$4,"VENCIDO","NO VENCIDO"))</f>
        <v xml:space="preserve"> </v>
      </c>
      <c r="T238" s="18"/>
      <c r="U238" s="19"/>
      <c r="V238" s="19"/>
      <c r="W238" s="20"/>
      <c r="X238" s="20"/>
      <c r="Y238" s="164"/>
      <c r="Z238" s="21"/>
      <c r="AA238" s="4"/>
      <c r="AB238" s="166"/>
      <c r="AC238" s="166"/>
      <c r="AD238" s="170"/>
      <c r="AE238" s="166"/>
      <c r="AF238" s="166"/>
      <c r="AG238" s="166"/>
      <c r="AH238" s="166"/>
      <c r="AI238" s="166"/>
      <c r="AJ238" s="166"/>
      <c r="AK238" s="166"/>
      <c r="AL238" s="166"/>
      <c r="AM238" s="166"/>
      <c r="AN238" s="166"/>
      <c r="AO238" s="185"/>
      <c r="AP238" s="24"/>
      <c r="AQ238" s="8"/>
    </row>
    <row r="239" spans="1:43" ht="16.5">
      <c r="A239" s="103"/>
      <c r="B239" s="193"/>
      <c r="C239" s="193"/>
      <c r="D239" s="119"/>
      <c r="E239" s="128"/>
      <c r="F239" s="134"/>
      <c r="G239" s="134"/>
      <c r="H239" s="134"/>
      <c r="I239" s="134"/>
      <c r="J239" s="146"/>
      <c r="K239" s="149"/>
      <c r="L239" s="152"/>
      <c r="M239" s="28" t="b">
        <f>M234=N239</f>
        <v>1</v>
      </c>
      <c r="N239" s="29">
        <f>SUM(N234:N238)</f>
        <v>0</v>
      </c>
      <c r="O239" s="30" t="s">
        <v>112</v>
      </c>
      <c r="P239" s="31"/>
      <c r="Q239" s="32"/>
      <c r="R239" s="32"/>
      <c r="S239" s="32"/>
      <c r="T239" s="33">
        <f>SUM(T234:T238)</f>
        <v>0</v>
      </c>
      <c r="U239" s="34"/>
      <c r="V239" s="34"/>
      <c r="W239" s="35"/>
      <c r="X239" s="35"/>
      <c r="Y239" s="165"/>
      <c r="Z239" s="36"/>
      <c r="AA239" s="4"/>
      <c r="AB239" s="37"/>
      <c r="AC239" s="38"/>
      <c r="AD239" s="38"/>
      <c r="AE239" s="38"/>
      <c r="AF239" s="38"/>
      <c r="AG239" s="38"/>
      <c r="AH239" s="38"/>
      <c r="AI239" s="38"/>
      <c r="AJ239" s="38"/>
      <c r="AK239" s="38"/>
      <c r="AL239" s="38"/>
      <c r="AM239" s="38"/>
      <c r="AN239" s="38"/>
      <c r="AO239" s="39"/>
      <c r="AP239" s="24"/>
      <c r="AQ239" s="8"/>
    </row>
    <row r="240" spans="1:43" ht="14.65" customHeight="1">
      <c r="A240" s="103">
        <f>A234+1</f>
        <v>4</v>
      </c>
      <c r="B240" s="193" t="s">
        <v>185</v>
      </c>
      <c r="C240" s="193"/>
      <c r="D240" s="117">
        <f>+Noviembre!M240</f>
        <v>0</v>
      </c>
      <c r="E240" s="126"/>
      <c r="F240" s="132"/>
      <c r="G240" s="132"/>
      <c r="H240" s="132"/>
      <c r="I240" s="132"/>
      <c r="J240" s="144">
        <f>+F240+G240</f>
        <v>0</v>
      </c>
      <c r="K240" s="147">
        <f>+AO240</f>
        <v>0</v>
      </c>
      <c r="L240" s="150">
        <f>+J240+K240</f>
        <v>0</v>
      </c>
      <c r="M240" s="153">
        <f>+(D240+E240)-(L240)+H240-I240</f>
        <v>0</v>
      </c>
      <c r="N240" s="14"/>
      <c r="O240" s="15"/>
      <c r="P240" s="15"/>
      <c r="Q240" s="16"/>
      <c r="R240" s="17" t="str">
        <f ca="1">IF(Q240=0," ",IFERROR(IF(DATEDIF(TODAY(),Q240,"M")&lt;=5,"ROJO",IF(DATEDIF(TODAY(),Q240,"M")&gt;=12,"VERDE",IF(AND(DATEDIF(TODAY(),Q240,"M")&gt;=6,DATEDIF(TODAY(),Q240,"M")&lt;=11),"AMARILLO"))),S240))</f>
        <v xml:space="preserve"> </v>
      </c>
      <c r="S240" s="17" t="str">
        <f>IF(Q240=0," ",IF(Q240&lt;=$N$4,"VENCIDO","NO VENCIDO"))</f>
        <v xml:space="preserve"> </v>
      </c>
      <c r="T240" s="18"/>
      <c r="U240" s="19"/>
      <c r="V240" s="19"/>
      <c r="W240" s="20"/>
      <c r="X240" s="20"/>
      <c r="Y240" s="163">
        <f>+AT240</f>
        <v>0</v>
      </c>
      <c r="Z240" s="21"/>
      <c r="AA240" s="4"/>
      <c r="AB240" s="166"/>
      <c r="AC240" s="166"/>
      <c r="AD240" s="170">
        <f>+AB240+AC240</f>
        <v>0</v>
      </c>
      <c r="AE240" s="166"/>
      <c r="AF240" s="166"/>
      <c r="AG240" s="166"/>
      <c r="AH240" s="166"/>
      <c r="AI240" s="166"/>
      <c r="AJ240" s="166"/>
      <c r="AK240" s="166"/>
      <c r="AL240" s="166"/>
      <c r="AM240" s="166"/>
      <c r="AN240" s="166"/>
      <c r="AO240" s="183">
        <f>SUM(AD240:AN244)</f>
        <v>0</v>
      </c>
      <c r="AP240" s="24"/>
      <c r="AQ240" s="8"/>
    </row>
    <row r="241" spans="1:43" ht="14.65" customHeight="1">
      <c r="A241" s="103"/>
      <c r="B241" s="193"/>
      <c r="C241" s="193"/>
      <c r="D241" s="118"/>
      <c r="E241" s="127"/>
      <c r="F241" s="133"/>
      <c r="G241" s="133"/>
      <c r="H241" s="133"/>
      <c r="I241" s="133"/>
      <c r="J241" s="145"/>
      <c r="K241" s="148"/>
      <c r="L241" s="151"/>
      <c r="M241" s="154"/>
      <c r="N241" s="14"/>
      <c r="O241" s="15"/>
      <c r="P241" s="15"/>
      <c r="Q241" s="16"/>
      <c r="R241" s="17" t="str">
        <f ca="1">IF(Q241=0," ",IFERROR(IF(DATEDIF(TODAY(),Q241,"M")&lt;=5,"ROJO",IF(DATEDIF(TODAY(),Q241,"M")&gt;=12,"VERDE",IF(AND(DATEDIF(TODAY(),Q241,"M")&gt;=6,DATEDIF(TODAY(),Q241,"M")&lt;=11),"AMARILLO"))),S241))</f>
        <v xml:space="preserve"> </v>
      </c>
      <c r="S241" s="25" t="str">
        <f>IF(Q241=0," ",IF(Q241&lt;=$N$4,"VENCIDO","NO VENCIDO"))</f>
        <v xml:space="preserve"> </v>
      </c>
      <c r="T241" s="18"/>
      <c r="U241" s="19"/>
      <c r="V241" s="19"/>
      <c r="W241" s="20"/>
      <c r="X241" s="20"/>
      <c r="Y241" s="164"/>
      <c r="Z241" s="21"/>
      <c r="AA241" s="4"/>
      <c r="AB241" s="166"/>
      <c r="AC241" s="166"/>
      <c r="AD241" s="170"/>
      <c r="AE241" s="166"/>
      <c r="AF241" s="166"/>
      <c r="AG241" s="166"/>
      <c r="AH241" s="166"/>
      <c r="AI241" s="166"/>
      <c r="AJ241" s="166"/>
      <c r="AK241" s="166"/>
      <c r="AL241" s="166"/>
      <c r="AM241" s="166"/>
      <c r="AN241" s="166"/>
      <c r="AO241" s="184"/>
      <c r="AP241" s="24"/>
      <c r="AQ241" s="8"/>
    </row>
    <row r="242" spans="1:43" ht="14.65" customHeight="1">
      <c r="A242" s="103"/>
      <c r="B242" s="193"/>
      <c r="C242" s="193"/>
      <c r="D242" s="118"/>
      <c r="E242" s="127"/>
      <c r="F242" s="133"/>
      <c r="G242" s="133"/>
      <c r="H242" s="133"/>
      <c r="I242" s="133"/>
      <c r="J242" s="145"/>
      <c r="K242" s="148"/>
      <c r="L242" s="151"/>
      <c r="M242" s="154"/>
      <c r="N242" s="14"/>
      <c r="O242" s="15"/>
      <c r="P242" s="15"/>
      <c r="Q242" s="16"/>
      <c r="R242" s="17" t="str">
        <f ca="1">IF(Q242=0," ",IFERROR(IF(DATEDIF(TODAY(),Q242,"M")&lt;=5,"ROJO",IF(DATEDIF(TODAY(),Q242,"M")&gt;=12,"VERDE",IF(AND(DATEDIF(TODAY(),Q242,"M")&gt;=6,DATEDIF(TODAY(),Q242,"M")&lt;=11),"AMARILLO"))),S242))</f>
        <v xml:space="preserve"> </v>
      </c>
      <c r="S242" s="25" t="str">
        <f>IF(Q242=0," ",IF(Q242&lt;=$N$4,"VENCIDO","NO VENCIDO"))</f>
        <v xml:space="preserve"> </v>
      </c>
      <c r="T242" s="18"/>
      <c r="U242" s="19"/>
      <c r="V242" s="19"/>
      <c r="W242" s="20"/>
      <c r="X242" s="20"/>
      <c r="Y242" s="164"/>
      <c r="Z242" s="21"/>
      <c r="AA242" s="4"/>
      <c r="AB242" s="166"/>
      <c r="AC242" s="166"/>
      <c r="AD242" s="170"/>
      <c r="AE242" s="166"/>
      <c r="AF242" s="166"/>
      <c r="AG242" s="166"/>
      <c r="AH242" s="166"/>
      <c r="AI242" s="166"/>
      <c r="AJ242" s="166"/>
      <c r="AK242" s="166"/>
      <c r="AL242" s="166"/>
      <c r="AM242" s="166"/>
      <c r="AN242" s="166"/>
      <c r="AO242" s="184"/>
      <c r="AP242" s="24"/>
      <c r="AQ242" s="8"/>
    </row>
    <row r="243" spans="1:43" ht="14.65" customHeight="1">
      <c r="A243" s="103"/>
      <c r="B243" s="193"/>
      <c r="C243" s="193"/>
      <c r="D243" s="118"/>
      <c r="E243" s="127"/>
      <c r="F243" s="133"/>
      <c r="G243" s="133"/>
      <c r="H243" s="133"/>
      <c r="I243" s="133"/>
      <c r="J243" s="145"/>
      <c r="K243" s="148"/>
      <c r="L243" s="151"/>
      <c r="M243" s="154"/>
      <c r="N243" s="14"/>
      <c r="O243" s="15"/>
      <c r="P243" s="15"/>
      <c r="Q243" s="16"/>
      <c r="R243" s="17" t="str">
        <f ca="1">IF(Q243=0," ",IFERROR(IF(DATEDIF(TODAY(),Q243,"M")&lt;=5,"ROJO",IF(DATEDIF(TODAY(),Q243,"M")&gt;=12,"VERDE",IF(AND(DATEDIF(TODAY(),Q243,"M")&gt;=6,DATEDIF(TODAY(),Q243,"M")&lt;=11),"AMARILLO"))),S243))</f>
        <v xml:space="preserve"> </v>
      </c>
      <c r="S243" s="25" t="str">
        <f>IF(Q243=0," ",IF(Q243&lt;=$N$4,"VENCIDO","NO VENCIDO"))</f>
        <v xml:space="preserve"> </v>
      </c>
      <c r="T243" s="18"/>
      <c r="U243" s="19"/>
      <c r="V243" s="19"/>
      <c r="W243" s="20"/>
      <c r="X243" s="20"/>
      <c r="Y243" s="164"/>
      <c r="Z243" s="21"/>
      <c r="AA243" s="4"/>
      <c r="AB243" s="166"/>
      <c r="AC243" s="166"/>
      <c r="AD243" s="170"/>
      <c r="AE243" s="166"/>
      <c r="AF243" s="166"/>
      <c r="AG243" s="166"/>
      <c r="AH243" s="166"/>
      <c r="AI243" s="166"/>
      <c r="AJ243" s="166"/>
      <c r="AK243" s="166"/>
      <c r="AL243" s="166"/>
      <c r="AM243" s="166"/>
      <c r="AN243" s="166"/>
      <c r="AO243" s="184"/>
      <c r="AP243" s="24"/>
      <c r="AQ243" s="8"/>
    </row>
    <row r="244" spans="1:43" ht="14.65" customHeight="1">
      <c r="A244" s="103"/>
      <c r="B244" s="193"/>
      <c r="C244" s="193"/>
      <c r="D244" s="118"/>
      <c r="E244" s="127"/>
      <c r="F244" s="133"/>
      <c r="G244" s="133"/>
      <c r="H244" s="133"/>
      <c r="I244" s="133"/>
      <c r="J244" s="145"/>
      <c r="K244" s="148"/>
      <c r="L244" s="151"/>
      <c r="M244" s="155"/>
      <c r="N244" s="14"/>
      <c r="O244" s="15"/>
      <c r="P244" s="15"/>
      <c r="Q244" s="16"/>
      <c r="R244" s="17" t="str">
        <f ca="1">IF(Q244=0," ",IFERROR(IF(DATEDIF(TODAY(),Q244,"M")&lt;=5,"ROJO",IF(DATEDIF(TODAY(),Q244,"M")&gt;=12,"VERDE",IF(AND(DATEDIF(TODAY(),Q244,"M")&gt;=6,DATEDIF(TODAY(),Q244,"M")&lt;=11),"AMARILLO"))),S244))</f>
        <v xml:space="preserve"> </v>
      </c>
      <c r="S244" s="25" t="str">
        <f>IF(Q244=0," ",IF(Q244&lt;=$N$4,"VENCIDO","NO VENCIDO"))</f>
        <v xml:space="preserve"> </v>
      </c>
      <c r="T244" s="18"/>
      <c r="U244" s="19"/>
      <c r="V244" s="19"/>
      <c r="W244" s="20"/>
      <c r="X244" s="20"/>
      <c r="Y244" s="164"/>
      <c r="Z244" s="21"/>
      <c r="AA244" s="4"/>
      <c r="AB244" s="166"/>
      <c r="AC244" s="166"/>
      <c r="AD244" s="170"/>
      <c r="AE244" s="166"/>
      <c r="AF244" s="166"/>
      <c r="AG244" s="166"/>
      <c r="AH244" s="166"/>
      <c r="AI244" s="166"/>
      <c r="AJ244" s="166"/>
      <c r="AK244" s="166"/>
      <c r="AL244" s="166"/>
      <c r="AM244" s="166"/>
      <c r="AN244" s="166"/>
      <c r="AO244" s="185"/>
      <c r="AP244" s="24"/>
      <c r="AQ244" s="8"/>
    </row>
    <row r="245" spans="1:43" ht="16.5">
      <c r="A245" s="103"/>
      <c r="B245" s="193"/>
      <c r="C245" s="193"/>
      <c r="D245" s="119"/>
      <c r="E245" s="128"/>
      <c r="F245" s="134"/>
      <c r="G245" s="134"/>
      <c r="H245" s="134"/>
      <c r="I245" s="134"/>
      <c r="J245" s="146"/>
      <c r="K245" s="149"/>
      <c r="L245" s="152"/>
      <c r="M245" s="28" t="b">
        <f>M240=N245</f>
        <v>1</v>
      </c>
      <c r="N245" s="29">
        <f>SUM(N240:N244)</f>
        <v>0</v>
      </c>
      <c r="O245" s="30" t="s">
        <v>112</v>
      </c>
      <c r="P245" s="31"/>
      <c r="Q245" s="32"/>
      <c r="R245" s="32"/>
      <c r="S245" s="32"/>
      <c r="T245" s="33">
        <f>SUM(T240:T244)</f>
        <v>0</v>
      </c>
      <c r="U245" s="34"/>
      <c r="V245" s="34"/>
      <c r="W245" s="35"/>
      <c r="X245" s="35"/>
      <c r="Y245" s="165"/>
      <c r="Z245" s="36"/>
      <c r="AA245" s="4"/>
      <c r="AB245" s="37"/>
      <c r="AC245" s="38"/>
      <c r="AD245" s="38"/>
      <c r="AE245" s="38"/>
      <c r="AF245" s="38"/>
      <c r="AG245" s="38"/>
      <c r="AH245" s="38"/>
      <c r="AI245" s="38"/>
      <c r="AJ245" s="38"/>
      <c r="AK245" s="38"/>
      <c r="AL245" s="38"/>
      <c r="AM245" s="38"/>
      <c r="AN245" s="38"/>
      <c r="AO245" s="39"/>
      <c r="AP245" s="24"/>
      <c r="AQ245" s="8"/>
    </row>
    <row r="246" spans="1:43" ht="14.65" customHeight="1">
      <c r="A246" s="103">
        <f>A240+1</f>
        <v>5</v>
      </c>
      <c r="B246" s="193" t="s">
        <v>186</v>
      </c>
      <c r="C246" s="193"/>
      <c r="D246" s="117">
        <f>+Noviembre!M246</f>
        <v>15</v>
      </c>
      <c r="E246" s="126"/>
      <c r="F246" s="132"/>
      <c r="G246" s="132"/>
      <c r="H246" s="132"/>
      <c r="I246" s="132"/>
      <c r="J246" s="144">
        <f>+F246+G246</f>
        <v>0</v>
      </c>
      <c r="K246" s="147">
        <f>+AO246</f>
        <v>0</v>
      </c>
      <c r="L246" s="150">
        <f>+J246+K246</f>
        <v>0</v>
      </c>
      <c r="M246" s="153">
        <f>+(D246+E246)-(L246)+H246-I246</f>
        <v>15</v>
      </c>
      <c r="N246" s="14"/>
      <c r="O246" s="15"/>
      <c r="P246" s="15"/>
      <c r="Q246" s="16"/>
      <c r="R246" s="17" t="str">
        <f ca="1">IF(Q246=0," ",IFERROR(IF(DATEDIF(TODAY(),Q246,"M")&lt;=5,"ROJO",IF(DATEDIF(TODAY(),Q246,"M")&gt;=12,"VERDE",IF(AND(DATEDIF(TODAY(),Q246,"M")&gt;=6,DATEDIF(TODAY(),Q246,"M")&lt;=11),"AMARILLO"))),S246))</f>
        <v xml:space="preserve"> </v>
      </c>
      <c r="S246" s="17" t="str">
        <f>IF(Q246=0," ",IF(Q246&lt;=$N$4,"VENCIDO","NO VENCIDO"))</f>
        <v xml:space="preserve"> </v>
      </c>
      <c r="T246" s="18"/>
      <c r="U246" s="19"/>
      <c r="V246" s="19"/>
      <c r="W246" s="20"/>
      <c r="X246" s="20"/>
      <c r="Y246" s="163">
        <f>+AT246</f>
        <v>0</v>
      </c>
      <c r="Z246" s="21"/>
      <c r="AA246" s="4"/>
      <c r="AB246" s="166"/>
      <c r="AC246" s="166"/>
      <c r="AD246" s="170">
        <f>+AB246+AC246</f>
        <v>0</v>
      </c>
      <c r="AE246" s="166"/>
      <c r="AF246" s="166"/>
      <c r="AG246" s="166"/>
      <c r="AH246" s="166"/>
      <c r="AI246" s="166"/>
      <c r="AJ246" s="166"/>
      <c r="AK246" s="166"/>
      <c r="AL246" s="166"/>
      <c r="AM246" s="166"/>
      <c r="AN246" s="166"/>
      <c r="AO246" s="183">
        <f>SUM(AD246:AN250)</f>
        <v>0</v>
      </c>
      <c r="AP246" s="24"/>
      <c r="AQ246" s="8"/>
    </row>
    <row r="247" spans="1:43" ht="14.65" customHeight="1">
      <c r="A247" s="103"/>
      <c r="B247" s="193"/>
      <c r="C247" s="193"/>
      <c r="D247" s="118"/>
      <c r="E247" s="127"/>
      <c r="F247" s="133"/>
      <c r="G247" s="133"/>
      <c r="H247" s="133"/>
      <c r="I247" s="133"/>
      <c r="J247" s="145"/>
      <c r="K247" s="148"/>
      <c r="L247" s="151"/>
      <c r="M247" s="154"/>
      <c r="N247" s="14"/>
      <c r="O247" s="15"/>
      <c r="P247" s="15"/>
      <c r="Q247" s="16"/>
      <c r="R247" s="17" t="str">
        <f ca="1">IF(Q247=0," ",IFERROR(IF(DATEDIF(TODAY(),Q247,"M")&lt;=5,"ROJO",IF(DATEDIF(TODAY(),Q247,"M")&gt;=12,"VERDE",IF(AND(DATEDIF(TODAY(),Q247,"M")&gt;=6,DATEDIF(TODAY(),Q247,"M")&lt;=11),"AMARILLO"))),S247))</f>
        <v xml:space="preserve"> </v>
      </c>
      <c r="S247" s="25" t="str">
        <f>IF(Q247=0," ",IF(Q247&lt;=$N$4,"VENCIDO","NO VENCIDO"))</f>
        <v xml:space="preserve"> </v>
      </c>
      <c r="T247" s="18"/>
      <c r="U247" s="19"/>
      <c r="V247" s="19"/>
      <c r="W247" s="20"/>
      <c r="X247" s="20"/>
      <c r="Y247" s="164"/>
      <c r="Z247" s="21"/>
      <c r="AA247" s="4"/>
      <c r="AB247" s="166"/>
      <c r="AC247" s="166"/>
      <c r="AD247" s="170"/>
      <c r="AE247" s="166"/>
      <c r="AF247" s="166"/>
      <c r="AG247" s="166"/>
      <c r="AH247" s="166"/>
      <c r="AI247" s="166"/>
      <c r="AJ247" s="166"/>
      <c r="AK247" s="166"/>
      <c r="AL247" s="166"/>
      <c r="AM247" s="166"/>
      <c r="AN247" s="166"/>
      <c r="AO247" s="184"/>
      <c r="AP247" s="24"/>
      <c r="AQ247" s="8"/>
    </row>
    <row r="248" spans="1:43" ht="14.65" customHeight="1">
      <c r="A248" s="103"/>
      <c r="B248" s="193"/>
      <c r="C248" s="193"/>
      <c r="D248" s="118"/>
      <c r="E248" s="127"/>
      <c r="F248" s="133"/>
      <c r="G248" s="133"/>
      <c r="H248" s="133"/>
      <c r="I248" s="133"/>
      <c r="J248" s="145"/>
      <c r="K248" s="148"/>
      <c r="L248" s="151"/>
      <c r="M248" s="154"/>
      <c r="N248" s="14"/>
      <c r="O248" s="15"/>
      <c r="P248" s="15"/>
      <c r="Q248" s="16"/>
      <c r="R248" s="17" t="str">
        <f ca="1">IF(Q248=0," ",IFERROR(IF(DATEDIF(TODAY(),Q248,"M")&lt;=5,"ROJO",IF(DATEDIF(TODAY(),Q248,"M")&gt;=12,"VERDE",IF(AND(DATEDIF(TODAY(),Q248,"M")&gt;=6,DATEDIF(TODAY(),Q248,"M")&lt;=11),"AMARILLO"))),S248))</f>
        <v xml:space="preserve"> </v>
      </c>
      <c r="S248" s="25" t="str">
        <f>IF(Q248=0," ",IF(Q248&lt;=$N$4,"VENCIDO","NO VENCIDO"))</f>
        <v xml:space="preserve"> </v>
      </c>
      <c r="T248" s="18"/>
      <c r="U248" s="19"/>
      <c r="V248" s="19"/>
      <c r="W248" s="20"/>
      <c r="X248" s="20"/>
      <c r="Y248" s="164"/>
      <c r="Z248" s="21"/>
      <c r="AA248" s="4"/>
      <c r="AB248" s="166"/>
      <c r="AC248" s="166"/>
      <c r="AD248" s="170"/>
      <c r="AE248" s="166"/>
      <c r="AF248" s="166"/>
      <c r="AG248" s="166"/>
      <c r="AH248" s="166"/>
      <c r="AI248" s="166"/>
      <c r="AJ248" s="166"/>
      <c r="AK248" s="166"/>
      <c r="AL248" s="166"/>
      <c r="AM248" s="166"/>
      <c r="AN248" s="166"/>
      <c r="AO248" s="184"/>
      <c r="AP248" s="24"/>
      <c r="AQ248" s="8"/>
    </row>
    <row r="249" spans="1:43" ht="14.65" customHeight="1">
      <c r="A249" s="103"/>
      <c r="B249" s="193"/>
      <c r="C249" s="193"/>
      <c r="D249" s="118"/>
      <c r="E249" s="127"/>
      <c r="F249" s="133"/>
      <c r="G249" s="133"/>
      <c r="H249" s="133"/>
      <c r="I249" s="133"/>
      <c r="J249" s="145"/>
      <c r="K249" s="148"/>
      <c r="L249" s="151"/>
      <c r="M249" s="154"/>
      <c r="N249" s="14"/>
      <c r="O249" s="15"/>
      <c r="P249" s="15"/>
      <c r="Q249" s="16"/>
      <c r="R249" s="17" t="str">
        <f ca="1">IF(Q249=0," ",IFERROR(IF(DATEDIF(TODAY(),Q249,"M")&lt;=5,"ROJO",IF(DATEDIF(TODAY(),Q249,"M")&gt;=12,"VERDE",IF(AND(DATEDIF(TODAY(),Q249,"M")&gt;=6,DATEDIF(TODAY(),Q249,"M")&lt;=11),"AMARILLO"))),S249))</f>
        <v xml:space="preserve"> </v>
      </c>
      <c r="S249" s="25" t="str">
        <f>IF(Q249=0," ",IF(Q249&lt;=$N$4,"VENCIDO","NO VENCIDO"))</f>
        <v xml:space="preserve"> </v>
      </c>
      <c r="T249" s="18"/>
      <c r="U249" s="19"/>
      <c r="V249" s="19"/>
      <c r="W249" s="20"/>
      <c r="X249" s="20"/>
      <c r="Y249" s="164"/>
      <c r="Z249" s="21"/>
      <c r="AA249" s="4"/>
      <c r="AB249" s="166"/>
      <c r="AC249" s="166"/>
      <c r="AD249" s="170"/>
      <c r="AE249" s="166"/>
      <c r="AF249" s="166"/>
      <c r="AG249" s="166"/>
      <c r="AH249" s="166"/>
      <c r="AI249" s="166"/>
      <c r="AJ249" s="166"/>
      <c r="AK249" s="166"/>
      <c r="AL249" s="166"/>
      <c r="AM249" s="166"/>
      <c r="AN249" s="166"/>
      <c r="AO249" s="184"/>
      <c r="AP249" s="24"/>
      <c r="AQ249" s="8"/>
    </row>
    <row r="250" spans="1:43" ht="14.65" customHeight="1">
      <c r="A250" s="103"/>
      <c r="B250" s="193"/>
      <c r="C250" s="193"/>
      <c r="D250" s="118"/>
      <c r="E250" s="127"/>
      <c r="F250" s="133"/>
      <c r="G250" s="133"/>
      <c r="H250" s="133"/>
      <c r="I250" s="133"/>
      <c r="J250" s="145"/>
      <c r="K250" s="148"/>
      <c r="L250" s="151"/>
      <c r="M250" s="155"/>
      <c r="N250" s="14"/>
      <c r="O250" s="15"/>
      <c r="P250" s="15"/>
      <c r="Q250" s="16"/>
      <c r="R250" s="17" t="str">
        <f ca="1">IF(Q250=0," ",IFERROR(IF(DATEDIF(TODAY(),Q250,"M")&lt;=5,"ROJO",IF(DATEDIF(TODAY(),Q250,"M")&gt;=12,"VERDE",IF(AND(DATEDIF(TODAY(),Q250,"M")&gt;=6,DATEDIF(TODAY(),Q250,"M")&lt;=11),"AMARILLO"))),S250))</f>
        <v xml:space="preserve"> </v>
      </c>
      <c r="S250" s="25" t="str">
        <f>IF(Q250=0," ",IF(Q250&lt;=$N$4,"VENCIDO","NO VENCIDO"))</f>
        <v xml:space="preserve"> </v>
      </c>
      <c r="T250" s="18"/>
      <c r="U250" s="19"/>
      <c r="V250" s="19"/>
      <c r="W250" s="20"/>
      <c r="X250" s="20"/>
      <c r="Y250" s="164"/>
      <c r="Z250" s="21"/>
      <c r="AA250" s="4"/>
      <c r="AB250" s="166"/>
      <c r="AC250" s="166"/>
      <c r="AD250" s="170"/>
      <c r="AE250" s="166"/>
      <c r="AF250" s="166"/>
      <c r="AG250" s="166"/>
      <c r="AH250" s="166"/>
      <c r="AI250" s="166"/>
      <c r="AJ250" s="166"/>
      <c r="AK250" s="166"/>
      <c r="AL250" s="166"/>
      <c r="AM250" s="166"/>
      <c r="AN250" s="166"/>
      <c r="AO250" s="185"/>
      <c r="AP250" s="24"/>
      <c r="AQ250" s="8"/>
    </row>
    <row r="251" spans="1:43" ht="16.5">
      <c r="A251" s="103"/>
      <c r="B251" s="193"/>
      <c r="C251" s="193"/>
      <c r="D251" s="119"/>
      <c r="E251" s="128"/>
      <c r="F251" s="134"/>
      <c r="G251" s="134"/>
      <c r="H251" s="134"/>
      <c r="I251" s="134"/>
      <c r="J251" s="146"/>
      <c r="K251" s="149"/>
      <c r="L251" s="152"/>
      <c r="M251" s="28" t="b">
        <f>M246=N251</f>
        <v>0</v>
      </c>
      <c r="N251" s="29">
        <f>SUM(N246:N250)</f>
        <v>0</v>
      </c>
      <c r="O251" s="30" t="s">
        <v>112</v>
      </c>
      <c r="P251" s="31"/>
      <c r="Q251" s="32"/>
      <c r="R251" s="32"/>
      <c r="S251" s="32"/>
      <c r="T251" s="33">
        <f>SUM(T246:T250)</f>
        <v>0</v>
      </c>
      <c r="U251" s="34"/>
      <c r="V251" s="34"/>
      <c r="W251" s="35"/>
      <c r="X251" s="35"/>
      <c r="Y251" s="165"/>
      <c r="Z251" s="36"/>
      <c r="AA251" s="4"/>
      <c r="AB251" s="37"/>
      <c r="AC251" s="38"/>
      <c r="AD251" s="38"/>
      <c r="AE251" s="38"/>
      <c r="AF251" s="38"/>
      <c r="AG251" s="38"/>
      <c r="AH251" s="38"/>
      <c r="AI251" s="38"/>
      <c r="AJ251" s="38"/>
      <c r="AK251" s="38"/>
      <c r="AL251" s="38"/>
      <c r="AM251" s="38"/>
      <c r="AN251" s="38"/>
      <c r="AO251" s="39"/>
      <c r="AP251" s="24"/>
      <c r="AQ251" s="8"/>
    </row>
    <row r="252" spans="1:43" ht="14.65" customHeight="1">
      <c r="A252" s="103">
        <f>A246+1</f>
        <v>6</v>
      </c>
      <c r="B252" s="193" t="s">
        <v>188</v>
      </c>
      <c r="C252" s="193"/>
      <c r="D252" s="117">
        <f>+Noviembre!M252</f>
        <v>0</v>
      </c>
      <c r="E252" s="126"/>
      <c r="F252" s="132"/>
      <c r="G252" s="132"/>
      <c r="H252" s="132"/>
      <c r="I252" s="132"/>
      <c r="J252" s="144">
        <f>+F252+G252</f>
        <v>0</v>
      </c>
      <c r="K252" s="147">
        <f>+AO252</f>
        <v>0</v>
      </c>
      <c r="L252" s="150">
        <f>+J252+K252</f>
        <v>0</v>
      </c>
      <c r="M252" s="153">
        <f>+(D252+E252)-(L252)+H252-I252</f>
        <v>0</v>
      </c>
      <c r="N252" s="14"/>
      <c r="O252" s="15"/>
      <c r="P252" s="15"/>
      <c r="Q252" s="16"/>
      <c r="R252" s="17" t="str">
        <f ca="1">IF(Q252=0," ",IFERROR(IF(DATEDIF(TODAY(),Q252,"M")&lt;=5,"ROJO",IF(DATEDIF(TODAY(),Q252,"M")&gt;=12,"VERDE",IF(AND(DATEDIF(TODAY(),Q252,"M")&gt;=6,DATEDIF(TODAY(),Q252,"M")&lt;=11),"AMARILLO"))),S252))</f>
        <v xml:space="preserve"> </v>
      </c>
      <c r="S252" s="17" t="str">
        <f>IF(Q252=0," ",IF(Q252&lt;=$N$4,"VENCIDO","NO VENCIDO"))</f>
        <v xml:space="preserve"> </v>
      </c>
      <c r="T252" s="18"/>
      <c r="U252" s="19"/>
      <c r="V252" s="19"/>
      <c r="W252" s="20"/>
      <c r="X252" s="20"/>
      <c r="Y252" s="163">
        <f>+AT252</f>
        <v>0</v>
      </c>
      <c r="Z252" s="21"/>
      <c r="AA252" s="4"/>
      <c r="AB252" s="166"/>
      <c r="AC252" s="166"/>
      <c r="AD252" s="170">
        <f>+AB252+AC252</f>
        <v>0</v>
      </c>
      <c r="AE252" s="166"/>
      <c r="AF252" s="166"/>
      <c r="AG252" s="166"/>
      <c r="AH252" s="166"/>
      <c r="AI252" s="166"/>
      <c r="AJ252" s="166"/>
      <c r="AK252" s="166"/>
      <c r="AL252" s="166"/>
      <c r="AM252" s="166"/>
      <c r="AN252" s="166"/>
      <c r="AO252" s="183">
        <f>SUM(AD252:AN256)</f>
        <v>0</v>
      </c>
      <c r="AP252" s="24"/>
      <c r="AQ252" s="8"/>
    </row>
    <row r="253" spans="1:43" ht="14.65" customHeight="1">
      <c r="A253" s="103"/>
      <c r="B253" s="193"/>
      <c r="C253" s="193"/>
      <c r="D253" s="118"/>
      <c r="E253" s="127"/>
      <c r="F253" s="133"/>
      <c r="G253" s="133"/>
      <c r="H253" s="133"/>
      <c r="I253" s="133"/>
      <c r="J253" s="145"/>
      <c r="K253" s="148"/>
      <c r="L253" s="151"/>
      <c r="M253" s="154"/>
      <c r="N253" s="14"/>
      <c r="O253" s="15"/>
      <c r="P253" s="15"/>
      <c r="Q253" s="16"/>
      <c r="R253" s="17" t="str">
        <f ca="1">IF(Q253=0," ",IFERROR(IF(DATEDIF(TODAY(),Q253,"M")&lt;=5,"ROJO",IF(DATEDIF(TODAY(),Q253,"M")&gt;=12,"VERDE",IF(AND(DATEDIF(TODAY(),Q253,"M")&gt;=6,DATEDIF(TODAY(),Q253,"M")&lt;=11),"AMARILLO"))),S253))</f>
        <v xml:space="preserve"> </v>
      </c>
      <c r="S253" s="25" t="str">
        <f>IF(Q253=0," ",IF(Q253&lt;=$N$4,"VENCIDO","NO VENCIDO"))</f>
        <v xml:space="preserve"> </v>
      </c>
      <c r="T253" s="18"/>
      <c r="U253" s="19"/>
      <c r="V253" s="19"/>
      <c r="W253" s="20"/>
      <c r="X253" s="20"/>
      <c r="Y253" s="164"/>
      <c r="Z253" s="21"/>
      <c r="AA253" s="4"/>
      <c r="AB253" s="166"/>
      <c r="AC253" s="166"/>
      <c r="AD253" s="170"/>
      <c r="AE253" s="166"/>
      <c r="AF253" s="166"/>
      <c r="AG253" s="166"/>
      <c r="AH253" s="166"/>
      <c r="AI253" s="166"/>
      <c r="AJ253" s="166"/>
      <c r="AK253" s="166"/>
      <c r="AL253" s="166"/>
      <c r="AM253" s="166"/>
      <c r="AN253" s="166"/>
      <c r="AO253" s="184"/>
      <c r="AP253" s="24"/>
      <c r="AQ253" s="8"/>
    </row>
    <row r="254" spans="1:43" ht="14.65" customHeight="1">
      <c r="A254" s="103"/>
      <c r="B254" s="193"/>
      <c r="C254" s="193"/>
      <c r="D254" s="118"/>
      <c r="E254" s="127"/>
      <c r="F254" s="133"/>
      <c r="G254" s="133"/>
      <c r="H254" s="133"/>
      <c r="I254" s="133"/>
      <c r="J254" s="145"/>
      <c r="K254" s="148"/>
      <c r="L254" s="151"/>
      <c r="M254" s="154"/>
      <c r="N254" s="14"/>
      <c r="O254" s="15"/>
      <c r="P254" s="15"/>
      <c r="Q254" s="16"/>
      <c r="R254" s="17" t="str">
        <f ca="1">IF(Q254=0," ",IFERROR(IF(DATEDIF(TODAY(),Q254,"M")&lt;=5,"ROJO",IF(DATEDIF(TODAY(),Q254,"M")&gt;=12,"VERDE",IF(AND(DATEDIF(TODAY(),Q254,"M")&gt;=6,DATEDIF(TODAY(),Q254,"M")&lt;=11),"AMARILLO"))),S254))</f>
        <v xml:space="preserve"> </v>
      </c>
      <c r="S254" s="25" t="str">
        <f>IF(Q254=0," ",IF(Q254&lt;=$N$4,"VENCIDO","NO VENCIDO"))</f>
        <v xml:space="preserve"> </v>
      </c>
      <c r="T254" s="18"/>
      <c r="U254" s="19"/>
      <c r="V254" s="19"/>
      <c r="W254" s="20"/>
      <c r="X254" s="20"/>
      <c r="Y254" s="164"/>
      <c r="Z254" s="21"/>
      <c r="AA254" s="4"/>
      <c r="AB254" s="166"/>
      <c r="AC254" s="166"/>
      <c r="AD254" s="170"/>
      <c r="AE254" s="166"/>
      <c r="AF254" s="166"/>
      <c r="AG254" s="166"/>
      <c r="AH254" s="166"/>
      <c r="AI254" s="166"/>
      <c r="AJ254" s="166"/>
      <c r="AK254" s="166"/>
      <c r="AL254" s="166"/>
      <c r="AM254" s="166"/>
      <c r="AN254" s="166"/>
      <c r="AO254" s="184"/>
      <c r="AP254" s="24"/>
      <c r="AQ254" s="8"/>
    </row>
    <row r="255" spans="1:43" ht="14.65" customHeight="1">
      <c r="A255" s="103"/>
      <c r="B255" s="193"/>
      <c r="C255" s="193"/>
      <c r="D255" s="118"/>
      <c r="E255" s="127"/>
      <c r="F255" s="133"/>
      <c r="G255" s="133"/>
      <c r="H255" s="133"/>
      <c r="I255" s="133"/>
      <c r="J255" s="145"/>
      <c r="K255" s="148"/>
      <c r="L255" s="151"/>
      <c r="M255" s="154"/>
      <c r="N255" s="14"/>
      <c r="O255" s="15"/>
      <c r="P255" s="15"/>
      <c r="Q255" s="16"/>
      <c r="R255" s="17" t="str">
        <f ca="1">IF(Q255=0," ",IFERROR(IF(DATEDIF(TODAY(),Q255,"M")&lt;=5,"ROJO",IF(DATEDIF(TODAY(),Q255,"M")&gt;=12,"VERDE",IF(AND(DATEDIF(TODAY(),Q255,"M")&gt;=6,DATEDIF(TODAY(),Q255,"M")&lt;=11),"AMARILLO"))),S255))</f>
        <v xml:space="preserve"> </v>
      </c>
      <c r="S255" s="25" t="str">
        <f>IF(Q255=0," ",IF(Q255&lt;=$N$4,"VENCIDO","NO VENCIDO"))</f>
        <v xml:space="preserve"> </v>
      </c>
      <c r="T255" s="18"/>
      <c r="U255" s="19"/>
      <c r="V255" s="19"/>
      <c r="W255" s="20"/>
      <c r="X255" s="20"/>
      <c r="Y255" s="164"/>
      <c r="Z255" s="21"/>
      <c r="AA255" s="4"/>
      <c r="AB255" s="166"/>
      <c r="AC255" s="166"/>
      <c r="AD255" s="170"/>
      <c r="AE255" s="166"/>
      <c r="AF255" s="166"/>
      <c r="AG255" s="166"/>
      <c r="AH255" s="166"/>
      <c r="AI255" s="166"/>
      <c r="AJ255" s="166"/>
      <c r="AK255" s="166"/>
      <c r="AL255" s="166"/>
      <c r="AM255" s="166"/>
      <c r="AN255" s="166"/>
      <c r="AO255" s="184"/>
      <c r="AP255" s="24"/>
      <c r="AQ255" s="8"/>
    </row>
    <row r="256" spans="1:43" ht="14.65" customHeight="1">
      <c r="A256" s="103"/>
      <c r="B256" s="193"/>
      <c r="C256" s="193"/>
      <c r="D256" s="118"/>
      <c r="E256" s="127"/>
      <c r="F256" s="133"/>
      <c r="G256" s="133"/>
      <c r="H256" s="133"/>
      <c r="I256" s="133"/>
      <c r="J256" s="145"/>
      <c r="K256" s="148"/>
      <c r="L256" s="151"/>
      <c r="M256" s="155"/>
      <c r="N256" s="14"/>
      <c r="O256" s="15"/>
      <c r="P256" s="15"/>
      <c r="Q256" s="16"/>
      <c r="R256" s="17" t="str">
        <f ca="1">IF(Q256=0," ",IFERROR(IF(DATEDIF(TODAY(),Q256,"M")&lt;=5,"ROJO",IF(DATEDIF(TODAY(),Q256,"M")&gt;=12,"VERDE",IF(AND(DATEDIF(TODAY(),Q256,"M")&gt;=6,DATEDIF(TODAY(),Q256,"M")&lt;=11),"AMARILLO"))),S256))</f>
        <v xml:space="preserve"> </v>
      </c>
      <c r="S256" s="25" t="str">
        <f>IF(Q256=0," ",IF(Q256&lt;=$N$4,"VENCIDO","NO VENCIDO"))</f>
        <v xml:space="preserve"> </v>
      </c>
      <c r="T256" s="18"/>
      <c r="U256" s="19"/>
      <c r="V256" s="19"/>
      <c r="W256" s="20"/>
      <c r="X256" s="20"/>
      <c r="Y256" s="164"/>
      <c r="Z256" s="21"/>
      <c r="AA256" s="4"/>
      <c r="AB256" s="166"/>
      <c r="AC256" s="166"/>
      <c r="AD256" s="170"/>
      <c r="AE256" s="166"/>
      <c r="AF256" s="166"/>
      <c r="AG256" s="166"/>
      <c r="AH256" s="166"/>
      <c r="AI256" s="166"/>
      <c r="AJ256" s="166"/>
      <c r="AK256" s="166"/>
      <c r="AL256" s="166"/>
      <c r="AM256" s="166"/>
      <c r="AN256" s="166"/>
      <c r="AO256" s="185"/>
      <c r="AP256" s="24"/>
      <c r="AQ256" s="8"/>
    </row>
    <row r="257" spans="1:43" ht="16.5">
      <c r="A257" s="103"/>
      <c r="B257" s="193"/>
      <c r="C257" s="193"/>
      <c r="D257" s="119"/>
      <c r="E257" s="128"/>
      <c r="F257" s="134"/>
      <c r="G257" s="134"/>
      <c r="H257" s="134"/>
      <c r="I257" s="134"/>
      <c r="J257" s="146"/>
      <c r="K257" s="149"/>
      <c r="L257" s="152"/>
      <c r="M257" s="28" t="b">
        <f>M252=N257</f>
        <v>1</v>
      </c>
      <c r="N257" s="29">
        <f>SUM(N252:N256)</f>
        <v>0</v>
      </c>
      <c r="O257" s="30" t="s">
        <v>112</v>
      </c>
      <c r="P257" s="31"/>
      <c r="Q257" s="32"/>
      <c r="R257" s="32"/>
      <c r="S257" s="32"/>
      <c r="T257" s="33">
        <f>SUM(T252:T256)</f>
        <v>0</v>
      </c>
      <c r="U257" s="34"/>
      <c r="V257" s="34"/>
      <c r="W257" s="35"/>
      <c r="X257" s="35"/>
      <c r="Y257" s="165"/>
      <c r="Z257" s="36"/>
      <c r="AA257" s="4"/>
      <c r="AB257" s="37"/>
      <c r="AC257" s="38"/>
      <c r="AD257" s="38"/>
      <c r="AE257" s="38"/>
      <c r="AF257" s="38"/>
      <c r="AG257" s="38"/>
      <c r="AH257" s="38"/>
      <c r="AI257" s="38"/>
      <c r="AJ257" s="38"/>
      <c r="AK257" s="38"/>
      <c r="AL257" s="38"/>
      <c r="AM257" s="38"/>
      <c r="AN257" s="38"/>
      <c r="AO257" s="39"/>
      <c r="AP257" s="24"/>
      <c r="AQ257" s="8"/>
    </row>
    <row r="258" spans="1:43" ht="14.65" customHeight="1">
      <c r="A258" s="103">
        <f>A252+1</f>
        <v>7</v>
      </c>
      <c r="B258" s="193" t="s">
        <v>189</v>
      </c>
      <c r="C258" s="193"/>
      <c r="D258" s="117">
        <f>+Noviembre!M258</f>
        <v>0</v>
      </c>
      <c r="E258" s="126"/>
      <c r="F258" s="132"/>
      <c r="G258" s="132"/>
      <c r="H258" s="132"/>
      <c r="I258" s="132"/>
      <c r="J258" s="144">
        <f>+F258+G258</f>
        <v>0</v>
      </c>
      <c r="K258" s="147">
        <f>+AO258</f>
        <v>0</v>
      </c>
      <c r="L258" s="150">
        <f>+J258+K258</f>
        <v>0</v>
      </c>
      <c r="M258" s="153">
        <f>+(D258+E258)-(L258)+H258-I258</f>
        <v>0</v>
      </c>
      <c r="N258" s="14"/>
      <c r="O258" s="15"/>
      <c r="P258" s="15"/>
      <c r="Q258" s="16"/>
      <c r="R258" s="17" t="str">
        <f ca="1">IF(Q258=0," ",IFERROR(IF(DATEDIF(TODAY(),Q258,"M")&lt;=5,"ROJO",IF(DATEDIF(TODAY(),Q258,"M")&gt;=12,"VERDE",IF(AND(DATEDIF(TODAY(),Q258,"M")&gt;=6,DATEDIF(TODAY(),Q258,"M")&lt;=11),"AMARILLO"))),S258))</f>
        <v xml:space="preserve"> </v>
      </c>
      <c r="S258" s="17" t="str">
        <f>IF(Q258=0," ",IF(Q258&lt;=$N$4,"VENCIDO","NO VENCIDO"))</f>
        <v xml:space="preserve"> </v>
      </c>
      <c r="T258" s="18"/>
      <c r="U258" s="19"/>
      <c r="V258" s="19"/>
      <c r="W258" s="20"/>
      <c r="X258" s="20"/>
      <c r="Y258" s="163">
        <f>+AT258</f>
        <v>0</v>
      </c>
      <c r="Z258" s="21"/>
      <c r="AA258" s="4"/>
      <c r="AB258" s="166"/>
      <c r="AC258" s="166"/>
      <c r="AD258" s="170">
        <f>+AB258+AC258</f>
        <v>0</v>
      </c>
      <c r="AE258" s="166"/>
      <c r="AF258" s="166"/>
      <c r="AG258" s="166"/>
      <c r="AH258" s="166"/>
      <c r="AI258" s="166"/>
      <c r="AJ258" s="166"/>
      <c r="AK258" s="166"/>
      <c r="AL258" s="166"/>
      <c r="AM258" s="166"/>
      <c r="AN258" s="166"/>
      <c r="AO258" s="183">
        <f>SUM(AD258:AN262)</f>
        <v>0</v>
      </c>
      <c r="AP258" s="24"/>
      <c r="AQ258" s="8"/>
    </row>
    <row r="259" spans="1:43" ht="14.65" customHeight="1">
      <c r="A259" s="103"/>
      <c r="B259" s="193"/>
      <c r="C259" s="193"/>
      <c r="D259" s="118"/>
      <c r="E259" s="127"/>
      <c r="F259" s="133"/>
      <c r="G259" s="133"/>
      <c r="H259" s="133"/>
      <c r="I259" s="133"/>
      <c r="J259" s="145"/>
      <c r="K259" s="148"/>
      <c r="L259" s="151"/>
      <c r="M259" s="154"/>
      <c r="N259" s="14"/>
      <c r="O259" s="15"/>
      <c r="P259" s="15"/>
      <c r="Q259" s="16"/>
      <c r="R259" s="17" t="str">
        <f ca="1">IF(Q259=0," ",IFERROR(IF(DATEDIF(TODAY(),Q259,"M")&lt;=5,"ROJO",IF(DATEDIF(TODAY(),Q259,"M")&gt;=12,"VERDE",IF(AND(DATEDIF(TODAY(),Q259,"M")&gt;=6,DATEDIF(TODAY(),Q259,"M")&lt;=11),"AMARILLO"))),S259))</f>
        <v xml:space="preserve"> </v>
      </c>
      <c r="S259" s="25" t="str">
        <f>IF(Q259=0," ",IF(Q259&lt;=$N$4,"VENCIDO","NO VENCIDO"))</f>
        <v xml:space="preserve"> </v>
      </c>
      <c r="T259" s="18"/>
      <c r="U259" s="19"/>
      <c r="V259" s="19"/>
      <c r="W259" s="20"/>
      <c r="X259" s="20"/>
      <c r="Y259" s="164"/>
      <c r="Z259" s="21"/>
      <c r="AA259" s="4"/>
      <c r="AB259" s="166"/>
      <c r="AC259" s="166"/>
      <c r="AD259" s="170"/>
      <c r="AE259" s="166"/>
      <c r="AF259" s="166"/>
      <c r="AG259" s="166"/>
      <c r="AH259" s="166"/>
      <c r="AI259" s="166"/>
      <c r="AJ259" s="166"/>
      <c r="AK259" s="166"/>
      <c r="AL259" s="166"/>
      <c r="AM259" s="166"/>
      <c r="AN259" s="166"/>
      <c r="AO259" s="184"/>
      <c r="AP259" s="24"/>
      <c r="AQ259" s="8"/>
    </row>
    <row r="260" spans="1:43" ht="14.65" customHeight="1">
      <c r="A260" s="103"/>
      <c r="B260" s="193"/>
      <c r="C260" s="193"/>
      <c r="D260" s="118"/>
      <c r="E260" s="127"/>
      <c r="F260" s="133"/>
      <c r="G260" s="133"/>
      <c r="H260" s="133"/>
      <c r="I260" s="133"/>
      <c r="J260" s="145"/>
      <c r="K260" s="148"/>
      <c r="L260" s="151"/>
      <c r="M260" s="154"/>
      <c r="N260" s="14"/>
      <c r="O260" s="15"/>
      <c r="P260" s="15"/>
      <c r="Q260" s="16"/>
      <c r="R260" s="17" t="str">
        <f ca="1">IF(Q260=0," ",IFERROR(IF(DATEDIF(TODAY(),Q260,"M")&lt;=5,"ROJO",IF(DATEDIF(TODAY(),Q260,"M")&gt;=12,"VERDE",IF(AND(DATEDIF(TODAY(),Q260,"M")&gt;=6,DATEDIF(TODAY(),Q260,"M")&lt;=11),"AMARILLO"))),S260))</f>
        <v xml:space="preserve"> </v>
      </c>
      <c r="S260" s="25" t="str">
        <f>IF(Q260=0," ",IF(Q260&lt;=$N$4,"VENCIDO","NO VENCIDO"))</f>
        <v xml:space="preserve"> </v>
      </c>
      <c r="T260" s="18"/>
      <c r="U260" s="19"/>
      <c r="V260" s="19"/>
      <c r="W260" s="20"/>
      <c r="X260" s="20"/>
      <c r="Y260" s="164"/>
      <c r="Z260" s="21"/>
      <c r="AA260" s="4"/>
      <c r="AB260" s="166"/>
      <c r="AC260" s="166"/>
      <c r="AD260" s="170"/>
      <c r="AE260" s="166"/>
      <c r="AF260" s="166"/>
      <c r="AG260" s="166"/>
      <c r="AH260" s="166"/>
      <c r="AI260" s="166"/>
      <c r="AJ260" s="166"/>
      <c r="AK260" s="166"/>
      <c r="AL260" s="166"/>
      <c r="AM260" s="166"/>
      <c r="AN260" s="166"/>
      <c r="AO260" s="184"/>
      <c r="AP260" s="24"/>
      <c r="AQ260" s="8"/>
    </row>
    <row r="261" spans="1:43" ht="14.65" customHeight="1">
      <c r="A261" s="103"/>
      <c r="B261" s="193"/>
      <c r="C261" s="193"/>
      <c r="D261" s="118"/>
      <c r="E261" s="127"/>
      <c r="F261" s="133"/>
      <c r="G261" s="133"/>
      <c r="H261" s="133"/>
      <c r="I261" s="133"/>
      <c r="J261" s="145"/>
      <c r="K261" s="148"/>
      <c r="L261" s="151"/>
      <c r="M261" s="154"/>
      <c r="N261" s="14"/>
      <c r="O261" s="15"/>
      <c r="P261" s="15"/>
      <c r="Q261" s="16"/>
      <c r="R261" s="17" t="str">
        <f ca="1">IF(Q261=0," ",IFERROR(IF(DATEDIF(TODAY(),Q261,"M")&lt;=5,"ROJO",IF(DATEDIF(TODAY(),Q261,"M")&gt;=12,"VERDE",IF(AND(DATEDIF(TODAY(),Q261,"M")&gt;=6,DATEDIF(TODAY(),Q261,"M")&lt;=11),"AMARILLO"))),S261))</f>
        <v xml:space="preserve"> </v>
      </c>
      <c r="S261" s="25" t="str">
        <f>IF(Q261=0," ",IF(Q261&lt;=$N$4,"VENCIDO","NO VENCIDO"))</f>
        <v xml:space="preserve"> </v>
      </c>
      <c r="T261" s="18"/>
      <c r="U261" s="19"/>
      <c r="V261" s="19"/>
      <c r="W261" s="20"/>
      <c r="X261" s="20"/>
      <c r="Y261" s="164"/>
      <c r="Z261" s="21"/>
      <c r="AA261" s="4"/>
      <c r="AB261" s="166"/>
      <c r="AC261" s="166"/>
      <c r="AD261" s="170"/>
      <c r="AE261" s="166"/>
      <c r="AF261" s="166"/>
      <c r="AG261" s="166"/>
      <c r="AH261" s="166"/>
      <c r="AI261" s="166"/>
      <c r="AJ261" s="166"/>
      <c r="AK261" s="166"/>
      <c r="AL261" s="166"/>
      <c r="AM261" s="166"/>
      <c r="AN261" s="166"/>
      <c r="AO261" s="184"/>
      <c r="AP261" s="24"/>
      <c r="AQ261" s="8"/>
    </row>
    <row r="262" spans="1:43" ht="14.65" customHeight="1">
      <c r="A262" s="103"/>
      <c r="B262" s="193"/>
      <c r="C262" s="193"/>
      <c r="D262" s="118"/>
      <c r="E262" s="127"/>
      <c r="F262" s="133"/>
      <c r="G262" s="133"/>
      <c r="H262" s="133"/>
      <c r="I262" s="133"/>
      <c r="J262" s="145"/>
      <c r="K262" s="148"/>
      <c r="L262" s="151"/>
      <c r="M262" s="155"/>
      <c r="N262" s="14"/>
      <c r="O262" s="15"/>
      <c r="P262" s="15"/>
      <c r="Q262" s="16"/>
      <c r="R262" s="17" t="str">
        <f ca="1">IF(Q262=0," ",IFERROR(IF(DATEDIF(TODAY(),Q262,"M")&lt;=5,"ROJO",IF(DATEDIF(TODAY(),Q262,"M")&gt;=12,"VERDE",IF(AND(DATEDIF(TODAY(),Q262,"M")&gt;=6,DATEDIF(TODAY(),Q262,"M")&lt;=11),"AMARILLO"))),S262))</f>
        <v xml:space="preserve"> </v>
      </c>
      <c r="S262" s="25" t="str">
        <f>IF(Q262=0," ",IF(Q262&lt;=$N$4,"VENCIDO","NO VENCIDO"))</f>
        <v xml:space="preserve"> </v>
      </c>
      <c r="T262" s="18"/>
      <c r="U262" s="19"/>
      <c r="V262" s="19"/>
      <c r="W262" s="20"/>
      <c r="X262" s="20"/>
      <c r="Y262" s="164"/>
      <c r="Z262" s="21"/>
      <c r="AA262" s="4"/>
      <c r="AB262" s="166"/>
      <c r="AC262" s="166"/>
      <c r="AD262" s="170"/>
      <c r="AE262" s="166"/>
      <c r="AF262" s="166"/>
      <c r="AG262" s="166"/>
      <c r="AH262" s="166"/>
      <c r="AI262" s="166"/>
      <c r="AJ262" s="166"/>
      <c r="AK262" s="166"/>
      <c r="AL262" s="166"/>
      <c r="AM262" s="166"/>
      <c r="AN262" s="166"/>
      <c r="AO262" s="185"/>
      <c r="AP262" s="24"/>
      <c r="AQ262" s="8"/>
    </row>
    <row r="263" spans="1:43" ht="16.5">
      <c r="A263" s="103"/>
      <c r="B263" s="193"/>
      <c r="C263" s="193"/>
      <c r="D263" s="119"/>
      <c r="E263" s="128"/>
      <c r="F263" s="134"/>
      <c r="G263" s="134"/>
      <c r="H263" s="134"/>
      <c r="I263" s="134"/>
      <c r="J263" s="146"/>
      <c r="K263" s="149"/>
      <c r="L263" s="152"/>
      <c r="M263" s="28" t="b">
        <f>M258=N263</f>
        <v>1</v>
      </c>
      <c r="N263" s="29">
        <f>SUM(N258:N262)</f>
        <v>0</v>
      </c>
      <c r="O263" s="30" t="s">
        <v>112</v>
      </c>
      <c r="P263" s="31"/>
      <c r="Q263" s="32"/>
      <c r="R263" s="32"/>
      <c r="S263" s="32"/>
      <c r="T263" s="33">
        <f>SUM(T258:T262)</f>
        <v>0</v>
      </c>
      <c r="U263" s="34"/>
      <c r="V263" s="34"/>
      <c r="W263" s="35"/>
      <c r="X263" s="35"/>
      <c r="Y263" s="165"/>
      <c r="Z263" s="36"/>
      <c r="AA263" s="4"/>
      <c r="AB263" s="37"/>
      <c r="AC263" s="38"/>
      <c r="AD263" s="38"/>
      <c r="AE263" s="38"/>
      <c r="AF263" s="38"/>
      <c r="AG263" s="38"/>
      <c r="AH263" s="38"/>
      <c r="AI263" s="38"/>
      <c r="AJ263" s="38"/>
      <c r="AK263" s="38"/>
      <c r="AL263" s="38"/>
      <c r="AM263" s="38"/>
      <c r="AN263" s="38"/>
      <c r="AO263" s="39"/>
      <c r="AP263" s="24"/>
      <c r="AQ263" s="8"/>
    </row>
    <row r="264" spans="1:43" ht="14.65" customHeight="1">
      <c r="A264" s="103">
        <f>A258+1</f>
        <v>8</v>
      </c>
      <c r="B264" s="193" t="s">
        <v>190</v>
      </c>
      <c r="C264" s="193"/>
      <c r="D264" s="117">
        <f>+Noviembre!M264</f>
        <v>80</v>
      </c>
      <c r="E264" s="126"/>
      <c r="F264" s="132"/>
      <c r="G264" s="132"/>
      <c r="H264" s="132"/>
      <c r="I264" s="132"/>
      <c r="J264" s="144">
        <f>+F264+G264</f>
        <v>0</v>
      </c>
      <c r="K264" s="147">
        <f>+AO264</f>
        <v>0</v>
      </c>
      <c r="L264" s="150">
        <f>+J264+K264</f>
        <v>0</v>
      </c>
      <c r="M264" s="153">
        <f>+(D264+E264)-(L264)+H264-I264</f>
        <v>80</v>
      </c>
      <c r="N264" s="14"/>
      <c r="O264" s="15"/>
      <c r="P264" s="15"/>
      <c r="Q264" s="16"/>
      <c r="R264" s="17" t="str">
        <f ca="1">IF(Q264=0," ",IFERROR(IF(DATEDIF(TODAY(),Q264,"M")&lt;=5,"ROJO",IF(DATEDIF(TODAY(),Q264,"M")&gt;=12,"VERDE",IF(AND(DATEDIF(TODAY(),Q264,"M")&gt;=6,DATEDIF(TODAY(),Q264,"M")&lt;=11),"AMARILLO"))),S264))</f>
        <v xml:space="preserve"> </v>
      </c>
      <c r="S264" s="17" t="str">
        <f>IF(Q264=0," ",IF(Q264&lt;=$N$4,"VENCIDO","NO VENCIDO"))</f>
        <v xml:space="preserve"> </v>
      </c>
      <c r="T264" s="18"/>
      <c r="U264" s="19"/>
      <c r="V264" s="19"/>
      <c r="W264" s="20"/>
      <c r="X264" s="20"/>
      <c r="Y264" s="163">
        <f>+AT264</f>
        <v>0</v>
      </c>
      <c r="Z264" s="21"/>
      <c r="AA264" s="4"/>
      <c r="AB264" s="166"/>
      <c r="AC264" s="166"/>
      <c r="AD264" s="170">
        <f>+AB264+AC264</f>
        <v>0</v>
      </c>
      <c r="AE264" s="166"/>
      <c r="AF264" s="166"/>
      <c r="AG264" s="166"/>
      <c r="AH264" s="166"/>
      <c r="AI264" s="166"/>
      <c r="AJ264" s="166"/>
      <c r="AK264" s="166"/>
      <c r="AL264" s="166"/>
      <c r="AM264" s="166"/>
      <c r="AN264" s="166"/>
      <c r="AO264" s="183">
        <f>SUM(AD264:AN268)</f>
        <v>0</v>
      </c>
      <c r="AP264" s="24"/>
      <c r="AQ264" s="8"/>
    </row>
    <row r="265" spans="1:43" ht="14.65" customHeight="1">
      <c r="A265" s="103"/>
      <c r="B265" s="193"/>
      <c r="C265" s="193"/>
      <c r="D265" s="118"/>
      <c r="E265" s="127"/>
      <c r="F265" s="133"/>
      <c r="G265" s="133"/>
      <c r="H265" s="133"/>
      <c r="I265" s="133"/>
      <c r="J265" s="145"/>
      <c r="K265" s="148"/>
      <c r="L265" s="151"/>
      <c r="M265" s="154"/>
      <c r="N265" s="14"/>
      <c r="O265" s="15"/>
      <c r="P265" s="15"/>
      <c r="Q265" s="16"/>
      <c r="R265" s="17" t="str">
        <f ca="1">IF(Q265=0," ",IFERROR(IF(DATEDIF(TODAY(),Q265,"M")&lt;=5,"ROJO",IF(DATEDIF(TODAY(),Q265,"M")&gt;=12,"VERDE",IF(AND(DATEDIF(TODAY(),Q265,"M")&gt;=6,DATEDIF(TODAY(),Q265,"M")&lt;=11),"AMARILLO"))),S265))</f>
        <v xml:space="preserve"> </v>
      </c>
      <c r="S265" s="25" t="str">
        <f>IF(Q265=0," ",IF(Q265&lt;=$N$4,"VENCIDO","NO VENCIDO"))</f>
        <v xml:space="preserve"> </v>
      </c>
      <c r="T265" s="18"/>
      <c r="U265" s="19"/>
      <c r="V265" s="19"/>
      <c r="W265" s="20"/>
      <c r="X265" s="20"/>
      <c r="Y265" s="164"/>
      <c r="Z265" s="21"/>
      <c r="AA265" s="4"/>
      <c r="AB265" s="166"/>
      <c r="AC265" s="166"/>
      <c r="AD265" s="170"/>
      <c r="AE265" s="166"/>
      <c r="AF265" s="166"/>
      <c r="AG265" s="166"/>
      <c r="AH265" s="166"/>
      <c r="AI265" s="166"/>
      <c r="AJ265" s="166"/>
      <c r="AK265" s="166"/>
      <c r="AL265" s="166"/>
      <c r="AM265" s="166"/>
      <c r="AN265" s="166"/>
      <c r="AO265" s="184"/>
      <c r="AP265" s="24"/>
      <c r="AQ265" s="8"/>
    </row>
    <row r="266" spans="1:43" ht="14.65" customHeight="1">
      <c r="A266" s="103"/>
      <c r="B266" s="193"/>
      <c r="C266" s="193"/>
      <c r="D266" s="118"/>
      <c r="E266" s="127"/>
      <c r="F266" s="133"/>
      <c r="G266" s="133"/>
      <c r="H266" s="133"/>
      <c r="I266" s="133"/>
      <c r="J266" s="145"/>
      <c r="K266" s="148"/>
      <c r="L266" s="151"/>
      <c r="M266" s="154"/>
      <c r="N266" s="14"/>
      <c r="O266" s="15"/>
      <c r="P266" s="15"/>
      <c r="Q266" s="16"/>
      <c r="R266" s="17" t="str">
        <f ca="1">IF(Q266=0," ",IFERROR(IF(DATEDIF(TODAY(),Q266,"M")&lt;=5,"ROJO",IF(DATEDIF(TODAY(),Q266,"M")&gt;=12,"VERDE",IF(AND(DATEDIF(TODAY(),Q266,"M")&gt;=6,DATEDIF(TODAY(),Q266,"M")&lt;=11),"AMARILLO"))),S266))</f>
        <v xml:space="preserve"> </v>
      </c>
      <c r="S266" s="25" t="str">
        <f>IF(Q266=0," ",IF(Q266&lt;=$N$4,"VENCIDO","NO VENCIDO"))</f>
        <v xml:space="preserve"> </v>
      </c>
      <c r="T266" s="18"/>
      <c r="U266" s="19"/>
      <c r="V266" s="19"/>
      <c r="W266" s="20"/>
      <c r="X266" s="20"/>
      <c r="Y266" s="164"/>
      <c r="Z266" s="21"/>
      <c r="AA266" s="4"/>
      <c r="AB266" s="166"/>
      <c r="AC266" s="166"/>
      <c r="AD266" s="170"/>
      <c r="AE266" s="166"/>
      <c r="AF266" s="166"/>
      <c r="AG266" s="166"/>
      <c r="AH266" s="166"/>
      <c r="AI266" s="166"/>
      <c r="AJ266" s="166"/>
      <c r="AK266" s="166"/>
      <c r="AL266" s="166"/>
      <c r="AM266" s="166"/>
      <c r="AN266" s="166"/>
      <c r="AO266" s="184"/>
      <c r="AP266" s="24"/>
      <c r="AQ266" s="8"/>
    </row>
    <row r="267" spans="1:43" ht="14.65" customHeight="1">
      <c r="A267" s="103"/>
      <c r="B267" s="193"/>
      <c r="C267" s="193"/>
      <c r="D267" s="118"/>
      <c r="E267" s="127"/>
      <c r="F267" s="133"/>
      <c r="G267" s="133"/>
      <c r="H267" s="133"/>
      <c r="I267" s="133"/>
      <c r="J267" s="145"/>
      <c r="K267" s="148"/>
      <c r="L267" s="151"/>
      <c r="M267" s="154"/>
      <c r="N267" s="14"/>
      <c r="O267" s="15"/>
      <c r="P267" s="15"/>
      <c r="Q267" s="16"/>
      <c r="R267" s="17" t="str">
        <f ca="1">IF(Q267=0," ",IFERROR(IF(DATEDIF(TODAY(),Q267,"M")&lt;=5,"ROJO",IF(DATEDIF(TODAY(),Q267,"M")&gt;=12,"VERDE",IF(AND(DATEDIF(TODAY(),Q267,"M")&gt;=6,DATEDIF(TODAY(),Q267,"M")&lt;=11),"AMARILLO"))),S267))</f>
        <v xml:space="preserve"> </v>
      </c>
      <c r="S267" s="25" t="str">
        <f>IF(Q267=0," ",IF(Q267&lt;=$N$4,"VENCIDO","NO VENCIDO"))</f>
        <v xml:space="preserve"> </v>
      </c>
      <c r="T267" s="18"/>
      <c r="U267" s="19"/>
      <c r="V267" s="19"/>
      <c r="W267" s="20"/>
      <c r="X267" s="20"/>
      <c r="Y267" s="164"/>
      <c r="Z267" s="21"/>
      <c r="AA267" s="4"/>
      <c r="AB267" s="166"/>
      <c r="AC267" s="166"/>
      <c r="AD267" s="170"/>
      <c r="AE267" s="166"/>
      <c r="AF267" s="166"/>
      <c r="AG267" s="166"/>
      <c r="AH267" s="166"/>
      <c r="AI267" s="166"/>
      <c r="AJ267" s="166"/>
      <c r="AK267" s="166"/>
      <c r="AL267" s="166"/>
      <c r="AM267" s="166"/>
      <c r="AN267" s="166"/>
      <c r="AO267" s="184"/>
      <c r="AP267" s="24"/>
      <c r="AQ267" s="8"/>
    </row>
    <row r="268" spans="1:43" ht="14.65" customHeight="1">
      <c r="A268" s="103"/>
      <c r="B268" s="193"/>
      <c r="C268" s="193"/>
      <c r="D268" s="118"/>
      <c r="E268" s="127"/>
      <c r="F268" s="133"/>
      <c r="G268" s="133"/>
      <c r="H268" s="133"/>
      <c r="I268" s="133"/>
      <c r="J268" s="145"/>
      <c r="K268" s="148"/>
      <c r="L268" s="151"/>
      <c r="M268" s="155"/>
      <c r="N268" s="14"/>
      <c r="O268" s="15"/>
      <c r="P268" s="15"/>
      <c r="Q268" s="16"/>
      <c r="R268" s="17" t="str">
        <f ca="1">IF(Q268=0," ",IFERROR(IF(DATEDIF(TODAY(),Q268,"M")&lt;=5,"ROJO",IF(DATEDIF(TODAY(),Q268,"M")&gt;=12,"VERDE",IF(AND(DATEDIF(TODAY(),Q268,"M")&gt;=6,DATEDIF(TODAY(),Q268,"M")&lt;=11),"AMARILLO"))),S268))</f>
        <v xml:space="preserve"> </v>
      </c>
      <c r="S268" s="25" t="str">
        <f>IF(Q268=0," ",IF(Q268&lt;=$N$4,"VENCIDO","NO VENCIDO"))</f>
        <v xml:space="preserve"> </v>
      </c>
      <c r="T268" s="18"/>
      <c r="U268" s="19"/>
      <c r="V268" s="19"/>
      <c r="W268" s="20"/>
      <c r="X268" s="20"/>
      <c r="Y268" s="164"/>
      <c r="Z268" s="21"/>
      <c r="AA268" s="4"/>
      <c r="AB268" s="166"/>
      <c r="AC268" s="166"/>
      <c r="AD268" s="170"/>
      <c r="AE268" s="166"/>
      <c r="AF268" s="166"/>
      <c r="AG268" s="166"/>
      <c r="AH268" s="166"/>
      <c r="AI268" s="166"/>
      <c r="AJ268" s="166"/>
      <c r="AK268" s="166"/>
      <c r="AL268" s="166"/>
      <c r="AM268" s="166"/>
      <c r="AN268" s="166"/>
      <c r="AO268" s="185"/>
      <c r="AP268" s="24"/>
      <c r="AQ268" s="8"/>
    </row>
    <row r="269" spans="1:43" ht="16.5">
      <c r="A269" s="103"/>
      <c r="B269" s="193"/>
      <c r="C269" s="193"/>
      <c r="D269" s="119"/>
      <c r="E269" s="128"/>
      <c r="F269" s="134"/>
      <c r="G269" s="134"/>
      <c r="H269" s="134"/>
      <c r="I269" s="134"/>
      <c r="J269" s="146"/>
      <c r="K269" s="149"/>
      <c r="L269" s="152"/>
      <c r="M269" s="28" t="b">
        <f>M264=N269</f>
        <v>0</v>
      </c>
      <c r="N269" s="29">
        <f>SUM(N264:N268)</f>
        <v>0</v>
      </c>
      <c r="O269" s="30" t="s">
        <v>112</v>
      </c>
      <c r="P269" s="31"/>
      <c r="Q269" s="32"/>
      <c r="R269" s="32"/>
      <c r="S269" s="32"/>
      <c r="T269" s="33">
        <f>SUM(T264:T268)</f>
        <v>0</v>
      </c>
      <c r="U269" s="34"/>
      <c r="V269" s="34"/>
      <c r="W269" s="35"/>
      <c r="X269" s="35"/>
      <c r="Y269" s="165"/>
      <c r="Z269" s="36"/>
      <c r="AA269" s="4"/>
      <c r="AB269" s="37"/>
      <c r="AC269" s="37"/>
      <c r="AD269" s="38"/>
      <c r="AE269" s="37"/>
      <c r="AF269" s="37"/>
      <c r="AG269" s="37"/>
      <c r="AH269" s="37"/>
      <c r="AI269" s="37"/>
      <c r="AJ269" s="37"/>
      <c r="AK269" s="37"/>
      <c r="AL269" s="37"/>
      <c r="AM269" s="37"/>
      <c r="AN269" s="37"/>
      <c r="AO269" s="39"/>
      <c r="AP269" s="24"/>
      <c r="AQ269" s="8"/>
    </row>
    <row r="270" spans="1:43" ht="14.65" customHeight="1">
      <c r="A270" s="103">
        <f>A264+1</f>
        <v>9</v>
      </c>
      <c r="B270" s="193" t="s">
        <v>192</v>
      </c>
      <c r="C270" s="193"/>
      <c r="D270" s="117">
        <f>+Noviembre!M270</f>
        <v>20</v>
      </c>
      <c r="E270" s="126"/>
      <c r="F270" s="132"/>
      <c r="G270" s="132"/>
      <c r="H270" s="132"/>
      <c r="I270" s="132"/>
      <c r="J270" s="144">
        <f>+F270+G270</f>
        <v>0</v>
      </c>
      <c r="K270" s="147">
        <f>+AO270</f>
        <v>0</v>
      </c>
      <c r="L270" s="150">
        <f>+J270+K270</f>
        <v>0</v>
      </c>
      <c r="M270" s="153">
        <f>+(D270+E270)-(L270)+H270-I270</f>
        <v>20</v>
      </c>
      <c r="N270" s="14"/>
      <c r="O270" s="15"/>
      <c r="P270" s="15"/>
      <c r="Q270" s="16"/>
      <c r="R270" s="17" t="str">
        <f ca="1">IF(Q270=0," ",IFERROR(IF(DATEDIF(TODAY(),Q270,"M")&lt;=5,"ROJO",IF(DATEDIF(TODAY(),Q270,"M")&gt;=12,"VERDE",IF(AND(DATEDIF(TODAY(),Q270,"M")&gt;=6,DATEDIF(TODAY(),Q270,"M")&lt;=11),"AMARILLO"))),S270))</f>
        <v xml:space="preserve"> </v>
      </c>
      <c r="S270" s="17" t="str">
        <f>IF(Q270=0," ",IF(Q270&lt;=$N$4,"VENCIDO","NO VENCIDO"))</f>
        <v xml:space="preserve"> </v>
      </c>
      <c r="T270" s="18"/>
      <c r="U270" s="19"/>
      <c r="V270" s="19"/>
      <c r="W270" s="20"/>
      <c r="X270" s="20"/>
      <c r="Y270" s="163">
        <f>+AT270</f>
        <v>0</v>
      </c>
      <c r="Z270" s="21"/>
      <c r="AA270" s="4"/>
      <c r="AB270" s="166"/>
      <c r="AC270" s="166"/>
      <c r="AD270" s="170">
        <f>+AB270+AC270</f>
        <v>0</v>
      </c>
      <c r="AE270" s="166"/>
      <c r="AF270" s="166"/>
      <c r="AG270" s="166"/>
      <c r="AH270" s="166"/>
      <c r="AI270" s="166"/>
      <c r="AJ270" s="166"/>
      <c r="AK270" s="166"/>
      <c r="AL270" s="166"/>
      <c r="AM270" s="166"/>
      <c r="AN270" s="166"/>
      <c r="AO270" s="183">
        <f>SUM(AD270:AN274)</f>
        <v>0</v>
      </c>
      <c r="AP270" s="24"/>
      <c r="AQ270" s="8"/>
    </row>
    <row r="271" spans="1:43" ht="14.65" customHeight="1">
      <c r="A271" s="103"/>
      <c r="B271" s="193"/>
      <c r="C271" s="193"/>
      <c r="D271" s="118"/>
      <c r="E271" s="127"/>
      <c r="F271" s="133"/>
      <c r="G271" s="133"/>
      <c r="H271" s="133"/>
      <c r="I271" s="133"/>
      <c r="J271" s="145"/>
      <c r="K271" s="148"/>
      <c r="L271" s="151"/>
      <c r="M271" s="154"/>
      <c r="N271" s="14"/>
      <c r="O271" s="15"/>
      <c r="P271" s="15"/>
      <c r="Q271" s="16"/>
      <c r="R271" s="17" t="str">
        <f ca="1">IF(Q271=0," ",IFERROR(IF(DATEDIF(TODAY(),Q271,"M")&lt;=5,"ROJO",IF(DATEDIF(TODAY(),Q271,"M")&gt;=12,"VERDE",IF(AND(DATEDIF(TODAY(),Q271,"M")&gt;=6,DATEDIF(TODAY(),Q271,"M")&lt;=11),"AMARILLO"))),S271))</f>
        <v xml:space="preserve"> </v>
      </c>
      <c r="S271" s="25" t="str">
        <f>IF(Q271=0," ",IF(Q271&lt;=$N$4,"VENCIDO","NO VENCIDO"))</f>
        <v xml:space="preserve"> </v>
      </c>
      <c r="T271" s="18"/>
      <c r="U271" s="19"/>
      <c r="V271" s="19"/>
      <c r="W271" s="20"/>
      <c r="X271" s="20"/>
      <c r="Y271" s="164"/>
      <c r="Z271" s="21"/>
      <c r="AA271" s="4"/>
      <c r="AB271" s="166"/>
      <c r="AC271" s="166"/>
      <c r="AD271" s="170"/>
      <c r="AE271" s="166"/>
      <c r="AF271" s="166"/>
      <c r="AG271" s="166"/>
      <c r="AH271" s="166"/>
      <c r="AI271" s="166"/>
      <c r="AJ271" s="166"/>
      <c r="AK271" s="166"/>
      <c r="AL271" s="166"/>
      <c r="AM271" s="166"/>
      <c r="AN271" s="166"/>
      <c r="AO271" s="184"/>
      <c r="AP271" s="24"/>
      <c r="AQ271" s="8"/>
    </row>
    <row r="272" spans="1:43" ht="14.65" customHeight="1">
      <c r="A272" s="103"/>
      <c r="B272" s="193"/>
      <c r="C272" s="193"/>
      <c r="D272" s="118"/>
      <c r="E272" s="127"/>
      <c r="F272" s="133"/>
      <c r="G272" s="133"/>
      <c r="H272" s="133"/>
      <c r="I272" s="133"/>
      <c r="J272" s="145"/>
      <c r="K272" s="148"/>
      <c r="L272" s="151"/>
      <c r="M272" s="154"/>
      <c r="N272" s="14"/>
      <c r="O272" s="15"/>
      <c r="P272" s="15"/>
      <c r="Q272" s="16"/>
      <c r="R272" s="17" t="str">
        <f ca="1">IF(Q272=0," ",IFERROR(IF(DATEDIF(TODAY(),Q272,"M")&lt;=5,"ROJO",IF(DATEDIF(TODAY(),Q272,"M")&gt;=12,"VERDE",IF(AND(DATEDIF(TODAY(),Q272,"M")&gt;=6,DATEDIF(TODAY(),Q272,"M")&lt;=11),"AMARILLO"))),S272))</f>
        <v xml:space="preserve"> </v>
      </c>
      <c r="S272" s="25" t="str">
        <f>IF(Q272=0," ",IF(Q272&lt;=$N$4,"VENCIDO","NO VENCIDO"))</f>
        <v xml:space="preserve"> </v>
      </c>
      <c r="T272" s="18"/>
      <c r="U272" s="19"/>
      <c r="V272" s="19"/>
      <c r="W272" s="20"/>
      <c r="X272" s="20"/>
      <c r="Y272" s="164"/>
      <c r="Z272" s="21"/>
      <c r="AA272" s="4"/>
      <c r="AB272" s="166"/>
      <c r="AC272" s="166"/>
      <c r="AD272" s="170"/>
      <c r="AE272" s="166"/>
      <c r="AF272" s="166"/>
      <c r="AG272" s="166"/>
      <c r="AH272" s="166"/>
      <c r="AI272" s="166"/>
      <c r="AJ272" s="166"/>
      <c r="AK272" s="166"/>
      <c r="AL272" s="166"/>
      <c r="AM272" s="166"/>
      <c r="AN272" s="166"/>
      <c r="AO272" s="184"/>
      <c r="AP272" s="24"/>
      <c r="AQ272" s="8"/>
    </row>
    <row r="273" spans="1:43" ht="14.65" customHeight="1">
      <c r="A273" s="103"/>
      <c r="B273" s="193"/>
      <c r="C273" s="193"/>
      <c r="D273" s="118"/>
      <c r="E273" s="127"/>
      <c r="F273" s="133"/>
      <c r="G273" s="133"/>
      <c r="H273" s="133"/>
      <c r="I273" s="133"/>
      <c r="J273" s="145"/>
      <c r="K273" s="148"/>
      <c r="L273" s="151"/>
      <c r="M273" s="154"/>
      <c r="N273" s="14"/>
      <c r="O273" s="15"/>
      <c r="P273" s="15"/>
      <c r="Q273" s="16"/>
      <c r="R273" s="17" t="str">
        <f ca="1">IF(Q273=0," ",IFERROR(IF(DATEDIF(TODAY(),Q273,"M")&lt;=5,"ROJO",IF(DATEDIF(TODAY(),Q273,"M")&gt;=12,"VERDE",IF(AND(DATEDIF(TODAY(),Q273,"M")&gt;=6,DATEDIF(TODAY(),Q273,"M")&lt;=11),"AMARILLO"))),S273))</f>
        <v xml:space="preserve"> </v>
      </c>
      <c r="S273" s="25" t="str">
        <f>IF(Q273=0," ",IF(Q273&lt;=$N$4,"VENCIDO","NO VENCIDO"))</f>
        <v xml:space="preserve"> </v>
      </c>
      <c r="T273" s="18"/>
      <c r="U273" s="19"/>
      <c r="V273" s="19"/>
      <c r="W273" s="20"/>
      <c r="X273" s="20"/>
      <c r="Y273" s="164"/>
      <c r="Z273" s="21"/>
      <c r="AA273" s="4"/>
      <c r="AB273" s="166"/>
      <c r="AC273" s="166"/>
      <c r="AD273" s="170"/>
      <c r="AE273" s="166"/>
      <c r="AF273" s="166"/>
      <c r="AG273" s="166"/>
      <c r="AH273" s="166"/>
      <c r="AI273" s="166"/>
      <c r="AJ273" s="166"/>
      <c r="AK273" s="166"/>
      <c r="AL273" s="166"/>
      <c r="AM273" s="166"/>
      <c r="AN273" s="166"/>
      <c r="AO273" s="184"/>
      <c r="AP273" s="24"/>
      <c r="AQ273" s="8"/>
    </row>
    <row r="274" spans="1:43" ht="14.65" customHeight="1">
      <c r="A274" s="103"/>
      <c r="B274" s="193"/>
      <c r="C274" s="193"/>
      <c r="D274" s="118"/>
      <c r="E274" s="127"/>
      <c r="F274" s="133"/>
      <c r="G274" s="133"/>
      <c r="H274" s="133"/>
      <c r="I274" s="133"/>
      <c r="J274" s="145"/>
      <c r="K274" s="148"/>
      <c r="L274" s="151"/>
      <c r="M274" s="155"/>
      <c r="N274" s="14"/>
      <c r="O274" s="15"/>
      <c r="P274" s="15"/>
      <c r="Q274" s="16"/>
      <c r="R274" s="17" t="str">
        <f ca="1">IF(Q274=0," ",IFERROR(IF(DATEDIF(TODAY(),Q274,"M")&lt;=5,"ROJO",IF(DATEDIF(TODAY(),Q274,"M")&gt;=12,"VERDE",IF(AND(DATEDIF(TODAY(),Q274,"M")&gt;=6,DATEDIF(TODAY(),Q274,"M")&lt;=11),"AMARILLO"))),S274))</f>
        <v xml:space="preserve"> </v>
      </c>
      <c r="S274" s="25" t="str">
        <f>IF(Q274=0," ",IF(Q274&lt;=$N$4,"VENCIDO","NO VENCIDO"))</f>
        <v xml:space="preserve"> </v>
      </c>
      <c r="T274" s="18"/>
      <c r="U274" s="19"/>
      <c r="V274" s="19"/>
      <c r="W274" s="20"/>
      <c r="X274" s="20"/>
      <c r="Y274" s="164"/>
      <c r="Z274" s="21"/>
      <c r="AA274" s="4"/>
      <c r="AB274" s="166"/>
      <c r="AC274" s="166"/>
      <c r="AD274" s="170"/>
      <c r="AE274" s="166"/>
      <c r="AF274" s="166"/>
      <c r="AG274" s="166"/>
      <c r="AH274" s="166"/>
      <c r="AI274" s="166"/>
      <c r="AJ274" s="166"/>
      <c r="AK274" s="166"/>
      <c r="AL274" s="166"/>
      <c r="AM274" s="166"/>
      <c r="AN274" s="166"/>
      <c r="AO274" s="185"/>
      <c r="AP274" s="24"/>
      <c r="AQ274" s="8"/>
    </row>
    <row r="275" spans="1:43" ht="16.5">
      <c r="A275" s="103"/>
      <c r="B275" s="193"/>
      <c r="C275" s="193"/>
      <c r="D275" s="119"/>
      <c r="E275" s="128"/>
      <c r="F275" s="134"/>
      <c r="G275" s="134"/>
      <c r="H275" s="134"/>
      <c r="I275" s="134"/>
      <c r="J275" s="146"/>
      <c r="K275" s="149"/>
      <c r="L275" s="152"/>
      <c r="M275" s="28" t="b">
        <f>M270=N275</f>
        <v>0</v>
      </c>
      <c r="N275" s="29">
        <f>SUM(N270:N274)</f>
        <v>0</v>
      </c>
      <c r="O275" s="30" t="s">
        <v>112</v>
      </c>
      <c r="P275" s="31"/>
      <c r="Q275" s="32"/>
      <c r="R275" s="32"/>
      <c r="S275" s="32"/>
      <c r="T275" s="33">
        <f>SUM(T270:T274)</f>
        <v>0</v>
      </c>
      <c r="U275" s="34"/>
      <c r="V275" s="34"/>
      <c r="W275" s="35"/>
      <c r="X275" s="35"/>
      <c r="Y275" s="165"/>
      <c r="Z275" s="36"/>
      <c r="AA275" s="4"/>
      <c r="AB275" s="37"/>
      <c r="AC275" s="37"/>
      <c r="AD275" s="38"/>
      <c r="AE275" s="37"/>
      <c r="AF275" s="37"/>
      <c r="AG275" s="37"/>
      <c r="AH275" s="37"/>
      <c r="AI275" s="37"/>
      <c r="AJ275" s="37"/>
      <c r="AK275" s="37"/>
      <c r="AL275" s="37"/>
      <c r="AM275" s="37"/>
      <c r="AN275" s="37"/>
      <c r="AO275" s="39"/>
      <c r="AP275" s="24"/>
      <c r="AQ275" s="8"/>
    </row>
    <row r="276" spans="1:43" ht="14.65" customHeight="1">
      <c r="A276" s="103">
        <f>A270+1</f>
        <v>10</v>
      </c>
      <c r="B276" s="193" t="s">
        <v>194</v>
      </c>
      <c r="C276" s="193"/>
      <c r="D276" s="117">
        <f>+Noviembre!M276</f>
        <v>10</v>
      </c>
      <c r="E276" s="126"/>
      <c r="F276" s="132"/>
      <c r="G276" s="132"/>
      <c r="H276" s="132"/>
      <c r="I276" s="132"/>
      <c r="J276" s="144">
        <f>+F276+G276</f>
        <v>0</v>
      </c>
      <c r="K276" s="147">
        <f>+AO276</f>
        <v>0</v>
      </c>
      <c r="L276" s="150">
        <f>+J276+K276</f>
        <v>0</v>
      </c>
      <c r="M276" s="153">
        <f>+(D276+E276)-(L276)+H276-I276</f>
        <v>10</v>
      </c>
      <c r="N276" s="14"/>
      <c r="O276" s="15"/>
      <c r="P276" s="15"/>
      <c r="Q276" s="16"/>
      <c r="R276" s="17" t="str">
        <f ca="1">IF(Q276=0," ",IFERROR(IF(DATEDIF(TODAY(),Q276,"M")&lt;=5,"ROJO",IF(DATEDIF(TODAY(),Q276,"M")&gt;=12,"VERDE",IF(AND(DATEDIF(TODAY(),Q276,"M")&gt;=6,DATEDIF(TODAY(),Q276,"M")&lt;=11),"AMARILLO"))),S276))</f>
        <v xml:space="preserve"> </v>
      </c>
      <c r="S276" s="17" t="str">
        <f>IF(Q276=0," ",IF(Q276&lt;=$N$4,"VENCIDO","NO VENCIDO"))</f>
        <v xml:space="preserve"> </v>
      </c>
      <c r="T276" s="18"/>
      <c r="U276" s="19"/>
      <c r="V276" s="19"/>
      <c r="W276" s="20"/>
      <c r="X276" s="20"/>
      <c r="Y276" s="163">
        <f>+AT276</f>
        <v>0</v>
      </c>
      <c r="Z276" s="21"/>
      <c r="AA276" s="4"/>
      <c r="AB276" s="166"/>
      <c r="AC276" s="166"/>
      <c r="AD276" s="170">
        <f>+AB276+AC276</f>
        <v>0</v>
      </c>
      <c r="AE276" s="166"/>
      <c r="AF276" s="166"/>
      <c r="AG276" s="166"/>
      <c r="AH276" s="166"/>
      <c r="AI276" s="166"/>
      <c r="AJ276" s="166"/>
      <c r="AK276" s="166"/>
      <c r="AL276" s="166"/>
      <c r="AM276" s="166"/>
      <c r="AN276" s="166"/>
      <c r="AO276" s="183">
        <f>SUM(AD276:AN280)</f>
        <v>0</v>
      </c>
      <c r="AP276" s="24"/>
      <c r="AQ276" s="8"/>
    </row>
    <row r="277" spans="1:43" ht="14.65" customHeight="1">
      <c r="A277" s="103"/>
      <c r="B277" s="193"/>
      <c r="C277" s="193"/>
      <c r="D277" s="118"/>
      <c r="E277" s="127"/>
      <c r="F277" s="133"/>
      <c r="G277" s="133"/>
      <c r="H277" s="133"/>
      <c r="I277" s="133"/>
      <c r="J277" s="145"/>
      <c r="K277" s="148"/>
      <c r="L277" s="151"/>
      <c r="M277" s="154"/>
      <c r="N277" s="14"/>
      <c r="O277" s="15"/>
      <c r="P277" s="15"/>
      <c r="Q277" s="16"/>
      <c r="R277" s="17" t="str">
        <f ca="1">IF(Q277=0," ",IFERROR(IF(DATEDIF(TODAY(),Q277,"M")&lt;=5,"ROJO",IF(DATEDIF(TODAY(),Q277,"M")&gt;=12,"VERDE",IF(AND(DATEDIF(TODAY(),Q277,"M")&gt;=6,DATEDIF(TODAY(),Q277,"M")&lt;=11),"AMARILLO"))),S277))</f>
        <v xml:space="preserve"> </v>
      </c>
      <c r="S277" s="25" t="str">
        <f>IF(Q277=0," ",IF(Q277&lt;=$N$4,"VENCIDO","NO VENCIDO"))</f>
        <v xml:space="preserve"> </v>
      </c>
      <c r="T277" s="18"/>
      <c r="U277" s="19"/>
      <c r="V277" s="19"/>
      <c r="W277" s="20"/>
      <c r="X277" s="20"/>
      <c r="Y277" s="164"/>
      <c r="Z277" s="21"/>
      <c r="AA277" s="4"/>
      <c r="AB277" s="166"/>
      <c r="AC277" s="166"/>
      <c r="AD277" s="170"/>
      <c r="AE277" s="166"/>
      <c r="AF277" s="166"/>
      <c r="AG277" s="166"/>
      <c r="AH277" s="166"/>
      <c r="AI277" s="166"/>
      <c r="AJ277" s="166"/>
      <c r="AK277" s="166"/>
      <c r="AL277" s="166"/>
      <c r="AM277" s="166"/>
      <c r="AN277" s="166"/>
      <c r="AO277" s="184"/>
      <c r="AP277" s="24"/>
      <c r="AQ277" s="8"/>
    </row>
    <row r="278" spans="1:43" ht="14.65" customHeight="1">
      <c r="A278" s="103"/>
      <c r="B278" s="193"/>
      <c r="C278" s="193"/>
      <c r="D278" s="118"/>
      <c r="E278" s="127"/>
      <c r="F278" s="133"/>
      <c r="G278" s="133"/>
      <c r="H278" s="133"/>
      <c r="I278" s="133"/>
      <c r="J278" s="145"/>
      <c r="K278" s="148"/>
      <c r="L278" s="151"/>
      <c r="M278" s="154"/>
      <c r="N278" s="14"/>
      <c r="O278" s="15"/>
      <c r="P278" s="15"/>
      <c r="Q278" s="16"/>
      <c r="R278" s="17" t="str">
        <f ca="1">IF(Q278=0," ",IFERROR(IF(DATEDIF(TODAY(),Q278,"M")&lt;=5,"ROJO",IF(DATEDIF(TODAY(),Q278,"M")&gt;=12,"VERDE",IF(AND(DATEDIF(TODAY(),Q278,"M")&gt;=6,DATEDIF(TODAY(),Q278,"M")&lt;=11),"AMARILLO"))),S278))</f>
        <v xml:space="preserve"> </v>
      </c>
      <c r="S278" s="25" t="str">
        <f>IF(Q278=0," ",IF(Q278&lt;=$N$4,"VENCIDO","NO VENCIDO"))</f>
        <v xml:space="preserve"> </v>
      </c>
      <c r="T278" s="18"/>
      <c r="U278" s="19"/>
      <c r="V278" s="19"/>
      <c r="W278" s="20"/>
      <c r="X278" s="20"/>
      <c r="Y278" s="164"/>
      <c r="Z278" s="21"/>
      <c r="AA278" s="4"/>
      <c r="AB278" s="166"/>
      <c r="AC278" s="166"/>
      <c r="AD278" s="170"/>
      <c r="AE278" s="166"/>
      <c r="AF278" s="166"/>
      <c r="AG278" s="166"/>
      <c r="AH278" s="166"/>
      <c r="AI278" s="166"/>
      <c r="AJ278" s="166"/>
      <c r="AK278" s="166"/>
      <c r="AL278" s="166"/>
      <c r="AM278" s="166"/>
      <c r="AN278" s="166"/>
      <c r="AO278" s="184"/>
      <c r="AP278" s="24"/>
      <c r="AQ278" s="8"/>
    </row>
    <row r="279" spans="1:43" ht="14.65" customHeight="1">
      <c r="A279" s="103"/>
      <c r="B279" s="193"/>
      <c r="C279" s="193"/>
      <c r="D279" s="118"/>
      <c r="E279" s="127"/>
      <c r="F279" s="133"/>
      <c r="G279" s="133"/>
      <c r="H279" s="133"/>
      <c r="I279" s="133"/>
      <c r="J279" s="145"/>
      <c r="K279" s="148"/>
      <c r="L279" s="151"/>
      <c r="M279" s="154"/>
      <c r="N279" s="14"/>
      <c r="O279" s="15"/>
      <c r="P279" s="15"/>
      <c r="Q279" s="16"/>
      <c r="R279" s="17" t="str">
        <f ca="1">IF(Q279=0," ",IFERROR(IF(DATEDIF(TODAY(),Q279,"M")&lt;=5,"ROJO",IF(DATEDIF(TODAY(),Q279,"M")&gt;=12,"VERDE",IF(AND(DATEDIF(TODAY(),Q279,"M")&gt;=6,DATEDIF(TODAY(),Q279,"M")&lt;=11),"AMARILLO"))),S279))</f>
        <v xml:space="preserve"> </v>
      </c>
      <c r="S279" s="25" t="str">
        <f>IF(Q279=0," ",IF(Q279&lt;=$N$4,"VENCIDO","NO VENCIDO"))</f>
        <v xml:space="preserve"> </v>
      </c>
      <c r="T279" s="18"/>
      <c r="U279" s="19"/>
      <c r="V279" s="19"/>
      <c r="W279" s="20"/>
      <c r="X279" s="20"/>
      <c r="Y279" s="164"/>
      <c r="Z279" s="21"/>
      <c r="AA279" s="4"/>
      <c r="AB279" s="166"/>
      <c r="AC279" s="166"/>
      <c r="AD279" s="170"/>
      <c r="AE279" s="166"/>
      <c r="AF279" s="166"/>
      <c r="AG279" s="166"/>
      <c r="AH279" s="166"/>
      <c r="AI279" s="166"/>
      <c r="AJ279" s="166"/>
      <c r="AK279" s="166"/>
      <c r="AL279" s="166"/>
      <c r="AM279" s="166"/>
      <c r="AN279" s="166"/>
      <c r="AO279" s="184"/>
      <c r="AP279" s="24"/>
      <c r="AQ279" s="8"/>
    </row>
    <row r="280" spans="1:43" ht="14.65" customHeight="1">
      <c r="A280" s="103"/>
      <c r="B280" s="193"/>
      <c r="C280" s="193"/>
      <c r="D280" s="118"/>
      <c r="E280" s="127"/>
      <c r="F280" s="133"/>
      <c r="G280" s="133"/>
      <c r="H280" s="133"/>
      <c r="I280" s="133"/>
      <c r="J280" s="145"/>
      <c r="K280" s="148"/>
      <c r="L280" s="151"/>
      <c r="M280" s="155"/>
      <c r="N280" s="14"/>
      <c r="O280" s="15"/>
      <c r="P280" s="15"/>
      <c r="Q280" s="16"/>
      <c r="R280" s="17" t="str">
        <f ca="1">IF(Q280=0," ",IFERROR(IF(DATEDIF(TODAY(),Q280,"M")&lt;=5,"ROJO",IF(DATEDIF(TODAY(),Q280,"M")&gt;=12,"VERDE",IF(AND(DATEDIF(TODAY(),Q280,"M")&gt;=6,DATEDIF(TODAY(),Q280,"M")&lt;=11),"AMARILLO"))),S280))</f>
        <v xml:space="preserve"> </v>
      </c>
      <c r="S280" s="25" t="str">
        <f>IF(Q280=0," ",IF(Q280&lt;=$N$4,"VENCIDO","NO VENCIDO"))</f>
        <v xml:space="preserve"> </v>
      </c>
      <c r="T280" s="18"/>
      <c r="U280" s="19"/>
      <c r="V280" s="19"/>
      <c r="W280" s="20"/>
      <c r="X280" s="20"/>
      <c r="Y280" s="164"/>
      <c r="Z280" s="21"/>
      <c r="AA280" s="4"/>
      <c r="AB280" s="166"/>
      <c r="AC280" s="166"/>
      <c r="AD280" s="170"/>
      <c r="AE280" s="166"/>
      <c r="AF280" s="166"/>
      <c r="AG280" s="166"/>
      <c r="AH280" s="166"/>
      <c r="AI280" s="166"/>
      <c r="AJ280" s="166"/>
      <c r="AK280" s="166"/>
      <c r="AL280" s="166"/>
      <c r="AM280" s="166"/>
      <c r="AN280" s="166"/>
      <c r="AO280" s="185"/>
      <c r="AP280" s="24"/>
      <c r="AQ280" s="8"/>
    </row>
    <row r="281" spans="1:43" ht="16.5">
      <c r="A281" s="103"/>
      <c r="B281" s="193"/>
      <c r="C281" s="193"/>
      <c r="D281" s="119"/>
      <c r="E281" s="128"/>
      <c r="F281" s="134"/>
      <c r="G281" s="134"/>
      <c r="H281" s="134"/>
      <c r="I281" s="134"/>
      <c r="J281" s="146"/>
      <c r="K281" s="149"/>
      <c r="L281" s="152"/>
      <c r="M281" s="28" t="b">
        <f>M276=N281</f>
        <v>0</v>
      </c>
      <c r="N281" s="29">
        <f>SUM(N276:N280)</f>
        <v>0</v>
      </c>
      <c r="O281" s="30" t="s">
        <v>112</v>
      </c>
      <c r="P281" s="31"/>
      <c r="Q281" s="32"/>
      <c r="R281" s="32"/>
      <c r="S281" s="32"/>
      <c r="T281" s="33">
        <f>SUM(T276:T280)</f>
        <v>0</v>
      </c>
      <c r="U281" s="34"/>
      <c r="V281" s="34"/>
      <c r="W281" s="35"/>
      <c r="X281" s="35"/>
      <c r="Y281" s="165"/>
      <c r="Z281" s="36"/>
      <c r="AA281" s="4"/>
      <c r="AB281" s="37"/>
      <c r="AC281" s="37"/>
      <c r="AD281" s="38"/>
      <c r="AE281" s="37"/>
      <c r="AF281" s="37"/>
      <c r="AG281" s="37"/>
      <c r="AH281" s="37"/>
      <c r="AI281" s="37"/>
      <c r="AJ281" s="37"/>
      <c r="AK281" s="37"/>
      <c r="AL281" s="37"/>
      <c r="AM281" s="37"/>
      <c r="AN281" s="37"/>
      <c r="AO281" s="39"/>
      <c r="AP281" s="24"/>
      <c r="AQ281" s="8"/>
    </row>
    <row r="282" spans="1:43" ht="14.65" customHeight="1">
      <c r="A282" s="103">
        <f>A276+1</f>
        <v>11</v>
      </c>
      <c r="B282" s="193" t="s">
        <v>195</v>
      </c>
      <c r="C282" s="193"/>
      <c r="D282" s="117">
        <f>+Noviembre!M282</f>
        <v>9</v>
      </c>
      <c r="E282" s="126"/>
      <c r="F282" s="132"/>
      <c r="G282" s="132"/>
      <c r="H282" s="132"/>
      <c r="I282" s="132"/>
      <c r="J282" s="144">
        <f>+F282+G282</f>
        <v>0</v>
      </c>
      <c r="K282" s="147">
        <f>+AO282</f>
        <v>0</v>
      </c>
      <c r="L282" s="150">
        <f>+J282+K282</f>
        <v>0</v>
      </c>
      <c r="M282" s="153">
        <f>+(D282+E282)-(L282)+H282-I282</f>
        <v>9</v>
      </c>
      <c r="N282" s="14"/>
      <c r="O282" s="15"/>
      <c r="P282" s="15"/>
      <c r="Q282" s="16"/>
      <c r="R282" s="17" t="str">
        <f ca="1">IF(Q282=0," ",IFERROR(IF(DATEDIF(TODAY(),Q282,"M")&lt;=5,"ROJO",IF(DATEDIF(TODAY(),Q282,"M")&gt;=12,"VERDE",IF(AND(DATEDIF(TODAY(),Q282,"M")&gt;=6,DATEDIF(TODAY(),Q282,"M")&lt;=11),"AMARILLO"))),S282))</f>
        <v xml:space="preserve"> </v>
      </c>
      <c r="S282" s="17" t="str">
        <f>IF(Q282=0," ",IF(Q282&lt;=$N$4,"VENCIDO","NO VENCIDO"))</f>
        <v xml:space="preserve"> </v>
      </c>
      <c r="T282" s="18"/>
      <c r="U282" s="19"/>
      <c r="V282" s="19"/>
      <c r="W282" s="20"/>
      <c r="X282" s="20"/>
      <c r="Y282" s="163">
        <f>+AT282</f>
        <v>0</v>
      </c>
      <c r="Z282" s="21"/>
      <c r="AA282" s="4"/>
      <c r="AB282" s="166"/>
      <c r="AC282" s="166"/>
      <c r="AD282" s="170">
        <f>+AB282+AC282</f>
        <v>0</v>
      </c>
      <c r="AE282" s="166"/>
      <c r="AF282" s="166"/>
      <c r="AG282" s="166"/>
      <c r="AH282" s="166"/>
      <c r="AI282" s="166"/>
      <c r="AJ282" s="166"/>
      <c r="AK282" s="166"/>
      <c r="AL282" s="166"/>
      <c r="AM282" s="166"/>
      <c r="AN282" s="166"/>
      <c r="AO282" s="183">
        <f>SUM(AD282:AN286)</f>
        <v>0</v>
      </c>
      <c r="AP282" s="24"/>
      <c r="AQ282" s="8"/>
    </row>
    <row r="283" spans="1:43" ht="14.65" customHeight="1">
      <c r="A283" s="103"/>
      <c r="B283" s="193"/>
      <c r="C283" s="193"/>
      <c r="D283" s="118"/>
      <c r="E283" s="127"/>
      <c r="F283" s="133"/>
      <c r="G283" s="133"/>
      <c r="H283" s="133"/>
      <c r="I283" s="133"/>
      <c r="J283" s="145"/>
      <c r="K283" s="148"/>
      <c r="L283" s="151"/>
      <c r="M283" s="154"/>
      <c r="N283" s="14"/>
      <c r="O283" s="15"/>
      <c r="P283" s="15"/>
      <c r="Q283" s="16"/>
      <c r="R283" s="17" t="str">
        <f ca="1">IF(Q283=0," ",IFERROR(IF(DATEDIF(TODAY(),Q283,"M")&lt;=5,"ROJO",IF(DATEDIF(TODAY(),Q283,"M")&gt;=12,"VERDE",IF(AND(DATEDIF(TODAY(),Q283,"M")&gt;=6,DATEDIF(TODAY(),Q283,"M")&lt;=11),"AMARILLO"))),S283))</f>
        <v xml:space="preserve"> </v>
      </c>
      <c r="S283" s="25" t="str">
        <f>IF(Q283=0," ",IF(Q283&lt;=$N$4,"VENCIDO","NO VENCIDO"))</f>
        <v xml:space="preserve"> </v>
      </c>
      <c r="T283" s="18"/>
      <c r="U283" s="19"/>
      <c r="V283" s="19"/>
      <c r="W283" s="20"/>
      <c r="X283" s="20"/>
      <c r="Y283" s="164"/>
      <c r="Z283" s="21"/>
      <c r="AA283" s="4"/>
      <c r="AB283" s="166"/>
      <c r="AC283" s="166"/>
      <c r="AD283" s="170"/>
      <c r="AE283" s="166"/>
      <c r="AF283" s="166"/>
      <c r="AG283" s="166"/>
      <c r="AH283" s="166"/>
      <c r="AI283" s="166"/>
      <c r="AJ283" s="166"/>
      <c r="AK283" s="166"/>
      <c r="AL283" s="166"/>
      <c r="AM283" s="166"/>
      <c r="AN283" s="166"/>
      <c r="AO283" s="184"/>
      <c r="AP283" s="24"/>
      <c r="AQ283" s="8"/>
    </row>
    <row r="284" spans="1:43" ht="14.65" customHeight="1">
      <c r="A284" s="103"/>
      <c r="B284" s="193"/>
      <c r="C284" s="193"/>
      <c r="D284" s="118"/>
      <c r="E284" s="127"/>
      <c r="F284" s="133"/>
      <c r="G284" s="133"/>
      <c r="H284" s="133"/>
      <c r="I284" s="133"/>
      <c r="J284" s="145"/>
      <c r="K284" s="148"/>
      <c r="L284" s="151"/>
      <c r="M284" s="154"/>
      <c r="N284" s="14"/>
      <c r="O284" s="15"/>
      <c r="P284" s="15"/>
      <c r="Q284" s="16"/>
      <c r="R284" s="17" t="str">
        <f ca="1">IF(Q284=0," ",IFERROR(IF(DATEDIF(TODAY(),Q284,"M")&lt;=5,"ROJO",IF(DATEDIF(TODAY(),Q284,"M")&gt;=12,"VERDE",IF(AND(DATEDIF(TODAY(),Q284,"M")&gt;=6,DATEDIF(TODAY(),Q284,"M")&lt;=11),"AMARILLO"))),S284))</f>
        <v xml:space="preserve"> </v>
      </c>
      <c r="S284" s="25" t="str">
        <f>IF(Q284=0," ",IF(Q284&lt;=$N$4,"VENCIDO","NO VENCIDO"))</f>
        <v xml:space="preserve"> </v>
      </c>
      <c r="T284" s="18"/>
      <c r="U284" s="19"/>
      <c r="V284" s="19"/>
      <c r="W284" s="20"/>
      <c r="X284" s="20"/>
      <c r="Y284" s="164"/>
      <c r="Z284" s="21"/>
      <c r="AA284" s="4"/>
      <c r="AB284" s="166"/>
      <c r="AC284" s="166"/>
      <c r="AD284" s="170"/>
      <c r="AE284" s="166"/>
      <c r="AF284" s="166"/>
      <c r="AG284" s="166"/>
      <c r="AH284" s="166"/>
      <c r="AI284" s="166"/>
      <c r="AJ284" s="166"/>
      <c r="AK284" s="166"/>
      <c r="AL284" s="166"/>
      <c r="AM284" s="166"/>
      <c r="AN284" s="166"/>
      <c r="AO284" s="184"/>
      <c r="AP284" s="24"/>
      <c r="AQ284" s="8"/>
    </row>
    <row r="285" spans="1:43" ht="14.65" customHeight="1">
      <c r="A285" s="103"/>
      <c r="B285" s="193"/>
      <c r="C285" s="193"/>
      <c r="D285" s="118"/>
      <c r="E285" s="127"/>
      <c r="F285" s="133"/>
      <c r="G285" s="133"/>
      <c r="H285" s="133"/>
      <c r="I285" s="133"/>
      <c r="J285" s="145"/>
      <c r="K285" s="148"/>
      <c r="L285" s="151"/>
      <c r="M285" s="154"/>
      <c r="N285" s="14"/>
      <c r="O285" s="15"/>
      <c r="P285" s="15"/>
      <c r="Q285" s="16"/>
      <c r="R285" s="17" t="str">
        <f ca="1">IF(Q285=0," ",IFERROR(IF(DATEDIF(TODAY(),Q285,"M")&lt;=5,"ROJO",IF(DATEDIF(TODAY(),Q285,"M")&gt;=12,"VERDE",IF(AND(DATEDIF(TODAY(),Q285,"M")&gt;=6,DATEDIF(TODAY(),Q285,"M")&lt;=11),"AMARILLO"))),S285))</f>
        <v xml:space="preserve"> </v>
      </c>
      <c r="S285" s="25" t="str">
        <f>IF(Q285=0," ",IF(Q285&lt;=$N$4,"VENCIDO","NO VENCIDO"))</f>
        <v xml:space="preserve"> </v>
      </c>
      <c r="T285" s="18"/>
      <c r="U285" s="19"/>
      <c r="V285" s="19"/>
      <c r="W285" s="20"/>
      <c r="X285" s="20"/>
      <c r="Y285" s="164"/>
      <c r="Z285" s="21"/>
      <c r="AA285" s="4"/>
      <c r="AB285" s="166"/>
      <c r="AC285" s="166"/>
      <c r="AD285" s="170"/>
      <c r="AE285" s="166"/>
      <c r="AF285" s="166"/>
      <c r="AG285" s="166"/>
      <c r="AH285" s="166"/>
      <c r="AI285" s="166"/>
      <c r="AJ285" s="166"/>
      <c r="AK285" s="166"/>
      <c r="AL285" s="166"/>
      <c r="AM285" s="166"/>
      <c r="AN285" s="166"/>
      <c r="AO285" s="184"/>
      <c r="AP285" s="24"/>
      <c r="AQ285" s="8"/>
    </row>
    <row r="286" spans="1:43" ht="14.65" customHeight="1">
      <c r="A286" s="103"/>
      <c r="B286" s="193"/>
      <c r="C286" s="193"/>
      <c r="D286" s="118"/>
      <c r="E286" s="127"/>
      <c r="F286" s="133"/>
      <c r="G286" s="133"/>
      <c r="H286" s="133"/>
      <c r="I286" s="133"/>
      <c r="J286" s="145"/>
      <c r="K286" s="148"/>
      <c r="L286" s="151"/>
      <c r="M286" s="155"/>
      <c r="N286" s="14"/>
      <c r="O286" s="15"/>
      <c r="P286" s="15"/>
      <c r="Q286" s="16"/>
      <c r="R286" s="17" t="str">
        <f ca="1">IF(Q286=0," ",IFERROR(IF(DATEDIF(TODAY(),Q286,"M")&lt;=5,"ROJO",IF(DATEDIF(TODAY(),Q286,"M")&gt;=12,"VERDE",IF(AND(DATEDIF(TODAY(),Q286,"M")&gt;=6,DATEDIF(TODAY(),Q286,"M")&lt;=11),"AMARILLO"))),S286))</f>
        <v xml:space="preserve"> </v>
      </c>
      <c r="S286" s="25" t="str">
        <f>IF(Q286=0," ",IF(Q286&lt;=$N$4,"VENCIDO","NO VENCIDO"))</f>
        <v xml:space="preserve"> </v>
      </c>
      <c r="T286" s="18"/>
      <c r="U286" s="19"/>
      <c r="V286" s="19"/>
      <c r="W286" s="20"/>
      <c r="X286" s="20"/>
      <c r="Y286" s="164"/>
      <c r="Z286" s="21"/>
      <c r="AA286" s="4"/>
      <c r="AB286" s="166"/>
      <c r="AC286" s="166"/>
      <c r="AD286" s="170"/>
      <c r="AE286" s="166"/>
      <c r="AF286" s="166"/>
      <c r="AG286" s="166"/>
      <c r="AH286" s="166"/>
      <c r="AI286" s="166"/>
      <c r="AJ286" s="166"/>
      <c r="AK286" s="166"/>
      <c r="AL286" s="166"/>
      <c r="AM286" s="166"/>
      <c r="AN286" s="166"/>
      <c r="AO286" s="185"/>
      <c r="AP286" s="24"/>
      <c r="AQ286" s="8"/>
    </row>
    <row r="287" spans="1:43" ht="16.5">
      <c r="A287" s="103"/>
      <c r="B287" s="193"/>
      <c r="C287" s="193"/>
      <c r="D287" s="119"/>
      <c r="E287" s="128"/>
      <c r="F287" s="134"/>
      <c r="G287" s="134"/>
      <c r="H287" s="134"/>
      <c r="I287" s="134"/>
      <c r="J287" s="146"/>
      <c r="K287" s="149"/>
      <c r="L287" s="152"/>
      <c r="M287" s="28" t="b">
        <f>M282=N287</f>
        <v>0</v>
      </c>
      <c r="N287" s="29">
        <f>SUM(N282:N286)</f>
        <v>0</v>
      </c>
      <c r="O287" s="30" t="s">
        <v>112</v>
      </c>
      <c r="P287" s="31"/>
      <c r="Q287" s="32"/>
      <c r="R287" s="32"/>
      <c r="S287" s="32"/>
      <c r="T287" s="33">
        <f>SUM(T282:T286)</f>
        <v>0</v>
      </c>
      <c r="U287" s="34"/>
      <c r="V287" s="34"/>
      <c r="W287" s="35"/>
      <c r="X287" s="35"/>
      <c r="Y287" s="165"/>
      <c r="Z287" s="36"/>
      <c r="AA287" s="4"/>
      <c r="AB287" s="37"/>
      <c r="AC287" s="37"/>
      <c r="AD287" s="38"/>
      <c r="AE287" s="37"/>
      <c r="AF287" s="37"/>
      <c r="AG287" s="37"/>
      <c r="AH287" s="37"/>
      <c r="AI287" s="37"/>
      <c r="AJ287" s="37"/>
      <c r="AK287" s="37"/>
      <c r="AL287" s="37"/>
      <c r="AM287" s="37"/>
      <c r="AN287" s="37"/>
      <c r="AO287" s="39"/>
      <c r="AP287" s="24"/>
      <c r="AQ287" s="8"/>
    </row>
    <row r="288" spans="1:43" ht="14.65" customHeight="1">
      <c r="A288" s="103">
        <f>A282+1</f>
        <v>12</v>
      </c>
      <c r="B288" s="193" t="s">
        <v>196</v>
      </c>
      <c r="C288" s="193"/>
      <c r="D288" s="117">
        <f>+Noviembre!M288</f>
        <v>0</v>
      </c>
      <c r="E288" s="126"/>
      <c r="F288" s="132"/>
      <c r="G288" s="132"/>
      <c r="H288" s="132"/>
      <c r="I288" s="132"/>
      <c r="J288" s="144">
        <f>+F288+G288</f>
        <v>0</v>
      </c>
      <c r="K288" s="147">
        <f>+AO288</f>
        <v>0</v>
      </c>
      <c r="L288" s="150">
        <f>+J288+K288</f>
        <v>0</v>
      </c>
      <c r="M288" s="153">
        <f>+(D288+E288)-(L288)+H288-I288</f>
        <v>0</v>
      </c>
      <c r="N288" s="14"/>
      <c r="O288" s="15"/>
      <c r="P288" s="15"/>
      <c r="Q288" s="16"/>
      <c r="R288" s="17" t="str">
        <f ca="1">IF(Q288=0," ",IFERROR(IF(DATEDIF(TODAY(),Q288,"M")&lt;=5,"ROJO",IF(DATEDIF(TODAY(),Q288,"M")&gt;=12,"VERDE",IF(AND(DATEDIF(TODAY(),Q288,"M")&gt;=6,DATEDIF(TODAY(),Q288,"M")&lt;=11),"AMARILLO"))),S288))</f>
        <v xml:space="preserve"> </v>
      </c>
      <c r="S288" s="17" t="str">
        <f>IF(Q288=0," ",IF(Q288&lt;=$N$4,"VENCIDO","NO VENCIDO"))</f>
        <v xml:space="preserve"> </v>
      </c>
      <c r="T288" s="18"/>
      <c r="U288" s="19"/>
      <c r="V288" s="19"/>
      <c r="W288" s="20"/>
      <c r="X288" s="20"/>
      <c r="Y288" s="163">
        <f>+AT288</f>
        <v>0</v>
      </c>
      <c r="Z288" s="21"/>
      <c r="AA288" s="4"/>
      <c r="AB288" s="166"/>
      <c r="AC288" s="166"/>
      <c r="AD288" s="170">
        <f>+AB288+AC288</f>
        <v>0</v>
      </c>
      <c r="AE288" s="166"/>
      <c r="AF288" s="166"/>
      <c r="AG288" s="166"/>
      <c r="AH288" s="166"/>
      <c r="AI288" s="166"/>
      <c r="AJ288" s="166"/>
      <c r="AK288" s="166"/>
      <c r="AL288" s="166"/>
      <c r="AM288" s="166"/>
      <c r="AN288" s="166"/>
      <c r="AO288" s="183">
        <f>SUM(AD288:AN292)</f>
        <v>0</v>
      </c>
      <c r="AP288" s="24"/>
      <c r="AQ288" s="8"/>
    </row>
    <row r="289" spans="1:43" ht="14.65" customHeight="1">
      <c r="A289" s="103"/>
      <c r="B289" s="193"/>
      <c r="C289" s="193"/>
      <c r="D289" s="118"/>
      <c r="E289" s="127"/>
      <c r="F289" s="133"/>
      <c r="G289" s="133"/>
      <c r="H289" s="133"/>
      <c r="I289" s="133"/>
      <c r="J289" s="145"/>
      <c r="K289" s="148"/>
      <c r="L289" s="151"/>
      <c r="M289" s="154"/>
      <c r="N289" s="14"/>
      <c r="O289" s="15"/>
      <c r="P289" s="15"/>
      <c r="Q289" s="16"/>
      <c r="R289" s="17" t="str">
        <f ca="1">IF(Q289=0," ",IFERROR(IF(DATEDIF(TODAY(),Q289,"M")&lt;=5,"ROJO",IF(DATEDIF(TODAY(),Q289,"M")&gt;=12,"VERDE",IF(AND(DATEDIF(TODAY(),Q289,"M")&gt;=6,DATEDIF(TODAY(),Q289,"M")&lt;=11),"AMARILLO"))),S289))</f>
        <v xml:space="preserve"> </v>
      </c>
      <c r="S289" s="25" t="str">
        <f>IF(Q289=0," ",IF(Q289&lt;=$N$4,"VENCIDO","NO VENCIDO"))</f>
        <v xml:space="preserve"> </v>
      </c>
      <c r="T289" s="18"/>
      <c r="U289" s="19"/>
      <c r="V289" s="19"/>
      <c r="W289" s="20"/>
      <c r="X289" s="20"/>
      <c r="Y289" s="164"/>
      <c r="Z289" s="21"/>
      <c r="AA289" s="4"/>
      <c r="AB289" s="166"/>
      <c r="AC289" s="166"/>
      <c r="AD289" s="170"/>
      <c r="AE289" s="166"/>
      <c r="AF289" s="166"/>
      <c r="AG289" s="166"/>
      <c r="AH289" s="166"/>
      <c r="AI289" s="166"/>
      <c r="AJ289" s="166"/>
      <c r="AK289" s="166"/>
      <c r="AL289" s="166"/>
      <c r="AM289" s="166"/>
      <c r="AN289" s="166"/>
      <c r="AO289" s="184"/>
      <c r="AP289" s="24"/>
      <c r="AQ289" s="8"/>
    </row>
    <row r="290" spans="1:43" ht="14.65" customHeight="1">
      <c r="A290" s="103"/>
      <c r="B290" s="193"/>
      <c r="C290" s="193"/>
      <c r="D290" s="118"/>
      <c r="E290" s="127"/>
      <c r="F290" s="133"/>
      <c r="G290" s="133"/>
      <c r="H290" s="133"/>
      <c r="I290" s="133"/>
      <c r="J290" s="145"/>
      <c r="K290" s="148"/>
      <c r="L290" s="151"/>
      <c r="M290" s="154"/>
      <c r="N290" s="14"/>
      <c r="O290" s="15"/>
      <c r="P290" s="15"/>
      <c r="Q290" s="16"/>
      <c r="R290" s="17" t="str">
        <f ca="1">IF(Q290=0," ",IFERROR(IF(DATEDIF(TODAY(),Q290,"M")&lt;=5,"ROJO",IF(DATEDIF(TODAY(),Q290,"M")&gt;=12,"VERDE",IF(AND(DATEDIF(TODAY(),Q290,"M")&gt;=6,DATEDIF(TODAY(),Q290,"M")&lt;=11),"AMARILLO"))),S290))</f>
        <v xml:space="preserve"> </v>
      </c>
      <c r="S290" s="25" t="str">
        <f>IF(Q290=0," ",IF(Q290&lt;=$N$4,"VENCIDO","NO VENCIDO"))</f>
        <v xml:space="preserve"> </v>
      </c>
      <c r="T290" s="18"/>
      <c r="U290" s="19"/>
      <c r="V290" s="19"/>
      <c r="W290" s="20"/>
      <c r="X290" s="20"/>
      <c r="Y290" s="164"/>
      <c r="Z290" s="21"/>
      <c r="AA290" s="4"/>
      <c r="AB290" s="166"/>
      <c r="AC290" s="166"/>
      <c r="AD290" s="170"/>
      <c r="AE290" s="166"/>
      <c r="AF290" s="166"/>
      <c r="AG290" s="166"/>
      <c r="AH290" s="166"/>
      <c r="AI290" s="166"/>
      <c r="AJ290" s="166"/>
      <c r="AK290" s="166"/>
      <c r="AL290" s="166"/>
      <c r="AM290" s="166"/>
      <c r="AN290" s="166"/>
      <c r="AO290" s="184"/>
      <c r="AP290" s="24"/>
      <c r="AQ290" s="8"/>
    </row>
    <row r="291" spans="1:43" ht="14.65" customHeight="1">
      <c r="A291" s="103"/>
      <c r="B291" s="193"/>
      <c r="C291" s="193"/>
      <c r="D291" s="118"/>
      <c r="E291" s="127"/>
      <c r="F291" s="133"/>
      <c r="G291" s="133"/>
      <c r="H291" s="133"/>
      <c r="I291" s="133"/>
      <c r="J291" s="145"/>
      <c r="K291" s="148"/>
      <c r="L291" s="151"/>
      <c r="M291" s="154"/>
      <c r="N291" s="14"/>
      <c r="O291" s="15"/>
      <c r="P291" s="15"/>
      <c r="Q291" s="16"/>
      <c r="R291" s="17" t="str">
        <f ca="1">IF(Q291=0," ",IFERROR(IF(DATEDIF(TODAY(),Q291,"M")&lt;=5,"ROJO",IF(DATEDIF(TODAY(),Q291,"M")&gt;=12,"VERDE",IF(AND(DATEDIF(TODAY(),Q291,"M")&gt;=6,DATEDIF(TODAY(),Q291,"M")&lt;=11),"AMARILLO"))),S291))</f>
        <v xml:space="preserve"> </v>
      </c>
      <c r="S291" s="25" t="str">
        <f>IF(Q291=0," ",IF(Q291&lt;=$N$4,"VENCIDO","NO VENCIDO"))</f>
        <v xml:space="preserve"> </v>
      </c>
      <c r="T291" s="18"/>
      <c r="U291" s="19"/>
      <c r="V291" s="19"/>
      <c r="W291" s="20"/>
      <c r="X291" s="20"/>
      <c r="Y291" s="164"/>
      <c r="Z291" s="21"/>
      <c r="AA291" s="4"/>
      <c r="AB291" s="166"/>
      <c r="AC291" s="166"/>
      <c r="AD291" s="170"/>
      <c r="AE291" s="166"/>
      <c r="AF291" s="166"/>
      <c r="AG291" s="166"/>
      <c r="AH291" s="166"/>
      <c r="AI291" s="166"/>
      <c r="AJ291" s="166"/>
      <c r="AK291" s="166"/>
      <c r="AL291" s="166"/>
      <c r="AM291" s="166"/>
      <c r="AN291" s="166"/>
      <c r="AO291" s="184"/>
      <c r="AP291" s="24"/>
      <c r="AQ291" s="8"/>
    </row>
    <row r="292" spans="1:43" ht="14.65" customHeight="1">
      <c r="A292" s="103"/>
      <c r="B292" s="193"/>
      <c r="C292" s="193"/>
      <c r="D292" s="118"/>
      <c r="E292" s="127"/>
      <c r="F292" s="133"/>
      <c r="G292" s="133"/>
      <c r="H292" s="133"/>
      <c r="I292" s="133"/>
      <c r="J292" s="145"/>
      <c r="K292" s="148"/>
      <c r="L292" s="151"/>
      <c r="M292" s="155"/>
      <c r="N292" s="14"/>
      <c r="O292" s="15"/>
      <c r="P292" s="15"/>
      <c r="Q292" s="16"/>
      <c r="R292" s="17" t="str">
        <f ca="1">IF(Q292=0," ",IFERROR(IF(DATEDIF(TODAY(),Q292,"M")&lt;=5,"ROJO",IF(DATEDIF(TODAY(),Q292,"M")&gt;=12,"VERDE",IF(AND(DATEDIF(TODAY(),Q292,"M")&gt;=6,DATEDIF(TODAY(),Q292,"M")&lt;=11),"AMARILLO"))),S292))</f>
        <v xml:space="preserve"> </v>
      </c>
      <c r="S292" s="25" t="str">
        <f>IF(Q292=0," ",IF(Q292&lt;=$N$4,"VENCIDO","NO VENCIDO"))</f>
        <v xml:space="preserve"> </v>
      </c>
      <c r="T292" s="18"/>
      <c r="U292" s="19"/>
      <c r="V292" s="19"/>
      <c r="W292" s="20"/>
      <c r="X292" s="20"/>
      <c r="Y292" s="164"/>
      <c r="Z292" s="21"/>
      <c r="AA292" s="4"/>
      <c r="AB292" s="166"/>
      <c r="AC292" s="166"/>
      <c r="AD292" s="170"/>
      <c r="AE292" s="166"/>
      <c r="AF292" s="166"/>
      <c r="AG292" s="166"/>
      <c r="AH292" s="166"/>
      <c r="AI292" s="166"/>
      <c r="AJ292" s="166"/>
      <c r="AK292" s="166"/>
      <c r="AL292" s="166"/>
      <c r="AM292" s="166"/>
      <c r="AN292" s="166"/>
      <c r="AO292" s="185"/>
      <c r="AP292" s="24"/>
      <c r="AQ292" s="8"/>
    </row>
    <row r="293" spans="1:43" ht="16.5">
      <c r="A293" s="103"/>
      <c r="B293" s="193"/>
      <c r="C293" s="193"/>
      <c r="D293" s="119"/>
      <c r="E293" s="128"/>
      <c r="F293" s="134"/>
      <c r="G293" s="134"/>
      <c r="H293" s="134"/>
      <c r="I293" s="134"/>
      <c r="J293" s="146"/>
      <c r="K293" s="149"/>
      <c r="L293" s="152"/>
      <c r="M293" s="28" t="b">
        <f>M288=N293</f>
        <v>1</v>
      </c>
      <c r="N293" s="29">
        <f>SUM(N288:N292)</f>
        <v>0</v>
      </c>
      <c r="O293" s="30" t="s">
        <v>112</v>
      </c>
      <c r="P293" s="31"/>
      <c r="Q293" s="32"/>
      <c r="R293" s="32"/>
      <c r="S293" s="32"/>
      <c r="T293" s="33">
        <f>SUM(T288:T292)</f>
        <v>0</v>
      </c>
      <c r="U293" s="34"/>
      <c r="V293" s="34"/>
      <c r="W293" s="35"/>
      <c r="X293" s="35"/>
      <c r="Y293" s="165"/>
      <c r="Z293" s="36"/>
      <c r="AA293" s="4"/>
      <c r="AB293" s="37"/>
      <c r="AC293" s="38"/>
      <c r="AD293" s="38"/>
      <c r="AE293" s="38"/>
      <c r="AF293" s="38"/>
      <c r="AG293" s="38"/>
      <c r="AH293" s="38"/>
      <c r="AI293" s="38"/>
      <c r="AJ293" s="38"/>
      <c r="AK293" s="38"/>
      <c r="AL293" s="38"/>
      <c r="AM293" s="38"/>
      <c r="AN293" s="38"/>
      <c r="AO293" s="39"/>
      <c r="AP293" s="24"/>
      <c r="AQ293" s="8"/>
    </row>
    <row r="294" spans="1:43" ht="16.5">
      <c r="A294" s="91" t="s">
        <v>197</v>
      </c>
      <c r="B294" s="91"/>
      <c r="C294" s="91"/>
      <c r="D294" s="48"/>
      <c r="E294" s="48"/>
      <c r="F294" s="48"/>
      <c r="G294" s="48"/>
      <c r="H294" s="48"/>
      <c r="I294" s="48"/>
      <c r="J294" s="48"/>
      <c r="K294" s="48"/>
      <c r="L294" s="48"/>
      <c r="M294" s="48"/>
      <c r="N294" s="48"/>
      <c r="O294" s="48"/>
      <c r="P294" s="48"/>
      <c r="Q294" s="48"/>
      <c r="R294" s="48"/>
      <c r="S294" s="48"/>
      <c r="T294" s="48"/>
      <c r="U294" s="48"/>
      <c r="V294" s="48"/>
      <c r="W294" s="48"/>
      <c r="X294" s="48"/>
      <c r="Y294" s="48"/>
      <c r="Z294" s="49"/>
      <c r="AA294" s="4"/>
      <c r="AB294" s="50"/>
      <c r="AC294" s="51"/>
      <c r="AD294" s="51"/>
      <c r="AE294" s="51"/>
      <c r="AF294" s="51"/>
      <c r="AG294" s="51"/>
      <c r="AH294" s="51"/>
      <c r="AI294" s="51"/>
      <c r="AJ294" s="51"/>
      <c r="AK294" s="51"/>
      <c r="AL294" s="51"/>
      <c r="AM294" s="51"/>
      <c r="AN294" s="51"/>
      <c r="AO294" s="51"/>
      <c r="AP294" s="52"/>
      <c r="AQ294" s="8"/>
    </row>
    <row r="295" spans="1:43" ht="14.65" customHeight="1">
      <c r="A295" s="103">
        <v>1</v>
      </c>
      <c r="B295" s="193" t="s">
        <v>198</v>
      </c>
      <c r="C295" s="193"/>
      <c r="D295" s="117">
        <f>+Noviembre!M295</f>
        <v>146</v>
      </c>
      <c r="E295" s="126"/>
      <c r="F295" s="132"/>
      <c r="G295" s="132"/>
      <c r="H295" s="132"/>
      <c r="I295" s="132"/>
      <c r="J295" s="144">
        <f>+F295+G295</f>
        <v>0</v>
      </c>
      <c r="K295" s="147">
        <f>+AO295</f>
        <v>0</v>
      </c>
      <c r="L295" s="150">
        <f>+J295+K295</f>
        <v>0</v>
      </c>
      <c r="M295" s="153">
        <f>+(D295+E295)-L295+H295-I295</f>
        <v>146</v>
      </c>
      <c r="N295" s="14"/>
      <c r="O295" s="15"/>
      <c r="P295" s="15"/>
      <c r="Q295" s="16"/>
      <c r="R295" s="17" t="str">
        <f ca="1">IF(Q295=0," ",IFERROR(IF(DATEDIF(TODAY(),Q295,"M")&lt;=5,"ROJO",IF(DATEDIF(TODAY(),Q295,"M")&gt;=12,"VERDE",IF(AND(DATEDIF(TODAY(),Q295,"M")&gt;=6,DATEDIF(TODAY(),Q295,"M")&lt;=11),"AMARILLO"))),S295))</f>
        <v xml:space="preserve"> </v>
      </c>
      <c r="S295" s="17" t="str">
        <f t="shared" ref="S295:S300" si="0">IF(Q295=0," ",IF(Q295&lt;=$N$4,"VENCIDO","NO VENCIDO"))</f>
        <v xml:space="preserve"> </v>
      </c>
      <c r="T295" s="18"/>
      <c r="U295" s="19"/>
      <c r="V295" s="19"/>
      <c r="W295" s="20"/>
      <c r="X295" s="20"/>
      <c r="Y295" s="163">
        <f>+AT295</f>
        <v>0</v>
      </c>
      <c r="Z295" s="21"/>
      <c r="AA295" s="4"/>
      <c r="AB295" s="167"/>
      <c r="AC295" s="167"/>
      <c r="AD295" s="171">
        <f>+AB295+AC295</f>
        <v>0</v>
      </c>
      <c r="AE295" s="167"/>
      <c r="AF295" s="167"/>
      <c r="AG295" s="167"/>
      <c r="AH295" s="167"/>
      <c r="AI295" s="167"/>
      <c r="AJ295" s="167"/>
      <c r="AK295" s="167"/>
      <c r="AL295" s="167"/>
      <c r="AM295" s="167"/>
      <c r="AN295" s="167"/>
      <c r="AO295" s="183">
        <f>SUM(AD295:AN300)</f>
        <v>0</v>
      </c>
      <c r="AP295" s="24"/>
      <c r="AQ295" s="8"/>
    </row>
    <row r="296" spans="1:43" ht="14.65" customHeight="1">
      <c r="A296" s="103"/>
      <c r="B296" s="193"/>
      <c r="C296" s="193"/>
      <c r="D296" s="118"/>
      <c r="E296" s="127"/>
      <c r="F296" s="133"/>
      <c r="G296" s="133"/>
      <c r="H296" s="133"/>
      <c r="I296" s="133"/>
      <c r="J296" s="145"/>
      <c r="K296" s="148"/>
      <c r="L296" s="151"/>
      <c r="M296" s="154"/>
      <c r="N296" s="14"/>
      <c r="O296" s="15"/>
      <c r="P296" s="15"/>
      <c r="Q296" s="16"/>
      <c r="R296" s="17" t="str">
        <f ca="1">IF(Q296=0," ",IFERROR(IF(DATEDIF(TODAY(),Q296,"M")&lt;=5,"ROJO",IF(DATEDIF(TODAY(),Q296,"M")&gt;=12,"VERDE",IF(AND(DATEDIF(TODAY(),Q296,"M")&gt;=6,DATEDIF(TODAY(),Q296,"M")&lt;=11),"AMARILLO"))),S296))</f>
        <v xml:space="preserve"> </v>
      </c>
      <c r="S296" s="25" t="str">
        <f t="shared" si="0"/>
        <v xml:space="preserve"> </v>
      </c>
      <c r="T296" s="18"/>
      <c r="U296" s="19"/>
      <c r="V296" s="19"/>
      <c r="W296" s="20"/>
      <c r="X296" s="20"/>
      <c r="Y296" s="164"/>
      <c r="Z296" s="21"/>
      <c r="AA296" s="4"/>
      <c r="AB296" s="168"/>
      <c r="AC296" s="168"/>
      <c r="AD296" s="172"/>
      <c r="AE296" s="168"/>
      <c r="AF296" s="168"/>
      <c r="AG296" s="168"/>
      <c r="AH296" s="168"/>
      <c r="AI296" s="168"/>
      <c r="AJ296" s="168"/>
      <c r="AK296" s="168"/>
      <c r="AL296" s="168"/>
      <c r="AM296" s="168"/>
      <c r="AN296" s="168"/>
      <c r="AO296" s="184"/>
      <c r="AP296" s="24"/>
      <c r="AQ296" s="8"/>
    </row>
    <row r="297" spans="1:43" ht="14.65" customHeight="1">
      <c r="A297" s="103"/>
      <c r="B297" s="193"/>
      <c r="C297" s="193"/>
      <c r="D297" s="118"/>
      <c r="E297" s="127"/>
      <c r="F297" s="133"/>
      <c r="G297" s="133"/>
      <c r="H297" s="133"/>
      <c r="I297" s="133"/>
      <c r="J297" s="145"/>
      <c r="K297" s="148"/>
      <c r="L297" s="151"/>
      <c r="M297" s="154"/>
      <c r="N297" s="14"/>
      <c r="O297" s="15"/>
      <c r="P297" s="15"/>
      <c r="Q297" s="16"/>
      <c r="R297" s="17" t="str">
        <f ca="1">IF(Q297=0," ",IFERROR(IF(DATEDIF(TODAY(),Q297,"M")&lt;=5,"ROJO",IF(DATEDIF(TODAY(),Q297,"M")&gt;=12,"VERDE",IF(AND(DATEDIF(TODAY(),Q297,"M")&gt;=6,DATEDIF(TODAY(),Q297,"M")&lt;=11),"AMARILLO"))),S297))</f>
        <v xml:space="preserve"> </v>
      </c>
      <c r="S297" s="25" t="str">
        <f t="shared" si="0"/>
        <v xml:space="preserve"> </v>
      </c>
      <c r="T297" s="18"/>
      <c r="U297" s="19"/>
      <c r="V297" s="19"/>
      <c r="W297" s="20"/>
      <c r="X297" s="20"/>
      <c r="Y297" s="164"/>
      <c r="Z297" s="21"/>
      <c r="AA297" s="4"/>
      <c r="AB297" s="168"/>
      <c r="AC297" s="168"/>
      <c r="AD297" s="172"/>
      <c r="AE297" s="168"/>
      <c r="AF297" s="168"/>
      <c r="AG297" s="168"/>
      <c r="AH297" s="168"/>
      <c r="AI297" s="168"/>
      <c r="AJ297" s="168"/>
      <c r="AK297" s="168"/>
      <c r="AL297" s="168"/>
      <c r="AM297" s="168"/>
      <c r="AN297" s="168"/>
      <c r="AO297" s="184"/>
      <c r="AP297" s="24"/>
      <c r="AQ297" s="8"/>
    </row>
    <row r="298" spans="1:43" ht="14.65" customHeight="1">
      <c r="A298" s="103"/>
      <c r="B298" s="193"/>
      <c r="C298" s="193"/>
      <c r="D298" s="118"/>
      <c r="E298" s="127"/>
      <c r="F298" s="133"/>
      <c r="G298" s="133"/>
      <c r="H298" s="133"/>
      <c r="I298" s="133"/>
      <c r="J298" s="145"/>
      <c r="K298" s="148"/>
      <c r="L298" s="151"/>
      <c r="M298" s="154"/>
      <c r="N298" s="14"/>
      <c r="O298" s="15"/>
      <c r="P298" s="15"/>
      <c r="Q298" s="16"/>
      <c r="R298" s="40"/>
      <c r="S298" s="41"/>
      <c r="T298" s="18"/>
      <c r="U298" s="19"/>
      <c r="V298" s="19"/>
      <c r="W298" s="20"/>
      <c r="X298" s="20"/>
      <c r="Y298" s="164"/>
      <c r="Z298" s="21"/>
      <c r="AA298" s="4"/>
      <c r="AB298" s="168"/>
      <c r="AC298" s="168"/>
      <c r="AD298" s="172"/>
      <c r="AE298" s="168"/>
      <c r="AF298" s="168"/>
      <c r="AG298" s="168"/>
      <c r="AH298" s="168"/>
      <c r="AI298" s="168"/>
      <c r="AJ298" s="168"/>
      <c r="AK298" s="168"/>
      <c r="AL298" s="168"/>
      <c r="AM298" s="168"/>
      <c r="AN298" s="168"/>
      <c r="AO298" s="184"/>
      <c r="AP298" s="24"/>
      <c r="AQ298" s="8"/>
    </row>
    <row r="299" spans="1:43" ht="14.65" customHeight="1">
      <c r="A299" s="103"/>
      <c r="B299" s="193"/>
      <c r="C299" s="193"/>
      <c r="D299" s="118"/>
      <c r="E299" s="127"/>
      <c r="F299" s="133"/>
      <c r="G299" s="133"/>
      <c r="H299" s="133"/>
      <c r="I299" s="133"/>
      <c r="J299" s="145"/>
      <c r="K299" s="148"/>
      <c r="L299" s="151"/>
      <c r="M299" s="154"/>
      <c r="N299" s="14"/>
      <c r="O299" s="15"/>
      <c r="P299" s="15"/>
      <c r="Q299" s="16"/>
      <c r="R299" s="17" t="str">
        <f ca="1">IF(Q299=0," ",IFERROR(IF(DATEDIF(TODAY(),Q299,"M")&lt;=5,"ROJO",IF(DATEDIF(TODAY(),Q299,"M")&gt;=12,"VERDE",IF(AND(DATEDIF(TODAY(),Q299,"M")&gt;=6,DATEDIF(TODAY(),Q299,"M")&lt;=11),"AMARILLO"))),S299))</f>
        <v xml:space="preserve"> </v>
      </c>
      <c r="S299" s="25" t="str">
        <f t="shared" si="0"/>
        <v xml:space="preserve"> </v>
      </c>
      <c r="T299" s="18"/>
      <c r="U299" s="19"/>
      <c r="V299" s="19"/>
      <c r="W299" s="20"/>
      <c r="X299" s="20"/>
      <c r="Y299" s="164"/>
      <c r="Z299" s="21"/>
      <c r="AA299" s="4"/>
      <c r="AB299" s="168"/>
      <c r="AC299" s="168"/>
      <c r="AD299" s="172"/>
      <c r="AE299" s="168"/>
      <c r="AF299" s="168"/>
      <c r="AG299" s="168"/>
      <c r="AH299" s="168"/>
      <c r="AI299" s="168"/>
      <c r="AJ299" s="168"/>
      <c r="AK299" s="168"/>
      <c r="AL299" s="168"/>
      <c r="AM299" s="168"/>
      <c r="AN299" s="168"/>
      <c r="AO299" s="184"/>
      <c r="AP299" s="24"/>
      <c r="AQ299" s="8"/>
    </row>
    <row r="300" spans="1:43" ht="14.65" customHeight="1">
      <c r="A300" s="103"/>
      <c r="B300" s="193"/>
      <c r="C300" s="193"/>
      <c r="D300" s="118"/>
      <c r="E300" s="127"/>
      <c r="F300" s="133"/>
      <c r="G300" s="133"/>
      <c r="H300" s="133"/>
      <c r="I300" s="133"/>
      <c r="J300" s="145"/>
      <c r="K300" s="148"/>
      <c r="L300" s="151"/>
      <c r="M300" s="155"/>
      <c r="N300" s="14"/>
      <c r="O300" s="15"/>
      <c r="P300" s="15"/>
      <c r="Q300" s="16"/>
      <c r="R300" s="17" t="str">
        <f ca="1">IF(Q300=0," ",IFERROR(IF(DATEDIF(TODAY(),Q300,"M")&lt;=5,"ROJO",IF(DATEDIF(TODAY(),Q300,"M")&gt;=12,"VERDE",IF(AND(DATEDIF(TODAY(),Q300,"M")&gt;=6,DATEDIF(TODAY(),Q300,"M")&lt;=11),"AMARILLO"))),S300))</f>
        <v xml:space="preserve"> </v>
      </c>
      <c r="S300" s="25" t="str">
        <f t="shared" si="0"/>
        <v xml:space="preserve"> </v>
      </c>
      <c r="T300" s="18"/>
      <c r="U300" s="19"/>
      <c r="V300" s="19"/>
      <c r="W300" s="20"/>
      <c r="X300" s="20"/>
      <c r="Y300" s="164"/>
      <c r="Z300" s="21"/>
      <c r="AA300" s="4"/>
      <c r="AB300" s="169"/>
      <c r="AC300" s="169"/>
      <c r="AD300" s="173"/>
      <c r="AE300" s="169"/>
      <c r="AF300" s="169"/>
      <c r="AG300" s="169"/>
      <c r="AH300" s="169"/>
      <c r="AI300" s="169"/>
      <c r="AJ300" s="169"/>
      <c r="AK300" s="169"/>
      <c r="AL300" s="169"/>
      <c r="AM300" s="169"/>
      <c r="AN300" s="169"/>
      <c r="AO300" s="185"/>
      <c r="AP300" s="24"/>
      <c r="AQ300" s="8"/>
    </row>
    <row r="301" spans="1:43" ht="16.5">
      <c r="A301" s="103"/>
      <c r="B301" s="193"/>
      <c r="C301" s="193"/>
      <c r="D301" s="119"/>
      <c r="E301" s="128"/>
      <c r="F301" s="134"/>
      <c r="G301" s="134"/>
      <c r="H301" s="134"/>
      <c r="I301" s="134"/>
      <c r="J301" s="146"/>
      <c r="K301" s="149"/>
      <c r="L301" s="152"/>
      <c r="M301" s="28" t="b">
        <f>M295=N301</f>
        <v>0</v>
      </c>
      <c r="N301" s="29">
        <f>SUM(N295:N300)</f>
        <v>0</v>
      </c>
      <c r="O301" s="30" t="s">
        <v>112</v>
      </c>
      <c r="P301" s="31"/>
      <c r="Q301" s="32"/>
      <c r="R301" s="32"/>
      <c r="S301" s="32"/>
      <c r="T301" s="33">
        <f>SUM(T295:T300)</f>
        <v>0</v>
      </c>
      <c r="U301" s="34"/>
      <c r="V301" s="34"/>
      <c r="W301" s="35"/>
      <c r="X301" s="35"/>
      <c r="Y301" s="165"/>
      <c r="Z301" s="36"/>
      <c r="AA301" s="4"/>
      <c r="AB301" s="37"/>
      <c r="AC301" s="38"/>
      <c r="AD301" s="53"/>
      <c r="AE301" s="38"/>
      <c r="AF301" s="38"/>
      <c r="AG301" s="38"/>
      <c r="AH301" s="38"/>
      <c r="AI301" s="38"/>
      <c r="AJ301" s="38"/>
      <c r="AK301" s="38"/>
      <c r="AL301" s="38"/>
      <c r="AM301" s="38"/>
      <c r="AN301" s="38"/>
      <c r="AO301" s="39"/>
      <c r="AP301" s="24"/>
      <c r="AQ301" s="8"/>
    </row>
    <row r="302" spans="1:43" ht="14.65" customHeight="1">
      <c r="A302" s="103">
        <f>+A295+1</f>
        <v>2</v>
      </c>
      <c r="B302" s="193" t="s">
        <v>201</v>
      </c>
      <c r="C302" s="193"/>
      <c r="D302" s="117">
        <f>+Noviembre!M302</f>
        <v>0</v>
      </c>
      <c r="E302" s="126"/>
      <c r="F302" s="132"/>
      <c r="G302" s="132"/>
      <c r="H302" s="132"/>
      <c r="I302" s="132"/>
      <c r="J302" s="144">
        <f>+F302+G302</f>
        <v>0</v>
      </c>
      <c r="K302" s="147">
        <f>+AO302</f>
        <v>0</v>
      </c>
      <c r="L302" s="150">
        <f>+J302+K302</f>
        <v>0</v>
      </c>
      <c r="M302" s="153">
        <f>+(D302+E302)-L302+H302-I302</f>
        <v>0</v>
      </c>
      <c r="N302" s="14"/>
      <c r="O302" s="15"/>
      <c r="P302" s="15"/>
      <c r="Q302" s="16"/>
      <c r="R302" s="17" t="str">
        <f ca="1">IF(Q302=0," ",IFERROR(IF(DATEDIF(TODAY(),Q302,"M")&lt;=5,"ROJO",IF(DATEDIF(TODAY(),Q302,"M")&gt;=12,"VERDE",IF(AND(DATEDIF(TODAY(),Q302,"M")&gt;=6,DATEDIF(TODAY(),Q302,"M")&lt;=11),"AMARILLO"))),S302))</f>
        <v xml:space="preserve"> </v>
      </c>
      <c r="S302" s="17" t="str">
        <f t="shared" ref="S302:S307" si="1">IF(Q302=0," ",IF(Q302&lt;=$N$4,"VENCIDO","NO VENCIDO"))</f>
        <v xml:space="preserve"> </v>
      </c>
      <c r="T302" s="18"/>
      <c r="U302" s="19"/>
      <c r="V302" s="19"/>
      <c r="W302" s="20"/>
      <c r="X302" s="20"/>
      <c r="Y302" s="163">
        <f>+AT302</f>
        <v>0</v>
      </c>
      <c r="Z302" s="21"/>
      <c r="AA302" s="4"/>
      <c r="AB302" s="167"/>
      <c r="AC302" s="167"/>
      <c r="AD302" s="171">
        <f>+AB302+AC302</f>
        <v>0</v>
      </c>
      <c r="AE302" s="167"/>
      <c r="AF302" s="167"/>
      <c r="AG302" s="167"/>
      <c r="AH302" s="167"/>
      <c r="AI302" s="167"/>
      <c r="AJ302" s="167"/>
      <c r="AK302" s="167"/>
      <c r="AL302" s="167"/>
      <c r="AM302" s="167"/>
      <c r="AN302" s="167"/>
      <c r="AO302" s="183">
        <f>SUM(AD302:AN307)</f>
        <v>0</v>
      </c>
      <c r="AP302" s="24"/>
      <c r="AQ302" s="8"/>
    </row>
    <row r="303" spans="1:43" ht="14.65" customHeight="1">
      <c r="A303" s="103"/>
      <c r="B303" s="193"/>
      <c r="C303" s="193"/>
      <c r="D303" s="118"/>
      <c r="E303" s="127"/>
      <c r="F303" s="133"/>
      <c r="G303" s="133"/>
      <c r="H303" s="133"/>
      <c r="I303" s="133"/>
      <c r="J303" s="145"/>
      <c r="K303" s="148"/>
      <c r="L303" s="151"/>
      <c r="M303" s="154"/>
      <c r="N303" s="14"/>
      <c r="O303" s="15"/>
      <c r="P303" s="15"/>
      <c r="Q303" s="16"/>
      <c r="R303" s="17" t="str">
        <f ca="1">IF(Q303=0," ",IFERROR(IF(DATEDIF(TODAY(),Q303,"M")&lt;=5,"ROJO",IF(DATEDIF(TODAY(),Q303,"M")&gt;=12,"VERDE",IF(AND(DATEDIF(TODAY(),Q303,"M")&gt;=6,DATEDIF(TODAY(),Q303,"M")&lt;=11),"AMARILLO"))),S303))</f>
        <v xml:space="preserve"> </v>
      </c>
      <c r="S303" s="25" t="str">
        <f t="shared" si="1"/>
        <v xml:space="preserve"> </v>
      </c>
      <c r="T303" s="18"/>
      <c r="U303" s="19"/>
      <c r="V303" s="19"/>
      <c r="W303" s="20"/>
      <c r="X303" s="20"/>
      <c r="Y303" s="164"/>
      <c r="Z303" s="21"/>
      <c r="AA303" s="4"/>
      <c r="AB303" s="168"/>
      <c r="AC303" s="168"/>
      <c r="AD303" s="172"/>
      <c r="AE303" s="168"/>
      <c r="AF303" s="168"/>
      <c r="AG303" s="168"/>
      <c r="AH303" s="168"/>
      <c r="AI303" s="168"/>
      <c r="AJ303" s="168"/>
      <c r="AK303" s="168"/>
      <c r="AL303" s="168"/>
      <c r="AM303" s="168"/>
      <c r="AN303" s="168"/>
      <c r="AO303" s="184"/>
      <c r="AP303" s="24"/>
      <c r="AQ303" s="8"/>
    </row>
    <row r="304" spans="1:43" ht="14.65" customHeight="1">
      <c r="A304" s="103"/>
      <c r="B304" s="193"/>
      <c r="C304" s="193"/>
      <c r="D304" s="118"/>
      <c r="E304" s="127"/>
      <c r="F304" s="133"/>
      <c r="G304" s="133"/>
      <c r="H304" s="133"/>
      <c r="I304" s="133"/>
      <c r="J304" s="145"/>
      <c r="K304" s="148"/>
      <c r="L304" s="151"/>
      <c r="M304" s="154"/>
      <c r="N304" s="14"/>
      <c r="O304" s="15"/>
      <c r="P304" s="15"/>
      <c r="Q304" s="16"/>
      <c r="R304" s="17" t="str">
        <f ca="1">IF(Q304=0," ",IFERROR(IF(DATEDIF(TODAY(),Q304,"M")&lt;=5,"ROJO",IF(DATEDIF(TODAY(),Q304,"M")&gt;=12,"VERDE",IF(AND(DATEDIF(TODAY(),Q304,"M")&gt;=6,DATEDIF(TODAY(),Q304,"M")&lt;=11),"AMARILLO"))),S304))</f>
        <v xml:space="preserve"> </v>
      </c>
      <c r="S304" s="25" t="str">
        <f t="shared" si="1"/>
        <v xml:space="preserve"> </v>
      </c>
      <c r="T304" s="18"/>
      <c r="U304" s="19"/>
      <c r="V304" s="19"/>
      <c r="W304" s="20"/>
      <c r="X304" s="20"/>
      <c r="Y304" s="164"/>
      <c r="Z304" s="21"/>
      <c r="AA304" s="4"/>
      <c r="AB304" s="168"/>
      <c r="AC304" s="168"/>
      <c r="AD304" s="172"/>
      <c r="AE304" s="168"/>
      <c r="AF304" s="168"/>
      <c r="AG304" s="168"/>
      <c r="AH304" s="168"/>
      <c r="AI304" s="168"/>
      <c r="AJ304" s="168"/>
      <c r="AK304" s="168"/>
      <c r="AL304" s="168"/>
      <c r="AM304" s="168"/>
      <c r="AN304" s="168"/>
      <c r="AO304" s="184"/>
      <c r="AP304" s="24"/>
      <c r="AQ304" s="8"/>
    </row>
    <row r="305" spans="1:43" ht="14.65" customHeight="1">
      <c r="A305" s="103"/>
      <c r="B305" s="193"/>
      <c r="C305" s="193"/>
      <c r="D305" s="118"/>
      <c r="E305" s="127"/>
      <c r="F305" s="133"/>
      <c r="G305" s="133"/>
      <c r="H305" s="133"/>
      <c r="I305" s="133"/>
      <c r="J305" s="145"/>
      <c r="K305" s="148"/>
      <c r="L305" s="151"/>
      <c r="M305" s="154"/>
      <c r="N305" s="14"/>
      <c r="O305" s="15"/>
      <c r="P305" s="15"/>
      <c r="Q305" s="16"/>
      <c r="R305" s="40"/>
      <c r="S305" s="41"/>
      <c r="T305" s="18"/>
      <c r="U305" s="19"/>
      <c r="V305" s="19"/>
      <c r="W305" s="20"/>
      <c r="X305" s="20"/>
      <c r="Y305" s="164"/>
      <c r="Z305" s="21"/>
      <c r="AA305" s="4"/>
      <c r="AB305" s="168"/>
      <c r="AC305" s="168"/>
      <c r="AD305" s="172"/>
      <c r="AE305" s="168"/>
      <c r="AF305" s="168"/>
      <c r="AG305" s="168"/>
      <c r="AH305" s="168"/>
      <c r="AI305" s="168"/>
      <c r="AJ305" s="168"/>
      <c r="AK305" s="168"/>
      <c r="AL305" s="168"/>
      <c r="AM305" s="168"/>
      <c r="AN305" s="168"/>
      <c r="AO305" s="184"/>
      <c r="AP305" s="24"/>
      <c r="AQ305" s="8"/>
    </row>
    <row r="306" spans="1:43" ht="14.65" customHeight="1">
      <c r="A306" s="103"/>
      <c r="B306" s="193"/>
      <c r="C306" s="193"/>
      <c r="D306" s="118"/>
      <c r="E306" s="127"/>
      <c r="F306" s="133"/>
      <c r="G306" s="133"/>
      <c r="H306" s="133"/>
      <c r="I306" s="133"/>
      <c r="J306" s="145"/>
      <c r="K306" s="148"/>
      <c r="L306" s="151"/>
      <c r="M306" s="154"/>
      <c r="N306" s="14"/>
      <c r="O306" s="15"/>
      <c r="P306" s="15"/>
      <c r="Q306" s="16"/>
      <c r="R306" s="17" t="str">
        <f ca="1">IF(Q306=0," ",IFERROR(IF(DATEDIF(TODAY(),Q306,"M")&lt;=5,"ROJO",IF(DATEDIF(TODAY(),Q306,"M")&gt;=12,"VERDE",IF(AND(DATEDIF(TODAY(),Q306,"M")&gt;=6,DATEDIF(TODAY(),Q306,"M")&lt;=11),"AMARILLO"))),S306))</f>
        <v xml:space="preserve"> </v>
      </c>
      <c r="S306" s="25" t="str">
        <f t="shared" si="1"/>
        <v xml:space="preserve"> </v>
      </c>
      <c r="T306" s="18"/>
      <c r="U306" s="19"/>
      <c r="V306" s="19"/>
      <c r="W306" s="20"/>
      <c r="X306" s="20"/>
      <c r="Y306" s="164"/>
      <c r="Z306" s="21"/>
      <c r="AA306" s="4"/>
      <c r="AB306" s="168"/>
      <c r="AC306" s="168"/>
      <c r="AD306" s="172"/>
      <c r="AE306" s="168"/>
      <c r="AF306" s="168"/>
      <c r="AG306" s="168"/>
      <c r="AH306" s="168"/>
      <c r="AI306" s="168"/>
      <c r="AJ306" s="168"/>
      <c r="AK306" s="168"/>
      <c r="AL306" s="168"/>
      <c r="AM306" s="168"/>
      <c r="AN306" s="168"/>
      <c r="AO306" s="184"/>
      <c r="AP306" s="24"/>
      <c r="AQ306" s="8"/>
    </row>
    <row r="307" spans="1:43" ht="14.65" customHeight="1">
      <c r="A307" s="103"/>
      <c r="B307" s="193"/>
      <c r="C307" s="193"/>
      <c r="D307" s="118"/>
      <c r="E307" s="127"/>
      <c r="F307" s="133"/>
      <c r="G307" s="133"/>
      <c r="H307" s="133"/>
      <c r="I307" s="133"/>
      <c r="J307" s="145"/>
      <c r="K307" s="148"/>
      <c r="L307" s="151"/>
      <c r="M307" s="155"/>
      <c r="N307" s="14"/>
      <c r="O307" s="15"/>
      <c r="P307" s="15"/>
      <c r="Q307" s="16"/>
      <c r="R307" s="17" t="str">
        <f ca="1">IF(Q307=0," ",IFERROR(IF(DATEDIF(TODAY(),Q307,"M")&lt;=5,"ROJO",IF(DATEDIF(TODAY(),Q307,"M")&gt;=12,"VERDE",IF(AND(DATEDIF(TODAY(),Q307,"M")&gt;=6,DATEDIF(TODAY(),Q307,"M")&lt;=11),"AMARILLO"))),S307))</f>
        <v xml:space="preserve"> </v>
      </c>
      <c r="S307" s="25" t="str">
        <f t="shared" si="1"/>
        <v xml:space="preserve"> </v>
      </c>
      <c r="T307" s="18"/>
      <c r="U307" s="19"/>
      <c r="V307" s="19"/>
      <c r="W307" s="20"/>
      <c r="X307" s="20"/>
      <c r="Y307" s="164"/>
      <c r="Z307" s="21"/>
      <c r="AA307" s="4"/>
      <c r="AB307" s="169"/>
      <c r="AC307" s="169"/>
      <c r="AD307" s="173"/>
      <c r="AE307" s="169"/>
      <c r="AF307" s="169"/>
      <c r="AG307" s="169"/>
      <c r="AH307" s="169"/>
      <c r="AI307" s="169"/>
      <c r="AJ307" s="169"/>
      <c r="AK307" s="169"/>
      <c r="AL307" s="169"/>
      <c r="AM307" s="169"/>
      <c r="AN307" s="169"/>
      <c r="AO307" s="185"/>
      <c r="AP307" s="24"/>
      <c r="AQ307" s="8"/>
    </row>
    <row r="308" spans="1:43" ht="16.5">
      <c r="A308" s="103"/>
      <c r="B308" s="193"/>
      <c r="C308" s="193"/>
      <c r="D308" s="119"/>
      <c r="E308" s="128"/>
      <c r="F308" s="134"/>
      <c r="G308" s="134"/>
      <c r="H308" s="134"/>
      <c r="I308" s="134"/>
      <c r="J308" s="146"/>
      <c r="K308" s="149"/>
      <c r="L308" s="152"/>
      <c r="M308" s="28" t="b">
        <f>M302=N308</f>
        <v>1</v>
      </c>
      <c r="N308" s="29">
        <f>SUM(N302:N307)</f>
        <v>0</v>
      </c>
      <c r="O308" s="30" t="s">
        <v>112</v>
      </c>
      <c r="P308" s="31"/>
      <c r="Q308" s="32"/>
      <c r="R308" s="32"/>
      <c r="S308" s="32"/>
      <c r="T308" s="33">
        <f>SUM(T302:T307)</f>
        <v>0</v>
      </c>
      <c r="U308" s="34"/>
      <c r="V308" s="34"/>
      <c r="W308" s="35"/>
      <c r="X308" s="35"/>
      <c r="Y308" s="165"/>
      <c r="Z308" s="36"/>
      <c r="AA308" s="4"/>
      <c r="AB308" s="37"/>
      <c r="AC308" s="38"/>
      <c r="AD308" s="53"/>
      <c r="AE308" s="38"/>
      <c r="AF308" s="38"/>
      <c r="AG308" s="38"/>
      <c r="AH308" s="38"/>
      <c r="AI308" s="38"/>
      <c r="AJ308" s="38"/>
      <c r="AK308" s="38"/>
      <c r="AL308" s="38"/>
      <c r="AM308" s="38"/>
      <c r="AN308" s="38"/>
      <c r="AO308" s="39"/>
      <c r="AP308" s="24"/>
      <c r="AQ308" s="8"/>
    </row>
    <row r="309" spans="1:43" ht="14.65" customHeight="1">
      <c r="A309" s="103">
        <f>+A302+1</f>
        <v>3</v>
      </c>
      <c r="B309" s="193" t="s">
        <v>202</v>
      </c>
      <c r="C309" s="193"/>
      <c r="D309" s="117">
        <f>+Noviembre!M309</f>
        <v>0</v>
      </c>
      <c r="E309" s="126"/>
      <c r="F309" s="132"/>
      <c r="G309" s="132"/>
      <c r="H309" s="132"/>
      <c r="I309" s="132"/>
      <c r="J309" s="144">
        <f>+F309+G309</f>
        <v>0</v>
      </c>
      <c r="K309" s="147">
        <f>+AO309</f>
        <v>0</v>
      </c>
      <c r="L309" s="150">
        <f>+J309+K309</f>
        <v>0</v>
      </c>
      <c r="M309" s="153">
        <f>+(D309+E309)-L309+H309-I309</f>
        <v>0</v>
      </c>
      <c r="N309" s="14"/>
      <c r="O309" s="15"/>
      <c r="P309" s="15"/>
      <c r="Q309" s="16"/>
      <c r="R309" s="17" t="str">
        <f ca="1">IF(Q309=0," ",IFERROR(IF(DATEDIF(TODAY(),Q309,"M")&lt;=5,"ROJO",IF(DATEDIF(TODAY(),Q309,"M")&gt;=12,"VERDE",IF(AND(DATEDIF(TODAY(),Q309,"M")&gt;=6,DATEDIF(TODAY(),Q309,"M")&lt;=11),"AMARILLO"))),S309))</f>
        <v xml:space="preserve"> </v>
      </c>
      <c r="S309" s="17" t="str">
        <f t="shared" ref="S309:S314" si="2">IF(Q309=0," ",IF(Q309&lt;=$N$4,"VENCIDO","NO VENCIDO"))</f>
        <v xml:space="preserve"> </v>
      </c>
      <c r="T309" s="18"/>
      <c r="U309" s="19"/>
      <c r="V309" s="19"/>
      <c r="W309" s="20"/>
      <c r="X309" s="20"/>
      <c r="Y309" s="163">
        <f>+AT309</f>
        <v>0</v>
      </c>
      <c r="Z309" s="21"/>
      <c r="AA309" s="4"/>
      <c r="AB309" s="167"/>
      <c r="AC309" s="167"/>
      <c r="AD309" s="171">
        <f>+AB309+AC309</f>
        <v>0</v>
      </c>
      <c r="AE309" s="167"/>
      <c r="AF309" s="167"/>
      <c r="AG309" s="167"/>
      <c r="AH309" s="167"/>
      <c r="AI309" s="167"/>
      <c r="AJ309" s="167"/>
      <c r="AK309" s="167"/>
      <c r="AL309" s="167"/>
      <c r="AM309" s="167"/>
      <c r="AN309" s="167"/>
      <c r="AO309" s="183">
        <f>SUM(AD309:AN314)</f>
        <v>0</v>
      </c>
      <c r="AP309" s="24"/>
      <c r="AQ309" s="8"/>
    </row>
    <row r="310" spans="1:43" ht="14.65" customHeight="1">
      <c r="A310" s="103"/>
      <c r="B310" s="193"/>
      <c r="C310" s="193"/>
      <c r="D310" s="118"/>
      <c r="E310" s="127"/>
      <c r="F310" s="133"/>
      <c r="G310" s="133"/>
      <c r="H310" s="133"/>
      <c r="I310" s="133"/>
      <c r="J310" s="145"/>
      <c r="K310" s="148"/>
      <c r="L310" s="151"/>
      <c r="M310" s="154"/>
      <c r="N310" s="14"/>
      <c r="O310" s="15"/>
      <c r="P310" s="15"/>
      <c r="Q310" s="16"/>
      <c r="R310" s="17" t="str">
        <f ca="1">IF(Q310=0," ",IFERROR(IF(DATEDIF(TODAY(),Q310,"M")&lt;=5,"ROJO",IF(DATEDIF(TODAY(),Q310,"M")&gt;=12,"VERDE",IF(AND(DATEDIF(TODAY(),Q310,"M")&gt;=6,DATEDIF(TODAY(),Q310,"M")&lt;=11),"AMARILLO"))),S310))</f>
        <v xml:space="preserve"> </v>
      </c>
      <c r="S310" s="25" t="str">
        <f t="shared" si="2"/>
        <v xml:space="preserve"> </v>
      </c>
      <c r="T310" s="18"/>
      <c r="U310" s="19"/>
      <c r="V310" s="19"/>
      <c r="W310" s="20"/>
      <c r="X310" s="20"/>
      <c r="Y310" s="164"/>
      <c r="Z310" s="21"/>
      <c r="AA310" s="4"/>
      <c r="AB310" s="168"/>
      <c r="AC310" s="168"/>
      <c r="AD310" s="172"/>
      <c r="AE310" s="168"/>
      <c r="AF310" s="168"/>
      <c r="AG310" s="168"/>
      <c r="AH310" s="168"/>
      <c r="AI310" s="168"/>
      <c r="AJ310" s="168"/>
      <c r="AK310" s="168"/>
      <c r="AL310" s="168"/>
      <c r="AM310" s="168"/>
      <c r="AN310" s="168"/>
      <c r="AO310" s="184"/>
      <c r="AP310" s="24"/>
      <c r="AQ310" s="8"/>
    </row>
    <row r="311" spans="1:43" ht="14.65" customHeight="1">
      <c r="A311" s="103"/>
      <c r="B311" s="193"/>
      <c r="C311" s="193"/>
      <c r="D311" s="118"/>
      <c r="E311" s="127"/>
      <c r="F311" s="133"/>
      <c r="G311" s="133"/>
      <c r="H311" s="133"/>
      <c r="I311" s="133"/>
      <c r="J311" s="145"/>
      <c r="K311" s="148"/>
      <c r="L311" s="151"/>
      <c r="M311" s="154"/>
      <c r="N311" s="14"/>
      <c r="O311" s="15"/>
      <c r="P311" s="15"/>
      <c r="Q311" s="16"/>
      <c r="R311" s="40"/>
      <c r="S311" s="41"/>
      <c r="T311" s="18"/>
      <c r="U311" s="19"/>
      <c r="V311" s="19"/>
      <c r="W311" s="20"/>
      <c r="X311" s="20"/>
      <c r="Y311" s="164"/>
      <c r="Z311" s="21"/>
      <c r="AA311" s="4"/>
      <c r="AB311" s="168"/>
      <c r="AC311" s="168"/>
      <c r="AD311" s="172"/>
      <c r="AE311" s="168"/>
      <c r="AF311" s="168"/>
      <c r="AG311" s="168"/>
      <c r="AH311" s="168"/>
      <c r="AI311" s="168"/>
      <c r="AJ311" s="168"/>
      <c r="AK311" s="168"/>
      <c r="AL311" s="168"/>
      <c r="AM311" s="168"/>
      <c r="AN311" s="168"/>
      <c r="AO311" s="184"/>
      <c r="AP311" s="24"/>
      <c r="AQ311" s="8"/>
    </row>
    <row r="312" spans="1:43" ht="14.65" customHeight="1">
      <c r="A312" s="103"/>
      <c r="B312" s="193"/>
      <c r="C312" s="193"/>
      <c r="D312" s="118"/>
      <c r="E312" s="127"/>
      <c r="F312" s="133"/>
      <c r="G312" s="133"/>
      <c r="H312" s="133"/>
      <c r="I312" s="133"/>
      <c r="J312" s="145"/>
      <c r="K312" s="148"/>
      <c r="L312" s="151"/>
      <c r="M312" s="154"/>
      <c r="N312" s="14"/>
      <c r="O312" s="15"/>
      <c r="P312" s="15"/>
      <c r="Q312" s="16"/>
      <c r="R312" s="17" t="str">
        <f ca="1">IF(Q312=0," ",IFERROR(IF(DATEDIF(TODAY(),Q312,"M")&lt;=5,"ROJO",IF(DATEDIF(TODAY(),Q312,"M")&gt;=12,"VERDE",IF(AND(DATEDIF(TODAY(),Q312,"M")&gt;=6,DATEDIF(TODAY(),Q312,"M")&lt;=11),"AMARILLO"))),S312))</f>
        <v xml:space="preserve"> </v>
      </c>
      <c r="S312" s="25" t="str">
        <f t="shared" si="2"/>
        <v xml:space="preserve"> </v>
      </c>
      <c r="T312" s="18"/>
      <c r="U312" s="19"/>
      <c r="V312" s="19"/>
      <c r="W312" s="20"/>
      <c r="X312" s="20"/>
      <c r="Y312" s="164"/>
      <c r="Z312" s="21"/>
      <c r="AA312" s="4"/>
      <c r="AB312" s="168"/>
      <c r="AC312" s="168"/>
      <c r="AD312" s="172"/>
      <c r="AE312" s="168"/>
      <c r="AF312" s="168"/>
      <c r="AG312" s="168"/>
      <c r="AH312" s="168"/>
      <c r="AI312" s="168"/>
      <c r="AJ312" s="168"/>
      <c r="AK312" s="168"/>
      <c r="AL312" s="168"/>
      <c r="AM312" s="168"/>
      <c r="AN312" s="168"/>
      <c r="AO312" s="184"/>
      <c r="AP312" s="24"/>
      <c r="AQ312" s="8"/>
    </row>
    <row r="313" spans="1:43" ht="14.65" customHeight="1">
      <c r="A313" s="103"/>
      <c r="B313" s="193"/>
      <c r="C313" s="193"/>
      <c r="D313" s="118"/>
      <c r="E313" s="127"/>
      <c r="F313" s="133"/>
      <c r="G313" s="133"/>
      <c r="H313" s="133"/>
      <c r="I313" s="133"/>
      <c r="J313" s="145"/>
      <c r="K313" s="148"/>
      <c r="L313" s="151"/>
      <c r="M313" s="154"/>
      <c r="N313" s="14"/>
      <c r="O313" s="15"/>
      <c r="P313" s="15"/>
      <c r="Q313" s="16"/>
      <c r="R313" s="17" t="str">
        <f ca="1">IF(Q313=0," ",IFERROR(IF(DATEDIF(TODAY(),Q313,"M")&lt;=5,"ROJO",IF(DATEDIF(TODAY(),Q313,"M")&gt;=12,"VERDE",IF(AND(DATEDIF(TODAY(),Q313,"M")&gt;=6,DATEDIF(TODAY(),Q313,"M")&lt;=11),"AMARILLO"))),S313))</f>
        <v xml:space="preserve"> </v>
      </c>
      <c r="S313" s="25" t="str">
        <f t="shared" si="2"/>
        <v xml:space="preserve"> </v>
      </c>
      <c r="T313" s="18"/>
      <c r="U313" s="19"/>
      <c r="V313" s="19"/>
      <c r="W313" s="20"/>
      <c r="X313" s="20"/>
      <c r="Y313" s="164"/>
      <c r="Z313" s="21"/>
      <c r="AA313" s="4"/>
      <c r="AB313" s="168"/>
      <c r="AC313" s="168"/>
      <c r="AD313" s="172"/>
      <c r="AE313" s="168"/>
      <c r="AF313" s="168"/>
      <c r="AG313" s="168"/>
      <c r="AH313" s="168"/>
      <c r="AI313" s="168"/>
      <c r="AJ313" s="168"/>
      <c r="AK313" s="168"/>
      <c r="AL313" s="168"/>
      <c r="AM313" s="168"/>
      <c r="AN313" s="168"/>
      <c r="AO313" s="184"/>
      <c r="AP313" s="24"/>
      <c r="AQ313" s="8"/>
    </row>
    <row r="314" spans="1:43" ht="14.65" customHeight="1">
      <c r="A314" s="103"/>
      <c r="B314" s="193"/>
      <c r="C314" s="193"/>
      <c r="D314" s="118"/>
      <c r="E314" s="127"/>
      <c r="F314" s="133"/>
      <c r="G314" s="133"/>
      <c r="H314" s="133"/>
      <c r="I314" s="133"/>
      <c r="J314" s="145"/>
      <c r="K314" s="148"/>
      <c r="L314" s="151"/>
      <c r="M314" s="155"/>
      <c r="N314" s="14"/>
      <c r="O314" s="15"/>
      <c r="P314" s="15"/>
      <c r="Q314" s="16"/>
      <c r="R314" s="17" t="str">
        <f ca="1">IF(Q314=0," ",IFERROR(IF(DATEDIF(TODAY(),Q314,"M")&lt;=5,"ROJO",IF(DATEDIF(TODAY(),Q314,"M")&gt;=12,"VERDE",IF(AND(DATEDIF(TODAY(),Q314,"M")&gt;=6,DATEDIF(TODAY(),Q314,"M")&lt;=11),"AMARILLO"))),S314))</f>
        <v xml:space="preserve"> </v>
      </c>
      <c r="S314" s="25" t="str">
        <f t="shared" si="2"/>
        <v xml:space="preserve"> </v>
      </c>
      <c r="T314" s="18"/>
      <c r="U314" s="19"/>
      <c r="V314" s="19"/>
      <c r="W314" s="20"/>
      <c r="X314" s="20"/>
      <c r="Y314" s="164"/>
      <c r="Z314" s="21"/>
      <c r="AA314" s="4"/>
      <c r="AB314" s="169"/>
      <c r="AC314" s="169"/>
      <c r="AD314" s="173"/>
      <c r="AE314" s="169"/>
      <c r="AF314" s="169"/>
      <c r="AG314" s="169"/>
      <c r="AH314" s="169"/>
      <c r="AI314" s="169"/>
      <c r="AJ314" s="169"/>
      <c r="AK314" s="169"/>
      <c r="AL314" s="169"/>
      <c r="AM314" s="169"/>
      <c r="AN314" s="169"/>
      <c r="AO314" s="185"/>
      <c r="AP314" s="24"/>
      <c r="AQ314" s="8"/>
    </row>
    <row r="315" spans="1:43" ht="16.5">
      <c r="A315" s="103"/>
      <c r="B315" s="193"/>
      <c r="C315" s="193"/>
      <c r="D315" s="119"/>
      <c r="E315" s="128"/>
      <c r="F315" s="134"/>
      <c r="G315" s="134"/>
      <c r="H315" s="134"/>
      <c r="I315" s="134"/>
      <c r="J315" s="146"/>
      <c r="K315" s="149"/>
      <c r="L315" s="152"/>
      <c r="M315" s="28" t="b">
        <f>M309=N315</f>
        <v>1</v>
      </c>
      <c r="N315" s="29">
        <f>SUM(N309:N314)</f>
        <v>0</v>
      </c>
      <c r="O315" s="30" t="s">
        <v>112</v>
      </c>
      <c r="P315" s="31"/>
      <c r="Q315" s="32"/>
      <c r="R315" s="32"/>
      <c r="S315" s="32"/>
      <c r="T315" s="33">
        <f>SUM(T309:T314)</f>
        <v>0</v>
      </c>
      <c r="U315" s="34"/>
      <c r="V315" s="34"/>
      <c r="W315" s="35"/>
      <c r="X315" s="35"/>
      <c r="Y315" s="165"/>
      <c r="Z315" s="36"/>
      <c r="AA315" s="4"/>
      <c r="AB315" s="37"/>
      <c r="AC315" s="38"/>
      <c r="AD315" s="53"/>
      <c r="AE315" s="38"/>
      <c r="AF315" s="38"/>
      <c r="AG315" s="38"/>
      <c r="AH315" s="38"/>
      <c r="AI315" s="38"/>
      <c r="AJ315" s="38"/>
      <c r="AK315" s="38"/>
      <c r="AL315" s="38"/>
      <c r="AM315" s="38"/>
      <c r="AN315" s="38"/>
      <c r="AO315" s="39"/>
      <c r="AP315" s="24"/>
      <c r="AQ315" s="8"/>
    </row>
    <row r="316" spans="1:43" ht="14.65" customHeight="1">
      <c r="A316" s="103">
        <f>+A309+1</f>
        <v>4</v>
      </c>
      <c r="B316" s="193" t="s">
        <v>203</v>
      </c>
      <c r="C316" s="193"/>
      <c r="D316" s="117">
        <f>+Noviembre!M316</f>
        <v>0</v>
      </c>
      <c r="E316" s="126"/>
      <c r="F316" s="132"/>
      <c r="G316" s="132"/>
      <c r="H316" s="132"/>
      <c r="I316" s="132"/>
      <c r="J316" s="144">
        <f>+F316+G316</f>
        <v>0</v>
      </c>
      <c r="K316" s="147">
        <f>+AO316</f>
        <v>0</v>
      </c>
      <c r="L316" s="150">
        <f>+J316+K316</f>
        <v>0</v>
      </c>
      <c r="M316" s="153">
        <f>+(D316+E316)-L316+H316-I316</f>
        <v>0</v>
      </c>
      <c r="N316" s="14"/>
      <c r="O316" s="15"/>
      <c r="P316" s="15"/>
      <c r="Q316" s="16"/>
      <c r="R316" s="17" t="str">
        <f ca="1">IF(Q316=0," ",IFERROR(IF(DATEDIF(TODAY(),Q316,"M")&lt;=5,"ROJO",IF(DATEDIF(TODAY(),Q316,"M")&gt;=12,"VERDE",IF(AND(DATEDIF(TODAY(),Q316,"M")&gt;=6,DATEDIF(TODAY(),Q316,"M")&lt;=11),"AMARILLO"))),S316))</f>
        <v xml:space="preserve"> </v>
      </c>
      <c r="S316" s="17" t="str">
        <f>IF(Q316=0," ",IF(Q316&lt;=$N$4,"VENCIDO","NO VENCIDO"))</f>
        <v xml:space="preserve"> </v>
      </c>
      <c r="T316" s="18"/>
      <c r="U316" s="19"/>
      <c r="V316" s="19"/>
      <c r="W316" s="20"/>
      <c r="X316" s="20"/>
      <c r="Y316" s="163">
        <f>+AT316</f>
        <v>0</v>
      </c>
      <c r="Z316" s="21"/>
      <c r="AA316" s="4"/>
      <c r="AB316" s="167"/>
      <c r="AC316" s="167"/>
      <c r="AD316" s="171">
        <f>+AB316+AC316</f>
        <v>0</v>
      </c>
      <c r="AE316" s="167"/>
      <c r="AF316" s="167"/>
      <c r="AG316" s="167"/>
      <c r="AH316" s="167"/>
      <c r="AI316" s="167"/>
      <c r="AJ316" s="167"/>
      <c r="AK316" s="167"/>
      <c r="AL316" s="167"/>
      <c r="AM316" s="167"/>
      <c r="AN316" s="167"/>
      <c r="AO316" s="183">
        <f>SUM(AD316:AN321)</f>
        <v>0</v>
      </c>
      <c r="AP316" s="24"/>
      <c r="AQ316" s="8"/>
    </row>
    <row r="317" spans="1:43" ht="14.65" customHeight="1">
      <c r="A317" s="103"/>
      <c r="B317" s="193"/>
      <c r="C317" s="193"/>
      <c r="D317" s="118"/>
      <c r="E317" s="127"/>
      <c r="F317" s="133"/>
      <c r="G317" s="133"/>
      <c r="H317" s="133"/>
      <c r="I317" s="133"/>
      <c r="J317" s="145"/>
      <c r="K317" s="148"/>
      <c r="L317" s="151"/>
      <c r="M317" s="154"/>
      <c r="N317" s="14"/>
      <c r="O317" s="15"/>
      <c r="P317" s="15"/>
      <c r="Q317" s="16"/>
      <c r="R317" s="17" t="str">
        <f ca="1">IF(Q317=0," ",IFERROR(IF(DATEDIF(TODAY(),Q317,"M")&lt;=5,"ROJO",IF(DATEDIF(TODAY(),Q317,"M")&gt;=12,"VERDE",IF(AND(DATEDIF(TODAY(),Q317,"M")&gt;=6,DATEDIF(TODAY(),Q317,"M")&lt;=11),"AMARILLO"))),S317))</f>
        <v xml:space="preserve"> </v>
      </c>
      <c r="S317" s="25" t="str">
        <f>IF(Q317=0," ",IF(Q317&lt;=$N$4,"VENCIDO","NO VENCIDO"))</f>
        <v xml:space="preserve"> </v>
      </c>
      <c r="T317" s="18"/>
      <c r="U317" s="19"/>
      <c r="V317" s="19"/>
      <c r="W317" s="20"/>
      <c r="X317" s="20"/>
      <c r="Y317" s="164"/>
      <c r="Z317" s="21"/>
      <c r="AA317" s="4"/>
      <c r="AB317" s="168"/>
      <c r="AC317" s="168"/>
      <c r="AD317" s="172"/>
      <c r="AE317" s="168"/>
      <c r="AF317" s="168"/>
      <c r="AG317" s="168"/>
      <c r="AH317" s="168"/>
      <c r="AI317" s="168"/>
      <c r="AJ317" s="168"/>
      <c r="AK317" s="168"/>
      <c r="AL317" s="168"/>
      <c r="AM317" s="168"/>
      <c r="AN317" s="168"/>
      <c r="AO317" s="184"/>
      <c r="AP317" s="24"/>
      <c r="AQ317" s="8"/>
    </row>
    <row r="318" spans="1:43" ht="14.65" customHeight="1">
      <c r="A318" s="103"/>
      <c r="B318" s="193"/>
      <c r="C318" s="193"/>
      <c r="D318" s="118"/>
      <c r="E318" s="127"/>
      <c r="F318" s="133"/>
      <c r="G318" s="133"/>
      <c r="H318" s="133"/>
      <c r="I318" s="133"/>
      <c r="J318" s="145"/>
      <c r="K318" s="148"/>
      <c r="L318" s="151"/>
      <c r="M318" s="154"/>
      <c r="N318" s="14"/>
      <c r="O318" s="15"/>
      <c r="P318" s="15"/>
      <c r="Q318" s="16"/>
      <c r="R318" s="40"/>
      <c r="S318" s="41"/>
      <c r="T318" s="18"/>
      <c r="U318" s="19"/>
      <c r="V318" s="19"/>
      <c r="W318" s="20"/>
      <c r="X318" s="20"/>
      <c r="Y318" s="164"/>
      <c r="Z318" s="21"/>
      <c r="AA318" s="4"/>
      <c r="AB318" s="168"/>
      <c r="AC318" s="168"/>
      <c r="AD318" s="172"/>
      <c r="AE318" s="168"/>
      <c r="AF318" s="168"/>
      <c r="AG318" s="168"/>
      <c r="AH318" s="168"/>
      <c r="AI318" s="168"/>
      <c r="AJ318" s="168"/>
      <c r="AK318" s="168"/>
      <c r="AL318" s="168"/>
      <c r="AM318" s="168"/>
      <c r="AN318" s="168"/>
      <c r="AO318" s="184"/>
      <c r="AP318" s="24"/>
      <c r="AQ318" s="8"/>
    </row>
    <row r="319" spans="1:43" ht="14.65" customHeight="1">
      <c r="A319" s="103"/>
      <c r="B319" s="193"/>
      <c r="C319" s="193"/>
      <c r="D319" s="118"/>
      <c r="E319" s="127"/>
      <c r="F319" s="133"/>
      <c r="G319" s="133"/>
      <c r="H319" s="133"/>
      <c r="I319" s="133"/>
      <c r="J319" s="145"/>
      <c r="K319" s="148"/>
      <c r="L319" s="151"/>
      <c r="M319" s="154"/>
      <c r="N319" s="14"/>
      <c r="O319" s="15"/>
      <c r="P319" s="15"/>
      <c r="Q319" s="16"/>
      <c r="R319" s="17" t="str">
        <f ca="1">IF(Q319=0," ",IFERROR(IF(DATEDIF(TODAY(),Q319,"M")&lt;=5,"ROJO",IF(DATEDIF(TODAY(),Q319,"M")&gt;=12,"VERDE",IF(AND(DATEDIF(TODAY(),Q319,"M")&gt;=6,DATEDIF(TODAY(),Q319,"M")&lt;=11),"AMARILLO"))),S319))</f>
        <v xml:space="preserve"> </v>
      </c>
      <c r="S319" s="25" t="str">
        <f>IF(Q319=0," ",IF(Q319&lt;=$N$4,"VENCIDO","NO VENCIDO"))</f>
        <v xml:space="preserve"> </v>
      </c>
      <c r="T319" s="18"/>
      <c r="U319" s="19"/>
      <c r="V319" s="19"/>
      <c r="W319" s="20"/>
      <c r="X319" s="20"/>
      <c r="Y319" s="164"/>
      <c r="Z319" s="21"/>
      <c r="AA319" s="4"/>
      <c r="AB319" s="168"/>
      <c r="AC319" s="168"/>
      <c r="AD319" s="172"/>
      <c r="AE319" s="168"/>
      <c r="AF319" s="168"/>
      <c r="AG319" s="168"/>
      <c r="AH319" s="168"/>
      <c r="AI319" s="168"/>
      <c r="AJ319" s="168"/>
      <c r="AK319" s="168"/>
      <c r="AL319" s="168"/>
      <c r="AM319" s="168"/>
      <c r="AN319" s="168"/>
      <c r="AO319" s="184"/>
      <c r="AP319" s="24"/>
      <c r="AQ319" s="8"/>
    </row>
    <row r="320" spans="1:43" ht="14.65" customHeight="1">
      <c r="A320" s="103"/>
      <c r="B320" s="193"/>
      <c r="C320" s="193"/>
      <c r="D320" s="118"/>
      <c r="E320" s="127"/>
      <c r="F320" s="133"/>
      <c r="G320" s="133"/>
      <c r="H320" s="133"/>
      <c r="I320" s="133"/>
      <c r="J320" s="145"/>
      <c r="K320" s="148"/>
      <c r="L320" s="151"/>
      <c r="M320" s="154"/>
      <c r="N320" s="14"/>
      <c r="O320" s="15"/>
      <c r="P320" s="15"/>
      <c r="Q320" s="16"/>
      <c r="R320" s="17" t="str">
        <f ca="1">IF(Q320=0," ",IFERROR(IF(DATEDIF(TODAY(),Q320,"M")&lt;=5,"ROJO",IF(DATEDIF(TODAY(),Q320,"M")&gt;=12,"VERDE",IF(AND(DATEDIF(TODAY(),Q320,"M")&gt;=6,DATEDIF(TODAY(),Q320,"M")&lt;=11),"AMARILLO"))),S320))</f>
        <v xml:space="preserve"> </v>
      </c>
      <c r="S320" s="25" t="str">
        <f>IF(Q320=0," ",IF(Q320&lt;=$N$4,"VENCIDO","NO VENCIDO"))</f>
        <v xml:space="preserve"> </v>
      </c>
      <c r="T320" s="18"/>
      <c r="U320" s="19"/>
      <c r="V320" s="19"/>
      <c r="W320" s="20"/>
      <c r="X320" s="20"/>
      <c r="Y320" s="164"/>
      <c r="Z320" s="21"/>
      <c r="AA320" s="4"/>
      <c r="AB320" s="168"/>
      <c r="AC320" s="168"/>
      <c r="AD320" s="172"/>
      <c r="AE320" s="168"/>
      <c r="AF320" s="168"/>
      <c r="AG320" s="168"/>
      <c r="AH320" s="168"/>
      <c r="AI320" s="168"/>
      <c r="AJ320" s="168"/>
      <c r="AK320" s="168"/>
      <c r="AL320" s="168"/>
      <c r="AM320" s="168"/>
      <c r="AN320" s="168"/>
      <c r="AO320" s="184"/>
      <c r="AP320" s="24"/>
      <c r="AQ320" s="8"/>
    </row>
    <row r="321" spans="1:43" ht="14.65" customHeight="1">
      <c r="A321" s="103"/>
      <c r="B321" s="193"/>
      <c r="C321" s="193"/>
      <c r="D321" s="118"/>
      <c r="E321" s="127"/>
      <c r="F321" s="133"/>
      <c r="G321" s="133"/>
      <c r="H321" s="133"/>
      <c r="I321" s="133"/>
      <c r="J321" s="145"/>
      <c r="K321" s="148"/>
      <c r="L321" s="151"/>
      <c r="M321" s="155"/>
      <c r="N321" s="14"/>
      <c r="O321" s="15"/>
      <c r="P321" s="15"/>
      <c r="Q321" s="16"/>
      <c r="R321" s="17" t="str">
        <f ca="1">IF(Q321=0," ",IFERROR(IF(DATEDIF(TODAY(),Q321,"M")&lt;=5,"ROJO",IF(DATEDIF(TODAY(),Q321,"M")&gt;=12,"VERDE",IF(AND(DATEDIF(TODAY(),Q321,"M")&gt;=6,DATEDIF(TODAY(),Q321,"M")&lt;=11),"AMARILLO"))),S321))</f>
        <v xml:space="preserve"> </v>
      </c>
      <c r="S321" s="25" t="str">
        <f>IF(Q321=0," ",IF(Q321&lt;=$N$4,"VENCIDO","NO VENCIDO"))</f>
        <v xml:space="preserve"> </v>
      </c>
      <c r="T321" s="18"/>
      <c r="U321" s="19"/>
      <c r="V321" s="19"/>
      <c r="W321" s="20"/>
      <c r="X321" s="20"/>
      <c r="Y321" s="164"/>
      <c r="Z321" s="21"/>
      <c r="AA321" s="4"/>
      <c r="AB321" s="169"/>
      <c r="AC321" s="169"/>
      <c r="AD321" s="173"/>
      <c r="AE321" s="169"/>
      <c r="AF321" s="169"/>
      <c r="AG321" s="169"/>
      <c r="AH321" s="169"/>
      <c r="AI321" s="169"/>
      <c r="AJ321" s="169"/>
      <c r="AK321" s="169"/>
      <c r="AL321" s="169"/>
      <c r="AM321" s="169"/>
      <c r="AN321" s="169"/>
      <c r="AO321" s="185"/>
      <c r="AP321" s="24"/>
      <c r="AQ321" s="8"/>
    </row>
    <row r="322" spans="1:43" ht="16.5">
      <c r="A322" s="103"/>
      <c r="B322" s="193"/>
      <c r="C322" s="193"/>
      <c r="D322" s="119"/>
      <c r="E322" s="128"/>
      <c r="F322" s="134"/>
      <c r="G322" s="134"/>
      <c r="H322" s="134"/>
      <c r="I322" s="134"/>
      <c r="J322" s="146"/>
      <c r="K322" s="149"/>
      <c r="L322" s="152"/>
      <c r="M322" s="28" t="b">
        <f>M316=N322</f>
        <v>1</v>
      </c>
      <c r="N322" s="29">
        <f>SUM(N316:N321)</f>
        <v>0</v>
      </c>
      <c r="O322" s="30" t="s">
        <v>112</v>
      </c>
      <c r="P322" s="31"/>
      <c r="Q322" s="32"/>
      <c r="R322" s="32"/>
      <c r="S322" s="32"/>
      <c r="T322" s="33">
        <f>SUM(T316:T321)</f>
        <v>0</v>
      </c>
      <c r="U322" s="34"/>
      <c r="V322" s="34"/>
      <c r="W322" s="35"/>
      <c r="X322" s="35"/>
      <c r="Y322" s="165"/>
      <c r="Z322" s="36"/>
      <c r="AA322" s="4"/>
      <c r="AB322" s="37"/>
      <c r="AC322" s="38"/>
      <c r="AD322" s="53"/>
      <c r="AE322" s="38"/>
      <c r="AF322" s="38"/>
      <c r="AG322" s="38"/>
      <c r="AH322" s="38"/>
      <c r="AI322" s="38"/>
      <c r="AJ322" s="38"/>
      <c r="AK322" s="38"/>
      <c r="AL322" s="38"/>
      <c r="AM322" s="38"/>
      <c r="AN322" s="38"/>
      <c r="AO322" s="39"/>
      <c r="AP322" s="24"/>
      <c r="AQ322" s="8"/>
    </row>
    <row r="323" spans="1:43" ht="14.65" customHeight="1">
      <c r="A323" s="103">
        <f>+A316+1</f>
        <v>5</v>
      </c>
      <c r="B323" s="193" t="s">
        <v>204</v>
      </c>
      <c r="C323" s="193"/>
      <c r="D323" s="117">
        <f>+Noviembre!M323</f>
        <v>93</v>
      </c>
      <c r="E323" s="126"/>
      <c r="F323" s="132"/>
      <c r="G323" s="132"/>
      <c r="H323" s="132"/>
      <c r="I323" s="132"/>
      <c r="J323" s="144">
        <f>+F323+G323</f>
        <v>0</v>
      </c>
      <c r="K323" s="147">
        <f>+AO323</f>
        <v>0</v>
      </c>
      <c r="L323" s="150">
        <f>+J323+K323</f>
        <v>0</v>
      </c>
      <c r="M323" s="153">
        <f>+(D323+E323)-L323+H323-I323</f>
        <v>93</v>
      </c>
      <c r="N323" s="14"/>
      <c r="O323" s="15"/>
      <c r="P323" s="15"/>
      <c r="Q323" s="16"/>
      <c r="R323" s="17" t="str">
        <f ca="1">IF(Q323=0," ",IFERROR(IF(DATEDIF(TODAY(),Q323,"M")&lt;=5,"ROJO",IF(DATEDIF(TODAY(),Q323,"M")&gt;=12,"VERDE",IF(AND(DATEDIF(TODAY(),Q323,"M")&gt;=6,DATEDIF(TODAY(),Q323,"M")&lt;=11),"AMARILLO"))),S323))</f>
        <v xml:space="preserve"> </v>
      </c>
      <c r="S323" s="17" t="str">
        <f>IF(Q323=0," ",IF(Q323&lt;=$N$4,"VENCIDO","NO VENCIDO"))</f>
        <v xml:space="preserve"> </v>
      </c>
      <c r="T323" s="18"/>
      <c r="U323" s="19"/>
      <c r="V323" s="19"/>
      <c r="W323" s="20"/>
      <c r="X323" s="20"/>
      <c r="Y323" s="163">
        <f>+AT323</f>
        <v>0</v>
      </c>
      <c r="Z323" s="21"/>
      <c r="AA323" s="4"/>
      <c r="AB323" s="167"/>
      <c r="AC323" s="167"/>
      <c r="AD323" s="171">
        <f>+AB323+AC323</f>
        <v>0</v>
      </c>
      <c r="AE323" s="167"/>
      <c r="AF323" s="167"/>
      <c r="AG323" s="167"/>
      <c r="AH323" s="167"/>
      <c r="AI323" s="167"/>
      <c r="AJ323" s="167"/>
      <c r="AK323" s="167"/>
      <c r="AL323" s="167"/>
      <c r="AM323" s="167"/>
      <c r="AN323" s="167"/>
      <c r="AO323" s="183">
        <f>SUM(AD323:AN328)</f>
        <v>0</v>
      </c>
      <c r="AP323" s="24"/>
      <c r="AQ323" s="8"/>
    </row>
    <row r="324" spans="1:43" ht="14.65" customHeight="1">
      <c r="A324" s="103"/>
      <c r="B324" s="193"/>
      <c r="C324" s="193"/>
      <c r="D324" s="118"/>
      <c r="E324" s="127"/>
      <c r="F324" s="133"/>
      <c r="G324" s="133"/>
      <c r="H324" s="133"/>
      <c r="I324" s="133"/>
      <c r="J324" s="145"/>
      <c r="K324" s="148"/>
      <c r="L324" s="151"/>
      <c r="M324" s="154"/>
      <c r="N324" s="14"/>
      <c r="O324" s="15"/>
      <c r="P324" s="15"/>
      <c r="Q324" s="16"/>
      <c r="R324" s="17" t="str">
        <f ca="1">IF(Q324=0," ",IFERROR(IF(DATEDIF(TODAY(),Q324,"M")&lt;=5,"ROJO",IF(DATEDIF(TODAY(),Q324,"M")&gt;=12,"VERDE",IF(AND(DATEDIF(TODAY(),Q324,"M")&gt;=6,DATEDIF(TODAY(),Q324,"M")&lt;=11),"AMARILLO"))),S324))</f>
        <v xml:space="preserve"> </v>
      </c>
      <c r="S324" s="25" t="str">
        <f>IF(Q324=0," ",IF(Q324&lt;=$N$4,"VENCIDO","NO VENCIDO"))</f>
        <v xml:space="preserve"> </v>
      </c>
      <c r="T324" s="18"/>
      <c r="U324" s="19"/>
      <c r="V324" s="19"/>
      <c r="W324" s="20"/>
      <c r="X324" s="20"/>
      <c r="Y324" s="164"/>
      <c r="Z324" s="21"/>
      <c r="AA324" s="4"/>
      <c r="AB324" s="168"/>
      <c r="AC324" s="168"/>
      <c r="AD324" s="172"/>
      <c r="AE324" s="168"/>
      <c r="AF324" s="168"/>
      <c r="AG324" s="168"/>
      <c r="AH324" s="168"/>
      <c r="AI324" s="168"/>
      <c r="AJ324" s="168"/>
      <c r="AK324" s="168"/>
      <c r="AL324" s="168"/>
      <c r="AM324" s="168"/>
      <c r="AN324" s="168"/>
      <c r="AO324" s="184"/>
      <c r="AP324" s="24"/>
      <c r="AQ324" s="8"/>
    </row>
    <row r="325" spans="1:43" ht="14.65" customHeight="1">
      <c r="A325" s="103"/>
      <c r="B325" s="193"/>
      <c r="C325" s="193"/>
      <c r="D325" s="118"/>
      <c r="E325" s="127"/>
      <c r="F325" s="133"/>
      <c r="G325" s="133"/>
      <c r="H325" s="133"/>
      <c r="I325" s="133"/>
      <c r="J325" s="145"/>
      <c r="K325" s="148"/>
      <c r="L325" s="151"/>
      <c r="M325" s="154"/>
      <c r="N325" s="14"/>
      <c r="O325" s="15"/>
      <c r="P325" s="15"/>
      <c r="Q325" s="16"/>
      <c r="R325" s="40"/>
      <c r="S325" s="41"/>
      <c r="T325" s="18"/>
      <c r="U325" s="19"/>
      <c r="V325" s="19"/>
      <c r="W325" s="20"/>
      <c r="X325" s="20"/>
      <c r="Y325" s="164"/>
      <c r="Z325" s="21"/>
      <c r="AA325" s="4"/>
      <c r="AB325" s="168"/>
      <c r="AC325" s="168"/>
      <c r="AD325" s="172"/>
      <c r="AE325" s="168"/>
      <c r="AF325" s="168"/>
      <c r="AG325" s="168"/>
      <c r="AH325" s="168"/>
      <c r="AI325" s="168"/>
      <c r="AJ325" s="168"/>
      <c r="AK325" s="168"/>
      <c r="AL325" s="168"/>
      <c r="AM325" s="168"/>
      <c r="AN325" s="168"/>
      <c r="AO325" s="184"/>
      <c r="AP325" s="24"/>
      <c r="AQ325" s="8"/>
    </row>
    <row r="326" spans="1:43" ht="14.65" customHeight="1">
      <c r="A326" s="103"/>
      <c r="B326" s="193"/>
      <c r="C326" s="193"/>
      <c r="D326" s="118"/>
      <c r="E326" s="127"/>
      <c r="F326" s="133"/>
      <c r="G326" s="133"/>
      <c r="H326" s="133"/>
      <c r="I326" s="133"/>
      <c r="J326" s="145"/>
      <c r="K326" s="148"/>
      <c r="L326" s="151"/>
      <c r="M326" s="154"/>
      <c r="N326" s="14"/>
      <c r="O326" s="15"/>
      <c r="P326" s="15"/>
      <c r="Q326" s="16"/>
      <c r="R326" s="17" t="str">
        <f ca="1">IF(Q326=0," ",IFERROR(IF(DATEDIF(TODAY(),Q326,"M")&lt;=5,"ROJO",IF(DATEDIF(TODAY(),Q326,"M")&gt;=12,"VERDE",IF(AND(DATEDIF(TODAY(),Q326,"M")&gt;=6,DATEDIF(TODAY(),Q326,"M")&lt;=11),"AMARILLO"))),S326))</f>
        <v xml:space="preserve"> </v>
      </c>
      <c r="S326" s="25" t="str">
        <f>IF(Q326=0," ",IF(Q326&lt;=$N$4,"VENCIDO","NO VENCIDO"))</f>
        <v xml:space="preserve"> </v>
      </c>
      <c r="T326" s="18"/>
      <c r="U326" s="19"/>
      <c r="V326" s="19"/>
      <c r="W326" s="20"/>
      <c r="X326" s="20"/>
      <c r="Y326" s="164"/>
      <c r="Z326" s="21"/>
      <c r="AA326" s="4"/>
      <c r="AB326" s="168"/>
      <c r="AC326" s="168"/>
      <c r="AD326" s="172"/>
      <c r="AE326" s="168"/>
      <c r="AF326" s="168"/>
      <c r="AG326" s="168"/>
      <c r="AH326" s="168"/>
      <c r="AI326" s="168"/>
      <c r="AJ326" s="168"/>
      <c r="AK326" s="168"/>
      <c r="AL326" s="168"/>
      <c r="AM326" s="168"/>
      <c r="AN326" s="168"/>
      <c r="AO326" s="184"/>
      <c r="AP326" s="24"/>
      <c r="AQ326" s="8"/>
    </row>
    <row r="327" spans="1:43" ht="14.65" customHeight="1">
      <c r="A327" s="103"/>
      <c r="B327" s="193"/>
      <c r="C327" s="193"/>
      <c r="D327" s="118"/>
      <c r="E327" s="127"/>
      <c r="F327" s="133"/>
      <c r="G327" s="133"/>
      <c r="H327" s="133"/>
      <c r="I327" s="133"/>
      <c r="J327" s="145"/>
      <c r="K327" s="148"/>
      <c r="L327" s="151"/>
      <c r="M327" s="154"/>
      <c r="N327" s="14"/>
      <c r="O327" s="15"/>
      <c r="P327" s="15"/>
      <c r="Q327" s="16"/>
      <c r="R327" s="17" t="str">
        <f ca="1">IF(Q327=0," ",IFERROR(IF(DATEDIF(TODAY(),Q327,"M")&lt;=5,"ROJO",IF(DATEDIF(TODAY(),Q327,"M")&gt;=12,"VERDE",IF(AND(DATEDIF(TODAY(),Q327,"M")&gt;=6,DATEDIF(TODAY(),Q327,"M")&lt;=11),"AMARILLO"))),S327))</f>
        <v xml:space="preserve"> </v>
      </c>
      <c r="S327" s="25" t="str">
        <f>IF(Q327=0," ",IF(Q327&lt;=$N$4,"VENCIDO","NO VENCIDO"))</f>
        <v xml:space="preserve"> </v>
      </c>
      <c r="T327" s="18"/>
      <c r="U327" s="19"/>
      <c r="V327" s="19"/>
      <c r="W327" s="20"/>
      <c r="X327" s="20"/>
      <c r="Y327" s="164"/>
      <c r="Z327" s="21"/>
      <c r="AA327" s="4"/>
      <c r="AB327" s="168"/>
      <c r="AC327" s="168"/>
      <c r="AD327" s="172"/>
      <c r="AE327" s="168"/>
      <c r="AF327" s="168"/>
      <c r="AG327" s="168"/>
      <c r="AH327" s="168"/>
      <c r="AI327" s="168"/>
      <c r="AJ327" s="168"/>
      <c r="AK327" s="168"/>
      <c r="AL327" s="168"/>
      <c r="AM327" s="168"/>
      <c r="AN327" s="168"/>
      <c r="AO327" s="184"/>
      <c r="AP327" s="24"/>
      <c r="AQ327" s="8"/>
    </row>
    <row r="328" spans="1:43" ht="14.65" customHeight="1">
      <c r="A328" s="103"/>
      <c r="B328" s="193"/>
      <c r="C328" s="193"/>
      <c r="D328" s="118"/>
      <c r="E328" s="127"/>
      <c r="F328" s="133"/>
      <c r="G328" s="133"/>
      <c r="H328" s="133"/>
      <c r="I328" s="133"/>
      <c r="J328" s="145"/>
      <c r="K328" s="148"/>
      <c r="L328" s="151"/>
      <c r="M328" s="155"/>
      <c r="N328" s="14"/>
      <c r="O328" s="15"/>
      <c r="P328" s="15"/>
      <c r="Q328" s="16"/>
      <c r="R328" s="17" t="str">
        <f ca="1">IF(Q328=0," ",IFERROR(IF(DATEDIF(TODAY(),Q328,"M")&lt;=5,"ROJO",IF(DATEDIF(TODAY(),Q328,"M")&gt;=12,"VERDE",IF(AND(DATEDIF(TODAY(),Q328,"M")&gt;=6,DATEDIF(TODAY(),Q328,"M")&lt;=11),"AMARILLO"))),S328))</f>
        <v xml:space="preserve"> </v>
      </c>
      <c r="S328" s="25" t="str">
        <f>IF(Q328=0," ",IF(Q328&lt;=$N$4,"VENCIDO","NO VENCIDO"))</f>
        <v xml:space="preserve"> </v>
      </c>
      <c r="T328" s="18"/>
      <c r="U328" s="19"/>
      <c r="V328" s="19"/>
      <c r="W328" s="20"/>
      <c r="X328" s="20"/>
      <c r="Y328" s="164"/>
      <c r="Z328" s="21"/>
      <c r="AA328" s="4"/>
      <c r="AB328" s="169"/>
      <c r="AC328" s="169"/>
      <c r="AD328" s="173"/>
      <c r="AE328" s="169"/>
      <c r="AF328" s="169"/>
      <c r="AG328" s="169"/>
      <c r="AH328" s="169"/>
      <c r="AI328" s="169"/>
      <c r="AJ328" s="169"/>
      <c r="AK328" s="169"/>
      <c r="AL328" s="169"/>
      <c r="AM328" s="169"/>
      <c r="AN328" s="169"/>
      <c r="AO328" s="185"/>
      <c r="AP328" s="24"/>
      <c r="AQ328" s="8"/>
    </row>
    <row r="329" spans="1:43" ht="16.5">
      <c r="A329" s="103"/>
      <c r="B329" s="193"/>
      <c r="C329" s="193"/>
      <c r="D329" s="119"/>
      <c r="E329" s="128"/>
      <c r="F329" s="134"/>
      <c r="G329" s="134"/>
      <c r="H329" s="134"/>
      <c r="I329" s="134"/>
      <c r="J329" s="146"/>
      <c r="K329" s="149"/>
      <c r="L329" s="152"/>
      <c r="M329" s="28" t="b">
        <f>M323=N329</f>
        <v>0</v>
      </c>
      <c r="N329" s="29">
        <f>SUM(N323:N328)</f>
        <v>0</v>
      </c>
      <c r="O329" s="30" t="s">
        <v>112</v>
      </c>
      <c r="P329" s="31"/>
      <c r="Q329" s="32"/>
      <c r="R329" s="32"/>
      <c r="S329" s="32"/>
      <c r="T329" s="33">
        <f>SUM(T323:T328)</f>
        <v>0</v>
      </c>
      <c r="U329" s="34"/>
      <c r="V329" s="34"/>
      <c r="W329" s="35"/>
      <c r="X329" s="35"/>
      <c r="Y329" s="165"/>
      <c r="Z329" s="36"/>
      <c r="AA329" s="4"/>
      <c r="AB329" s="37"/>
      <c r="AC329" s="38"/>
      <c r="AD329" s="53"/>
      <c r="AE329" s="38"/>
      <c r="AF329" s="38"/>
      <c r="AG329" s="38"/>
      <c r="AH329" s="38"/>
      <c r="AI329" s="38"/>
      <c r="AJ329" s="38"/>
      <c r="AK329" s="38"/>
      <c r="AL329" s="38"/>
      <c r="AM329" s="38"/>
      <c r="AN329" s="38"/>
      <c r="AO329" s="39"/>
      <c r="AP329" s="24"/>
      <c r="AQ329" s="8"/>
    </row>
    <row r="330" spans="1:43" ht="14.65" customHeight="1">
      <c r="A330" s="103">
        <f>+A323+1</f>
        <v>6</v>
      </c>
      <c r="B330" s="193" t="s">
        <v>205</v>
      </c>
      <c r="C330" s="193"/>
      <c r="D330" s="117">
        <f>+Noviembre!M330</f>
        <v>0</v>
      </c>
      <c r="E330" s="126"/>
      <c r="F330" s="132"/>
      <c r="G330" s="132"/>
      <c r="H330" s="132"/>
      <c r="I330" s="132"/>
      <c r="J330" s="144">
        <f>+F330+G330</f>
        <v>0</v>
      </c>
      <c r="K330" s="147">
        <f>+AO330</f>
        <v>0</v>
      </c>
      <c r="L330" s="150">
        <f>+J330+K330</f>
        <v>0</v>
      </c>
      <c r="M330" s="153">
        <f>+(D330+E330)-L330+H330-I330</f>
        <v>0</v>
      </c>
      <c r="N330" s="14"/>
      <c r="O330" s="15"/>
      <c r="P330" s="15"/>
      <c r="Q330" s="16"/>
      <c r="R330" s="17" t="str">
        <f ca="1">IF(Q330=0," ",IFERROR(IF(DATEDIF(TODAY(),Q330,"M")&lt;=5,"ROJO",IF(DATEDIF(TODAY(),Q330,"M")&gt;=12,"VERDE",IF(AND(DATEDIF(TODAY(),Q330,"M")&gt;=6,DATEDIF(TODAY(),Q330,"M")&lt;=11),"AMARILLO"))),S330))</f>
        <v xml:space="preserve"> </v>
      </c>
      <c r="S330" s="17" t="str">
        <f>IF(Q330=0," ",IF(Q330&lt;=$N$4,"VENCIDO","NO VENCIDO"))</f>
        <v xml:space="preserve"> </v>
      </c>
      <c r="T330" s="18"/>
      <c r="U330" s="19"/>
      <c r="V330" s="19"/>
      <c r="W330" s="20"/>
      <c r="X330" s="20"/>
      <c r="Y330" s="163">
        <f>+AT330</f>
        <v>0</v>
      </c>
      <c r="Z330" s="21"/>
      <c r="AA330" s="4"/>
      <c r="AB330" s="167"/>
      <c r="AC330" s="167"/>
      <c r="AD330" s="171">
        <f>+AB330+AC330</f>
        <v>0</v>
      </c>
      <c r="AE330" s="167"/>
      <c r="AF330" s="167"/>
      <c r="AG330" s="167"/>
      <c r="AH330" s="167"/>
      <c r="AI330" s="167"/>
      <c r="AJ330" s="167"/>
      <c r="AK330" s="167"/>
      <c r="AL330" s="167"/>
      <c r="AM330" s="167"/>
      <c r="AN330" s="167"/>
      <c r="AO330" s="183">
        <f>SUM(AD330:AN335)</f>
        <v>0</v>
      </c>
      <c r="AP330" s="24"/>
      <c r="AQ330" s="8"/>
    </row>
    <row r="331" spans="1:43" ht="14.65" customHeight="1">
      <c r="A331" s="103"/>
      <c r="B331" s="193"/>
      <c r="C331" s="193"/>
      <c r="D331" s="118"/>
      <c r="E331" s="127"/>
      <c r="F331" s="133"/>
      <c r="G331" s="133"/>
      <c r="H331" s="133"/>
      <c r="I331" s="133"/>
      <c r="J331" s="145"/>
      <c r="K331" s="148"/>
      <c r="L331" s="151"/>
      <c r="M331" s="154"/>
      <c r="N331" s="14"/>
      <c r="O331" s="15"/>
      <c r="P331" s="15"/>
      <c r="Q331" s="16"/>
      <c r="R331" s="17" t="str">
        <f ca="1">IF(Q331=0," ",IFERROR(IF(DATEDIF(TODAY(),Q331,"M")&lt;=5,"ROJO",IF(DATEDIF(TODAY(),Q331,"M")&gt;=12,"VERDE",IF(AND(DATEDIF(TODAY(),Q331,"M")&gt;=6,DATEDIF(TODAY(),Q331,"M")&lt;=11),"AMARILLO"))),S331))</f>
        <v xml:space="preserve"> </v>
      </c>
      <c r="S331" s="25" t="str">
        <f>IF(Q331=0," ",IF(Q331&lt;=$N$4,"VENCIDO","NO VENCIDO"))</f>
        <v xml:space="preserve"> </v>
      </c>
      <c r="T331" s="18"/>
      <c r="U331" s="19"/>
      <c r="V331" s="19"/>
      <c r="W331" s="20"/>
      <c r="X331" s="20"/>
      <c r="Y331" s="164"/>
      <c r="Z331" s="21"/>
      <c r="AA331" s="4"/>
      <c r="AB331" s="168"/>
      <c r="AC331" s="168"/>
      <c r="AD331" s="172"/>
      <c r="AE331" s="168"/>
      <c r="AF331" s="168"/>
      <c r="AG331" s="168"/>
      <c r="AH331" s="168"/>
      <c r="AI331" s="168"/>
      <c r="AJ331" s="168"/>
      <c r="AK331" s="168"/>
      <c r="AL331" s="168"/>
      <c r="AM331" s="168"/>
      <c r="AN331" s="168"/>
      <c r="AO331" s="184"/>
      <c r="AP331" s="24"/>
      <c r="AQ331" s="8"/>
    </row>
    <row r="332" spans="1:43" ht="14.65" customHeight="1">
      <c r="A332" s="103"/>
      <c r="B332" s="193"/>
      <c r="C332" s="193"/>
      <c r="D332" s="118"/>
      <c r="E332" s="127"/>
      <c r="F332" s="133"/>
      <c r="G332" s="133"/>
      <c r="H332" s="133"/>
      <c r="I332" s="133"/>
      <c r="J332" s="145"/>
      <c r="K332" s="148"/>
      <c r="L332" s="151"/>
      <c r="M332" s="154"/>
      <c r="N332" s="14"/>
      <c r="O332" s="15"/>
      <c r="P332" s="15"/>
      <c r="Q332" s="16"/>
      <c r="R332" s="40"/>
      <c r="S332" s="41"/>
      <c r="T332" s="18"/>
      <c r="U332" s="19"/>
      <c r="V332" s="19"/>
      <c r="W332" s="20"/>
      <c r="X332" s="20"/>
      <c r="Y332" s="164"/>
      <c r="Z332" s="21"/>
      <c r="AA332" s="4"/>
      <c r="AB332" s="168"/>
      <c r="AC332" s="168"/>
      <c r="AD332" s="172"/>
      <c r="AE332" s="168"/>
      <c r="AF332" s="168"/>
      <c r="AG332" s="168"/>
      <c r="AH332" s="168"/>
      <c r="AI332" s="168"/>
      <c r="AJ332" s="168"/>
      <c r="AK332" s="168"/>
      <c r="AL332" s="168"/>
      <c r="AM332" s="168"/>
      <c r="AN332" s="168"/>
      <c r="AO332" s="184"/>
      <c r="AP332" s="24"/>
      <c r="AQ332" s="8"/>
    </row>
    <row r="333" spans="1:43" ht="14.65" customHeight="1">
      <c r="A333" s="103"/>
      <c r="B333" s="193"/>
      <c r="C333" s="193"/>
      <c r="D333" s="118"/>
      <c r="E333" s="127"/>
      <c r="F333" s="133"/>
      <c r="G333" s="133"/>
      <c r="H333" s="133"/>
      <c r="I333" s="133"/>
      <c r="J333" s="145"/>
      <c r="K333" s="148"/>
      <c r="L333" s="151"/>
      <c r="M333" s="154"/>
      <c r="N333" s="14"/>
      <c r="O333" s="15"/>
      <c r="P333" s="15"/>
      <c r="Q333" s="16"/>
      <c r="R333" s="17" t="str">
        <f ca="1">IF(Q333=0," ",IFERROR(IF(DATEDIF(TODAY(),Q333,"M")&lt;=5,"ROJO",IF(DATEDIF(TODAY(),Q333,"M")&gt;=12,"VERDE",IF(AND(DATEDIF(TODAY(),Q333,"M")&gt;=6,DATEDIF(TODAY(),Q333,"M")&lt;=11),"AMARILLO"))),S333))</f>
        <v xml:space="preserve"> </v>
      </c>
      <c r="S333" s="25" t="str">
        <f>IF(Q333=0," ",IF(Q333&lt;=$N$4,"VENCIDO","NO VENCIDO"))</f>
        <v xml:space="preserve"> </v>
      </c>
      <c r="T333" s="18"/>
      <c r="U333" s="19"/>
      <c r="V333" s="19"/>
      <c r="W333" s="20"/>
      <c r="X333" s="20"/>
      <c r="Y333" s="164"/>
      <c r="Z333" s="21"/>
      <c r="AA333" s="4"/>
      <c r="AB333" s="168"/>
      <c r="AC333" s="168"/>
      <c r="AD333" s="172"/>
      <c r="AE333" s="168"/>
      <c r="AF333" s="168"/>
      <c r="AG333" s="168"/>
      <c r="AH333" s="168"/>
      <c r="AI333" s="168"/>
      <c r="AJ333" s="168"/>
      <c r="AK333" s="168"/>
      <c r="AL333" s="168"/>
      <c r="AM333" s="168"/>
      <c r="AN333" s="168"/>
      <c r="AO333" s="184"/>
      <c r="AP333" s="24"/>
      <c r="AQ333" s="8"/>
    </row>
    <row r="334" spans="1:43" ht="14.65" customHeight="1">
      <c r="A334" s="103"/>
      <c r="B334" s="193"/>
      <c r="C334" s="193"/>
      <c r="D334" s="118"/>
      <c r="E334" s="127"/>
      <c r="F334" s="133"/>
      <c r="G334" s="133"/>
      <c r="H334" s="133"/>
      <c r="I334" s="133"/>
      <c r="J334" s="145"/>
      <c r="K334" s="148"/>
      <c r="L334" s="151"/>
      <c r="M334" s="154"/>
      <c r="N334" s="14"/>
      <c r="O334" s="15"/>
      <c r="P334" s="15"/>
      <c r="Q334" s="16"/>
      <c r="R334" s="17" t="str">
        <f ca="1">IF(Q334=0," ",IFERROR(IF(DATEDIF(TODAY(),Q334,"M")&lt;=5,"ROJO",IF(DATEDIF(TODAY(),Q334,"M")&gt;=12,"VERDE",IF(AND(DATEDIF(TODAY(),Q334,"M")&gt;=6,DATEDIF(TODAY(),Q334,"M")&lt;=11),"AMARILLO"))),S334))</f>
        <v xml:space="preserve"> </v>
      </c>
      <c r="S334" s="25" t="str">
        <f>IF(Q334=0," ",IF(Q334&lt;=$N$4,"VENCIDO","NO VENCIDO"))</f>
        <v xml:space="preserve"> </v>
      </c>
      <c r="T334" s="18"/>
      <c r="U334" s="19"/>
      <c r="V334" s="19"/>
      <c r="W334" s="20"/>
      <c r="X334" s="20"/>
      <c r="Y334" s="164"/>
      <c r="Z334" s="21"/>
      <c r="AA334" s="4"/>
      <c r="AB334" s="168"/>
      <c r="AC334" s="168"/>
      <c r="AD334" s="172"/>
      <c r="AE334" s="168"/>
      <c r="AF334" s="168"/>
      <c r="AG334" s="168"/>
      <c r="AH334" s="168"/>
      <c r="AI334" s="168"/>
      <c r="AJ334" s="168"/>
      <c r="AK334" s="168"/>
      <c r="AL334" s="168"/>
      <c r="AM334" s="168"/>
      <c r="AN334" s="168"/>
      <c r="AO334" s="184"/>
      <c r="AP334" s="24"/>
      <c r="AQ334" s="8"/>
    </row>
    <row r="335" spans="1:43" ht="14.65" customHeight="1">
      <c r="A335" s="103"/>
      <c r="B335" s="193"/>
      <c r="C335" s="193"/>
      <c r="D335" s="118"/>
      <c r="E335" s="127"/>
      <c r="F335" s="133"/>
      <c r="G335" s="133"/>
      <c r="H335" s="133"/>
      <c r="I335" s="133"/>
      <c r="J335" s="145"/>
      <c r="K335" s="148"/>
      <c r="L335" s="151"/>
      <c r="M335" s="155"/>
      <c r="N335" s="14"/>
      <c r="O335" s="15"/>
      <c r="P335" s="15"/>
      <c r="Q335" s="16"/>
      <c r="R335" s="17" t="str">
        <f ca="1">IF(Q335=0," ",IFERROR(IF(DATEDIF(TODAY(),Q335,"M")&lt;=5,"ROJO",IF(DATEDIF(TODAY(),Q335,"M")&gt;=12,"VERDE",IF(AND(DATEDIF(TODAY(),Q335,"M")&gt;=6,DATEDIF(TODAY(),Q335,"M")&lt;=11),"AMARILLO"))),S335))</f>
        <v xml:space="preserve"> </v>
      </c>
      <c r="S335" s="25" t="str">
        <f>IF(Q335=0," ",IF(Q335&lt;=$N$4,"VENCIDO","NO VENCIDO"))</f>
        <v xml:space="preserve"> </v>
      </c>
      <c r="T335" s="18"/>
      <c r="U335" s="19"/>
      <c r="V335" s="19"/>
      <c r="W335" s="20"/>
      <c r="X335" s="20"/>
      <c r="Y335" s="164"/>
      <c r="Z335" s="21"/>
      <c r="AA335" s="4"/>
      <c r="AB335" s="169"/>
      <c r="AC335" s="169"/>
      <c r="AD335" s="173"/>
      <c r="AE335" s="169"/>
      <c r="AF335" s="169"/>
      <c r="AG335" s="169"/>
      <c r="AH335" s="169"/>
      <c r="AI335" s="169"/>
      <c r="AJ335" s="169"/>
      <c r="AK335" s="169"/>
      <c r="AL335" s="169"/>
      <c r="AM335" s="169"/>
      <c r="AN335" s="169"/>
      <c r="AO335" s="185"/>
      <c r="AP335" s="24"/>
      <c r="AQ335" s="8"/>
    </row>
    <row r="336" spans="1:43" ht="16.5">
      <c r="A336" s="103"/>
      <c r="B336" s="193"/>
      <c r="C336" s="193"/>
      <c r="D336" s="119"/>
      <c r="E336" s="128"/>
      <c r="F336" s="134"/>
      <c r="G336" s="134"/>
      <c r="H336" s="134"/>
      <c r="I336" s="134"/>
      <c r="J336" s="146"/>
      <c r="K336" s="149"/>
      <c r="L336" s="152"/>
      <c r="M336" s="28" t="b">
        <f>M330=N336</f>
        <v>1</v>
      </c>
      <c r="N336" s="29">
        <f>SUM(N330:N335)</f>
        <v>0</v>
      </c>
      <c r="O336" s="30" t="s">
        <v>112</v>
      </c>
      <c r="P336" s="31"/>
      <c r="Q336" s="32"/>
      <c r="R336" s="32"/>
      <c r="S336" s="32"/>
      <c r="T336" s="33">
        <f>SUM(T330:T335)</f>
        <v>0</v>
      </c>
      <c r="U336" s="34"/>
      <c r="V336" s="34"/>
      <c r="W336" s="35"/>
      <c r="X336" s="35"/>
      <c r="Y336" s="165"/>
      <c r="Z336" s="36"/>
      <c r="AA336" s="4"/>
      <c r="AB336" s="37"/>
      <c r="AC336" s="38"/>
      <c r="AD336" s="53"/>
      <c r="AE336" s="38"/>
      <c r="AF336" s="38"/>
      <c r="AG336" s="38"/>
      <c r="AH336" s="38"/>
      <c r="AI336" s="38"/>
      <c r="AJ336" s="38"/>
      <c r="AK336" s="38"/>
      <c r="AL336" s="38"/>
      <c r="AM336" s="38"/>
      <c r="AN336" s="38"/>
      <c r="AO336" s="39"/>
      <c r="AP336" s="24"/>
      <c r="AQ336" s="8"/>
    </row>
    <row r="337" spans="1:43" ht="14.65" customHeight="1">
      <c r="A337" s="103">
        <f>+A330+1</f>
        <v>7</v>
      </c>
      <c r="B337" s="193" t="s">
        <v>208</v>
      </c>
      <c r="C337" s="193"/>
      <c r="D337" s="117">
        <f>+Noviembre!M337</f>
        <v>0</v>
      </c>
      <c r="E337" s="126"/>
      <c r="F337" s="132"/>
      <c r="G337" s="132"/>
      <c r="H337" s="132"/>
      <c r="I337" s="132"/>
      <c r="J337" s="144">
        <f>+F337+G337</f>
        <v>0</v>
      </c>
      <c r="K337" s="147">
        <f>+AO337</f>
        <v>0</v>
      </c>
      <c r="L337" s="150">
        <f>+J337+K337</f>
        <v>0</v>
      </c>
      <c r="M337" s="153">
        <f>+(D337+E337)-L337+H337-I337</f>
        <v>0</v>
      </c>
      <c r="N337" s="14"/>
      <c r="O337" s="15"/>
      <c r="P337" s="15"/>
      <c r="Q337" s="16"/>
      <c r="R337" s="17" t="str">
        <f ca="1">IF(Q337=0," ",IFERROR(IF(DATEDIF(TODAY(),Q337,"M")&lt;=5,"ROJO",IF(DATEDIF(TODAY(),Q337,"M")&gt;=12,"VERDE",IF(AND(DATEDIF(TODAY(),Q337,"M")&gt;=6,DATEDIF(TODAY(),Q337,"M")&lt;=11),"AMARILLO"))),S337))</f>
        <v xml:space="preserve"> </v>
      </c>
      <c r="S337" s="17" t="str">
        <f>IF(Q337=0," ",IF(Q337&lt;=$N$4,"VENCIDO","NO VENCIDO"))</f>
        <v xml:space="preserve"> </v>
      </c>
      <c r="T337" s="18"/>
      <c r="U337" s="19"/>
      <c r="V337" s="19"/>
      <c r="W337" s="20"/>
      <c r="X337" s="20"/>
      <c r="Y337" s="163">
        <f>+AT337</f>
        <v>0</v>
      </c>
      <c r="Z337" s="21"/>
      <c r="AA337" s="4"/>
      <c r="AB337" s="167"/>
      <c r="AC337" s="167"/>
      <c r="AD337" s="171">
        <f>+AB337+AC337</f>
        <v>0</v>
      </c>
      <c r="AE337" s="167"/>
      <c r="AF337" s="167"/>
      <c r="AG337" s="167"/>
      <c r="AH337" s="167"/>
      <c r="AI337" s="167"/>
      <c r="AJ337" s="167"/>
      <c r="AK337" s="167"/>
      <c r="AL337" s="167"/>
      <c r="AM337" s="167"/>
      <c r="AN337" s="167"/>
      <c r="AO337" s="183">
        <f>SUM(AD337:AN342)</f>
        <v>0</v>
      </c>
      <c r="AP337" s="24"/>
      <c r="AQ337" s="8"/>
    </row>
    <row r="338" spans="1:43" ht="14.65" customHeight="1">
      <c r="A338" s="103"/>
      <c r="B338" s="193"/>
      <c r="C338" s="193"/>
      <c r="D338" s="118"/>
      <c r="E338" s="127"/>
      <c r="F338" s="133"/>
      <c r="G338" s="133"/>
      <c r="H338" s="133"/>
      <c r="I338" s="133"/>
      <c r="J338" s="145"/>
      <c r="K338" s="148"/>
      <c r="L338" s="151"/>
      <c r="M338" s="154"/>
      <c r="N338" s="14"/>
      <c r="O338" s="15"/>
      <c r="P338" s="15"/>
      <c r="Q338" s="16"/>
      <c r="R338" s="17" t="str">
        <f ca="1">IF(Q338=0," ",IFERROR(IF(DATEDIF(TODAY(),Q338,"M")&lt;=5,"ROJO",IF(DATEDIF(TODAY(),Q338,"M")&gt;=12,"VERDE",IF(AND(DATEDIF(TODAY(),Q338,"M")&gt;=6,DATEDIF(TODAY(),Q338,"M")&lt;=11),"AMARILLO"))),S338))</f>
        <v xml:space="preserve"> </v>
      </c>
      <c r="S338" s="25" t="str">
        <f>IF(Q338=0," ",IF(Q338&lt;=$N$4,"VENCIDO","NO VENCIDO"))</f>
        <v xml:space="preserve"> </v>
      </c>
      <c r="T338" s="18"/>
      <c r="U338" s="19"/>
      <c r="V338" s="19"/>
      <c r="W338" s="20"/>
      <c r="X338" s="20"/>
      <c r="Y338" s="164"/>
      <c r="Z338" s="21"/>
      <c r="AA338" s="4"/>
      <c r="AB338" s="168"/>
      <c r="AC338" s="168"/>
      <c r="AD338" s="172"/>
      <c r="AE338" s="168"/>
      <c r="AF338" s="168"/>
      <c r="AG338" s="168"/>
      <c r="AH338" s="168"/>
      <c r="AI338" s="168"/>
      <c r="AJ338" s="168"/>
      <c r="AK338" s="168"/>
      <c r="AL338" s="168"/>
      <c r="AM338" s="168"/>
      <c r="AN338" s="168"/>
      <c r="AO338" s="184"/>
      <c r="AP338" s="24"/>
      <c r="AQ338" s="8"/>
    </row>
    <row r="339" spans="1:43" ht="14.65" customHeight="1">
      <c r="A339" s="103"/>
      <c r="B339" s="193"/>
      <c r="C339" s="193"/>
      <c r="D339" s="118"/>
      <c r="E339" s="127"/>
      <c r="F339" s="133"/>
      <c r="G339" s="133"/>
      <c r="H339" s="133"/>
      <c r="I339" s="133"/>
      <c r="J339" s="145"/>
      <c r="K339" s="148"/>
      <c r="L339" s="151"/>
      <c r="M339" s="154"/>
      <c r="N339" s="14"/>
      <c r="O339" s="15"/>
      <c r="P339" s="15"/>
      <c r="Q339" s="16"/>
      <c r="R339" s="40"/>
      <c r="S339" s="41"/>
      <c r="T339" s="18"/>
      <c r="U339" s="19"/>
      <c r="V339" s="19"/>
      <c r="W339" s="20"/>
      <c r="X339" s="20"/>
      <c r="Y339" s="164"/>
      <c r="Z339" s="21"/>
      <c r="AA339" s="4"/>
      <c r="AB339" s="168"/>
      <c r="AC339" s="168"/>
      <c r="AD339" s="172"/>
      <c r="AE339" s="168"/>
      <c r="AF339" s="168"/>
      <c r="AG339" s="168"/>
      <c r="AH339" s="168"/>
      <c r="AI339" s="168"/>
      <c r="AJ339" s="168"/>
      <c r="AK339" s="168"/>
      <c r="AL339" s="168"/>
      <c r="AM339" s="168"/>
      <c r="AN339" s="168"/>
      <c r="AO339" s="184"/>
      <c r="AP339" s="24"/>
      <c r="AQ339" s="8"/>
    </row>
    <row r="340" spans="1:43" ht="14.65" customHeight="1">
      <c r="A340" s="103"/>
      <c r="B340" s="193"/>
      <c r="C340" s="193"/>
      <c r="D340" s="118"/>
      <c r="E340" s="127"/>
      <c r="F340" s="133"/>
      <c r="G340" s="133"/>
      <c r="H340" s="133"/>
      <c r="I340" s="133"/>
      <c r="J340" s="145"/>
      <c r="K340" s="148"/>
      <c r="L340" s="151"/>
      <c r="M340" s="154"/>
      <c r="N340" s="14"/>
      <c r="O340" s="15"/>
      <c r="P340" s="15"/>
      <c r="Q340" s="16"/>
      <c r="R340" s="17" t="str">
        <f ca="1">IF(Q340=0," ",IFERROR(IF(DATEDIF(TODAY(),Q340,"M")&lt;=5,"ROJO",IF(DATEDIF(TODAY(),Q340,"M")&gt;=12,"VERDE",IF(AND(DATEDIF(TODAY(),Q340,"M")&gt;=6,DATEDIF(TODAY(),Q340,"M")&lt;=11),"AMARILLO"))),S340))</f>
        <v xml:space="preserve"> </v>
      </c>
      <c r="S340" s="25" t="str">
        <f>IF(Q340=0," ",IF(Q340&lt;=$N$4,"VENCIDO","NO VENCIDO"))</f>
        <v xml:space="preserve"> </v>
      </c>
      <c r="T340" s="18"/>
      <c r="U340" s="19"/>
      <c r="V340" s="19"/>
      <c r="W340" s="20"/>
      <c r="X340" s="20"/>
      <c r="Y340" s="164"/>
      <c r="Z340" s="21"/>
      <c r="AA340" s="4"/>
      <c r="AB340" s="168"/>
      <c r="AC340" s="168"/>
      <c r="AD340" s="172"/>
      <c r="AE340" s="168"/>
      <c r="AF340" s="168"/>
      <c r="AG340" s="168"/>
      <c r="AH340" s="168"/>
      <c r="AI340" s="168"/>
      <c r="AJ340" s="168"/>
      <c r="AK340" s="168"/>
      <c r="AL340" s="168"/>
      <c r="AM340" s="168"/>
      <c r="AN340" s="168"/>
      <c r="AO340" s="184"/>
      <c r="AP340" s="24"/>
      <c r="AQ340" s="8"/>
    </row>
    <row r="341" spans="1:43" ht="14.65" customHeight="1">
      <c r="A341" s="103"/>
      <c r="B341" s="193"/>
      <c r="C341" s="193"/>
      <c r="D341" s="118"/>
      <c r="E341" s="127"/>
      <c r="F341" s="133"/>
      <c r="G341" s="133"/>
      <c r="H341" s="133"/>
      <c r="I341" s="133"/>
      <c r="J341" s="145"/>
      <c r="K341" s="148"/>
      <c r="L341" s="151"/>
      <c r="M341" s="154"/>
      <c r="N341" s="14"/>
      <c r="O341" s="15"/>
      <c r="P341" s="15"/>
      <c r="Q341" s="16"/>
      <c r="R341" s="17" t="str">
        <f ca="1">IF(Q341=0," ",IFERROR(IF(DATEDIF(TODAY(),Q341,"M")&lt;=5,"ROJO",IF(DATEDIF(TODAY(),Q341,"M")&gt;=12,"VERDE",IF(AND(DATEDIF(TODAY(),Q341,"M")&gt;=6,DATEDIF(TODAY(),Q341,"M")&lt;=11),"AMARILLO"))),S341))</f>
        <v xml:space="preserve"> </v>
      </c>
      <c r="S341" s="25" t="str">
        <f>IF(Q341=0," ",IF(Q341&lt;=$N$4,"VENCIDO","NO VENCIDO"))</f>
        <v xml:space="preserve"> </v>
      </c>
      <c r="T341" s="18"/>
      <c r="U341" s="19"/>
      <c r="V341" s="19"/>
      <c r="W341" s="20"/>
      <c r="X341" s="20"/>
      <c r="Y341" s="164"/>
      <c r="Z341" s="21"/>
      <c r="AA341" s="4"/>
      <c r="AB341" s="168"/>
      <c r="AC341" s="168"/>
      <c r="AD341" s="172"/>
      <c r="AE341" s="168"/>
      <c r="AF341" s="168"/>
      <c r="AG341" s="168"/>
      <c r="AH341" s="168"/>
      <c r="AI341" s="168"/>
      <c r="AJ341" s="168"/>
      <c r="AK341" s="168"/>
      <c r="AL341" s="168"/>
      <c r="AM341" s="168"/>
      <c r="AN341" s="168"/>
      <c r="AO341" s="184"/>
      <c r="AP341" s="24"/>
      <c r="AQ341" s="8"/>
    </row>
    <row r="342" spans="1:43" ht="14.65" customHeight="1">
      <c r="A342" s="103"/>
      <c r="B342" s="193"/>
      <c r="C342" s="193"/>
      <c r="D342" s="118"/>
      <c r="E342" s="127"/>
      <c r="F342" s="133"/>
      <c r="G342" s="133"/>
      <c r="H342" s="133"/>
      <c r="I342" s="133"/>
      <c r="J342" s="145"/>
      <c r="K342" s="148"/>
      <c r="L342" s="151"/>
      <c r="M342" s="155"/>
      <c r="N342" s="14"/>
      <c r="O342" s="15"/>
      <c r="P342" s="15"/>
      <c r="Q342" s="16"/>
      <c r="R342" s="17" t="str">
        <f ca="1">IF(Q342=0," ",IFERROR(IF(DATEDIF(TODAY(),Q342,"M")&lt;=5,"ROJO",IF(DATEDIF(TODAY(),Q342,"M")&gt;=12,"VERDE",IF(AND(DATEDIF(TODAY(),Q342,"M")&gt;=6,DATEDIF(TODAY(),Q342,"M")&lt;=11),"AMARILLO"))),S342))</f>
        <v xml:space="preserve"> </v>
      </c>
      <c r="S342" s="25" t="str">
        <f>IF(Q342=0," ",IF(Q342&lt;=$N$4,"VENCIDO","NO VENCIDO"))</f>
        <v xml:space="preserve"> </v>
      </c>
      <c r="T342" s="18"/>
      <c r="U342" s="19"/>
      <c r="V342" s="19"/>
      <c r="W342" s="20"/>
      <c r="X342" s="20"/>
      <c r="Y342" s="164"/>
      <c r="Z342" s="21"/>
      <c r="AA342" s="4"/>
      <c r="AB342" s="169"/>
      <c r="AC342" s="169"/>
      <c r="AD342" s="173"/>
      <c r="AE342" s="169"/>
      <c r="AF342" s="169"/>
      <c r="AG342" s="169"/>
      <c r="AH342" s="169"/>
      <c r="AI342" s="169"/>
      <c r="AJ342" s="169"/>
      <c r="AK342" s="169"/>
      <c r="AL342" s="169"/>
      <c r="AM342" s="169"/>
      <c r="AN342" s="169"/>
      <c r="AO342" s="185"/>
      <c r="AP342" s="24"/>
      <c r="AQ342" s="8"/>
    </row>
    <row r="343" spans="1:43" ht="16.5">
      <c r="A343" s="103"/>
      <c r="B343" s="193"/>
      <c r="C343" s="193"/>
      <c r="D343" s="119"/>
      <c r="E343" s="128"/>
      <c r="F343" s="134"/>
      <c r="G343" s="134"/>
      <c r="H343" s="134"/>
      <c r="I343" s="134"/>
      <c r="J343" s="146"/>
      <c r="K343" s="149"/>
      <c r="L343" s="152"/>
      <c r="M343" s="28" t="b">
        <f>M337=N343</f>
        <v>1</v>
      </c>
      <c r="N343" s="29">
        <f>SUM(N337:N342)</f>
        <v>0</v>
      </c>
      <c r="O343" s="30" t="s">
        <v>112</v>
      </c>
      <c r="P343" s="31"/>
      <c r="Q343" s="32"/>
      <c r="R343" s="32"/>
      <c r="S343" s="32"/>
      <c r="T343" s="33">
        <f>SUM(T337:T342)</f>
        <v>0</v>
      </c>
      <c r="U343" s="34"/>
      <c r="V343" s="34"/>
      <c r="W343" s="35"/>
      <c r="X343" s="35"/>
      <c r="Y343" s="165"/>
      <c r="Z343" s="36"/>
      <c r="AA343" s="4"/>
      <c r="AB343" s="37"/>
      <c r="AC343" s="38"/>
      <c r="AD343" s="53"/>
      <c r="AE343" s="38"/>
      <c r="AF343" s="38"/>
      <c r="AG343" s="38"/>
      <c r="AH343" s="38"/>
      <c r="AI343" s="38"/>
      <c r="AJ343" s="38"/>
      <c r="AK343" s="38"/>
      <c r="AL343" s="38"/>
      <c r="AM343" s="38"/>
      <c r="AN343" s="38"/>
      <c r="AO343" s="39"/>
      <c r="AP343" s="24"/>
      <c r="AQ343" s="8"/>
    </row>
    <row r="344" spans="1:43" ht="14.65" customHeight="1">
      <c r="A344" s="103">
        <f>+A337+1</f>
        <v>8</v>
      </c>
      <c r="B344" s="193" t="s">
        <v>209</v>
      </c>
      <c r="C344" s="193"/>
      <c r="D344" s="117">
        <f>+Noviembre!M344</f>
        <v>120</v>
      </c>
      <c r="E344" s="126"/>
      <c r="F344" s="132"/>
      <c r="G344" s="132"/>
      <c r="H344" s="132"/>
      <c r="I344" s="132"/>
      <c r="J344" s="144">
        <f>+F344+G344</f>
        <v>0</v>
      </c>
      <c r="K344" s="147">
        <f>+AO344</f>
        <v>0</v>
      </c>
      <c r="L344" s="150">
        <f>+J344+K344</f>
        <v>0</v>
      </c>
      <c r="M344" s="153">
        <f>+(D344+E344)-L344+H344-I344</f>
        <v>120</v>
      </c>
      <c r="N344" s="14"/>
      <c r="O344" s="15"/>
      <c r="P344" s="15"/>
      <c r="Q344" s="16"/>
      <c r="R344" s="17" t="str">
        <f ca="1">IF(Q344=0," ",IFERROR(IF(DATEDIF(TODAY(),Q344,"M")&lt;=5,"ROJO",IF(DATEDIF(TODAY(),Q344,"M")&gt;=12,"VERDE",IF(AND(DATEDIF(TODAY(),Q344,"M")&gt;=6,DATEDIF(TODAY(),Q344,"M")&lt;=11),"AMARILLO"))),S344))</f>
        <v xml:space="preserve"> </v>
      </c>
      <c r="S344" s="17" t="str">
        <f>IF(Q344=0," ",IF(Q344&lt;=$N$4,"VENCIDO","NO VENCIDO"))</f>
        <v xml:space="preserve"> </v>
      </c>
      <c r="T344" s="18"/>
      <c r="U344" s="19"/>
      <c r="V344" s="19"/>
      <c r="W344" s="20"/>
      <c r="X344" s="20"/>
      <c r="Y344" s="163">
        <f>+AT344</f>
        <v>0</v>
      </c>
      <c r="Z344" s="21"/>
      <c r="AA344" s="4"/>
      <c r="AB344" s="167"/>
      <c r="AC344" s="167"/>
      <c r="AD344" s="171">
        <f>+AB344+AC344</f>
        <v>0</v>
      </c>
      <c r="AE344" s="167"/>
      <c r="AF344" s="167"/>
      <c r="AG344" s="167"/>
      <c r="AH344" s="167"/>
      <c r="AI344" s="167"/>
      <c r="AJ344" s="167"/>
      <c r="AK344" s="167"/>
      <c r="AL344" s="167"/>
      <c r="AM344" s="167"/>
      <c r="AN344" s="167"/>
      <c r="AO344" s="183">
        <f>SUM(AD344:AN349)</f>
        <v>0</v>
      </c>
      <c r="AP344" s="24"/>
      <c r="AQ344" s="8"/>
    </row>
    <row r="345" spans="1:43" ht="14.65" customHeight="1">
      <c r="A345" s="103"/>
      <c r="B345" s="193"/>
      <c r="C345" s="193"/>
      <c r="D345" s="118"/>
      <c r="E345" s="127"/>
      <c r="F345" s="133"/>
      <c r="G345" s="133"/>
      <c r="H345" s="133"/>
      <c r="I345" s="133"/>
      <c r="J345" s="145"/>
      <c r="K345" s="148"/>
      <c r="L345" s="151"/>
      <c r="M345" s="154"/>
      <c r="N345" s="14"/>
      <c r="O345" s="15"/>
      <c r="P345" s="15"/>
      <c r="Q345" s="16"/>
      <c r="R345" s="17" t="str">
        <f ca="1">IF(Q345=0," ",IFERROR(IF(DATEDIF(TODAY(),Q345,"M")&lt;=5,"ROJO",IF(DATEDIF(TODAY(),Q345,"M")&gt;=12,"VERDE",IF(AND(DATEDIF(TODAY(),Q345,"M")&gt;=6,DATEDIF(TODAY(),Q345,"M")&lt;=11),"AMARILLO"))),S345))</f>
        <v xml:space="preserve"> </v>
      </c>
      <c r="S345" s="25" t="str">
        <f>IF(Q345=0," ",IF(Q345&lt;=$N$4,"VENCIDO","NO VENCIDO"))</f>
        <v xml:space="preserve"> </v>
      </c>
      <c r="T345" s="18"/>
      <c r="U345" s="19"/>
      <c r="V345" s="19"/>
      <c r="W345" s="20"/>
      <c r="X345" s="20"/>
      <c r="Y345" s="164"/>
      <c r="Z345" s="21"/>
      <c r="AA345" s="4"/>
      <c r="AB345" s="168"/>
      <c r="AC345" s="168"/>
      <c r="AD345" s="172"/>
      <c r="AE345" s="168"/>
      <c r="AF345" s="168"/>
      <c r="AG345" s="168"/>
      <c r="AH345" s="168"/>
      <c r="AI345" s="168"/>
      <c r="AJ345" s="168"/>
      <c r="AK345" s="168"/>
      <c r="AL345" s="168"/>
      <c r="AM345" s="168"/>
      <c r="AN345" s="168"/>
      <c r="AO345" s="184"/>
      <c r="AP345" s="24"/>
      <c r="AQ345" s="8"/>
    </row>
    <row r="346" spans="1:43" ht="14.65" customHeight="1">
      <c r="A346" s="103"/>
      <c r="B346" s="193"/>
      <c r="C346" s="193"/>
      <c r="D346" s="118"/>
      <c r="E346" s="127"/>
      <c r="F346" s="133"/>
      <c r="G346" s="133"/>
      <c r="H346" s="133"/>
      <c r="I346" s="133"/>
      <c r="J346" s="145"/>
      <c r="K346" s="148"/>
      <c r="L346" s="151"/>
      <c r="M346" s="154"/>
      <c r="N346" s="14"/>
      <c r="O346" s="15"/>
      <c r="P346" s="15"/>
      <c r="Q346" s="16"/>
      <c r="R346" s="40"/>
      <c r="S346" s="41"/>
      <c r="T346" s="18"/>
      <c r="U346" s="19"/>
      <c r="V346" s="19"/>
      <c r="W346" s="20"/>
      <c r="X346" s="20"/>
      <c r="Y346" s="164"/>
      <c r="Z346" s="21"/>
      <c r="AA346" s="4"/>
      <c r="AB346" s="168"/>
      <c r="AC346" s="168"/>
      <c r="AD346" s="172"/>
      <c r="AE346" s="168"/>
      <c r="AF346" s="168"/>
      <c r="AG346" s="168"/>
      <c r="AH346" s="168"/>
      <c r="AI346" s="168"/>
      <c r="AJ346" s="168"/>
      <c r="AK346" s="168"/>
      <c r="AL346" s="168"/>
      <c r="AM346" s="168"/>
      <c r="AN346" s="168"/>
      <c r="AO346" s="184"/>
      <c r="AP346" s="24"/>
      <c r="AQ346" s="8"/>
    </row>
    <row r="347" spans="1:43" ht="14.65" customHeight="1">
      <c r="A347" s="103"/>
      <c r="B347" s="193"/>
      <c r="C347" s="193"/>
      <c r="D347" s="118"/>
      <c r="E347" s="127"/>
      <c r="F347" s="133"/>
      <c r="G347" s="133"/>
      <c r="H347" s="133"/>
      <c r="I347" s="133"/>
      <c r="J347" s="145"/>
      <c r="K347" s="148"/>
      <c r="L347" s="151"/>
      <c r="M347" s="154"/>
      <c r="N347" s="14"/>
      <c r="O347" s="15"/>
      <c r="P347" s="15"/>
      <c r="Q347" s="16"/>
      <c r="R347" s="17" t="str">
        <f ca="1">IF(Q347=0," ",IFERROR(IF(DATEDIF(TODAY(),Q347,"M")&lt;=5,"ROJO",IF(DATEDIF(TODAY(),Q347,"M")&gt;=12,"VERDE",IF(AND(DATEDIF(TODAY(),Q347,"M")&gt;=6,DATEDIF(TODAY(),Q347,"M")&lt;=11),"AMARILLO"))),S347))</f>
        <v xml:space="preserve"> </v>
      </c>
      <c r="S347" s="25" t="str">
        <f>IF(Q347=0," ",IF(Q347&lt;=$N$4,"VENCIDO","NO VENCIDO"))</f>
        <v xml:space="preserve"> </v>
      </c>
      <c r="T347" s="18"/>
      <c r="U347" s="19"/>
      <c r="V347" s="19"/>
      <c r="W347" s="20"/>
      <c r="X347" s="20"/>
      <c r="Y347" s="164"/>
      <c r="Z347" s="21"/>
      <c r="AA347" s="4"/>
      <c r="AB347" s="168"/>
      <c r="AC347" s="168"/>
      <c r="AD347" s="172"/>
      <c r="AE347" s="168"/>
      <c r="AF347" s="168"/>
      <c r="AG347" s="168"/>
      <c r="AH347" s="168"/>
      <c r="AI347" s="168"/>
      <c r="AJ347" s="168"/>
      <c r="AK347" s="168"/>
      <c r="AL347" s="168"/>
      <c r="AM347" s="168"/>
      <c r="AN347" s="168"/>
      <c r="AO347" s="184"/>
      <c r="AP347" s="24"/>
      <c r="AQ347" s="8"/>
    </row>
    <row r="348" spans="1:43" ht="14.65" customHeight="1">
      <c r="A348" s="103"/>
      <c r="B348" s="193"/>
      <c r="C348" s="193"/>
      <c r="D348" s="118"/>
      <c r="E348" s="127"/>
      <c r="F348" s="133"/>
      <c r="G348" s="133"/>
      <c r="H348" s="133"/>
      <c r="I348" s="133"/>
      <c r="J348" s="145"/>
      <c r="K348" s="148"/>
      <c r="L348" s="151"/>
      <c r="M348" s="154"/>
      <c r="N348" s="14"/>
      <c r="O348" s="15"/>
      <c r="P348" s="15"/>
      <c r="Q348" s="16"/>
      <c r="R348" s="17" t="str">
        <f ca="1">IF(Q348=0," ",IFERROR(IF(DATEDIF(TODAY(),Q348,"M")&lt;=5,"ROJO",IF(DATEDIF(TODAY(),Q348,"M")&gt;=12,"VERDE",IF(AND(DATEDIF(TODAY(),Q348,"M")&gt;=6,DATEDIF(TODAY(),Q348,"M")&lt;=11),"AMARILLO"))),S348))</f>
        <v xml:space="preserve"> </v>
      </c>
      <c r="S348" s="25" t="str">
        <f>IF(Q348=0," ",IF(Q348&lt;=$N$4,"VENCIDO","NO VENCIDO"))</f>
        <v xml:space="preserve"> </v>
      </c>
      <c r="T348" s="18"/>
      <c r="U348" s="19"/>
      <c r="V348" s="19"/>
      <c r="W348" s="20"/>
      <c r="X348" s="20"/>
      <c r="Y348" s="164"/>
      <c r="Z348" s="21"/>
      <c r="AA348" s="4"/>
      <c r="AB348" s="168"/>
      <c r="AC348" s="168"/>
      <c r="AD348" s="172"/>
      <c r="AE348" s="168"/>
      <c r="AF348" s="168"/>
      <c r="AG348" s="168"/>
      <c r="AH348" s="168"/>
      <c r="AI348" s="168"/>
      <c r="AJ348" s="168"/>
      <c r="AK348" s="168"/>
      <c r="AL348" s="168"/>
      <c r="AM348" s="168"/>
      <c r="AN348" s="168"/>
      <c r="AO348" s="184"/>
      <c r="AP348" s="24"/>
      <c r="AQ348" s="8"/>
    </row>
    <row r="349" spans="1:43" ht="14.65" customHeight="1">
      <c r="A349" s="103"/>
      <c r="B349" s="193"/>
      <c r="C349" s="193"/>
      <c r="D349" s="118"/>
      <c r="E349" s="127"/>
      <c r="F349" s="133"/>
      <c r="G349" s="133"/>
      <c r="H349" s="133"/>
      <c r="I349" s="133"/>
      <c r="J349" s="145"/>
      <c r="K349" s="148"/>
      <c r="L349" s="151"/>
      <c r="M349" s="155"/>
      <c r="N349" s="14"/>
      <c r="O349" s="15"/>
      <c r="P349" s="15"/>
      <c r="Q349" s="16"/>
      <c r="R349" s="17" t="str">
        <f ca="1">IF(Q349=0," ",IFERROR(IF(DATEDIF(TODAY(),Q349,"M")&lt;=5,"ROJO",IF(DATEDIF(TODAY(),Q349,"M")&gt;=12,"VERDE",IF(AND(DATEDIF(TODAY(),Q349,"M")&gt;=6,DATEDIF(TODAY(),Q349,"M")&lt;=11),"AMARILLO"))),S349))</f>
        <v xml:space="preserve"> </v>
      </c>
      <c r="S349" s="25" t="str">
        <f>IF(Q349=0," ",IF(Q349&lt;=$N$4,"VENCIDO","NO VENCIDO"))</f>
        <v xml:space="preserve"> </v>
      </c>
      <c r="T349" s="18"/>
      <c r="U349" s="19"/>
      <c r="V349" s="19"/>
      <c r="W349" s="20"/>
      <c r="X349" s="20"/>
      <c r="Y349" s="164"/>
      <c r="Z349" s="21"/>
      <c r="AA349" s="4"/>
      <c r="AB349" s="169"/>
      <c r="AC349" s="169"/>
      <c r="AD349" s="173"/>
      <c r="AE349" s="169"/>
      <c r="AF349" s="169"/>
      <c r="AG349" s="169"/>
      <c r="AH349" s="169"/>
      <c r="AI349" s="169"/>
      <c r="AJ349" s="169"/>
      <c r="AK349" s="169"/>
      <c r="AL349" s="169"/>
      <c r="AM349" s="169"/>
      <c r="AN349" s="169"/>
      <c r="AO349" s="185"/>
      <c r="AP349" s="24"/>
      <c r="AQ349" s="8"/>
    </row>
    <row r="350" spans="1:43" ht="16.5">
      <c r="A350" s="103"/>
      <c r="B350" s="193"/>
      <c r="C350" s="193"/>
      <c r="D350" s="119"/>
      <c r="E350" s="128"/>
      <c r="F350" s="134"/>
      <c r="G350" s="134"/>
      <c r="H350" s="134"/>
      <c r="I350" s="134"/>
      <c r="J350" s="146"/>
      <c r="K350" s="149"/>
      <c r="L350" s="152"/>
      <c r="M350" s="28" t="b">
        <f>M344=N350</f>
        <v>0</v>
      </c>
      <c r="N350" s="29">
        <f>SUM(N344:N349)</f>
        <v>0</v>
      </c>
      <c r="O350" s="30" t="s">
        <v>112</v>
      </c>
      <c r="P350" s="31"/>
      <c r="Q350" s="32"/>
      <c r="R350" s="32"/>
      <c r="S350" s="32"/>
      <c r="T350" s="33">
        <f>SUM(T344:T349)</f>
        <v>0</v>
      </c>
      <c r="U350" s="34"/>
      <c r="V350" s="34"/>
      <c r="W350" s="35"/>
      <c r="X350" s="35"/>
      <c r="Y350" s="165"/>
      <c r="Z350" s="36"/>
      <c r="AA350" s="4"/>
      <c r="AB350" s="37"/>
      <c r="AC350" s="38"/>
      <c r="AD350" s="53"/>
      <c r="AE350" s="38"/>
      <c r="AF350" s="38"/>
      <c r="AG350" s="38"/>
      <c r="AH350" s="38"/>
      <c r="AI350" s="38"/>
      <c r="AJ350" s="38"/>
      <c r="AK350" s="38"/>
      <c r="AL350" s="38"/>
      <c r="AM350" s="38"/>
      <c r="AN350" s="38"/>
      <c r="AO350" s="39"/>
      <c r="AP350" s="24"/>
      <c r="AQ350" s="8"/>
    </row>
    <row r="351" spans="1:43" ht="14.65" customHeight="1">
      <c r="A351" s="103">
        <f>+A344+1</f>
        <v>9</v>
      </c>
      <c r="B351" s="193" t="s">
        <v>211</v>
      </c>
      <c r="C351" s="193"/>
      <c r="D351" s="117">
        <f>+Noviembre!M351</f>
        <v>44</v>
      </c>
      <c r="E351" s="126"/>
      <c r="F351" s="132"/>
      <c r="G351" s="132"/>
      <c r="H351" s="132"/>
      <c r="I351" s="132"/>
      <c r="J351" s="144">
        <f>+F351+G351</f>
        <v>0</v>
      </c>
      <c r="K351" s="147">
        <f>+AO351</f>
        <v>0</v>
      </c>
      <c r="L351" s="150">
        <f>+J351+K351</f>
        <v>0</v>
      </c>
      <c r="M351" s="153">
        <f>+(D351+E351)-L351+H351-I351</f>
        <v>44</v>
      </c>
      <c r="N351" s="14"/>
      <c r="O351" s="15"/>
      <c r="P351" s="15"/>
      <c r="Q351" s="16"/>
      <c r="R351" s="17" t="str">
        <f ca="1">IF(Q351=0," ",IFERROR(IF(DATEDIF(TODAY(),Q351,"M")&lt;=5,"ROJO",IF(DATEDIF(TODAY(),Q351,"M")&gt;=12,"VERDE",IF(AND(DATEDIF(TODAY(),Q351,"M")&gt;=6,DATEDIF(TODAY(),Q351,"M")&lt;=11),"AMARILLO"))),S351))</f>
        <v xml:space="preserve"> </v>
      </c>
      <c r="S351" s="17" t="str">
        <f>IF(Q351=0," ",IF(Q351&lt;=$N$4,"VENCIDO","NO VENCIDO"))</f>
        <v xml:space="preserve"> </v>
      </c>
      <c r="T351" s="18"/>
      <c r="U351" s="19"/>
      <c r="V351" s="19"/>
      <c r="W351" s="20"/>
      <c r="X351" s="20"/>
      <c r="Y351" s="163">
        <f>+AT351</f>
        <v>0</v>
      </c>
      <c r="Z351" s="21"/>
      <c r="AA351" s="4"/>
      <c r="AB351" s="167"/>
      <c r="AC351" s="167"/>
      <c r="AD351" s="171">
        <f>+AB351+AC351</f>
        <v>0</v>
      </c>
      <c r="AE351" s="167"/>
      <c r="AF351" s="167"/>
      <c r="AG351" s="167"/>
      <c r="AH351" s="167"/>
      <c r="AI351" s="167"/>
      <c r="AJ351" s="167"/>
      <c r="AK351" s="167"/>
      <c r="AL351" s="167"/>
      <c r="AM351" s="167"/>
      <c r="AN351" s="167"/>
      <c r="AO351" s="183">
        <f>SUM(AD351:AN356)</f>
        <v>0</v>
      </c>
      <c r="AP351" s="24"/>
      <c r="AQ351" s="8"/>
    </row>
    <row r="352" spans="1:43" ht="14.65" customHeight="1">
      <c r="A352" s="103"/>
      <c r="B352" s="193"/>
      <c r="C352" s="193"/>
      <c r="D352" s="118"/>
      <c r="E352" s="127"/>
      <c r="F352" s="133"/>
      <c r="G352" s="133"/>
      <c r="H352" s="133"/>
      <c r="I352" s="133"/>
      <c r="J352" s="145"/>
      <c r="K352" s="148"/>
      <c r="L352" s="151"/>
      <c r="M352" s="154"/>
      <c r="N352" s="14"/>
      <c r="O352" s="15"/>
      <c r="P352" s="15"/>
      <c r="Q352" s="16"/>
      <c r="R352" s="17" t="str">
        <f ca="1">IF(Q352=0," ",IFERROR(IF(DATEDIF(TODAY(),Q352,"M")&lt;=5,"ROJO",IF(DATEDIF(TODAY(),Q352,"M")&gt;=12,"VERDE",IF(AND(DATEDIF(TODAY(),Q352,"M")&gt;=6,DATEDIF(TODAY(),Q352,"M")&lt;=11),"AMARILLO"))),S352))</f>
        <v xml:space="preserve"> </v>
      </c>
      <c r="S352" s="25" t="str">
        <f>IF(Q352=0," ",IF(Q352&lt;=$N$4,"VENCIDO","NO VENCIDO"))</f>
        <v xml:space="preserve"> </v>
      </c>
      <c r="T352" s="18"/>
      <c r="U352" s="19"/>
      <c r="V352" s="19"/>
      <c r="W352" s="20"/>
      <c r="X352" s="20"/>
      <c r="Y352" s="164"/>
      <c r="Z352" s="21"/>
      <c r="AA352" s="4"/>
      <c r="AB352" s="168"/>
      <c r="AC352" s="168"/>
      <c r="AD352" s="172"/>
      <c r="AE352" s="168"/>
      <c r="AF352" s="168"/>
      <c r="AG352" s="168"/>
      <c r="AH352" s="168"/>
      <c r="AI352" s="168"/>
      <c r="AJ352" s="168"/>
      <c r="AK352" s="168"/>
      <c r="AL352" s="168"/>
      <c r="AM352" s="168"/>
      <c r="AN352" s="168"/>
      <c r="AO352" s="184"/>
      <c r="AP352" s="24"/>
      <c r="AQ352" s="8"/>
    </row>
    <row r="353" spans="1:43" ht="14.65" customHeight="1">
      <c r="A353" s="103"/>
      <c r="B353" s="193"/>
      <c r="C353" s="193"/>
      <c r="D353" s="118"/>
      <c r="E353" s="127"/>
      <c r="F353" s="133"/>
      <c r="G353" s="133"/>
      <c r="H353" s="133"/>
      <c r="I353" s="133"/>
      <c r="J353" s="145"/>
      <c r="K353" s="148"/>
      <c r="L353" s="151"/>
      <c r="M353" s="154"/>
      <c r="N353" s="14"/>
      <c r="O353" s="15"/>
      <c r="P353" s="15"/>
      <c r="Q353" s="16"/>
      <c r="R353" s="40"/>
      <c r="S353" s="41"/>
      <c r="T353" s="18"/>
      <c r="U353" s="19"/>
      <c r="V353" s="19"/>
      <c r="W353" s="20"/>
      <c r="X353" s="20"/>
      <c r="Y353" s="164"/>
      <c r="Z353" s="21"/>
      <c r="AA353" s="4"/>
      <c r="AB353" s="168"/>
      <c r="AC353" s="168"/>
      <c r="AD353" s="172"/>
      <c r="AE353" s="168"/>
      <c r="AF353" s="168"/>
      <c r="AG353" s="168"/>
      <c r="AH353" s="168"/>
      <c r="AI353" s="168"/>
      <c r="AJ353" s="168"/>
      <c r="AK353" s="168"/>
      <c r="AL353" s="168"/>
      <c r="AM353" s="168"/>
      <c r="AN353" s="168"/>
      <c r="AO353" s="184"/>
      <c r="AP353" s="24"/>
      <c r="AQ353" s="8"/>
    </row>
    <row r="354" spans="1:43" ht="14.65" customHeight="1">
      <c r="A354" s="103"/>
      <c r="B354" s="193"/>
      <c r="C354" s="193"/>
      <c r="D354" s="118"/>
      <c r="E354" s="127"/>
      <c r="F354" s="133"/>
      <c r="G354" s="133"/>
      <c r="H354" s="133"/>
      <c r="I354" s="133"/>
      <c r="J354" s="145"/>
      <c r="K354" s="148"/>
      <c r="L354" s="151"/>
      <c r="M354" s="154"/>
      <c r="N354" s="14"/>
      <c r="O354" s="15"/>
      <c r="P354" s="15"/>
      <c r="Q354" s="16"/>
      <c r="R354" s="17" t="str">
        <f ca="1">IF(Q354=0," ",IFERROR(IF(DATEDIF(TODAY(),Q354,"M")&lt;=5,"ROJO",IF(DATEDIF(TODAY(),Q354,"M")&gt;=12,"VERDE",IF(AND(DATEDIF(TODAY(),Q354,"M")&gt;=6,DATEDIF(TODAY(),Q354,"M")&lt;=11),"AMARILLO"))),S354))</f>
        <v xml:space="preserve"> </v>
      </c>
      <c r="S354" s="25" t="str">
        <f>IF(Q354=0," ",IF(Q354&lt;=$N$4,"VENCIDO","NO VENCIDO"))</f>
        <v xml:space="preserve"> </v>
      </c>
      <c r="T354" s="18"/>
      <c r="U354" s="19"/>
      <c r="V354" s="19"/>
      <c r="W354" s="20"/>
      <c r="X354" s="20"/>
      <c r="Y354" s="164"/>
      <c r="Z354" s="21"/>
      <c r="AA354" s="4"/>
      <c r="AB354" s="168"/>
      <c r="AC354" s="168"/>
      <c r="AD354" s="172"/>
      <c r="AE354" s="168"/>
      <c r="AF354" s="168"/>
      <c r="AG354" s="168"/>
      <c r="AH354" s="168"/>
      <c r="AI354" s="168"/>
      <c r="AJ354" s="168"/>
      <c r="AK354" s="168"/>
      <c r="AL354" s="168"/>
      <c r="AM354" s="168"/>
      <c r="AN354" s="168"/>
      <c r="AO354" s="184"/>
      <c r="AP354" s="24"/>
      <c r="AQ354" s="8"/>
    </row>
    <row r="355" spans="1:43" ht="14.65" customHeight="1">
      <c r="A355" s="103"/>
      <c r="B355" s="193"/>
      <c r="C355" s="193"/>
      <c r="D355" s="118"/>
      <c r="E355" s="127"/>
      <c r="F355" s="133"/>
      <c r="G355" s="133"/>
      <c r="H355" s="133"/>
      <c r="I355" s="133"/>
      <c r="J355" s="145"/>
      <c r="K355" s="148"/>
      <c r="L355" s="151"/>
      <c r="M355" s="154"/>
      <c r="N355" s="14"/>
      <c r="O355" s="15"/>
      <c r="P355" s="15"/>
      <c r="Q355" s="16"/>
      <c r="R355" s="17" t="str">
        <f ca="1">IF(Q355=0," ",IFERROR(IF(DATEDIF(TODAY(),Q355,"M")&lt;=5,"ROJO",IF(DATEDIF(TODAY(),Q355,"M")&gt;=12,"VERDE",IF(AND(DATEDIF(TODAY(),Q355,"M")&gt;=6,DATEDIF(TODAY(),Q355,"M")&lt;=11),"AMARILLO"))),S355))</f>
        <v xml:space="preserve"> </v>
      </c>
      <c r="S355" s="25" t="str">
        <f>IF(Q355=0," ",IF(Q355&lt;=$N$4,"VENCIDO","NO VENCIDO"))</f>
        <v xml:space="preserve"> </v>
      </c>
      <c r="T355" s="18"/>
      <c r="U355" s="19"/>
      <c r="V355" s="19"/>
      <c r="W355" s="20"/>
      <c r="X355" s="20"/>
      <c r="Y355" s="164"/>
      <c r="Z355" s="21"/>
      <c r="AA355" s="4"/>
      <c r="AB355" s="168"/>
      <c r="AC355" s="168"/>
      <c r="AD355" s="172"/>
      <c r="AE355" s="168"/>
      <c r="AF355" s="168"/>
      <c r="AG355" s="168"/>
      <c r="AH355" s="168"/>
      <c r="AI355" s="168"/>
      <c r="AJ355" s="168"/>
      <c r="AK355" s="168"/>
      <c r="AL355" s="168"/>
      <c r="AM355" s="168"/>
      <c r="AN355" s="168"/>
      <c r="AO355" s="184"/>
      <c r="AP355" s="24"/>
      <c r="AQ355" s="8"/>
    </row>
    <row r="356" spans="1:43" ht="14.65" customHeight="1">
      <c r="A356" s="103"/>
      <c r="B356" s="193"/>
      <c r="C356" s="193"/>
      <c r="D356" s="118"/>
      <c r="E356" s="127"/>
      <c r="F356" s="133"/>
      <c r="G356" s="133"/>
      <c r="H356" s="133"/>
      <c r="I356" s="133"/>
      <c r="J356" s="145"/>
      <c r="K356" s="148"/>
      <c r="L356" s="151"/>
      <c r="M356" s="155"/>
      <c r="N356" s="14"/>
      <c r="O356" s="15"/>
      <c r="P356" s="15"/>
      <c r="Q356" s="16"/>
      <c r="R356" s="17" t="str">
        <f ca="1">IF(Q356=0," ",IFERROR(IF(DATEDIF(TODAY(),Q356,"M")&lt;=5,"ROJO",IF(DATEDIF(TODAY(),Q356,"M")&gt;=12,"VERDE",IF(AND(DATEDIF(TODAY(),Q356,"M")&gt;=6,DATEDIF(TODAY(),Q356,"M")&lt;=11),"AMARILLO"))),S356))</f>
        <v xml:space="preserve"> </v>
      </c>
      <c r="S356" s="25" t="str">
        <f>IF(Q356=0," ",IF(Q356&lt;=$N$4,"VENCIDO","NO VENCIDO"))</f>
        <v xml:space="preserve"> </v>
      </c>
      <c r="T356" s="18"/>
      <c r="U356" s="19"/>
      <c r="V356" s="19"/>
      <c r="W356" s="20"/>
      <c r="X356" s="20"/>
      <c r="Y356" s="164"/>
      <c r="Z356" s="21"/>
      <c r="AA356" s="4"/>
      <c r="AB356" s="169"/>
      <c r="AC356" s="169"/>
      <c r="AD356" s="173"/>
      <c r="AE356" s="169"/>
      <c r="AF356" s="169"/>
      <c r="AG356" s="169"/>
      <c r="AH356" s="169"/>
      <c r="AI356" s="169"/>
      <c r="AJ356" s="169"/>
      <c r="AK356" s="169"/>
      <c r="AL356" s="169"/>
      <c r="AM356" s="169"/>
      <c r="AN356" s="169"/>
      <c r="AO356" s="185"/>
      <c r="AP356" s="24"/>
      <c r="AQ356" s="8"/>
    </row>
    <row r="357" spans="1:43" ht="16.5">
      <c r="A357" s="103"/>
      <c r="B357" s="193"/>
      <c r="C357" s="193"/>
      <c r="D357" s="119"/>
      <c r="E357" s="128"/>
      <c r="F357" s="134"/>
      <c r="G357" s="134"/>
      <c r="H357" s="134"/>
      <c r="I357" s="134"/>
      <c r="J357" s="146"/>
      <c r="K357" s="149"/>
      <c r="L357" s="152"/>
      <c r="M357" s="28" t="b">
        <f>M351=N357</f>
        <v>0</v>
      </c>
      <c r="N357" s="29">
        <f>SUM(N351:N356)</f>
        <v>0</v>
      </c>
      <c r="O357" s="30" t="s">
        <v>112</v>
      </c>
      <c r="P357" s="31"/>
      <c r="Q357" s="32"/>
      <c r="R357" s="32"/>
      <c r="S357" s="32"/>
      <c r="T357" s="33">
        <f>SUM(T351:T356)</f>
        <v>0</v>
      </c>
      <c r="U357" s="34"/>
      <c r="V357" s="34"/>
      <c r="W357" s="35"/>
      <c r="X357" s="35"/>
      <c r="Y357" s="165"/>
      <c r="Z357" s="36"/>
      <c r="AA357" s="4"/>
      <c r="AB357" s="37"/>
      <c r="AC357" s="38"/>
      <c r="AD357" s="53"/>
      <c r="AE357" s="38"/>
      <c r="AF357" s="38"/>
      <c r="AG357" s="38"/>
      <c r="AH357" s="38"/>
      <c r="AI357" s="38"/>
      <c r="AJ357" s="38"/>
      <c r="AK357" s="38"/>
      <c r="AL357" s="38"/>
      <c r="AM357" s="38"/>
      <c r="AN357" s="38"/>
      <c r="AO357" s="39"/>
      <c r="AP357" s="24"/>
      <c r="AQ357" s="8"/>
    </row>
    <row r="358" spans="1:43" ht="14.65" customHeight="1">
      <c r="A358" s="103">
        <f>+A351+1</f>
        <v>10</v>
      </c>
      <c r="B358" s="193" t="s">
        <v>213</v>
      </c>
      <c r="C358" s="193"/>
      <c r="D358" s="117">
        <f>+Noviembre!M358</f>
        <v>0</v>
      </c>
      <c r="E358" s="126"/>
      <c r="F358" s="132"/>
      <c r="G358" s="132"/>
      <c r="H358" s="132"/>
      <c r="I358" s="132"/>
      <c r="J358" s="144">
        <f>+F358+G358</f>
        <v>0</v>
      </c>
      <c r="K358" s="147">
        <f>+AO358</f>
        <v>0</v>
      </c>
      <c r="L358" s="150">
        <f>+J358+K358</f>
        <v>0</v>
      </c>
      <c r="M358" s="153">
        <f>+(D358+E358)-L358+H358-I358</f>
        <v>0</v>
      </c>
      <c r="N358" s="14"/>
      <c r="O358" s="15"/>
      <c r="P358" s="15"/>
      <c r="Q358" s="16"/>
      <c r="R358" s="17" t="str">
        <f ca="1">IF(Q358=0," ",IFERROR(IF(DATEDIF(TODAY(),Q358,"M")&lt;=5,"ROJO",IF(DATEDIF(TODAY(),Q358,"M")&gt;=12,"VERDE",IF(AND(DATEDIF(TODAY(),Q358,"M")&gt;=6,DATEDIF(TODAY(),Q358,"M")&lt;=11),"AMARILLO"))),S358))</f>
        <v xml:space="preserve"> </v>
      </c>
      <c r="S358" s="17" t="str">
        <f>IF(Q358=0," ",IF(Q358&lt;=$N$4,"VENCIDO","NO VENCIDO"))</f>
        <v xml:space="preserve"> </v>
      </c>
      <c r="T358" s="18"/>
      <c r="U358" s="19"/>
      <c r="V358" s="19"/>
      <c r="W358" s="20"/>
      <c r="X358" s="20"/>
      <c r="Y358" s="163">
        <f>+AT358</f>
        <v>0</v>
      </c>
      <c r="Z358" s="21"/>
      <c r="AA358" s="4"/>
      <c r="AB358" s="167"/>
      <c r="AC358" s="167"/>
      <c r="AD358" s="171">
        <f>+AB358+AC358</f>
        <v>0</v>
      </c>
      <c r="AE358" s="167"/>
      <c r="AF358" s="167"/>
      <c r="AG358" s="167"/>
      <c r="AH358" s="167"/>
      <c r="AI358" s="167"/>
      <c r="AJ358" s="167"/>
      <c r="AK358" s="167"/>
      <c r="AL358" s="167"/>
      <c r="AM358" s="167"/>
      <c r="AN358" s="167"/>
      <c r="AO358" s="183">
        <f>SUM(AD358:AN363)</f>
        <v>0</v>
      </c>
      <c r="AP358" s="24"/>
      <c r="AQ358" s="8"/>
    </row>
    <row r="359" spans="1:43" ht="14.65" customHeight="1">
      <c r="A359" s="103"/>
      <c r="B359" s="193"/>
      <c r="C359" s="193"/>
      <c r="D359" s="118"/>
      <c r="E359" s="127"/>
      <c r="F359" s="133"/>
      <c r="G359" s="133"/>
      <c r="H359" s="133"/>
      <c r="I359" s="133"/>
      <c r="J359" s="145"/>
      <c r="K359" s="148"/>
      <c r="L359" s="151"/>
      <c r="M359" s="154"/>
      <c r="N359" s="14"/>
      <c r="O359" s="15"/>
      <c r="P359" s="15"/>
      <c r="Q359" s="16"/>
      <c r="R359" s="17" t="str">
        <f ca="1">IF(Q359=0," ",IFERROR(IF(DATEDIF(TODAY(),Q359,"M")&lt;=5,"ROJO",IF(DATEDIF(TODAY(),Q359,"M")&gt;=12,"VERDE",IF(AND(DATEDIF(TODAY(),Q359,"M")&gt;=6,DATEDIF(TODAY(),Q359,"M")&lt;=11),"AMARILLO"))),S359))</f>
        <v xml:space="preserve"> </v>
      </c>
      <c r="S359" s="25" t="str">
        <f>IF(Q359=0," ",IF(Q359&lt;=$N$4,"VENCIDO","NO VENCIDO"))</f>
        <v xml:space="preserve"> </v>
      </c>
      <c r="T359" s="18"/>
      <c r="U359" s="19"/>
      <c r="V359" s="19"/>
      <c r="W359" s="20"/>
      <c r="X359" s="20"/>
      <c r="Y359" s="164"/>
      <c r="Z359" s="21"/>
      <c r="AA359" s="4"/>
      <c r="AB359" s="168"/>
      <c r="AC359" s="168"/>
      <c r="AD359" s="172"/>
      <c r="AE359" s="168"/>
      <c r="AF359" s="168"/>
      <c r="AG359" s="168"/>
      <c r="AH359" s="168"/>
      <c r="AI359" s="168"/>
      <c r="AJ359" s="168"/>
      <c r="AK359" s="168"/>
      <c r="AL359" s="168"/>
      <c r="AM359" s="168"/>
      <c r="AN359" s="168"/>
      <c r="AO359" s="184"/>
      <c r="AP359" s="24"/>
      <c r="AQ359" s="8"/>
    </row>
    <row r="360" spans="1:43" ht="14.65" customHeight="1">
      <c r="A360" s="103"/>
      <c r="B360" s="193"/>
      <c r="C360" s="193"/>
      <c r="D360" s="118"/>
      <c r="E360" s="127"/>
      <c r="F360" s="133"/>
      <c r="G360" s="133"/>
      <c r="H360" s="133"/>
      <c r="I360" s="133"/>
      <c r="J360" s="145"/>
      <c r="K360" s="148"/>
      <c r="L360" s="151"/>
      <c r="M360" s="154"/>
      <c r="N360" s="14"/>
      <c r="O360" s="15"/>
      <c r="P360" s="15"/>
      <c r="Q360" s="16"/>
      <c r="R360" s="40"/>
      <c r="S360" s="41"/>
      <c r="T360" s="18"/>
      <c r="U360" s="19"/>
      <c r="V360" s="19"/>
      <c r="W360" s="20"/>
      <c r="X360" s="20"/>
      <c r="Y360" s="164"/>
      <c r="Z360" s="21"/>
      <c r="AA360" s="4"/>
      <c r="AB360" s="168"/>
      <c r="AC360" s="168"/>
      <c r="AD360" s="172"/>
      <c r="AE360" s="168"/>
      <c r="AF360" s="168"/>
      <c r="AG360" s="168"/>
      <c r="AH360" s="168"/>
      <c r="AI360" s="168"/>
      <c r="AJ360" s="168"/>
      <c r="AK360" s="168"/>
      <c r="AL360" s="168"/>
      <c r="AM360" s="168"/>
      <c r="AN360" s="168"/>
      <c r="AO360" s="184"/>
      <c r="AP360" s="24"/>
      <c r="AQ360" s="8"/>
    </row>
    <row r="361" spans="1:43" ht="14.65" customHeight="1">
      <c r="A361" s="103"/>
      <c r="B361" s="193"/>
      <c r="C361" s="193"/>
      <c r="D361" s="118"/>
      <c r="E361" s="127"/>
      <c r="F361" s="133"/>
      <c r="G361" s="133"/>
      <c r="H361" s="133"/>
      <c r="I361" s="133"/>
      <c r="J361" s="145"/>
      <c r="K361" s="148"/>
      <c r="L361" s="151"/>
      <c r="M361" s="154"/>
      <c r="N361" s="14"/>
      <c r="O361" s="15"/>
      <c r="P361" s="15"/>
      <c r="Q361" s="16"/>
      <c r="R361" s="17" t="str">
        <f ca="1">IF(Q361=0," ",IFERROR(IF(DATEDIF(TODAY(),Q361,"M")&lt;=5,"ROJO",IF(DATEDIF(TODAY(),Q361,"M")&gt;=12,"VERDE",IF(AND(DATEDIF(TODAY(),Q361,"M")&gt;=6,DATEDIF(TODAY(),Q361,"M")&lt;=11),"AMARILLO"))),S361))</f>
        <v xml:space="preserve"> </v>
      </c>
      <c r="S361" s="25" t="str">
        <f>IF(Q361=0," ",IF(Q361&lt;=$N$4,"VENCIDO","NO VENCIDO"))</f>
        <v xml:space="preserve"> </v>
      </c>
      <c r="T361" s="18"/>
      <c r="U361" s="19"/>
      <c r="V361" s="19"/>
      <c r="W361" s="20"/>
      <c r="X361" s="20"/>
      <c r="Y361" s="164"/>
      <c r="Z361" s="21"/>
      <c r="AA361" s="4"/>
      <c r="AB361" s="168"/>
      <c r="AC361" s="168"/>
      <c r="AD361" s="172"/>
      <c r="AE361" s="168"/>
      <c r="AF361" s="168"/>
      <c r="AG361" s="168"/>
      <c r="AH361" s="168"/>
      <c r="AI361" s="168"/>
      <c r="AJ361" s="168"/>
      <c r="AK361" s="168"/>
      <c r="AL361" s="168"/>
      <c r="AM361" s="168"/>
      <c r="AN361" s="168"/>
      <c r="AO361" s="184"/>
      <c r="AP361" s="24"/>
      <c r="AQ361" s="8"/>
    </row>
    <row r="362" spans="1:43" ht="14.65" customHeight="1">
      <c r="A362" s="103"/>
      <c r="B362" s="193"/>
      <c r="C362" s="193"/>
      <c r="D362" s="118"/>
      <c r="E362" s="127"/>
      <c r="F362" s="133"/>
      <c r="G362" s="133"/>
      <c r="H362" s="133"/>
      <c r="I362" s="133"/>
      <c r="J362" s="145"/>
      <c r="K362" s="148"/>
      <c r="L362" s="151"/>
      <c r="M362" s="154"/>
      <c r="N362" s="14"/>
      <c r="O362" s="15"/>
      <c r="P362" s="15"/>
      <c r="Q362" s="16"/>
      <c r="R362" s="17" t="str">
        <f ca="1">IF(Q362=0," ",IFERROR(IF(DATEDIF(TODAY(),Q362,"M")&lt;=5,"ROJO",IF(DATEDIF(TODAY(),Q362,"M")&gt;=12,"VERDE",IF(AND(DATEDIF(TODAY(),Q362,"M")&gt;=6,DATEDIF(TODAY(),Q362,"M")&lt;=11),"AMARILLO"))),S362))</f>
        <v xml:space="preserve"> </v>
      </c>
      <c r="S362" s="25" t="str">
        <f>IF(Q362=0," ",IF(Q362&lt;=$N$4,"VENCIDO","NO VENCIDO"))</f>
        <v xml:space="preserve"> </v>
      </c>
      <c r="T362" s="18"/>
      <c r="U362" s="19"/>
      <c r="V362" s="19"/>
      <c r="W362" s="20"/>
      <c r="X362" s="20"/>
      <c r="Y362" s="164"/>
      <c r="Z362" s="21"/>
      <c r="AA362" s="4"/>
      <c r="AB362" s="168"/>
      <c r="AC362" s="168"/>
      <c r="AD362" s="172"/>
      <c r="AE362" s="168"/>
      <c r="AF362" s="168"/>
      <c r="AG362" s="168"/>
      <c r="AH362" s="168"/>
      <c r="AI362" s="168"/>
      <c r="AJ362" s="168"/>
      <c r="AK362" s="168"/>
      <c r="AL362" s="168"/>
      <c r="AM362" s="168"/>
      <c r="AN362" s="168"/>
      <c r="AO362" s="184"/>
      <c r="AP362" s="24"/>
      <c r="AQ362" s="8"/>
    </row>
    <row r="363" spans="1:43" ht="14.65" customHeight="1">
      <c r="A363" s="103"/>
      <c r="B363" s="193"/>
      <c r="C363" s="193"/>
      <c r="D363" s="118"/>
      <c r="E363" s="127"/>
      <c r="F363" s="133"/>
      <c r="G363" s="133"/>
      <c r="H363" s="133"/>
      <c r="I363" s="133"/>
      <c r="J363" s="145"/>
      <c r="K363" s="148"/>
      <c r="L363" s="151"/>
      <c r="M363" s="155"/>
      <c r="N363" s="14"/>
      <c r="O363" s="15"/>
      <c r="P363" s="15"/>
      <c r="Q363" s="16"/>
      <c r="R363" s="17" t="str">
        <f ca="1">IF(Q363=0," ",IFERROR(IF(DATEDIF(TODAY(),Q363,"M")&lt;=5,"ROJO",IF(DATEDIF(TODAY(),Q363,"M")&gt;=12,"VERDE",IF(AND(DATEDIF(TODAY(),Q363,"M")&gt;=6,DATEDIF(TODAY(),Q363,"M")&lt;=11),"AMARILLO"))),S363))</f>
        <v xml:space="preserve"> </v>
      </c>
      <c r="S363" s="25" t="str">
        <f>IF(Q363=0," ",IF(Q363&lt;=$N$4,"VENCIDO","NO VENCIDO"))</f>
        <v xml:space="preserve"> </v>
      </c>
      <c r="T363" s="18"/>
      <c r="U363" s="19"/>
      <c r="V363" s="19"/>
      <c r="W363" s="20"/>
      <c r="X363" s="20"/>
      <c r="Y363" s="164"/>
      <c r="Z363" s="21"/>
      <c r="AA363" s="4"/>
      <c r="AB363" s="169"/>
      <c r="AC363" s="169"/>
      <c r="AD363" s="173"/>
      <c r="AE363" s="169"/>
      <c r="AF363" s="169"/>
      <c r="AG363" s="169"/>
      <c r="AH363" s="169"/>
      <c r="AI363" s="169"/>
      <c r="AJ363" s="169"/>
      <c r="AK363" s="169"/>
      <c r="AL363" s="169"/>
      <c r="AM363" s="169"/>
      <c r="AN363" s="169"/>
      <c r="AO363" s="185"/>
      <c r="AP363" s="24"/>
      <c r="AQ363" s="8"/>
    </row>
    <row r="364" spans="1:43" ht="16.5">
      <c r="A364" s="103"/>
      <c r="B364" s="193"/>
      <c r="C364" s="193"/>
      <c r="D364" s="119"/>
      <c r="E364" s="128"/>
      <c r="F364" s="134"/>
      <c r="G364" s="134"/>
      <c r="H364" s="134"/>
      <c r="I364" s="134"/>
      <c r="J364" s="146"/>
      <c r="K364" s="149"/>
      <c r="L364" s="152"/>
      <c r="M364" s="28" t="b">
        <f>M358=N364</f>
        <v>1</v>
      </c>
      <c r="N364" s="29">
        <f>SUM(N358:N363)</f>
        <v>0</v>
      </c>
      <c r="O364" s="30" t="s">
        <v>112</v>
      </c>
      <c r="P364" s="31"/>
      <c r="Q364" s="32"/>
      <c r="R364" s="32"/>
      <c r="S364" s="32"/>
      <c r="T364" s="33">
        <f>SUM(T358:T363)</f>
        <v>0</v>
      </c>
      <c r="U364" s="34"/>
      <c r="V364" s="34"/>
      <c r="W364" s="35"/>
      <c r="X364" s="35"/>
      <c r="Y364" s="165"/>
      <c r="Z364" s="36"/>
      <c r="AA364" s="4"/>
      <c r="AB364" s="37"/>
      <c r="AC364" s="38"/>
      <c r="AD364" s="53"/>
      <c r="AE364" s="38"/>
      <c r="AF364" s="38"/>
      <c r="AG364" s="38"/>
      <c r="AH364" s="38"/>
      <c r="AI364" s="38"/>
      <c r="AJ364" s="38"/>
      <c r="AK364" s="38"/>
      <c r="AL364" s="38"/>
      <c r="AM364" s="38"/>
      <c r="AN364" s="38"/>
      <c r="AO364" s="39"/>
      <c r="AP364" s="24"/>
      <c r="AQ364" s="8"/>
    </row>
    <row r="365" spans="1:43" ht="14.65" customHeight="1">
      <c r="A365" s="45">
        <f>+A358+1</f>
        <v>11</v>
      </c>
      <c r="B365" s="99" t="s">
        <v>214</v>
      </c>
      <c r="C365" s="99"/>
      <c r="D365" s="54">
        <f>+Noviembre!M365</f>
        <v>54</v>
      </c>
      <c r="E365" s="55"/>
      <c r="F365" s="56"/>
      <c r="G365" s="56"/>
      <c r="H365" s="26"/>
      <c r="I365" s="26"/>
      <c r="J365" s="27">
        <f t="shared" ref="J365:J371" si="3">+F365+G365</f>
        <v>0</v>
      </c>
      <c r="K365" s="57">
        <f t="shared" ref="K365:K371" si="4">+AO365</f>
        <v>0</v>
      </c>
      <c r="L365" s="58">
        <f t="shared" ref="L365:L371" si="5">+J365+K365</f>
        <v>0</v>
      </c>
      <c r="M365" s="59">
        <f t="shared" ref="M365:M371" si="6">+(D365+E365)-(L365)+H365-I365</f>
        <v>54</v>
      </c>
      <c r="N365" s="14"/>
      <c r="O365" s="15"/>
      <c r="P365" s="15"/>
      <c r="Q365" s="16"/>
      <c r="R365" s="17" t="str">
        <f t="shared" ref="R365:R371" ca="1" si="7">IF(Q365=0," ",IFERROR(IF(DATEDIF(TODAY(),Q365,"M")&lt;=5,"ROJO",IF(DATEDIF(TODAY(),Q365,"M")&gt;=12,"VERDE",IF(AND(DATEDIF(TODAY(),Q365,"M")&gt;=6,DATEDIF(TODAY(),Q365,"M")&lt;=11),"AMARILLO"))),S365))</f>
        <v xml:space="preserve"> </v>
      </c>
      <c r="S365" s="25" t="str">
        <f t="shared" ref="S365:S371" si="8">IF(Q365=0," ",IF(Q365&lt;=$N$4,"VENCIDO","NO VENCIDO"))</f>
        <v xml:space="preserve"> </v>
      </c>
      <c r="T365" s="18"/>
      <c r="U365" s="19"/>
      <c r="V365" s="19"/>
      <c r="W365" s="20"/>
      <c r="X365" s="20"/>
      <c r="Y365" s="60"/>
      <c r="Z365" s="61"/>
      <c r="AA365" s="4"/>
      <c r="AB365" s="22"/>
      <c r="AC365" s="22"/>
      <c r="AD365" s="23">
        <f t="shared" ref="AD365:AD371" si="9">+AB365+AC365</f>
        <v>0</v>
      </c>
      <c r="AE365" s="22"/>
      <c r="AF365" s="22"/>
      <c r="AG365" s="22"/>
      <c r="AH365" s="22"/>
      <c r="AI365" s="22"/>
      <c r="AJ365" s="22"/>
      <c r="AK365" s="22"/>
      <c r="AL365" s="22"/>
      <c r="AM365" s="22"/>
      <c r="AN365" s="22"/>
      <c r="AO365" s="62">
        <f>SUM(AD365:AN365)</f>
        <v>0</v>
      </c>
      <c r="AP365" s="24"/>
      <c r="AQ365" s="8"/>
    </row>
    <row r="366" spans="1:43" ht="14.65" customHeight="1">
      <c r="A366" s="45">
        <f t="shared" ref="A366:A371" si="10">A365+1</f>
        <v>12</v>
      </c>
      <c r="B366" s="99" t="s">
        <v>215</v>
      </c>
      <c r="C366" s="99"/>
      <c r="D366" s="54">
        <f>+Noviembre!M366</f>
        <v>30</v>
      </c>
      <c r="E366" s="55"/>
      <c r="F366" s="56"/>
      <c r="G366" s="56"/>
      <c r="H366" s="26"/>
      <c r="I366" s="26"/>
      <c r="J366" s="27">
        <f t="shared" si="3"/>
        <v>0</v>
      </c>
      <c r="K366" s="57">
        <f t="shared" si="4"/>
        <v>0</v>
      </c>
      <c r="L366" s="58">
        <f t="shared" si="5"/>
        <v>0</v>
      </c>
      <c r="M366" s="59">
        <f t="shared" si="6"/>
        <v>30</v>
      </c>
      <c r="N366" s="14"/>
      <c r="O366" s="15"/>
      <c r="P366" s="15"/>
      <c r="Q366" s="16"/>
      <c r="R366" s="17" t="str">
        <f t="shared" ca="1" si="7"/>
        <v xml:space="preserve"> </v>
      </c>
      <c r="S366" s="25" t="str">
        <f t="shared" si="8"/>
        <v xml:space="preserve"> </v>
      </c>
      <c r="T366" s="18"/>
      <c r="U366" s="19"/>
      <c r="V366" s="19"/>
      <c r="W366" s="20"/>
      <c r="X366" s="20"/>
      <c r="Y366" s="63"/>
      <c r="Z366" s="61"/>
      <c r="AA366" s="4"/>
      <c r="AB366" s="22"/>
      <c r="AC366" s="22"/>
      <c r="AD366" s="23">
        <f t="shared" si="9"/>
        <v>0</v>
      </c>
      <c r="AE366" s="22"/>
      <c r="AF366" s="22"/>
      <c r="AG366" s="22"/>
      <c r="AH366" s="22"/>
      <c r="AI366" s="22"/>
      <c r="AJ366" s="22"/>
      <c r="AK366" s="22"/>
      <c r="AL366" s="22"/>
      <c r="AM366" s="22"/>
      <c r="AN366" s="22"/>
      <c r="AO366" s="62">
        <f t="shared" ref="AO366:AO371" si="11">SUM(AD366:AN366)</f>
        <v>0</v>
      </c>
      <c r="AP366" s="24"/>
      <c r="AQ366" s="8"/>
    </row>
    <row r="367" spans="1:43" ht="14.65" customHeight="1">
      <c r="A367" s="45">
        <f t="shared" si="10"/>
        <v>13</v>
      </c>
      <c r="B367" s="99" t="s">
        <v>216</v>
      </c>
      <c r="C367" s="99"/>
      <c r="D367" s="54">
        <f>+Noviembre!M367</f>
        <v>15</v>
      </c>
      <c r="E367" s="55"/>
      <c r="F367" s="56"/>
      <c r="G367" s="56"/>
      <c r="H367" s="26"/>
      <c r="I367" s="26"/>
      <c r="J367" s="27">
        <f t="shared" si="3"/>
        <v>0</v>
      </c>
      <c r="K367" s="57">
        <f t="shared" si="4"/>
        <v>0</v>
      </c>
      <c r="L367" s="58">
        <f t="shared" si="5"/>
        <v>0</v>
      </c>
      <c r="M367" s="59">
        <f t="shared" si="6"/>
        <v>15</v>
      </c>
      <c r="N367" s="14"/>
      <c r="O367" s="15"/>
      <c r="P367" s="15"/>
      <c r="Q367" s="16"/>
      <c r="R367" s="17" t="str">
        <f t="shared" ca="1" si="7"/>
        <v xml:space="preserve"> </v>
      </c>
      <c r="S367" s="25" t="str">
        <f t="shared" si="8"/>
        <v xml:space="preserve"> </v>
      </c>
      <c r="T367" s="18"/>
      <c r="U367" s="19"/>
      <c r="V367" s="19"/>
      <c r="W367" s="20"/>
      <c r="X367" s="20"/>
      <c r="Y367" s="63"/>
      <c r="Z367" s="61"/>
      <c r="AA367" s="4"/>
      <c r="AB367" s="22"/>
      <c r="AC367" s="22"/>
      <c r="AD367" s="23">
        <f t="shared" si="9"/>
        <v>0</v>
      </c>
      <c r="AE367" s="22"/>
      <c r="AF367" s="22"/>
      <c r="AG367" s="22"/>
      <c r="AH367" s="22"/>
      <c r="AI367" s="22"/>
      <c r="AJ367" s="22"/>
      <c r="AK367" s="22"/>
      <c r="AL367" s="22"/>
      <c r="AM367" s="22"/>
      <c r="AN367" s="22"/>
      <c r="AO367" s="62">
        <f t="shared" si="11"/>
        <v>0</v>
      </c>
      <c r="AP367" s="24"/>
      <c r="AQ367" s="8"/>
    </row>
    <row r="368" spans="1:43" ht="14.65" customHeight="1">
      <c r="A368" s="45">
        <f t="shared" si="10"/>
        <v>14</v>
      </c>
      <c r="B368" s="99" t="s">
        <v>217</v>
      </c>
      <c r="C368" s="99"/>
      <c r="D368" s="54">
        <f>+Noviembre!M368</f>
        <v>16</v>
      </c>
      <c r="E368" s="55"/>
      <c r="F368" s="56"/>
      <c r="G368" s="56"/>
      <c r="H368" s="26"/>
      <c r="I368" s="26"/>
      <c r="J368" s="27">
        <f t="shared" si="3"/>
        <v>0</v>
      </c>
      <c r="K368" s="57">
        <f t="shared" si="4"/>
        <v>0</v>
      </c>
      <c r="L368" s="58">
        <f t="shared" si="5"/>
        <v>0</v>
      </c>
      <c r="M368" s="59">
        <f t="shared" si="6"/>
        <v>16</v>
      </c>
      <c r="N368" s="14"/>
      <c r="O368" s="15"/>
      <c r="P368" s="15"/>
      <c r="Q368" s="16"/>
      <c r="R368" s="17" t="str">
        <f t="shared" ca="1" si="7"/>
        <v xml:space="preserve"> </v>
      </c>
      <c r="S368" s="25" t="str">
        <f t="shared" si="8"/>
        <v xml:space="preserve"> </v>
      </c>
      <c r="T368" s="18"/>
      <c r="U368" s="19"/>
      <c r="V368" s="19"/>
      <c r="W368" s="20"/>
      <c r="X368" s="20"/>
      <c r="Y368" s="63"/>
      <c r="Z368" s="61"/>
      <c r="AA368" s="4"/>
      <c r="AB368" s="22"/>
      <c r="AC368" s="22"/>
      <c r="AD368" s="23">
        <f t="shared" si="9"/>
        <v>0</v>
      </c>
      <c r="AE368" s="22"/>
      <c r="AF368" s="22"/>
      <c r="AG368" s="22"/>
      <c r="AH368" s="22"/>
      <c r="AI368" s="22"/>
      <c r="AJ368" s="22"/>
      <c r="AK368" s="22"/>
      <c r="AL368" s="22"/>
      <c r="AM368" s="22"/>
      <c r="AN368" s="22"/>
      <c r="AO368" s="62">
        <f t="shared" si="11"/>
        <v>0</v>
      </c>
      <c r="AP368" s="24"/>
      <c r="AQ368" s="8"/>
    </row>
    <row r="369" spans="1:43" ht="14.65" customHeight="1">
      <c r="A369" s="45">
        <f t="shared" si="10"/>
        <v>15</v>
      </c>
      <c r="B369" s="99" t="s">
        <v>218</v>
      </c>
      <c r="C369" s="99"/>
      <c r="D369" s="54">
        <f>+Noviembre!M369</f>
        <v>7</v>
      </c>
      <c r="E369" s="55"/>
      <c r="F369" s="56"/>
      <c r="G369" s="56"/>
      <c r="H369" s="26"/>
      <c r="I369" s="26"/>
      <c r="J369" s="27">
        <f t="shared" si="3"/>
        <v>0</v>
      </c>
      <c r="K369" s="57">
        <f t="shared" si="4"/>
        <v>0</v>
      </c>
      <c r="L369" s="58">
        <f t="shared" si="5"/>
        <v>0</v>
      </c>
      <c r="M369" s="59">
        <f t="shared" si="6"/>
        <v>7</v>
      </c>
      <c r="N369" s="14"/>
      <c r="O369" s="15"/>
      <c r="P369" s="15"/>
      <c r="Q369" s="16"/>
      <c r="R369" s="17" t="str">
        <f t="shared" ca="1" si="7"/>
        <v xml:space="preserve"> </v>
      </c>
      <c r="S369" s="25" t="str">
        <f t="shared" si="8"/>
        <v xml:space="preserve"> </v>
      </c>
      <c r="T369" s="18"/>
      <c r="U369" s="19"/>
      <c r="V369" s="19"/>
      <c r="W369" s="20"/>
      <c r="X369" s="20"/>
      <c r="Y369" s="63"/>
      <c r="Z369" s="61"/>
      <c r="AA369" s="4"/>
      <c r="AB369" s="22"/>
      <c r="AC369" s="22"/>
      <c r="AD369" s="23">
        <f t="shared" si="9"/>
        <v>0</v>
      </c>
      <c r="AE369" s="22"/>
      <c r="AF369" s="22"/>
      <c r="AG369" s="22"/>
      <c r="AH369" s="22"/>
      <c r="AI369" s="22"/>
      <c r="AJ369" s="22"/>
      <c r="AK369" s="22"/>
      <c r="AL369" s="22"/>
      <c r="AM369" s="22"/>
      <c r="AN369" s="22"/>
      <c r="AO369" s="62">
        <f t="shared" si="11"/>
        <v>0</v>
      </c>
      <c r="AP369" s="24"/>
      <c r="AQ369" s="8"/>
    </row>
    <row r="370" spans="1:43" ht="16.5">
      <c r="A370" s="45">
        <f t="shared" si="10"/>
        <v>16</v>
      </c>
      <c r="B370" s="99" t="s">
        <v>219</v>
      </c>
      <c r="C370" s="99"/>
      <c r="D370" s="54">
        <f>+Noviembre!M370</f>
        <v>10</v>
      </c>
      <c r="E370" s="55"/>
      <c r="F370" s="56"/>
      <c r="G370" s="56"/>
      <c r="H370" s="26"/>
      <c r="I370" s="26"/>
      <c r="J370" s="27">
        <f t="shared" si="3"/>
        <v>0</v>
      </c>
      <c r="K370" s="57">
        <f t="shared" si="4"/>
        <v>0</v>
      </c>
      <c r="L370" s="58">
        <f t="shared" si="5"/>
        <v>0</v>
      </c>
      <c r="M370" s="59">
        <f t="shared" si="6"/>
        <v>10</v>
      </c>
      <c r="N370" s="14"/>
      <c r="O370" s="15"/>
      <c r="P370" s="15"/>
      <c r="Q370" s="16"/>
      <c r="R370" s="17" t="str">
        <f t="shared" ca="1" si="7"/>
        <v xml:space="preserve"> </v>
      </c>
      <c r="S370" s="25" t="str">
        <f t="shared" si="8"/>
        <v xml:space="preserve"> </v>
      </c>
      <c r="T370" s="18"/>
      <c r="U370" s="19"/>
      <c r="V370" s="19"/>
      <c r="W370" s="20"/>
      <c r="X370" s="20"/>
      <c r="Y370" s="63"/>
      <c r="Z370" s="61"/>
      <c r="AA370" s="4"/>
      <c r="AB370" s="22"/>
      <c r="AC370" s="22"/>
      <c r="AD370" s="23">
        <f t="shared" si="9"/>
        <v>0</v>
      </c>
      <c r="AE370" s="22"/>
      <c r="AF370" s="22"/>
      <c r="AG370" s="22"/>
      <c r="AH370" s="22"/>
      <c r="AI370" s="22"/>
      <c r="AJ370" s="22"/>
      <c r="AK370" s="22"/>
      <c r="AL370" s="22"/>
      <c r="AM370" s="22"/>
      <c r="AN370" s="22"/>
      <c r="AO370" s="62">
        <f t="shared" si="11"/>
        <v>0</v>
      </c>
      <c r="AP370" s="24"/>
      <c r="AQ370" s="8"/>
    </row>
    <row r="371" spans="1:43" ht="16.5">
      <c r="A371" s="45">
        <f t="shared" si="10"/>
        <v>17</v>
      </c>
      <c r="B371" s="99" t="s">
        <v>220</v>
      </c>
      <c r="C371" s="99"/>
      <c r="D371" s="54">
        <f>+Noviembre!M371</f>
        <v>0</v>
      </c>
      <c r="E371" s="55"/>
      <c r="F371" s="56"/>
      <c r="G371" s="56"/>
      <c r="H371" s="26"/>
      <c r="I371" s="26"/>
      <c r="J371" s="27">
        <f t="shared" si="3"/>
        <v>0</v>
      </c>
      <c r="K371" s="57">
        <f t="shared" si="4"/>
        <v>0</v>
      </c>
      <c r="L371" s="58">
        <f t="shared" si="5"/>
        <v>0</v>
      </c>
      <c r="M371" s="59">
        <f t="shared" si="6"/>
        <v>0</v>
      </c>
      <c r="N371" s="14"/>
      <c r="O371" s="15"/>
      <c r="P371" s="15"/>
      <c r="Q371" s="16"/>
      <c r="R371" s="17" t="str">
        <f t="shared" ca="1" si="7"/>
        <v xml:space="preserve"> </v>
      </c>
      <c r="S371" s="25" t="str">
        <f t="shared" si="8"/>
        <v xml:space="preserve"> </v>
      </c>
      <c r="T371" s="18"/>
      <c r="U371" s="19"/>
      <c r="V371" s="19"/>
      <c r="W371" s="20"/>
      <c r="X371" s="20"/>
      <c r="Y371" s="63"/>
      <c r="Z371" s="61"/>
      <c r="AA371" s="4"/>
      <c r="AB371" s="22"/>
      <c r="AC371" s="22"/>
      <c r="AD371" s="23">
        <f t="shared" si="9"/>
        <v>0</v>
      </c>
      <c r="AE371" s="22"/>
      <c r="AF371" s="22"/>
      <c r="AG371" s="22"/>
      <c r="AH371" s="22"/>
      <c r="AI371" s="22"/>
      <c r="AJ371" s="22"/>
      <c r="AK371" s="22"/>
      <c r="AL371" s="22"/>
      <c r="AM371" s="22"/>
      <c r="AN371" s="22"/>
      <c r="AO371" s="62">
        <f t="shared" si="11"/>
        <v>0</v>
      </c>
      <c r="AP371" s="24"/>
      <c r="AQ371" s="8"/>
    </row>
    <row r="372" spans="1:43" ht="16.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row>
    <row r="373" spans="1:43" ht="14.65" customHeight="1">
      <c r="A373" s="113" t="s">
        <v>48</v>
      </c>
      <c r="B373" s="202" t="s">
        <v>221</v>
      </c>
      <c r="C373" s="202"/>
      <c r="D373" s="123" t="s">
        <v>78</v>
      </c>
      <c r="E373" s="113" t="s">
        <v>222</v>
      </c>
      <c r="F373" s="104" t="s">
        <v>80</v>
      </c>
      <c r="G373" s="105"/>
      <c r="H373" s="2" t="s">
        <v>81</v>
      </c>
      <c r="I373" s="3" t="s">
        <v>82</v>
      </c>
      <c r="J373" s="141" t="s">
        <v>83</v>
      </c>
      <c r="K373" s="110" t="s">
        <v>84</v>
      </c>
      <c r="L373" s="114" t="s">
        <v>85</v>
      </c>
      <c r="M373" s="113" t="s">
        <v>223</v>
      </c>
      <c r="N373" s="113" t="s">
        <v>87</v>
      </c>
      <c r="O373" s="113" t="s">
        <v>88</v>
      </c>
      <c r="P373" s="113" t="s">
        <v>89</v>
      </c>
      <c r="Q373" s="113" t="s">
        <v>90</v>
      </c>
      <c r="R373" s="159" t="s">
        <v>91</v>
      </c>
      <c r="S373" s="159" t="s">
        <v>92</v>
      </c>
      <c r="T373" s="162" t="s">
        <v>93</v>
      </c>
      <c r="U373" s="162" t="s">
        <v>89</v>
      </c>
      <c r="V373" s="162" t="s">
        <v>94</v>
      </c>
      <c r="W373" s="162" t="s">
        <v>95</v>
      </c>
      <c r="X373" s="162" t="s">
        <v>95</v>
      </c>
      <c r="Y373" s="110" t="s">
        <v>224</v>
      </c>
      <c r="Z373" s="162" t="s">
        <v>98</v>
      </c>
      <c r="AA373" s="4"/>
      <c r="AB373" s="106" t="s">
        <v>225</v>
      </c>
      <c r="AC373" s="106"/>
      <c r="AD373" s="106"/>
      <c r="AE373" s="106"/>
      <c r="AF373" s="106"/>
      <c r="AG373" s="106"/>
      <c r="AH373" s="106"/>
      <c r="AI373" s="106"/>
      <c r="AJ373" s="106"/>
      <c r="AK373" s="106"/>
      <c r="AL373" s="106"/>
      <c r="AM373" s="106"/>
      <c r="AN373" s="106"/>
      <c r="AO373" s="106"/>
      <c r="AP373" s="106"/>
      <c r="AQ373" s="186" t="s">
        <v>100</v>
      </c>
    </row>
    <row r="374" spans="1:43" ht="14.65" customHeight="1">
      <c r="A374" s="113"/>
      <c r="B374" s="202"/>
      <c r="C374" s="202"/>
      <c r="D374" s="124"/>
      <c r="E374" s="113"/>
      <c r="F374" s="114" t="s">
        <v>101</v>
      </c>
      <c r="G374" s="114" t="s">
        <v>102</v>
      </c>
      <c r="H374" s="135" t="s">
        <v>103</v>
      </c>
      <c r="I374" s="138" t="s">
        <v>104</v>
      </c>
      <c r="J374" s="142"/>
      <c r="K374" s="111"/>
      <c r="L374" s="115"/>
      <c r="M374" s="113"/>
      <c r="N374" s="113"/>
      <c r="O374" s="113"/>
      <c r="P374" s="113"/>
      <c r="Q374" s="113"/>
      <c r="R374" s="160"/>
      <c r="S374" s="160"/>
      <c r="T374" s="162"/>
      <c r="U374" s="162"/>
      <c r="V374" s="162"/>
      <c r="W374" s="162"/>
      <c r="X374" s="162"/>
      <c r="Y374" s="111"/>
      <c r="Z374" s="162"/>
      <c r="AA374" s="4"/>
      <c r="AB374" s="91">
        <v>1</v>
      </c>
      <c r="AC374" s="91"/>
      <c r="AD374" s="9">
        <v>2</v>
      </c>
      <c r="AE374" s="9">
        <v>3</v>
      </c>
      <c r="AF374" s="9">
        <v>4</v>
      </c>
      <c r="AG374" s="9">
        <v>5</v>
      </c>
      <c r="AH374" s="9">
        <v>6</v>
      </c>
      <c r="AI374" s="9">
        <v>7</v>
      </c>
      <c r="AJ374" s="9">
        <v>8</v>
      </c>
      <c r="AK374" s="9">
        <v>9</v>
      </c>
      <c r="AL374" s="9">
        <v>10</v>
      </c>
      <c r="AM374" s="9">
        <v>11</v>
      </c>
      <c r="AN374" s="9">
        <v>12</v>
      </c>
      <c r="AO374" s="9">
        <v>13</v>
      </c>
      <c r="AP374" s="9">
        <v>14</v>
      </c>
      <c r="AQ374" s="186"/>
    </row>
    <row r="375" spans="1:43" ht="14.65" customHeight="1">
      <c r="A375" s="113"/>
      <c r="B375" s="202"/>
      <c r="C375" s="202"/>
      <c r="D375" s="124"/>
      <c r="E375" s="113"/>
      <c r="F375" s="115"/>
      <c r="G375" s="115"/>
      <c r="H375" s="136"/>
      <c r="I375" s="139"/>
      <c r="J375" s="142"/>
      <c r="K375" s="111"/>
      <c r="L375" s="115"/>
      <c r="M375" s="113"/>
      <c r="N375" s="113"/>
      <c r="O375" s="113"/>
      <c r="P375" s="113"/>
      <c r="Q375" s="113"/>
      <c r="R375" s="160"/>
      <c r="S375" s="160"/>
      <c r="T375" s="162"/>
      <c r="U375" s="162"/>
      <c r="V375" s="162"/>
      <c r="W375" s="162"/>
      <c r="X375" s="162"/>
      <c r="Y375" s="111"/>
      <c r="Z375" s="162"/>
      <c r="AA375" s="4"/>
      <c r="AB375" s="107" t="s">
        <v>49</v>
      </c>
      <c r="AC375" s="107"/>
      <c r="AD375" s="174" t="s">
        <v>51</v>
      </c>
      <c r="AE375" s="177" t="s">
        <v>53</v>
      </c>
      <c r="AF375" s="174" t="s">
        <v>55</v>
      </c>
      <c r="AG375" s="177" t="s">
        <v>57</v>
      </c>
      <c r="AH375" s="174" t="s">
        <v>59</v>
      </c>
      <c r="AI375" s="177" t="s">
        <v>61</v>
      </c>
      <c r="AJ375" s="174" t="s">
        <v>63</v>
      </c>
      <c r="AK375" s="177" t="s">
        <v>65</v>
      </c>
      <c r="AL375" s="174" t="s">
        <v>67</v>
      </c>
      <c r="AM375" s="107" t="s">
        <v>40</v>
      </c>
      <c r="AN375" s="174" t="s">
        <v>226</v>
      </c>
      <c r="AO375" s="107" t="s">
        <v>73</v>
      </c>
      <c r="AP375" s="174" t="s">
        <v>75</v>
      </c>
      <c r="AQ375" s="186"/>
    </row>
    <row r="376" spans="1:43" ht="16.5">
      <c r="A376" s="113"/>
      <c r="B376" s="202"/>
      <c r="C376" s="202"/>
      <c r="D376" s="125"/>
      <c r="E376" s="113"/>
      <c r="F376" s="116"/>
      <c r="G376" s="116"/>
      <c r="H376" s="137"/>
      <c r="I376" s="140"/>
      <c r="J376" s="143"/>
      <c r="K376" s="112"/>
      <c r="L376" s="116"/>
      <c r="M376" s="113"/>
      <c r="N376" s="113"/>
      <c r="O376" s="113"/>
      <c r="P376" s="113"/>
      <c r="Q376" s="113"/>
      <c r="R376" s="161"/>
      <c r="S376" s="161"/>
      <c r="T376" s="162"/>
      <c r="U376" s="162"/>
      <c r="V376" s="162"/>
      <c r="W376" s="162"/>
      <c r="X376" s="162"/>
      <c r="Y376" s="112"/>
      <c r="Z376" s="162"/>
      <c r="AA376" s="4"/>
      <c r="AB376" s="64" t="s">
        <v>106</v>
      </c>
      <c r="AC376" s="64" t="s">
        <v>107</v>
      </c>
      <c r="AD376" s="174"/>
      <c r="AE376" s="178"/>
      <c r="AF376" s="174"/>
      <c r="AG376" s="178"/>
      <c r="AH376" s="174"/>
      <c r="AI376" s="178"/>
      <c r="AJ376" s="174"/>
      <c r="AK376" s="178"/>
      <c r="AL376" s="174"/>
      <c r="AM376" s="107"/>
      <c r="AN376" s="174"/>
      <c r="AO376" s="107"/>
      <c r="AP376" s="174"/>
      <c r="AQ376" s="186"/>
    </row>
    <row r="377" spans="1:43" ht="14.65" customHeight="1">
      <c r="A377" s="45">
        <v>1</v>
      </c>
      <c r="B377" s="108" t="s">
        <v>227</v>
      </c>
      <c r="C377" s="109"/>
      <c r="D377" s="54">
        <f>+Noviembre!M377</f>
        <v>0</v>
      </c>
      <c r="E377" s="55"/>
      <c r="F377" s="65"/>
      <c r="G377" s="65"/>
      <c r="H377" s="66"/>
      <c r="I377" s="66"/>
      <c r="J377" s="27">
        <f>SUM(F377,G377)</f>
        <v>0</v>
      </c>
      <c r="K377" s="57">
        <f>+AQ377</f>
        <v>0</v>
      </c>
      <c r="L377" s="58">
        <f>+J377+K377</f>
        <v>0</v>
      </c>
      <c r="M377" s="59">
        <f>+(D377+E377)-(L377)+H377-I377</f>
        <v>0</v>
      </c>
      <c r="N377" s="67">
        <f>+AS377</f>
        <v>0</v>
      </c>
      <c r="O377" s="19"/>
      <c r="P377" s="19"/>
      <c r="Q377" s="19"/>
      <c r="R377" s="19"/>
      <c r="S377" s="20"/>
      <c r="T377" s="20"/>
      <c r="U377" s="68"/>
      <c r="V377" s="68"/>
      <c r="W377" s="68"/>
      <c r="X377" s="68"/>
      <c r="Y377" s="67">
        <f>+AS377</f>
        <v>0</v>
      </c>
      <c r="Z377" s="21"/>
      <c r="AA377" s="4"/>
      <c r="AB377" s="69"/>
      <c r="AC377" s="69"/>
      <c r="AD377" s="69"/>
      <c r="AE377" s="69"/>
      <c r="AF377" s="69"/>
      <c r="AG377" s="69"/>
      <c r="AH377" s="69"/>
      <c r="AI377" s="69"/>
      <c r="AJ377" s="69"/>
      <c r="AK377" s="69"/>
      <c r="AL377" s="69"/>
      <c r="AM377" s="69"/>
      <c r="AN377" s="69"/>
      <c r="AO377" s="69"/>
      <c r="AP377" s="69"/>
      <c r="AQ377" s="70">
        <f>SUM(AB377:AP377)</f>
        <v>0</v>
      </c>
    </row>
    <row r="378" spans="1:43" ht="14.65" customHeight="1">
      <c r="A378" s="45">
        <f>A377+1</f>
        <v>2</v>
      </c>
      <c r="B378" s="108" t="s">
        <v>228</v>
      </c>
      <c r="C378" s="109"/>
      <c r="D378" s="54">
        <f>+Noviembre!M378</f>
        <v>0</v>
      </c>
      <c r="E378" s="55"/>
      <c r="F378" s="65"/>
      <c r="G378" s="65"/>
      <c r="H378" s="66"/>
      <c r="I378" s="66"/>
      <c r="J378" s="27">
        <f>SUM(F378,G378)</f>
        <v>0</v>
      </c>
      <c r="K378" s="57">
        <f>+AQ378</f>
        <v>0</v>
      </c>
      <c r="L378" s="58">
        <f>+J378+K378</f>
        <v>0</v>
      </c>
      <c r="M378" s="59">
        <f>+(D378+E378)-(L378)+H378-I378</f>
        <v>0</v>
      </c>
      <c r="N378" s="67">
        <f>+AS378</f>
        <v>0</v>
      </c>
      <c r="O378" s="19"/>
      <c r="P378" s="19"/>
      <c r="Q378" s="19"/>
      <c r="R378" s="19"/>
      <c r="S378" s="20"/>
      <c r="T378" s="20"/>
      <c r="U378" s="68"/>
      <c r="V378" s="68"/>
      <c r="W378" s="68"/>
      <c r="X378" s="68"/>
      <c r="Y378" s="67">
        <f>+AS378</f>
        <v>0</v>
      </c>
      <c r="Z378" s="21"/>
      <c r="AA378" s="4"/>
      <c r="AB378" s="69"/>
      <c r="AC378" s="69"/>
      <c r="AD378" s="69"/>
      <c r="AE378" s="69"/>
      <c r="AF378" s="69"/>
      <c r="AG378" s="69"/>
      <c r="AH378" s="69"/>
      <c r="AI378" s="69"/>
      <c r="AJ378" s="69"/>
      <c r="AK378" s="69"/>
      <c r="AL378" s="69"/>
      <c r="AM378" s="69"/>
      <c r="AN378" s="69"/>
      <c r="AO378" s="69"/>
      <c r="AP378" s="69"/>
      <c r="AQ378" s="70">
        <f>SUM(AB378:AP378)</f>
        <v>0</v>
      </c>
    </row>
    <row r="379" spans="1:43" ht="16.5">
      <c r="A379" s="45">
        <f>A378+1</f>
        <v>3</v>
      </c>
      <c r="B379" s="108" t="s">
        <v>229</v>
      </c>
      <c r="C379" s="109"/>
      <c r="D379" s="54">
        <f>+Noviembre!M379</f>
        <v>0</v>
      </c>
      <c r="E379" s="55"/>
      <c r="F379" s="65"/>
      <c r="G379" s="65"/>
      <c r="H379" s="66"/>
      <c r="I379" s="66"/>
      <c r="J379" s="27">
        <f>SUM(F379,G379)</f>
        <v>0</v>
      </c>
      <c r="K379" s="57">
        <f>+AQ379</f>
        <v>0</v>
      </c>
      <c r="L379" s="58">
        <f>+J379+K379</f>
        <v>0</v>
      </c>
      <c r="M379" s="59">
        <f>+(D379+E379)-(L379)+H379-I379</f>
        <v>0</v>
      </c>
      <c r="N379" s="67">
        <f>+AS379</f>
        <v>0</v>
      </c>
      <c r="O379" s="19"/>
      <c r="P379" s="19"/>
      <c r="Q379" s="19"/>
      <c r="R379" s="19"/>
      <c r="S379" s="20"/>
      <c r="T379" s="20"/>
      <c r="U379" s="68"/>
      <c r="V379" s="68"/>
      <c r="W379" s="68"/>
      <c r="X379" s="68"/>
      <c r="Y379" s="67">
        <f>+AS379</f>
        <v>0</v>
      </c>
      <c r="Z379" s="21"/>
      <c r="AA379" s="4"/>
      <c r="AB379" s="69"/>
      <c r="AC379" s="69"/>
      <c r="AD379" s="69"/>
      <c r="AE379" s="69"/>
      <c r="AF379" s="69"/>
      <c r="AG379" s="69"/>
      <c r="AH379" s="69"/>
      <c r="AI379" s="69"/>
      <c r="AJ379" s="69"/>
      <c r="AK379" s="69"/>
      <c r="AL379" s="69"/>
      <c r="AM379" s="69"/>
      <c r="AN379" s="69"/>
      <c r="AO379" s="69"/>
      <c r="AP379" s="69"/>
      <c r="AQ379" s="70">
        <f>SUM(AB379:AP379)</f>
        <v>0</v>
      </c>
    </row>
    <row r="380" spans="1:43" ht="16.5">
      <c r="A380" s="45">
        <v>4</v>
      </c>
      <c r="B380" s="108" t="s">
        <v>230</v>
      </c>
      <c r="C380" s="109"/>
      <c r="D380" s="54">
        <f>+Noviembre!M380</f>
        <v>30</v>
      </c>
      <c r="E380" s="55"/>
      <c r="F380" s="65"/>
      <c r="G380" s="65"/>
      <c r="H380" s="66"/>
      <c r="I380" s="66"/>
      <c r="J380" s="27">
        <f t="shared" ref="J380:J381" si="12">SUM(F380,G380)</f>
        <v>0</v>
      </c>
      <c r="K380" s="57">
        <f t="shared" ref="K380:K381" si="13">+AQ380</f>
        <v>0</v>
      </c>
      <c r="L380" s="58">
        <f t="shared" ref="L380:L381" si="14">+J380+K380</f>
        <v>0</v>
      </c>
      <c r="M380" s="59">
        <f t="shared" ref="M380:M381" si="15">+(D380+E380)-(L380)+H380-I380</f>
        <v>30</v>
      </c>
      <c r="N380" s="67">
        <f t="shared" ref="N380:N381" si="16">+AS380</f>
        <v>0</v>
      </c>
      <c r="O380" s="19"/>
      <c r="P380" s="19"/>
      <c r="Q380" s="19"/>
      <c r="R380" s="19"/>
      <c r="S380" s="20"/>
      <c r="T380" s="20"/>
      <c r="U380" s="68"/>
      <c r="V380" s="68"/>
      <c r="W380" s="68"/>
      <c r="X380" s="68"/>
      <c r="Y380" s="67">
        <f t="shared" ref="Y380:Y381" si="17">+AS380</f>
        <v>0</v>
      </c>
      <c r="Z380" s="21"/>
      <c r="AA380" s="4"/>
      <c r="AB380" s="69"/>
      <c r="AC380" s="69"/>
      <c r="AD380" s="69"/>
      <c r="AE380" s="69"/>
      <c r="AF380" s="69"/>
      <c r="AG380" s="69"/>
      <c r="AH380" s="69"/>
      <c r="AI380" s="69"/>
      <c r="AJ380" s="69"/>
      <c r="AK380" s="69"/>
      <c r="AL380" s="69"/>
      <c r="AM380" s="69"/>
      <c r="AN380" s="69"/>
      <c r="AO380" s="69"/>
      <c r="AP380" s="69"/>
      <c r="AQ380" s="70">
        <f t="shared" ref="AQ380:AQ381" si="18">SUM(AB380:AP380)</f>
        <v>0</v>
      </c>
    </row>
    <row r="381" spans="1:43" ht="16.5">
      <c r="A381" s="45">
        <f>A380+1</f>
        <v>5</v>
      </c>
      <c r="B381" s="108" t="s">
        <v>231</v>
      </c>
      <c r="C381" s="109"/>
      <c r="D381" s="54">
        <f>+Noviembre!M381</f>
        <v>0</v>
      </c>
      <c r="E381" s="55"/>
      <c r="F381" s="65"/>
      <c r="G381" s="65"/>
      <c r="H381" s="66"/>
      <c r="I381" s="66"/>
      <c r="J381" s="27">
        <f t="shared" si="12"/>
        <v>0</v>
      </c>
      <c r="K381" s="57">
        <f t="shared" si="13"/>
        <v>0</v>
      </c>
      <c r="L381" s="58">
        <f t="shared" si="14"/>
        <v>0</v>
      </c>
      <c r="M381" s="59">
        <f t="shared" si="15"/>
        <v>0</v>
      </c>
      <c r="N381" s="67">
        <f t="shared" si="16"/>
        <v>0</v>
      </c>
      <c r="O381" s="19"/>
      <c r="P381" s="19"/>
      <c r="Q381" s="19"/>
      <c r="R381" s="19"/>
      <c r="S381" s="20"/>
      <c r="T381" s="20"/>
      <c r="U381" s="68"/>
      <c r="V381" s="68"/>
      <c r="W381" s="68"/>
      <c r="X381" s="68"/>
      <c r="Y381" s="67">
        <f t="shared" si="17"/>
        <v>0</v>
      </c>
      <c r="Z381" s="21"/>
      <c r="AA381" s="4"/>
      <c r="AB381" s="69"/>
      <c r="AC381" s="69"/>
      <c r="AD381" s="69"/>
      <c r="AE381" s="69"/>
      <c r="AF381" s="69"/>
      <c r="AG381" s="69"/>
      <c r="AH381" s="69"/>
      <c r="AI381" s="69"/>
      <c r="AJ381" s="69"/>
      <c r="AK381" s="69"/>
      <c r="AL381" s="69"/>
      <c r="AM381" s="69"/>
      <c r="AN381" s="69"/>
      <c r="AO381" s="69"/>
      <c r="AP381" s="69"/>
      <c r="AQ381" s="70">
        <f t="shared" si="18"/>
        <v>0</v>
      </c>
    </row>
  </sheetData>
  <sheetProtection algorithmName="SHA-512" hashValue="OXjg3huNfK/dljTdi7yuINGQOa/5q6YAbq121WGBo85qy0Go+qd2XuKBolff/YDI8Q6R6gHSsv2legrS0rsAZQ==" saltValue="sZ8Kvq+40qSczDixa7XVnQ==" spinCount="100000" sheet="1" objects="1" scenarios="1"/>
  <protectedRanges>
    <protectedRange algorithmName="SHA-512" hashValue="zHOOI8C6TdaV6s6N2/27xESvwU0t5zAaLoItHRVoGpTXM9j+vyxsopMktU83nI5i57EgckgHvMhLqaFhlwmlrQ==" saltValue="lXnRqhBa+m7p3r+f6ZoJ4w==" spinCount="100000" sqref="K5:K220 K222:K293 K295:K371 Q221:Y221 Q294:Y294 M5:M9 M11:M15 M17:M21 M23:M27 M29:M33 M35:M39 M41:M45 M47:M51 M53:M57 M59:M63 M65:M69 M71:M75 M77:M81 M83:M87 M89:M93 M95:M99 M101:M105 M107:M111 M113:M117 M119:M123 M125:M129 M131:M135 M137:M141 M143:M147 M149:M153 M155:M159 M161:M165 M167:M171 M173:M177 M179:M183 M185:M189 M191:M195 M197:M201 M203:M207 M209:M213 M215:M219 M222:M226 M228:M232 M234:M238 M240:M244 M246:M250 M252:M256 M258:M262 M264:M268 M270:M274 M276:M280 M282:M286 M288:M292 M365:M371" name="Municipios_1_2"/>
    <protectedRange algorithmName="SHA-512" hashValue="azGcVdqYkhR86HIKn2rYPPRr5+mVW4IEq7uRHMk25sS6su9btp67csEbkWb5GQvriIX/bROpuDFXXVgLMPzhMQ==" saltValue="So3PWvzqU6WQxaYTU7AVAg==" spinCount="100000" sqref="M10 M16 M22 M28 M34 M40 M46 M52 M58 M64 M70 M76 M82 M100 M112 M118 M124 M130 M136 M142 M148 M88 M94 M106 M166 M172 M178 M184 M190 M196 M202 M208 M214 M220 M227 M233 M239 M245 M251 M257 M263 M269 M275 M281 M287 M293 M364 M160 M154" name="Acopio_1_2_2"/>
    <protectedRange algorithmName="SHA-512" hashValue="8byoQttQWGP5qbcxqBkq+H+/zRRYljqgH/rENkvAtcx2vfR2IwlTET4l4/66wUB+2T3pLT28iauSquQPOk8bNw==" saltValue="lZksW1D6kU5eg3qR/gQlwA==" spinCount="100000" sqref="AO1:AO4" name="Enero Perdidas_2_2"/>
    <protectedRange algorithmName="SHA-512" hashValue="8byoQttQWGP5qbcxqBkq+H+/zRRYljqgH/rENkvAtcx2vfR2IwlTET4l4/66wUB+2T3pLT28iauSquQPOk8bNw==" saltValue="lZksW1D6kU5eg3qR/gQlwA==" spinCount="100000" sqref="AQ373:AQ376" name="Enero Perdidas_3_2"/>
    <protectedRange algorithmName="SHA-512" hashValue="zHOOI8C6TdaV6s6N2/27xESvwU0t5zAaLoItHRVoGpTXM9j+vyxsopMktU83nI5i57EgckgHvMhLqaFhlwmlrQ==" saltValue="lXnRqhBa+m7p3r+f6ZoJ4w==" spinCount="100000" sqref="M295:M300 M302:M307 M309:M314 M316:M321 M323:M328 M330:M335 M337:M342 M344:M349 M351:M356 M358:M363" name="Municipios_1_2_1"/>
    <protectedRange algorithmName="SHA-512" hashValue="azGcVdqYkhR86HIKn2rYPPRr5+mVW4IEq7uRHMk25sS6su9btp67csEbkWb5GQvriIX/bROpuDFXXVgLMPzhMQ==" saltValue="So3PWvzqU6WQxaYTU7AVAg==" spinCount="100000" sqref="M301 M308 M315 M322 M329 M336 M343 M350 M357" name="Acopio_1_2_2_1"/>
    <protectedRange algorithmName="SHA-512" hashValue="zHOOI8C6TdaV6s6N2/27xESvwU0t5zAaLoItHRVoGpTXM9j+vyxsopMktU83nI5i57EgckgHvMhLqaFhlwmlrQ==" saltValue="lXnRqhBa+m7p3r+f6ZoJ4w==" spinCount="100000" sqref="K377:K381 M377:M381" name="Municipios_1_2_3"/>
    <protectedRange algorithmName="SHA-512" hashValue="8byoQttQWGP5qbcxqBkq+H+/zRRYljqgH/rENkvAtcx2vfR2IwlTET4l4/66wUB+2T3pLT28iauSquQPOk8bNw==" saltValue="lZksW1D6kU5eg3qR/gQlwA==" spinCount="100000" sqref="AQ377:AQ381" name="Enero Perdidas_5_2_2"/>
  </protectedRanges>
  <mergeCells count="1668">
    <mergeCell ref="B209:C214"/>
    <mergeCell ref="B203:C208"/>
    <mergeCell ref="B373:C376"/>
    <mergeCell ref="B358:C364"/>
    <mergeCell ref="B351:C357"/>
    <mergeCell ref="B344:C350"/>
    <mergeCell ref="B337:C343"/>
    <mergeCell ref="B330:C336"/>
    <mergeCell ref="B323:C329"/>
    <mergeCell ref="B316:C322"/>
    <mergeCell ref="B309:C315"/>
    <mergeCell ref="B41:C46"/>
    <mergeCell ref="B35:C40"/>
    <mergeCell ref="B29:C34"/>
    <mergeCell ref="B23:C28"/>
    <mergeCell ref="B17:C22"/>
    <mergeCell ref="B11:C16"/>
    <mergeCell ref="B371:C371"/>
    <mergeCell ref="B5:C10"/>
    <mergeCell ref="B1:C4"/>
    <mergeCell ref="B197:C202"/>
    <mergeCell ref="B191:C196"/>
    <mergeCell ref="B185:C190"/>
    <mergeCell ref="B179:C184"/>
    <mergeCell ref="B173:C178"/>
    <mergeCell ref="B167:C172"/>
    <mergeCell ref="B161:C166"/>
    <mergeCell ref="B155:C157"/>
    <mergeCell ref="B149:C151"/>
    <mergeCell ref="B143:C148"/>
    <mergeCell ref="B137:C142"/>
    <mergeCell ref="B131:C136"/>
    <mergeCell ref="B125:C130"/>
    <mergeCell ref="B119:C124"/>
    <mergeCell ref="B113:C118"/>
    <mergeCell ref="B107:C112"/>
    <mergeCell ref="B101:C106"/>
    <mergeCell ref="AO330:AO335"/>
    <mergeCell ref="AO337:AO342"/>
    <mergeCell ref="AO344:AO349"/>
    <mergeCell ref="AO351:AO356"/>
    <mergeCell ref="AO358:AO363"/>
    <mergeCell ref="AO375:AO376"/>
    <mergeCell ref="AP375:AP376"/>
    <mergeCell ref="AQ373:AQ376"/>
    <mergeCell ref="B95:C100"/>
    <mergeCell ref="B89:C94"/>
    <mergeCell ref="B83:C88"/>
    <mergeCell ref="B77:C82"/>
    <mergeCell ref="B71:C76"/>
    <mergeCell ref="B65:C70"/>
    <mergeCell ref="B59:C64"/>
    <mergeCell ref="B53:C58"/>
    <mergeCell ref="B47:C52"/>
    <mergeCell ref="B302:C308"/>
    <mergeCell ref="B295:C301"/>
    <mergeCell ref="B288:C293"/>
    <mergeCell ref="B282:C287"/>
    <mergeCell ref="B276:C281"/>
    <mergeCell ref="B270:C275"/>
    <mergeCell ref="B264:C269"/>
    <mergeCell ref="B258:C263"/>
    <mergeCell ref="B252:C257"/>
    <mergeCell ref="B246:C251"/>
    <mergeCell ref="B240:C245"/>
    <mergeCell ref="B234:C239"/>
    <mergeCell ref="B228:C233"/>
    <mergeCell ref="B222:C227"/>
    <mergeCell ref="B215:C220"/>
    <mergeCell ref="AO222:AO226"/>
    <mergeCell ref="AO228:AO232"/>
    <mergeCell ref="AO234:AO238"/>
    <mergeCell ref="AO240:AO244"/>
    <mergeCell ref="AO246:AO250"/>
    <mergeCell ref="AO252:AO256"/>
    <mergeCell ref="AO258:AO262"/>
    <mergeCell ref="AO264:AO268"/>
    <mergeCell ref="AO270:AO274"/>
    <mergeCell ref="AO276:AO280"/>
    <mergeCell ref="AO282:AO286"/>
    <mergeCell ref="AO288:AO292"/>
    <mergeCell ref="AO295:AO300"/>
    <mergeCell ref="AO302:AO307"/>
    <mergeCell ref="AO309:AO314"/>
    <mergeCell ref="AO316:AO321"/>
    <mergeCell ref="AO323:AO328"/>
    <mergeCell ref="AO119:AO123"/>
    <mergeCell ref="AO125:AO129"/>
    <mergeCell ref="AO131:AO135"/>
    <mergeCell ref="AO137:AO141"/>
    <mergeCell ref="AO143:AO147"/>
    <mergeCell ref="AO149:AO153"/>
    <mergeCell ref="AO155:AO159"/>
    <mergeCell ref="AO161:AO165"/>
    <mergeCell ref="AO167:AO171"/>
    <mergeCell ref="AO173:AO177"/>
    <mergeCell ref="AO179:AO183"/>
    <mergeCell ref="AO185:AO189"/>
    <mergeCell ref="AO191:AO195"/>
    <mergeCell ref="AO197:AO201"/>
    <mergeCell ref="AO203:AO207"/>
    <mergeCell ref="AO209:AO213"/>
    <mergeCell ref="AO215:AO219"/>
    <mergeCell ref="AN288:AN292"/>
    <mergeCell ref="AN295:AN300"/>
    <mergeCell ref="AN302:AN307"/>
    <mergeCell ref="AN309:AN314"/>
    <mergeCell ref="AN316:AN321"/>
    <mergeCell ref="AN323:AN328"/>
    <mergeCell ref="AN330:AN335"/>
    <mergeCell ref="AN337:AN342"/>
    <mergeCell ref="AN344:AN349"/>
    <mergeCell ref="AN351:AN356"/>
    <mergeCell ref="AN358:AN363"/>
    <mergeCell ref="AN375:AN376"/>
    <mergeCell ref="AO1:AO4"/>
    <mergeCell ref="AO5:AO9"/>
    <mergeCell ref="AO11:AO15"/>
    <mergeCell ref="AO17:AO21"/>
    <mergeCell ref="AO23:AO27"/>
    <mergeCell ref="AO29:AO33"/>
    <mergeCell ref="AO35:AO39"/>
    <mergeCell ref="AO41:AO45"/>
    <mergeCell ref="AO47:AO51"/>
    <mergeCell ref="AO53:AO57"/>
    <mergeCell ref="AO59:AO63"/>
    <mergeCell ref="AO65:AO69"/>
    <mergeCell ref="AO71:AO75"/>
    <mergeCell ref="AO77:AO81"/>
    <mergeCell ref="AO83:AO87"/>
    <mergeCell ref="AO89:AO93"/>
    <mergeCell ref="AO95:AO99"/>
    <mergeCell ref="AO101:AO105"/>
    <mergeCell ref="AO107:AO111"/>
    <mergeCell ref="AO113:AO117"/>
    <mergeCell ref="AN185:AN189"/>
    <mergeCell ref="AN191:AN195"/>
    <mergeCell ref="AN197:AN201"/>
    <mergeCell ref="AN203:AN207"/>
    <mergeCell ref="AN209:AN213"/>
    <mergeCell ref="AN215:AN219"/>
    <mergeCell ref="AN222:AN226"/>
    <mergeCell ref="AN228:AN232"/>
    <mergeCell ref="AN234:AN238"/>
    <mergeCell ref="AN240:AN244"/>
    <mergeCell ref="AN246:AN250"/>
    <mergeCell ref="AN252:AN256"/>
    <mergeCell ref="AN258:AN262"/>
    <mergeCell ref="AN264:AN268"/>
    <mergeCell ref="AN270:AN274"/>
    <mergeCell ref="AN276:AN280"/>
    <mergeCell ref="AN282:AN286"/>
    <mergeCell ref="AM375:AM376"/>
    <mergeCell ref="AN3:AN4"/>
    <mergeCell ref="AN5:AN9"/>
    <mergeCell ref="AN11:AN15"/>
    <mergeCell ref="AN17:AN21"/>
    <mergeCell ref="AN23:AN27"/>
    <mergeCell ref="AN29:AN33"/>
    <mergeCell ref="AN35:AN39"/>
    <mergeCell ref="AN41:AN45"/>
    <mergeCell ref="AN47:AN51"/>
    <mergeCell ref="AN53:AN57"/>
    <mergeCell ref="AN59:AN63"/>
    <mergeCell ref="AN65:AN69"/>
    <mergeCell ref="AN71:AN75"/>
    <mergeCell ref="AN77:AN81"/>
    <mergeCell ref="AN83:AN87"/>
    <mergeCell ref="AN89:AN93"/>
    <mergeCell ref="AN95:AN99"/>
    <mergeCell ref="AN101:AN105"/>
    <mergeCell ref="AN107:AN111"/>
    <mergeCell ref="AN113:AN117"/>
    <mergeCell ref="AN119:AN123"/>
    <mergeCell ref="AN125:AN129"/>
    <mergeCell ref="AN131:AN135"/>
    <mergeCell ref="AN137:AN141"/>
    <mergeCell ref="AN143:AN147"/>
    <mergeCell ref="AN149:AN153"/>
    <mergeCell ref="AN155:AN159"/>
    <mergeCell ref="AN161:AN165"/>
    <mergeCell ref="AN167:AN171"/>
    <mergeCell ref="AN173:AN177"/>
    <mergeCell ref="AN179:AN183"/>
    <mergeCell ref="AM252:AM256"/>
    <mergeCell ref="AM258:AM262"/>
    <mergeCell ref="AM264:AM268"/>
    <mergeCell ref="AM270:AM274"/>
    <mergeCell ref="AM276:AM280"/>
    <mergeCell ref="AM282:AM286"/>
    <mergeCell ref="AM288:AM292"/>
    <mergeCell ref="AM295:AM300"/>
    <mergeCell ref="AM302:AM307"/>
    <mergeCell ref="AM309:AM314"/>
    <mergeCell ref="AM316:AM321"/>
    <mergeCell ref="AM323:AM328"/>
    <mergeCell ref="AM330:AM335"/>
    <mergeCell ref="AM337:AM342"/>
    <mergeCell ref="AM344:AM349"/>
    <mergeCell ref="AM351:AM356"/>
    <mergeCell ref="AM358:AM363"/>
    <mergeCell ref="AM149:AM153"/>
    <mergeCell ref="AM155:AM159"/>
    <mergeCell ref="AM161:AM165"/>
    <mergeCell ref="AM167:AM171"/>
    <mergeCell ref="AM173:AM177"/>
    <mergeCell ref="AM179:AM183"/>
    <mergeCell ref="AM185:AM189"/>
    <mergeCell ref="AM191:AM195"/>
    <mergeCell ref="AM197:AM201"/>
    <mergeCell ref="AM203:AM207"/>
    <mergeCell ref="AM209:AM213"/>
    <mergeCell ref="AM215:AM219"/>
    <mergeCell ref="AM222:AM226"/>
    <mergeCell ref="AM228:AM232"/>
    <mergeCell ref="AM234:AM238"/>
    <mergeCell ref="AM240:AM244"/>
    <mergeCell ref="AM246:AM250"/>
    <mergeCell ref="AL323:AL328"/>
    <mergeCell ref="AL330:AL335"/>
    <mergeCell ref="AL337:AL342"/>
    <mergeCell ref="AL344:AL349"/>
    <mergeCell ref="AL351:AL356"/>
    <mergeCell ref="AL358:AL363"/>
    <mergeCell ref="AL375:AL376"/>
    <mergeCell ref="AM3:AM4"/>
    <mergeCell ref="AM5:AM9"/>
    <mergeCell ref="AM11:AM15"/>
    <mergeCell ref="AM17:AM21"/>
    <mergeCell ref="AM23:AM27"/>
    <mergeCell ref="AM29:AM33"/>
    <mergeCell ref="AM35:AM39"/>
    <mergeCell ref="AM41:AM45"/>
    <mergeCell ref="AM47:AM51"/>
    <mergeCell ref="AM53:AM57"/>
    <mergeCell ref="AM59:AM63"/>
    <mergeCell ref="AM65:AM69"/>
    <mergeCell ref="AM71:AM75"/>
    <mergeCell ref="AM77:AM81"/>
    <mergeCell ref="AM83:AM87"/>
    <mergeCell ref="AM89:AM93"/>
    <mergeCell ref="AM95:AM99"/>
    <mergeCell ref="AM101:AM105"/>
    <mergeCell ref="AM107:AM111"/>
    <mergeCell ref="AM113:AM117"/>
    <mergeCell ref="AM119:AM123"/>
    <mergeCell ref="AM125:AM129"/>
    <mergeCell ref="AM131:AM135"/>
    <mergeCell ref="AM137:AM141"/>
    <mergeCell ref="AM143:AM147"/>
    <mergeCell ref="AL215:AL219"/>
    <mergeCell ref="AL222:AL226"/>
    <mergeCell ref="AL228:AL232"/>
    <mergeCell ref="AL234:AL238"/>
    <mergeCell ref="AL240:AL244"/>
    <mergeCell ref="AL246:AL250"/>
    <mergeCell ref="AL252:AL256"/>
    <mergeCell ref="AL258:AL262"/>
    <mergeCell ref="AL264:AL268"/>
    <mergeCell ref="AL270:AL274"/>
    <mergeCell ref="AL276:AL280"/>
    <mergeCell ref="AL282:AL286"/>
    <mergeCell ref="AL288:AL292"/>
    <mergeCell ref="AL295:AL300"/>
    <mergeCell ref="AL302:AL307"/>
    <mergeCell ref="AL309:AL314"/>
    <mergeCell ref="AL316:AL321"/>
    <mergeCell ref="AL113:AL117"/>
    <mergeCell ref="AL119:AL123"/>
    <mergeCell ref="AL125:AL129"/>
    <mergeCell ref="AL131:AL135"/>
    <mergeCell ref="AL137:AL141"/>
    <mergeCell ref="AL143:AL147"/>
    <mergeCell ref="AL149:AL153"/>
    <mergeCell ref="AL155:AL159"/>
    <mergeCell ref="AL161:AL165"/>
    <mergeCell ref="AL167:AL171"/>
    <mergeCell ref="AL173:AL177"/>
    <mergeCell ref="AL179:AL183"/>
    <mergeCell ref="AL185:AL189"/>
    <mergeCell ref="AL191:AL195"/>
    <mergeCell ref="AL197:AL201"/>
    <mergeCell ref="AL203:AL207"/>
    <mergeCell ref="AL209:AL213"/>
    <mergeCell ref="AK282:AK286"/>
    <mergeCell ref="AK288:AK292"/>
    <mergeCell ref="AK295:AK300"/>
    <mergeCell ref="AK302:AK307"/>
    <mergeCell ref="AK309:AK314"/>
    <mergeCell ref="AK316:AK321"/>
    <mergeCell ref="AK323:AK328"/>
    <mergeCell ref="AK330:AK335"/>
    <mergeCell ref="AK337:AK342"/>
    <mergeCell ref="AK344:AK349"/>
    <mergeCell ref="AK351:AK356"/>
    <mergeCell ref="AK358:AK363"/>
    <mergeCell ref="AK375:AK376"/>
    <mergeCell ref="AL3:AL4"/>
    <mergeCell ref="AL5:AL9"/>
    <mergeCell ref="AL11:AL15"/>
    <mergeCell ref="AL17:AL21"/>
    <mergeCell ref="AL23:AL27"/>
    <mergeCell ref="AL29:AL33"/>
    <mergeCell ref="AL35:AL39"/>
    <mergeCell ref="AL41:AL45"/>
    <mergeCell ref="AL47:AL51"/>
    <mergeCell ref="AL53:AL57"/>
    <mergeCell ref="AL59:AL63"/>
    <mergeCell ref="AL65:AL69"/>
    <mergeCell ref="AL71:AL75"/>
    <mergeCell ref="AL77:AL81"/>
    <mergeCell ref="AL83:AL87"/>
    <mergeCell ref="AL89:AL93"/>
    <mergeCell ref="AL95:AL99"/>
    <mergeCell ref="AL101:AL105"/>
    <mergeCell ref="AL107:AL111"/>
    <mergeCell ref="AK179:AK183"/>
    <mergeCell ref="AK185:AK189"/>
    <mergeCell ref="AK191:AK195"/>
    <mergeCell ref="AK197:AK201"/>
    <mergeCell ref="AK203:AK207"/>
    <mergeCell ref="AK209:AK213"/>
    <mergeCell ref="AK215:AK219"/>
    <mergeCell ref="AK222:AK226"/>
    <mergeCell ref="AK228:AK232"/>
    <mergeCell ref="AK234:AK238"/>
    <mergeCell ref="AK240:AK244"/>
    <mergeCell ref="AK246:AK250"/>
    <mergeCell ref="AK252:AK256"/>
    <mergeCell ref="AK258:AK262"/>
    <mergeCell ref="AK264:AK268"/>
    <mergeCell ref="AK270:AK274"/>
    <mergeCell ref="AK276:AK280"/>
    <mergeCell ref="AJ358:AJ363"/>
    <mergeCell ref="AJ375:AJ376"/>
    <mergeCell ref="AK3:AK4"/>
    <mergeCell ref="AK5:AK9"/>
    <mergeCell ref="AK11:AK15"/>
    <mergeCell ref="AK17:AK21"/>
    <mergeCell ref="AK23:AK27"/>
    <mergeCell ref="AK29:AK33"/>
    <mergeCell ref="AK35:AK39"/>
    <mergeCell ref="AK41:AK45"/>
    <mergeCell ref="AK47:AK51"/>
    <mergeCell ref="AK53:AK57"/>
    <mergeCell ref="AK59:AK63"/>
    <mergeCell ref="AK65:AK69"/>
    <mergeCell ref="AK71:AK75"/>
    <mergeCell ref="AK77:AK81"/>
    <mergeCell ref="AK83:AK87"/>
    <mergeCell ref="AK89:AK93"/>
    <mergeCell ref="AK95:AK99"/>
    <mergeCell ref="AK101:AK105"/>
    <mergeCell ref="AK107:AK111"/>
    <mergeCell ref="AK113:AK117"/>
    <mergeCell ref="AK119:AK123"/>
    <mergeCell ref="AK125:AK129"/>
    <mergeCell ref="AK131:AK135"/>
    <mergeCell ref="AK137:AK141"/>
    <mergeCell ref="AK143:AK147"/>
    <mergeCell ref="AK149:AK153"/>
    <mergeCell ref="AK155:AK159"/>
    <mergeCell ref="AK161:AK165"/>
    <mergeCell ref="AK167:AK171"/>
    <mergeCell ref="AK173:AK177"/>
    <mergeCell ref="AJ246:AJ250"/>
    <mergeCell ref="AJ252:AJ256"/>
    <mergeCell ref="AJ258:AJ262"/>
    <mergeCell ref="AJ264:AJ268"/>
    <mergeCell ref="AJ270:AJ274"/>
    <mergeCell ref="AJ276:AJ280"/>
    <mergeCell ref="AJ282:AJ286"/>
    <mergeCell ref="AJ288:AJ292"/>
    <mergeCell ref="AJ295:AJ300"/>
    <mergeCell ref="AJ302:AJ307"/>
    <mergeCell ref="AJ309:AJ314"/>
    <mergeCell ref="AJ316:AJ321"/>
    <mergeCell ref="AJ323:AJ328"/>
    <mergeCell ref="AJ330:AJ335"/>
    <mergeCell ref="AJ337:AJ342"/>
    <mergeCell ref="AJ344:AJ349"/>
    <mergeCell ref="AJ351:AJ356"/>
    <mergeCell ref="AJ143:AJ147"/>
    <mergeCell ref="AJ149:AJ153"/>
    <mergeCell ref="AJ155:AJ159"/>
    <mergeCell ref="AJ161:AJ165"/>
    <mergeCell ref="AJ167:AJ171"/>
    <mergeCell ref="AJ173:AJ177"/>
    <mergeCell ref="AJ179:AJ183"/>
    <mergeCell ref="AJ185:AJ189"/>
    <mergeCell ref="AJ191:AJ195"/>
    <mergeCell ref="AJ197:AJ201"/>
    <mergeCell ref="AJ203:AJ207"/>
    <mergeCell ref="AJ209:AJ213"/>
    <mergeCell ref="AJ215:AJ219"/>
    <mergeCell ref="AJ222:AJ226"/>
    <mergeCell ref="AJ228:AJ232"/>
    <mergeCell ref="AJ234:AJ238"/>
    <mergeCell ref="AJ240:AJ244"/>
    <mergeCell ref="AI316:AI321"/>
    <mergeCell ref="AI323:AI328"/>
    <mergeCell ref="AI330:AI335"/>
    <mergeCell ref="AI337:AI342"/>
    <mergeCell ref="AI344:AI349"/>
    <mergeCell ref="AI351:AI356"/>
    <mergeCell ref="AI358:AI363"/>
    <mergeCell ref="AI375:AI376"/>
    <mergeCell ref="AJ3:AJ4"/>
    <mergeCell ref="AJ5:AJ9"/>
    <mergeCell ref="AJ11:AJ15"/>
    <mergeCell ref="AJ17:AJ21"/>
    <mergeCell ref="AJ23:AJ27"/>
    <mergeCell ref="AJ29:AJ33"/>
    <mergeCell ref="AJ35:AJ39"/>
    <mergeCell ref="AJ41:AJ45"/>
    <mergeCell ref="AJ47:AJ51"/>
    <mergeCell ref="AJ53:AJ57"/>
    <mergeCell ref="AJ59:AJ63"/>
    <mergeCell ref="AJ65:AJ69"/>
    <mergeCell ref="AJ71:AJ75"/>
    <mergeCell ref="AJ77:AJ81"/>
    <mergeCell ref="AJ83:AJ87"/>
    <mergeCell ref="AJ89:AJ93"/>
    <mergeCell ref="AJ95:AJ99"/>
    <mergeCell ref="AJ101:AJ105"/>
    <mergeCell ref="AJ107:AJ111"/>
    <mergeCell ref="AJ113:AJ117"/>
    <mergeCell ref="AJ119:AJ123"/>
    <mergeCell ref="AJ125:AJ129"/>
    <mergeCell ref="AJ131:AJ135"/>
    <mergeCell ref="AJ137:AJ141"/>
    <mergeCell ref="AI209:AI213"/>
    <mergeCell ref="AI215:AI219"/>
    <mergeCell ref="AI222:AI226"/>
    <mergeCell ref="AI228:AI232"/>
    <mergeCell ref="AI234:AI238"/>
    <mergeCell ref="AI240:AI244"/>
    <mergeCell ref="AI246:AI250"/>
    <mergeCell ref="AI252:AI256"/>
    <mergeCell ref="AI258:AI262"/>
    <mergeCell ref="AI264:AI268"/>
    <mergeCell ref="AI270:AI274"/>
    <mergeCell ref="AI276:AI280"/>
    <mergeCell ref="AI282:AI286"/>
    <mergeCell ref="AI288:AI292"/>
    <mergeCell ref="AI295:AI300"/>
    <mergeCell ref="AI302:AI307"/>
    <mergeCell ref="AI309:AI314"/>
    <mergeCell ref="AI107:AI111"/>
    <mergeCell ref="AI113:AI117"/>
    <mergeCell ref="AI119:AI123"/>
    <mergeCell ref="AI125:AI129"/>
    <mergeCell ref="AI131:AI135"/>
    <mergeCell ref="AI137:AI141"/>
    <mergeCell ref="AI143:AI147"/>
    <mergeCell ref="AI149:AI153"/>
    <mergeCell ref="AI155:AI159"/>
    <mergeCell ref="AI161:AI165"/>
    <mergeCell ref="AI167:AI171"/>
    <mergeCell ref="AI173:AI177"/>
    <mergeCell ref="AI179:AI183"/>
    <mergeCell ref="AI185:AI189"/>
    <mergeCell ref="AI191:AI195"/>
    <mergeCell ref="AI197:AI201"/>
    <mergeCell ref="AI203:AI207"/>
    <mergeCell ref="AH276:AH280"/>
    <mergeCell ref="AH282:AH286"/>
    <mergeCell ref="AH288:AH292"/>
    <mergeCell ref="AH295:AH300"/>
    <mergeCell ref="AH302:AH307"/>
    <mergeCell ref="AH309:AH314"/>
    <mergeCell ref="AH316:AH321"/>
    <mergeCell ref="AH323:AH328"/>
    <mergeCell ref="AH330:AH335"/>
    <mergeCell ref="AH337:AH342"/>
    <mergeCell ref="AH344:AH349"/>
    <mergeCell ref="AH351:AH356"/>
    <mergeCell ref="AH358:AH363"/>
    <mergeCell ref="AH375:AH376"/>
    <mergeCell ref="AI3:AI4"/>
    <mergeCell ref="AI5:AI9"/>
    <mergeCell ref="AI11:AI15"/>
    <mergeCell ref="AI17:AI21"/>
    <mergeCell ref="AI23:AI27"/>
    <mergeCell ref="AI29:AI33"/>
    <mergeCell ref="AI35:AI39"/>
    <mergeCell ref="AI41:AI45"/>
    <mergeCell ref="AI47:AI51"/>
    <mergeCell ref="AI53:AI57"/>
    <mergeCell ref="AI59:AI63"/>
    <mergeCell ref="AI65:AI69"/>
    <mergeCell ref="AI71:AI75"/>
    <mergeCell ref="AI77:AI81"/>
    <mergeCell ref="AI83:AI87"/>
    <mergeCell ref="AI89:AI93"/>
    <mergeCell ref="AI95:AI99"/>
    <mergeCell ref="AI101:AI105"/>
    <mergeCell ref="AH173:AH177"/>
    <mergeCell ref="AH179:AH183"/>
    <mergeCell ref="AH185:AH189"/>
    <mergeCell ref="AH191:AH195"/>
    <mergeCell ref="AH197:AH201"/>
    <mergeCell ref="AH203:AH207"/>
    <mergeCell ref="AH209:AH213"/>
    <mergeCell ref="AH215:AH219"/>
    <mergeCell ref="AH222:AH226"/>
    <mergeCell ref="AH228:AH232"/>
    <mergeCell ref="AH234:AH238"/>
    <mergeCell ref="AH240:AH244"/>
    <mergeCell ref="AH246:AH250"/>
    <mergeCell ref="AH252:AH256"/>
    <mergeCell ref="AH258:AH262"/>
    <mergeCell ref="AH264:AH268"/>
    <mergeCell ref="AH270:AH274"/>
    <mergeCell ref="AG351:AG356"/>
    <mergeCell ref="AG358:AG363"/>
    <mergeCell ref="AG375:AG376"/>
    <mergeCell ref="AH3:AH4"/>
    <mergeCell ref="AH5:AH9"/>
    <mergeCell ref="AH11:AH15"/>
    <mergeCell ref="AH17:AH21"/>
    <mergeCell ref="AH23:AH27"/>
    <mergeCell ref="AH29:AH33"/>
    <mergeCell ref="AH35:AH39"/>
    <mergeCell ref="AH41:AH45"/>
    <mergeCell ref="AH47:AH51"/>
    <mergeCell ref="AH53:AH57"/>
    <mergeCell ref="AH59:AH63"/>
    <mergeCell ref="AH65:AH69"/>
    <mergeCell ref="AH71:AH75"/>
    <mergeCell ref="AH77:AH81"/>
    <mergeCell ref="AH83:AH87"/>
    <mergeCell ref="AH89:AH93"/>
    <mergeCell ref="AH95:AH99"/>
    <mergeCell ref="AH101:AH105"/>
    <mergeCell ref="AH107:AH111"/>
    <mergeCell ref="AH113:AH117"/>
    <mergeCell ref="AH119:AH123"/>
    <mergeCell ref="AH125:AH129"/>
    <mergeCell ref="AH131:AH135"/>
    <mergeCell ref="AH137:AH141"/>
    <mergeCell ref="AH143:AH147"/>
    <mergeCell ref="AH149:AH153"/>
    <mergeCell ref="AH155:AH159"/>
    <mergeCell ref="AH161:AH165"/>
    <mergeCell ref="AH167:AH171"/>
    <mergeCell ref="AG240:AG244"/>
    <mergeCell ref="AG246:AG250"/>
    <mergeCell ref="AG252:AG256"/>
    <mergeCell ref="AG258:AG262"/>
    <mergeCell ref="AG264:AG268"/>
    <mergeCell ref="AG270:AG274"/>
    <mergeCell ref="AG276:AG280"/>
    <mergeCell ref="AG282:AG286"/>
    <mergeCell ref="AG288:AG292"/>
    <mergeCell ref="AG295:AG300"/>
    <mergeCell ref="AG302:AG307"/>
    <mergeCell ref="AG309:AG314"/>
    <mergeCell ref="AG316:AG321"/>
    <mergeCell ref="AG323:AG328"/>
    <mergeCell ref="AG330:AG335"/>
    <mergeCell ref="AG337:AG342"/>
    <mergeCell ref="AG344:AG349"/>
    <mergeCell ref="AG137:AG141"/>
    <mergeCell ref="AG143:AG147"/>
    <mergeCell ref="AG149:AG153"/>
    <mergeCell ref="AG155:AG159"/>
    <mergeCell ref="AG161:AG165"/>
    <mergeCell ref="AG167:AG171"/>
    <mergeCell ref="AG173:AG177"/>
    <mergeCell ref="AG179:AG183"/>
    <mergeCell ref="AG185:AG189"/>
    <mergeCell ref="AG191:AG195"/>
    <mergeCell ref="AG197:AG201"/>
    <mergeCell ref="AG203:AG207"/>
    <mergeCell ref="AG209:AG213"/>
    <mergeCell ref="AG215:AG219"/>
    <mergeCell ref="AG222:AG226"/>
    <mergeCell ref="AG228:AG232"/>
    <mergeCell ref="AG234:AG238"/>
    <mergeCell ref="AF309:AF314"/>
    <mergeCell ref="AF316:AF321"/>
    <mergeCell ref="AF323:AF328"/>
    <mergeCell ref="AF330:AF335"/>
    <mergeCell ref="AF337:AF342"/>
    <mergeCell ref="AF344:AF349"/>
    <mergeCell ref="AF351:AF356"/>
    <mergeCell ref="AF358:AF363"/>
    <mergeCell ref="AF375:AF376"/>
    <mergeCell ref="AG3:AG4"/>
    <mergeCell ref="AG5:AG9"/>
    <mergeCell ref="AG11:AG15"/>
    <mergeCell ref="AG17:AG21"/>
    <mergeCell ref="AG23:AG27"/>
    <mergeCell ref="AG29:AG33"/>
    <mergeCell ref="AG35:AG39"/>
    <mergeCell ref="AG41:AG45"/>
    <mergeCell ref="AG47:AG51"/>
    <mergeCell ref="AG53:AG57"/>
    <mergeCell ref="AG59:AG63"/>
    <mergeCell ref="AG65:AG69"/>
    <mergeCell ref="AG71:AG75"/>
    <mergeCell ref="AG77:AG81"/>
    <mergeCell ref="AG83:AG87"/>
    <mergeCell ref="AG89:AG93"/>
    <mergeCell ref="AG95:AG99"/>
    <mergeCell ref="AG101:AG105"/>
    <mergeCell ref="AG107:AG111"/>
    <mergeCell ref="AG113:AG117"/>
    <mergeCell ref="AG119:AG123"/>
    <mergeCell ref="AG125:AG129"/>
    <mergeCell ref="AG131:AG135"/>
    <mergeCell ref="AF203:AF207"/>
    <mergeCell ref="AF209:AF213"/>
    <mergeCell ref="AF215:AF219"/>
    <mergeCell ref="AF222:AF226"/>
    <mergeCell ref="AF228:AF232"/>
    <mergeCell ref="AF234:AF238"/>
    <mergeCell ref="AF240:AF244"/>
    <mergeCell ref="AF246:AF250"/>
    <mergeCell ref="AF252:AF256"/>
    <mergeCell ref="AF258:AF262"/>
    <mergeCell ref="AF264:AF268"/>
    <mergeCell ref="AF270:AF274"/>
    <mergeCell ref="AF276:AF280"/>
    <mergeCell ref="AF282:AF286"/>
    <mergeCell ref="AF288:AF292"/>
    <mergeCell ref="AF295:AF300"/>
    <mergeCell ref="AF302:AF307"/>
    <mergeCell ref="AF101:AF105"/>
    <mergeCell ref="AF107:AF111"/>
    <mergeCell ref="AF113:AF117"/>
    <mergeCell ref="AF119:AF123"/>
    <mergeCell ref="AF125:AF129"/>
    <mergeCell ref="AF131:AF135"/>
    <mergeCell ref="AF137:AF141"/>
    <mergeCell ref="AF143:AF147"/>
    <mergeCell ref="AF149:AF153"/>
    <mergeCell ref="AF155:AF159"/>
    <mergeCell ref="AF161:AF165"/>
    <mergeCell ref="AF167:AF171"/>
    <mergeCell ref="AF173:AF177"/>
    <mergeCell ref="AF179:AF183"/>
    <mergeCell ref="AF185:AF189"/>
    <mergeCell ref="AF191:AF195"/>
    <mergeCell ref="AF197:AF201"/>
    <mergeCell ref="AF3:AF4"/>
    <mergeCell ref="AF5:AF9"/>
    <mergeCell ref="AF11:AF15"/>
    <mergeCell ref="AF17:AF21"/>
    <mergeCell ref="AF23:AF27"/>
    <mergeCell ref="AF29:AF33"/>
    <mergeCell ref="AF35:AF39"/>
    <mergeCell ref="AF41:AF45"/>
    <mergeCell ref="AF47:AF51"/>
    <mergeCell ref="AF53:AF57"/>
    <mergeCell ref="AF59:AF63"/>
    <mergeCell ref="AF65:AF69"/>
    <mergeCell ref="AF71:AF75"/>
    <mergeCell ref="AF77:AF81"/>
    <mergeCell ref="AF83:AF87"/>
    <mergeCell ref="AF89:AF93"/>
    <mergeCell ref="AF95:AF99"/>
    <mergeCell ref="AE258:AE262"/>
    <mergeCell ref="AE264:AE268"/>
    <mergeCell ref="AE270:AE274"/>
    <mergeCell ref="AE276:AE280"/>
    <mergeCell ref="AE282:AE286"/>
    <mergeCell ref="AE288:AE292"/>
    <mergeCell ref="AE295:AE300"/>
    <mergeCell ref="AE302:AE307"/>
    <mergeCell ref="AE309:AE314"/>
    <mergeCell ref="AE316:AE321"/>
    <mergeCell ref="AE323:AE328"/>
    <mergeCell ref="AE330:AE335"/>
    <mergeCell ref="AE337:AE342"/>
    <mergeCell ref="AE344:AE349"/>
    <mergeCell ref="AE351:AE356"/>
    <mergeCell ref="AE358:AE363"/>
    <mergeCell ref="AE375:AE376"/>
    <mergeCell ref="AE155:AE159"/>
    <mergeCell ref="AE161:AE165"/>
    <mergeCell ref="AE167:AE171"/>
    <mergeCell ref="AE173:AE177"/>
    <mergeCell ref="AE179:AE183"/>
    <mergeCell ref="AE185:AE189"/>
    <mergeCell ref="AE191:AE195"/>
    <mergeCell ref="AE197:AE201"/>
    <mergeCell ref="AE203:AE207"/>
    <mergeCell ref="AE209:AE213"/>
    <mergeCell ref="AE215:AE219"/>
    <mergeCell ref="AE222:AE226"/>
    <mergeCell ref="AE228:AE232"/>
    <mergeCell ref="AE234:AE238"/>
    <mergeCell ref="AE240:AE244"/>
    <mergeCell ref="AE246:AE250"/>
    <mergeCell ref="AE252:AE256"/>
    <mergeCell ref="AD330:AD335"/>
    <mergeCell ref="AD337:AD342"/>
    <mergeCell ref="AD344:AD349"/>
    <mergeCell ref="AD351:AD356"/>
    <mergeCell ref="AD358:AD363"/>
    <mergeCell ref="AD375:AD376"/>
    <mergeCell ref="AE3:AE4"/>
    <mergeCell ref="AE5:AE9"/>
    <mergeCell ref="AE11:AE15"/>
    <mergeCell ref="AE17:AE21"/>
    <mergeCell ref="AE23:AE27"/>
    <mergeCell ref="AE29:AE33"/>
    <mergeCell ref="AE35:AE39"/>
    <mergeCell ref="AE41:AE45"/>
    <mergeCell ref="AE47:AE51"/>
    <mergeCell ref="AE53:AE57"/>
    <mergeCell ref="AE59:AE63"/>
    <mergeCell ref="AE65:AE69"/>
    <mergeCell ref="AE71:AE75"/>
    <mergeCell ref="AE77:AE81"/>
    <mergeCell ref="AE83:AE87"/>
    <mergeCell ref="AE89:AE93"/>
    <mergeCell ref="AE95:AE99"/>
    <mergeCell ref="AE101:AE105"/>
    <mergeCell ref="AE107:AE111"/>
    <mergeCell ref="AE113:AE117"/>
    <mergeCell ref="AE119:AE123"/>
    <mergeCell ref="AE125:AE129"/>
    <mergeCell ref="AE131:AE135"/>
    <mergeCell ref="AE137:AE141"/>
    <mergeCell ref="AE143:AE147"/>
    <mergeCell ref="AE149:AE153"/>
    <mergeCell ref="AD222:AD226"/>
    <mergeCell ref="AD228:AD232"/>
    <mergeCell ref="AD234:AD238"/>
    <mergeCell ref="AD240:AD244"/>
    <mergeCell ref="AD246:AD250"/>
    <mergeCell ref="AD252:AD256"/>
    <mergeCell ref="AD258:AD262"/>
    <mergeCell ref="AD264:AD268"/>
    <mergeCell ref="AD270:AD274"/>
    <mergeCell ref="AD276:AD280"/>
    <mergeCell ref="AD282:AD286"/>
    <mergeCell ref="AD288:AD292"/>
    <mergeCell ref="AD295:AD300"/>
    <mergeCell ref="AD302:AD307"/>
    <mergeCell ref="AD309:AD314"/>
    <mergeCell ref="AD316:AD321"/>
    <mergeCell ref="AD323:AD328"/>
    <mergeCell ref="AD119:AD123"/>
    <mergeCell ref="AD125:AD129"/>
    <mergeCell ref="AD131:AD135"/>
    <mergeCell ref="AD137:AD141"/>
    <mergeCell ref="AD143:AD147"/>
    <mergeCell ref="AD149:AD153"/>
    <mergeCell ref="AD155:AD159"/>
    <mergeCell ref="AD161:AD165"/>
    <mergeCell ref="AD167:AD171"/>
    <mergeCell ref="AD173:AD177"/>
    <mergeCell ref="AD179:AD183"/>
    <mergeCell ref="AD185:AD189"/>
    <mergeCell ref="AD191:AD195"/>
    <mergeCell ref="AD197:AD201"/>
    <mergeCell ref="AD203:AD207"/>
    <mergeCell ref="AD209:AD213"/>
    <mergeCell ref="AD215:AD219"/>
    <mergeCell ref="AC276:AC280"/>
    <mergeCell ref="AC282:AC286"/>
    <mergeCell ref="AC288:AC292"/>
    <mergeCell ref="AC295:AC300"/>
    <mergeCell ref="AC302:AC307"/>
    <mergeCell ref="AC309:AC314"/>
    <mergeCell ref="AC316:AC321"/>
    <mergeCell ref="AC323:AC328"/>
    <mergeCell ref="AC330:AC335"/>
    <mergeCell ref="AC337:AC342"/>
    <mergeCell ref="AC344:AC349"/>
    <mergeCell ref="AC351:AC356"/>
    <mergeCell ref="AC358:AC363"/>
    <mergeCell ref="AD5:AD9"/>
    <mergeCell ref="AD11:AD15"/>
    <mergeCell ref="AD17:AD21"/>
    <mergeCell ref="AD23:AD27"/>
    <mergeCell ref="AD29:AD33"/>
    <mergeCell ref="AD35:AD39"/>
    <mergeCell ref="AD41:AD45"/>
    <mergeCell ref="AD47:AD51"/>
    <mergeCell ref="AD53:AD57"/>
    <mergeCell ref="AD59:AD63"/>
    <mergeCell ref="AD65:AD69"/>
    <mergeCell ref="AD71:AD75"/>
    <mergeCell ref="AD77:AD81"/>
    <mergeCell ref="AD83:AD87"/>
    <mergeCell ref="AD89:AD93"/>
    <mergeCell ref="AD95:AD99"/>
    <mergeCell ref="AD101:AD105"/>
    <mergeCell ref="AD107:AD111"/>
    <mergeCell ref="AD113:AD117"/>
    <mergeCell ref="AC173:AC177"/>
    <mergeCell ref="AC179:AC183"/>
    <mergeCell ref="AC185:AC189"/>
    <mergeCell ref="AC191:AC195"/>
    <mergeCell ref="AC197:AC201"/>
    <mergeCell ref="AC203:AC207"/>
    <mergeCell ref="AC209:AC213"/>
    <mergeCell ref="AC215:AC219"/>
    <mergeCell ref="AC222:AC226"/>
    <mergeCell ref="AC228:AC232"/>
    <mergeCell ref="AC234:AC238"/>
    <mergeCell ref="AC240:AC244"/>
    <mergeCell ref="AC246:AC250"/>
    <mergeCell ref="AC252:AC256"/>
    <mergeCell ref="AC258:AC262"/>
    <mergeCell ref="AC264:AC268"/>
    <mergeCell ref="AC270:AC274"/>
    <mergeCell ref="AB337:AB342"/>
    <mergeCell ref="AB344:AB349"/>
    <mergeCell ref="AB351:AB356"/>
    <mergeCell ref="AB358:AB363"/>
    <mergeCell ref="AC5:AC9"/>
    <mergeCell ref="AC11:AC15"/>
    <mergeCell ref="AC17:AC21"/>
    <mergeCell ref="AC23:AC27"/>
    <mergeCell ref="AC29:AC33"/>
    <mergeCell ref="AC35:AC39"/>
    <mergeCell ref="AC41:AC45"/>
    <mergeCell ref="AC47:AC51"/>
    <mergeCell ref="AC53:AC57"/>
    <mergeCell ref="AC59:AC63"/>
    <mergeCell ref="AC65:AC69"/>
    <mergeCell ref="AC71:AC75"/>
    <mergeCell ref="AC77:AC81"/>
    <mergeCell ref="AC83:AC87"/>
    <mergeCell ref="AC89:AC93"/>
    <mergeCell ref="AC95:AC99"/>
    <mergeCell ref="AC101:AC105"/>
    <mergeCell ref="AC107:AC111"/>
    <mergeCell ref="AC113:AC117"/>
    <mergeCell ref="AC119:AC123"/>
    <mergeCell ref="AC125:AC129"/>
    <mergeCell ref="AC131:AC135"/>
    <mergeCell ref="AC137:AC141"/>
    <mergeCell ref="AC143:AC147"/>
    <mergeCell ref="AC149:AC153"/>
    <mergeCell ref="AC155:AC159"/>
    <mergeCell ref="AC161:AC165"/>
    <mergeCell ref="AC167:AC171"/>
    <mergeCell ref="AB228:AB232"/>
    <mergeCell ref="AB234:AB238"/>
    <mergeCell ref="AB240:AB244"/>
    <mergeCell ref="AB246:AB250"/>
    <mergeCell ref="AB252:AB256"/>
    <mergeCell ref="AB258:AB262"/>
    <mergeCell ref="AB264:AB268"/>
    <mergeCell ref="AB270:AB274"/>
    <mergeCell ref="AB276:AB280"/>
    <mergeCell ref="AB282:AB286"/>
    <mergeCell ref="AB288:AB292"/>
    <mergeCell ref="AB295:AB300"/>
    <mergeCell ref="AB302:AB307"/>
    <mergeCell ref="AB309:AB314"/>
    <mergeCell ref="AB316:AB321"/>
    <mergeCell ref="AB323:AB328"/>
    <mergeCell ref="AB330:AB335"/>
    <mergeCell ref="AB125:AB129"/>
    <mergeCell ref="AB131:AB135"/>
    <mergeCell ref="AB137:AB141"/>
    <mergeCell ref="AB143:AB147"/>
    <mergeCell ref="AB149:AB153"/>
    <mergeCell ref="AB155:AB159"/>
    <mergeCell ref="AB161:AB165"/>
    <mergeCell ref="AB167:AB171"/>
    <mergeCell ref="AB173:AB177"/>
    <mergeCell ref="AB179:AB183"/>
    <mergeCell ref="AB185:AB189"/>
    <mergeCell ref="AB191:AB195"/>
    <mergeCell ref="AB197:AB201"/>
    <mergeCell ref="AB203:AB207"/>
    <mergeCell ref="AB209:AB213"/>
    <mergeCell ref="AB215:AB219"/>
    <mergeCell ref="AB222:AB226"/>
    <mergeCell ref="Y302:Y308"/>
    <mergeCell ref="Y309:Y315"/>
    <mergeCell ref="Y316:Y322"/>
    <mergeCell ref="Y323:Y329"/>
    <mergeCell ref="Y330:Y336"/>
    <mergeCell ref="Y337:Y343"/>
    <mergeCell ref="Y344:Y350"/>
    <mergeCell ref="Y351:Y357"/>
    <mergeCell ref="Y358:Y364"/>
    <mergeCell ref="Y373:Y376"/>
    <mergeCell ref="Z1:Z4"/>
    <mergeCell ref="Z373:Z376"/>
    <mergeCell ref="AB5:AB9"/>
    <mergeCell ref="AB11:AB15"/>
    <mergeCell ref="AB17:AB21"/>
    <mergeCell ref="AB23:AB27"/>
    <mergeCell ref="AB29:AB33"/>
    <mergeCell ref="AB35:AB39"/>
    <mergeCell ref="AB41:AB45"/>
    <mergeCell ref="AB47:AB51"/>
    <mergeCell ref="AB53:AB57"/>
    <mergeCell ref="AB59:AB63"/>
    <mergeCell ref="AB65:AB69"/>
    <mergeCell ref="AB71:AB75"/>
    <mergeCell ref="AB77:AB81"/>
    <mergeCell ref="AB83:AB87"/>
    <mergeCell ref="AB89:AB93"/>
    <mergeCell ref="AB95:AB99"/>
    <mergeCell ref="AB101:AB105"/>
    <mergeCell ref="AB107:AB111"/>
    <mergeCell ref="AB113:AB117"/>
    <mergeCell ref="AB119:AB123"/>
    <mergeCell ref="Y197:Y202"/>
    <mergeCell ref="Y203:Y208"/>
    <mergeCell ref="Y209:Y214"/>
    <mergeCell ref="Y215:Y220"/>
    <mergeCell ref="Y222:Y227"/>
    <mergeCell ref="Y228:Y233"/>
    <mergeCell ref="Y234:Y239"/>
    <mergeCell ref="Y240:Y245"/>
    <mergeCell ref="Y246:Y251"/>
    <mergeCell ref="Y252:Y257"/>
    <mergeCell ref="Y258:Y263"/>
    <mergeCell ref="Y264:Y269"/>
    <mergeCell ref="Y270:Y275"/>
    <mergeCell ref="Y276:Y281"/>
    <mergeCell ref="Y282:Y287"/>
    <mergeCell ref="Y288:Y293"/>
    <mergeCell ref="Y295:Y301"/>
    <mergeCell ref="Y95:Y100"/>
    <mergeCell ref="Y101:Y106"/>
    <mergeCell ref="Y107:Y112"/>
    <mergeCell ref="Y113:Y118"/>
    <mergeCell ref="Y119:Y124"/>
    <mergeCell ref="Y125:Y130"/>
    <mergeCell ref="Y131:Y136"/>
    <mergeCell ref="Y137:Y142"/>
    <mergeCell ref="Y143:Y148"/>
    <mergeCell ref="Y149:Y154"/>
    <mergeCell ref="Y155:Y160"/>
    <mergeCell ref="Y161:Y166"/>
    <mergeCell ref="Y167:Y172"/>
    <mergeCell ref="Y173:Y178"/>
    <mergeCell ref="Y179:Y184"/>
    <mergeCell ref="Y185:Y190"/>
    <mergeCell ref="Y191:Y196"/>
    <mergeCell ref="Q1:Q4"/>
    <mergeCell ref="Q373:Q376"/>
    <mergeCell ref="R1:R4"/>
    <mergeCell ref="R373:R376"/>
    <mergeCell ref="S1:S4"/>
    <mergeCell ref="S373:S376"/>
    <mergeCell ref="T1:T4"/>
    <mergeCell ref="T373:T376"/>
    <mergeCell ref="U1:U4"/>
    <mergeCell ref="U373:U376"/>
    <mergeCell ref="V1:V4"/>
    <mergeCell ref="V373:V376"/>
    <mergeCell ref="W1:W4"/>
    <mergeCell ref="W373:W376"/>
    <mergeCell ref="X1:X4"/>
    <mergeCell ref="X373:X376"/>
    <mergeCell ref="Y1:Y4"/>
    <mergeCell ref="Y5:Y10"/>
    <mergeCell ref="Y11:Y16"/>
    <mergeCell ref="Y17:Y22"/>
    <mergeCell ref="Y23:Y28"/>
    <mergeCell ref="Y29:Y34"/>
    <mergeCell ref="Y35:Y40"/>
    <mergeCell ref="Y41:Y46"/>
    <mergeCell ref="Y47:Y52"/>
    <mergeCell ref="Y53:Y58"/>
    <mergeCell ref="Y59:Y64"/>
    <mergeCell ref="Y65:Y70"/>
    <mergeCell ref="Y71:Y76"/>
    <mergeCell ref="Y77:Y82"/>
    <mergeCell ref="Y83:Y88"/>
    <mergeCell ref="Y89:Y94"/>
    <mergeCell ref="O1:O4"/>
    <mergeCell ref="O373:O376"/>
    <mergeCell ref="P1:P4"/>
    <mergeCell ref="P373:P376"/>
    <mergeCell ref="M185:M189"/>
    <mergeCell ref="M191:M195"/>
    <mergeCell ref="M197:M201"/>
    <mergeCell ref="M203:M207"/>
    <mergeCell ref="M209:M213"/>
    <mergeCell ref="M215:M219"/>
    <mergeCell ref="M222:M226"/>
    <mergeCell ref="M228:M232"/>
    <mergeCell ref="M234:M238"/>
    <mergeCell ref="M240:M244"/>
    <mergeCell ref="M246:M250"/>
    <mergeCell ref="M252:M256"/>
    <mergeCell ref="M258:M262"/>
    <mergeCell ref="M264:M268"/>
    <mergeCell ref="M167:M171"/>
    <mergeCell ref="M173:M177"/>
    <mergeCell ref="M179:M183"/>
    <mergeCell ref="M119:M123"/>
    <mergeCell ref="M125:M129"/>
    <mergeCell ref="M131:M135"/>
    <mergeCell ref="M137:M141"/>
    <mergeCell ref="M143:M147"/>
    <mergeCell ref="M149:M153"/>
    <mergeCell ref="M155:M159"/>
    <mergeCell ref="M161:M165"/>
    <mergeCell ref="M288:M292"/>
    <mergeCell ref="M295:M300"/>
    <mergeCell ref="M302:M307"/>
    <mergeCell ref="M344:M349"/>
    <mergeCell ref="M351:M356"/>
    <mergeCell ref="M358:M363"/>
    <mergeCell ref="M373:M376"/>
    <mergeCell ref="N1:N4"/>
    <mergeCell ref="N373:N376"/>
    <mergeCell ref="L323:L329"/>
    <mergeCell ref="L330:L336"/>
    <mergeCell ref="L337:L343"/>
    <mergeCell ref="M270:M274"/>
    <mergeCell ref="M276:M280"/>
    <mergeCell ref="M282:M286"/>
    <mergeCell ref="M309:M314"/>
    <mergeCell ref="M316:M321"/>
    <mergeCell ref="M323:M328"/>
    <mergeCell ref="M330:M335"/>
    <mergeCell ref="M337:M342"/>
    <mergeCell ref="L373:L376"/>
    <mergeCell ref="M1:M4"/>
    <mergeCell ref="M5:M9"/>
    <mergeCell ref="M11:M15"/>
    <mergeCell ref="M17:M21"/>
    <mergeCell ref="M23:M27"/>
    <mergeCell ref="M29:M33"/>
    <mergeCell ref="M35:M39"/>
    <mergeCell ref="M41:M45"/>
    <mergeCell ref="M47:M51"/>
    <mergeCell ref="M53:M57"/>
    <mergeCell ref="M59:M63"/>
    <mergeCell ref="M65:M69"/>
    <mergeCell ref="M71:M75"/>
    <mergeCell ref="M77:M81"/>
    <mergeCell ref="M83:M87"/>
    <mergeCell ref="M89:M93"/>
    <mergeCell ref="M95:M99"/>
    <mergeCell ref="M101:M105"/>
    <mergeCell ref="M107:M111"/>
    <mergeCell ref="M113:M117"/>
    <mergeCell ref="L143:L148"/>
    <mergeCell ref="L344:L350"/>
    <mergeCell ref="L351:L357"/>
    <mergeCell ref="L358:L364"/>
    <mergeCell ref="L149:L154"/>
    <mergeCell ref="L155:L160"/>
    <mergeCell ref="L161:L166"/>
    <mergeCell ref="L167:L172"/>
    <mergeCell ref="L173:L178"/>
    <mergeCell ref="L179:L184"/>
    <mergeCell ref="L185:L190"/>
    <mergeCell ref="L191:L196"/>
    <mergeCell ref="L197:L202"/>
    <mergeCell ref="L203:L208"/>
    <mergeCell ref="L209:L214"/>
    <mergeCell ref="L215:L220"/>
    <mergeCell ref="L222:L227"/>
    <mergeCell ref="L228:L233"/>
    <mergeCell ref="L234:L239"/>
    <mergeCell ref="L240:L245"/>
    <mergeCell ref="L246:L251"/>
    <mergeCell ref="L252:L257"/>
    <mergeCell ref="L258:L263"/>
    <mergeCell ref="L264:L269"/>
    <mergeCell ref="L270:L275"/>
    <mergeCell ref="L276:L281"/>
    <mergeCell ref="L282:L287"/>
    <mergeCell ref="L288:L293"/>
    <mergeCell ref="L295:L301"/>
    <mergeCell ref="L302:L308"/>
    <mergeCell ref="L309:L315"/>
    <mergeCell ref="L316:L322"/>
    <mergeCell ref="K316:K322"/>
    <mergeCell ref="K323:K329"/>
    <mergeCell ref="K330:K336"/>
    <mergeCell ref="K337:K343"/>
    <mergeCell ref="K344:K350"/>
    <mergeCell ref="K351:K357"/>
    <mergeCell ref="K358:K364"/>
    <mergeCell ref="K373:K376"/>
    <mergeCell ref="L1:L4"/>
    <mergeCell ref="L5:L10"/>
    <mergeCell ref="L11:L16"/>
    <mergeCell ref="L17:L22"/>
    <mergeCell ref="L23:L28"/>
    <mergeCell ref="L29:L34"/>
    <mergeCell ref="L35:L40"/>
    <mergeCell ref="L41:L46"/>
    <mergeCell ref="L47:L52"/>
    <mergeCell ref="L53:L58"/>
    <mergeCell ref="L59:L64"/>
    <mergeCell ref="L65:L70"/>
    <mergeCell ref="L71:L76"/>
    <mergeCell ref="L77:L82"/>
    <mergeCell ref="L83:L88"/>
    <mergeCell ref="L89:L94"/>
    <mergeCell ref="L95:L100"/>
    <mergeCell ref="L101:L106"/>
    <mergeCell ref="L107:L112"/>
    <mergeCell ref="L113:L118"/>
    <mergeCell ref="L119:L124"/>
    <mergeCell ref="L125:L130"/>
    <mergeCell ref="L131:L136"/>
    <mergeCell ref="L137:L142"/>
    <mergeCell ref="K209:K214"/>
    <mergeCell ref="K215:K220"/>
    <mergeCell ref="K222:K227"/>
    <mergeCell ref="K228:K233"/>
    <mergeCell ref="K234:K239"/>
    <mergeCell ref="K240:K245"/>
    <mergeCell ref="K246:K251"/>
    <mergeCell ref="K252:K257"/>
    <mergeCell ref="K258:K263"/>
    <mergeCell ref="K264:K269"/>
    <mergeCell ref="K270:K275"/>
    <mergeCell ref="K276:K281"/>
    <mergeCell ref="K282:K287"/>
    <mergeCell ref="K288:K293"/>
    <mergeCell ref="K295:K301"/>
    <mergeCell ref="K302:K308"/>
    <mergeCell ref="K309:K315"/>
    <mergeCell ref="K107:K112"/>
    <mergeCell ref="K113:K118"/>
    <mergeCell ref="K119:K124"/>
    <mergeCell ref="K125:K130"/>
    <mergeCell ref="K131:K136"/>
    <mergeCell ref="K137:K142"/>
    <mergeCell ref="K143:K148"/>
    <mergeCell ref="K149:K154"/>
    <mergeCell ref="K155:K160"/>
    <mergeCell ref="K161:K166"/>
    <mergeCell ref="K167:K172"/>
    <mergeCell ref="K173:K178"/>
    <mergeCell ref="K179:K184"/>
    <mergeCell ref="K185:K190"/>
    <mergeCell ref="K191:K196"/>
    <mergeCell ref="K197:K202"/>
    <mergeCell ref="K203:K208"/>
    <mergeCell ref="J276:J281"/>
    <mergeCell ref="J282:J287"/>
    <mergeCell ref="J288:J293"/>
    <mergeCell ref="J295:J301"/>
    <mergeCell ref="J302:J308"/>
    <mergeCell ref="J309:J315"/>
    <mergeCell ref="J316:J322"/>
    <mergeCell ref="J323:J329"/>
    <mergeCell ref="J330:J336"/>
    <mergeCell ref="J337:J343"/>
    <mergeCell ref="J344:J350"/>
    <mergeCell ref="J351:J357"/>
    <mergeCell ref="J358:J364"/>
    <mergeCell ref="J373:J376"/>
    <mergeCell ref="K1:K4"/>
    <mergeCell ref="K5:K10"/>
    <mergeCell ref="K11:K16"/>
    <mergeCell ref="K17:K22"/>
    <mergeCell ref="K23:K28"/>
    <mergeCell ref="K29:K34"/>
    <mergeCell ref="K35:K40"/>
    <mergeCell ref="K41:K46"/>
    <mergeCell ref="K47:K52"/>
    <mergeCell ref="K53:K58"/>
    <mergeCell ref="K59:K64"/>
    <mergeCell ref="K65:K70"/>
    <mergeCell ref="K71:K76"/>
    <mergeCell ref="K77:K82"/>
    <mergeCell ref="K83:K88"/>
    <mergeCell ref="K89:K94"/>
    <mergeCell ref="K95:K100"/>
    <mergeCell ref="K101:K106"/>
    <mergeCell ref="J173:J178"/>
    <mergeCell ref="J179:J184"/>
    <mergeCell ref="J185:J190"/>
    <mergeCell ref="J191:J196"/>
    <mergeCell ref="J197:J202"/>
    <mergeCell ref="J203:J208"/>
    <mergeCell ref="J209:J214"/>
    <mergeCell ref="J215:J220"/>
    <mergeCell ref="J222:J227"/>
    <mergeCell ref="J228:J233"/>
    <mergeCell ref="J234:J239"/>
    <mergeCell ref="J240:J245"/>
    <mergeCell ref="J246:J251"/>
    <mergeCell ref="J252:J257"/>
    <mergeCell ref="J258:J263"/>
    <mergeCell ref="J264:J269"/>
    <mergeCell ref="J270:J275"/>
    <mergeCell ref="I351:I357"/>
    <mergeCell ref="I358:I364"/>
    <mergeCell ref="I374:I376"/>
    <mergeCell ref="J1:J4"/>
    <mergeCell ref="J5:J10"/>
    <mergeCell ref="J11:J16"/>
    <mergeCell ref="J17:J22"/>
    <mergeCell ref="J23:J28"/>
    <mergeCell ref="J29:J34"/>
    <mergeCell ref="J35:J40"/>
    <mergeCell ref="J41:J46"/>
    <mergeCell ref="J47:J52"/>
    <mergeCell ref="J53:J58"/>
    <mergeCell ref="J59:J64"/>
    <mergeCell ref="J65:J70"/>
    <mergeCell ref="J71:J76"/>
    <mergeCell ref="J77:J82"/>
    <mergeCell ref="J83:J88"/>
    <mergeCell ref="J89:J94"/>
    <mergeCell ref="J95:J100"/>
    <mergeCell ref="J101:J106"/>
    <mergeCell ref="J107:J112"/>
    <mergeCell ref="J113:J118"/>
    <mergeCell ref="J119:J124"/>
    <mergeCell ref="J125:J130"/>
    <mergeCell ref="J131:J136"/>
    <mergeCell ref="J137:J142"/>
    <mergeCell ref="J143:J148"/>
    <mergeCell ref="J149:J154"/>
    <mergeCell ref="J155:J160"/>
    <mergeCell ref="J161:J166"/>
    <mergeCell ref="J167:J172"/>
    <mergeCell ref="I240:I245"/>
    <mergeCell ref="I246:I251"/>
    <mergeCell ref="I252:I257"/>
    <mergeCell ref="I258:I263"/>
    <mergeCell ref="I264:I269"/>
    <mergeCell ref="I270:I275"/>
    <mergeCell ref="I276:I281"/>
    <mergeCell ref="I282:I287"/>
    <mergeCell ref="I288:I293"/>
    <mergeCell ref="I295:I301"/>
    <mergeCell ref="I302:I308"/>
    <mergeCell ref="I309:I315"/>
    <mergeCell ref="I316:I322"/>
    <mergeCell ref="I323:I329"/>
    <mergeCell ref="I330:I336"/>
    <mergeCell ref="I337:I343"/>
    <mergeCell ref="I344:I350"/>
    <mergeCell ref="I137:I142"/>
    <mergeCell ref="I143:I148"/>
    <mergeCell ref="I149:I154"/>
    <mergeCell ref="I155:I160"/>
    <mergeCell ref="I161:I166"/>
    <mergeCell ref="I167:I172"/>
    <mergeCell ref="I173:I178"/>
    <mergeCell ref="I179:I184"/>
    <mergeCell ref="I185:I190"/>
    <mergeCell ref="I191:I196"/>
    <mergeCell ref="I197:I202"/>
    <mergeCell ref="I203:I208"/>
    <mergeCell ref="I209:I214"/>
    <mergeCell ref="I215:I220"/>
    <mergeCell ref="I222:I227"/>
    <mergeCell ref="I228:I233"/>
    <mergeCell ref="I234:I239"/>
    <mergeCell ref="H309:H315"/>
    <mergeCell ref="H316:H322"/>
    <mergeCell ref="H323:H329"/>
    <mergeCell ref="H330:H336"/>
    <mergeCell ref="H337:H343"/>
    <mergeCell ref="H344:H350"/>
    <mergeCell ref="H351:H357"/>
    <mergeCell ref="H358:H364"/>
    <mergeCell ref="H374:H376"/>
    <mergeCell ref="I2:I4"/>
    <mergeCell ref="I5:I10"/>
    <mergeCell ref="I11:I16"/>
    <mergeCell ref="I17:I22"/>
    <mergeCell ref="I23:I28"/>
    <mergeCell ref="I29:I34"/>
    <mergeCell ref="I35:I40"/>
    <mergeCell ref="I41:I46"/>
    <mergeCell ref="I47:I52"/>
    <mergeCell ref="I53:I58"/>
    <mergeCell ref="I59:I64"/>
    <mergeCell ref="I65:I70"/>
    <mergeCell ref="I71:I76"/>
    <mergeCell ref="I77:I82"/>
    <mergeCell ref="I83:I88"/>
    <mergeCell ref="I89:I94"/>
    <mergeCell ref="I95:I100"/>
    <mergeCell ref="I101:I106"/>
    <mergeCell ref="I107:I112"/>
    <mergeCell ref="I113:I118"/>
    <mergeCell ref="I119:I124"/>
    <mergeCell ref="I125:I130"/>
    <mergeCell ref="I131:I136"/>
    <mergeCell ref="H203:H208"/>
    <mergeCell ref="H209:H214"/>
    <mergeCell ref="H215:H220"/>
    <mergeCell ref="H222:H227"/>
    <mergeCell ref="H228:H233"/>
    <mergeCell ref="H234:H239"/>
    <mergeCell ref="H240:H245"/>
    <mergeCell ref="H246:H251"/>
    <mergeCell ref="H252:H257"/>
    <mergeCell ref="H258:H263"/>
    <mergeCell ref="H264:H269"/>
    <mergeCell ref="H270:H275"/>
    <mergeCell ref="H276:H281"/>
    <mergeCell ref="H282:H287"/>
    <mergeCell ref="H288:H293"/>
    <mergeCell ref="H295:H301"/>
    <mergeCell ref="H302:H308"/>
    <mergeCell ref="H101:H106"/>
    <mergeCell ref="H107:H112"/>
    <mergeCell ref="H113:H118"/>
    <mergeCell ref="H119:H124"/>
    <mergeCell ref="H125:H130"/>
    <mergeCell ref="H131:H136"/>
    <mergeCell ref="H137:H142"/>
    <mergeCell ref="H143:H148"/>
    <mergeCell ref="H149:H154"/>
    <mergeCell ref="H155:H160"/>
    <mergeCell ref="H161:H166"/>
    <mergeCell ref="H167:H172"/>
    <mergeCell ref="H173:H178"/>
    <mergeCell ref="H179:H184"/>
    <mergeCell ref="H185:H190"/>
    <mergeCell ref="H191:H196"/>
    <mergeCell ref="H197:H202"/>
    <mergeCell ref="G270:G275"/>
    <mergeCell ref="G276:G281"/>
    <mergeCell ref="G282:G287"/>
    <mergeCell ref="G288:G293"/>
    <mergeCell ref="G295:G301"/>
    <mergeCell ref="G302:G308"/>
    <mergeCell ref="G309:G315"/>
    <mergeCell ref="G316:G322"/>
    <mergeCell ref="G323:G329"/>
    <mergeCell ref="G330:G336"/>
    <mergeCell ref="G337:G343"/>
    <mergeCell ref="G344:G350"/>
    <mergeCell ref="G351:G357"/>
    <mergeCell ref="G358:G364"/>
    <mergeCell ref="G374:G376"/>
    <mergeCell ref="H2:H4"/>
    <mergeCell ref="H5:H10"/>
    <mergeCell ref="H11:H16"/>
    <mergeCell ref="H17:H22"/>
    <mergeCell ref="H23:H28"/>
    <mergeCell ref="H29:H34"/>
    <mergeCell ref="H35:H40"/>
    <mergeCell ref="H41:H46"/>
    <mergeCell ref="H47:H52"/>
    <mergeCell ref="H53:H58"/>
    <mergeCell ref="H59:H64"/>
    <mergeCell ref="H65:H70"/>
    <mergeCell ref="H71:H76"/>
    <mergeCell ref="H77:H82"/>
    <mergeCell ref="H83:H88"/>
    <mergeCell ref="H89:H94"/>
    <mergeCell ref="H95:H100"/>
    <mergeCell ref="G167:G172"/>
    <mergeCell ref="G173:G178"/>
    <mergeCell ref="G179:G184"/>
    <mergeCell ref="G185:G190"/>
    <mergeCell ref="G191:G196"/>
    <mergeCell ref="G197:G202"/>
    <mergeCell ref="G203:G208"/>
    <mergeCell ref="G209:G214"/>
    <mergeCell ref="G215:G220"/>
    <mergeCell ref="G222:G227"/>
    <mergeCell ref="G228:G233"/>
    <mergeCell ref="G234:G239"/>
    <mergeCell ref="G240:G245"/>
    <mergeCell ref="G246:G251"/>
    <mergeCell ref="G252:G257"/>
    <mergeCell ref="G258:G263"/>
    <mergeCell ref="G264:G269"/>
    <mergeCell ref="F344:F350"/>
    <mergeCell ref="F351:F357"/>
    <mergeCell ref="F358:F364"/>
    <mergeCell ref="F374:F376"/>
    <mergeCell ref="G2:G4"/>
    <mergeCell ref="G5:G10"/>
    <mergeCell ref="G11:G16"/>
    <mergeCell ref="G17:G22"/>
    <mergeCell ref="G23:G28"/>
    <mergeCell ref="G29:G34"/>
    <mergeCell ref="G35:G40"/>
    <mergeCell ref="G41:G46"/>
    <mergeCell ref="G47:G52"/>
    <mergeCell ref="G53:G58"/>
    <mergeCell ref="G59:G64"/>
    <mergeCell ref="G65:G70"/>
    <mergeCell ref="G71:G76"/>
    <mergeCell ref="G77:G82"/>
    <mergeCell ref="G83:G88"/>
    <mergeCell ref="G89:G94"/>
    <mergeCell ref="G95:G100"/>
    <mergeCell ref="G101:G106"/>
    <mergeCell ref="G107:G112"/>
    <mergeCell ref="G113:G118"/>
    <mergeCell ref="G119:G124"/>
    <mergeCell ref="G125:G130"/>
    <mergeCell ref="G131:G136"/>
    <mergeCell ref="G137:G142"/>
    <mergeCell ref="G143:G148"/>
    <mergeCell ref="G149:G154"/>
    <mergeCell ref="G155:G160"/>
    <mergeCell ref="G161:G166"/>
    <mergeCell ref="F234:F239"/>
    <mergeCell ref="F240:F245"/>
    <mergeCell ref="F246:F251"/>
    <mergeCell ref="F252:F257"/>
    <mergeCell ref="F258:F263"/>
    <mergeCell ref="F264:F269"/>
    <mergeCell ref="F270:F275"/>
    <mergeCell ref="F276:F281"/>
    <mergeCell ref="F282:F287"/>
    <mergeCell ref="F288:F293"/>
    <mergeCell ref="F295:F301"/>
    <mergeCell ref="F302:F308"/>
    <mergeCell ref="F309:F315"/>
    <mergeCell ref="F316:F322"/>
    <mergeCell ref="F323:F329"/>
    <mergeCell ref="F330:F336"/>
    <mergeCell ref="F337:F343"/>
    <mergeCell ref="F131:F136"/>
    <mergeCell ref="F137:F142"/>
    <mergeCell ref="F143:F148"/>
    <mergeCell ref="F149:F154"/>
    <mergeCell ref="F155:F160"/>
    <mergeCell ref="F161:F166"/>
    <mergeCell ref="F167:F172"/>
    <mergeCell ref="F173:F178"/>
    <mergeCell ref="F179:F184"/>
    <mergeCell ref="F185:F190"/>
    <mergeCell ref="F191:F196"/>
    <mergeCell ref="F197:F202"/>
    <mergeCell ref="F203:F208"/>
    <mergeCell ref="F209:F214"/>
    <mergeCell ref="F215:F220"/>
    <mergeCell ref="F222:F227"/>
    <mergeCell ref="F228:F233"/>
    <mergeCell ref="E302:E308"/>
    <mergeCell ref="E309:E315"/>
    <mergeCell ref="E316:E322"/>
    <mergeCell ref="E323:E329"/>
    <mergeCell ref="E330:E336"/>
    <mergeCell ref="E337:E343"/>
    <mergeCell ref="E344:E350"/>
    <mergeCell ref="E351:E357"/>
    <mergeCell ref="E358:E364"/>
    <mergeCell ref="E373:E376"/>
    <mergeCell ref="F2:F4"/>
    <mergeCell ref="F5:F10"/>
    <mergeCell ref="F11:F16"/>
    <mergeCell ref="F17:F22"/>
    <mergeCell ref="F23:F28"/>
    <mergeCell ref="F29:F34"/>
    <mergeCell ref="F35:F40"/>
    <mergeCell ref="F41:F46"/>
    <mergeCell ref="F47:F52"/>
    <mergeCell ref="F53:F58"/>
    <mergeCell ref="F59:F64"/>
    <mergeCell ref="F65:F70"/>
    <mergeCell ref="F71:F76"/>
    <mergeCell ref="F77:F82"/>
    <mergeCell ref="F83:F88"/>
    <mergeCell ref="F89:F94"/>
    <mergeCell ref="F95:F100"/>
    <mergeCell ref="F101:F106"/>
    <mergeCell ref="F107:F112"/>
    <mergeCell ref="F113:F118"/>
    <mergeCell ref="F119:F124"/>
    <mergeCell ref="F125:F130"/>
    <mergeCell ref="E197:E202"/>
    <mergeCell ref="E203:E208"/>
    <mergeCell ref="E209:E214"/>
    <mergeCell ref="E215:E220"/>
    <mergeCell ref="E222:E227"/>
    <mergeCell ref="E228:E233"/>
    <mergeCell ref="E234:E239"/>
    <mergeCell ref="E240:E245"/>
    <mergeCell ref="E246:E251"/>
    <mergeCell ref="E252:E257"/>
    <mergeCell ref="E258:E263"/>
    <mergeCell ref="E264:E269"/>
    <mergeCell ref="E270:E275"/>
    <mergeCell ref="E276:E281"/>
    <mergeCell ref="E282:E287"/>
    <mergeCell ref="E288:E293"/>
    <mergeCell ref="E295:E301"/>
    <mergeCell ref="E95:E100"/>
    <mergeCell ref="E101:E106"/>
    <mergeCell ref="E107:E112"/>
    <mergeCell ref="E113:E118"/>
    <mergeCell ref="E119:E124"/>
    <mergeCell ref="E125:E130"/>
    <mergeCell ref="E131:E136"/>
    <mergeCell ref="E137:E142"/>
    <mergeCell ref="E143:E148"/>
    <mergeCell ref="E149:E154"/>
    <mergeCell ref="E155:E160"/>
    <mergeCell ref="E161:E166"/>
    <mergeCell ref="E167:E172"/>
    <mergeCell ref="E173:E178"/>
    <mergeCell ref="E179:E184"/>
    <mergeCell ref="E185:E190"/>
    <mergeCell ref="E191:E196"/>
    <mergeCell ref="D264:D269"/>
    <mergeCell ref="D270:D275"/>
    <mergeCell ref="D276:D281"/>
    <mergeCell ref="D282:D287"/>
    <mergeCell ref="D288:D293"/>
    <mergeCell ref="D295:D301"/>
    <mergeCell ref="D302:D308"/>
    <mergeCell ref="D309:D315"/>
    <mergeCell ref="D316:D322"/>
    <mergeCell ref="D323:D329"/>
    <mergeCell ref="D330:D336"/>
    <mergeCell ref="D337:D343"/>
    <mergeCell ref="D344:D350"/>
    <mergeCell ref="D351:D357"/>
    <mergeCell ref="D358:D364"/>
    <mergeCell ref="D373:D376"/>
    <mergeCell ref="E1:E4"/>
    <mergeCell ref="E5:E10"/>
    <mergeCell ref="E11:E16"/>
    <mergeCell ref="E17:E22"/>
    <mergeCell ref="E23:E28"/>
    <mergeCell ref="E29:E34"/>
    <mergeCell ref="E35:E40"/>
    <mergeCell ref="E41:E46"/>
    <mergeCell ref="E47:E52"/>
    <mergeCell ref="E53:E58"/>
    <mergeCell ref="E59:E64"/>
    <mergeCell ref="E65:E70"/>
    <mergeCell ref="E71:E76"/>
    <mergeCell ref="E77:E82"/>
    <mergeCell ref="E83:E88"/>
    <mergeCell ref="E89:E94"/>
    <mergeCell ref="D161:D166"/>
    <mergeCell ref="D167:D172"/>
    <mergeCell ref="D173:D178"/>
    <mergeCell ref="D179:D184"/>
    <mergeCell ref="D185:D190"/>
    <mergeCell ref="D191:D196"/>
    <mergeCell ref="D197:D202"/>
    <mergeCell ref="D203:D208"/>
    <mergeCell ref="D209:D214"/>
    <mergeCell ref="D215:D220"/>
    <mergeCell ref="D222:D227"/>
    <mergeCell ref="D228:D233"/>
    <mergeCell ref="D234:D239"/>
    <mergeCell ref="D240:D245"/>
    <mergeCell ref="D246:D251"/>
    <mergeCell ref="D252:D257"/>
    <mergeCell ref="D258:D263"/>
    <mergeCell ref="A337:A343"/>
    <mergeCell ref="A344:A350"/>
    <mergeCell ref="A351:A357"/>
    <mergeCell ref="A358:A364"/>
    <mergeCell ref="A373:A376"/>
    <mergeCell ref="D1:D4"/>
    <mergeCell ref="D5:D10"/>
    <mergeCell ref="D11:D16"/>
    <mergeCell ref="D17:D22"/>
    <mergeCell ref="D23:D28"/>
    <mergeCell ref="D29:D34"/>
    <mergeCell ref="D35:D40"/>
    <mergeCell ref="D41:D46"/>
    <mergeCell ref="D47:D52"/>
    <mergeCell ref="D53:D58"/>
    <mergeCell ref="D59:D64"/>
    <mergeCell ref="D65:D70"/>
    <mergeCell ref="D71:D76"/>
    <mergeCell ref="D77:D82"/>
    <mergeCell ref="D83:D88"/>
    <mergeCell ref="D89:D94"/>
    <mergeCell ref="D95:D100"/>
    <mergeCell ref="D101:D106"/>
    <mergeCell ref="D107:D112"/>
    <mergeCell ref="D113:D118"/>
    <mergeCell ref="D119:D124"/>
    <mergeCell ref="D125:D130"/>
    <mergeCell ref="D131:D136"/>
    <mergeCell ref="D137:D142"/>
    <mergeCell ref="D143:D148"/>
    <mergeCell ref="D149:D151"/>
    <mergeCell ref="D155:D157"/>
    <mergeCell ref="A228:A233"/>
    <mergeCell ref="A234:A239"/>
    <mergeCell ref="A240:A245"/>
    <mergeCell ref="A246:A251"/>
    <mergeCell ref="A252:A257"/>
    <mergeCell ref="A258:A263"/>
    <mergeCell ref="A264:A269"/>
    <mergeCell ref="A270:A275"/>
    <mergeCell ref="A276:A281"/>
    <mergeCell ref="A282:A287"/>
    <mergeCell ref="A288:A293"/>
    <mergeCell ref="A295:A301"/>
    <mergeCell ref="A302:A308"/>
    <mergeCell ref="A309:A315"/>
    <mergeCell ref="A316:A322"/>
    <mergeCell ref="A323:A329"/>
    <mergeCell ref="A330:A336"/>
    <mergeCell ref="F373:G373"/>
    <mergeCell ref="AB373:AP373"/>
    <mergeCell ref="AB374:AC374"/>
    <mergeCell ref="AB375:AC375"/>
    <mergeCell ref="B377:C377"/>
    <mergeCell ref="B378:C378"/>
    <mergeCell ref="B379:C379"/>
    <mergeCell ref="B380:C380"/>
    <mergeCell ref="B381:C381"/>
    <mergeCell ref="A1:A4"/>
    <mergeCell ref="A5:A10"/>
    <mergeCell ref="A11:A16"/>
    <mergeCell ref="A17:A22"/>
    <mergeCell ref="A23:A28"/>
    <mergeCell ref="A29:A34"/>
    <mergeCell ref="A35:A40"/>
    <mergeCell ref="A41:A46"/>
    <mergeCell ref="A47:A52"/>
    <mergeCell ref="A53:A58"/>
    <mergeCell ref="A59:A64"/>
    <mergeCell ref="A65:A70"/>
    <mergeCell ref="A71:A76"/>
    <mergeCell ref="A77:A82"/>
    <mergeCell ref="A83:A88"/>
    <mergeCell ref="A89:A94"/>
    <mergeCell ref="A95:A100"/>
    <mergeCell ref="A101:A106"/>
    <mergeCell ref="A107:A112"/>
    <mergeCell ref="A113:A118"/>
    <mergeCell ref="A119:A124"/>
    <mergeCell ref="A125:A130"/>
    <mergeCell ref="F1:G1"/>
    <mergeCell ref="AB2:AD2"/>
    <mergeCell ref="AB3:AD3"/>
    <mergeCell ref="B152:C152"/>
    <mergeCell ref="B153:C153"/>
    <mergeCell ref="B154:C154"/>
    <mergeCell ref="B158:C158"/>
    <mergeCell ref="B159:C159"/>
    <mergeCell ref="B160:C160"/>
    <mergeCell ref="A221:C221"/>
    <mergeCell ref="A294:C294"/>
    <mergeCell ref="B365:C365"/>
    <mergeCell ref="B366:C366"/>
    <mergeCell ref="B367:C367"/>
    <mergeCell ref="B368:C368"/>
    <mergeCell ref="B369:C369"/>
    <mergeCell ref="B370:C370"/>
    <mergeCell ref="A131:A136"/>
    <mergeCell ref="A137:A142"/>
    <mergeCell ref="A143:A148"/>
    <mergeCell ref="A149:A154"/>
    <mergeCell ref="A155:A160"/>
    <mergeCell ref="A161:A166"/>
    <mergeCell ref="A167:A172"/>
    <mergeCell ref="A173:A178"/>
    <mergeCell ref="A179:A184"/>
    <mergeCell ref="A185:A190"/>
    <mergeCell ref="A191:A196"/>
    <mergeCell ref="A197:A202"/>
    <mergeCell ref="A203:A208"/>
    <mergeCell ref="A209:A214"/>
    <mergeCell ref="A215:A220"/>
    <mergeCell ref="A222:A227"/>
  </mergeCells>
  <conditionalFormatting sqref="D154">
    <cfRule type="cellIs" dxfId="215" priority="17" stopIfTrue="1" operator="lessThan">
      <formula>0</formula>
    </cfRule>
  </conditionalFormatting>
  <conditionalFormatting sqref="D160">
    <cfRule type="cellIs" dxfId="214" priority="18" stopIfTrue="1" operator="lessThan">
      <formula>0</formula>
    </cfRule>
  </conditionalFormatting>
  <conditionalFormatting sqref="M5:M9">
    <cfRule type="cellIs" dxfId="213" priority="70" stopIfTrue="1" operator="lessThan">
      <formula>0</formula>
    </cfRule>
  </conditionalFormatting>
  <conditionalFormatting sqref="M10">
    <cfRule type="containsText" dxfId="212" priority="226" operator="containsText" text="Falso">
      <formula>NOT(ISERROR(SEARCH("Falso",M10)))</formula>
    </cfRule>
  </conditionalFormatting>
  <conditionalFormatting sqref="M11:M15">
    <cfRule type="cellIs" dxfId="211" priority="68" stopIfTrue="1" operator="lessThan">
      <formula>0</formula>
    </cfRule>
  </conditionalFormatting>
  <conditionalFormatting sqref="M16">
    <cfRule type="containsText" dxfId="210" priority="225" operator="containsText" text="Falso">
      <formula>NOT(ISERROR(SEARCH("Falso",M16)))</formula>
    </cfRule>
  </conditionalFormatting>
  <conditionalFormatting sqref="M17:M21">
    <cfRule type="cellIs" dxfId="209" priority="67" stopIfTrue="1" operator="lessThan">
      <formula>0</formula>
    </cfRule>
  </conditionalFormatting>
  <conditionalFormatting sqref="M22">
    <cfRule type="containsText" dxfId="208" priority="216" operator="containsText" text="Falso">
      <formula>NOT(ISERROR(SEARCH("Falso",M22)))</formula>
    </cfRule>
  </conditionalFormatting>
  <conditionalFormatting sqref="M23:M27">
    <cfRule type="cellIs" dxfId="207" priority="66" stopIfTrue="1" operator="lessThan">
      <formula>0</formula>
    </cfRule>
  </conditionalFormatting>
  <conditionalFormatting sqref="M28">
    <cfRule type="containsText" dxfId="206" priority="215" operator="containsText" text="Falso">
      <formula>NOT(ISERROR(SEARCH("Falso",M28)))</formula>
    </cfRule>
  </conditionalFormatting>
  <conditionalFormatting sqref="M29:M33">
    <cfRule type="cellIs" dxfId="205" priority="65" stopIfTrue="1" operator="lessThan">
      <formula>0</formula>
    </cfRule>
  </conditionalFormatting>
  <conditionalFormatting sqref="M34">
    <cfRule type="containsText" dxfId="204" priority="206" operator="containsText" text="Falso">
      <formula>NOT(ISERROR(SEARCH("Falso",M34)))</formula>
    </cfRule>
  </conditionalFormatting>
  <conditionalFormatting sqref="M35:M39">
    <cfRule type="cellIs" dxfId="203" priority="64" stopIfTrue="1" operator="lessThan">
      <formula>0</formula>
    </cfRule>
  </conditionalFormatting>
  <conditionalFormatting sqref="M40">
    <cfRule type="containsText" dxfId="202" priority="205" operator="containsText" text="Falso">
      <formula>NOT(ISERROR(SEARCH("Falso",M40)))</formula>
    </cfRule>
  </conditionalFormatting>
  <conditionalFormatting sqref="M41:M45">
    <cfRule type="cellIs" dxfId="201" priority="63" stopIfTrue="1" operator="lessThan">
      <formula>0</formula>
    </cfRule>
  </conditionalFormatting>
  <conditionalFormatting sqref="M46">
    <cfRule type="containsText" dxfId="200" priority="196" operator="containsText" text="Falso">
      <formula>NOT(ISERROR(SEARCH("Falso",M46)))</formula>
    </cfRule>
  </conditionalFormatting>
  <conditionalFormatting sqref="M47:M51">
    <cfRule type="cellIs" dxfId="199" priority="62" stopIfTrue="1" operator="lessThan">
      <formula>0</formula>
    </cfRule>
  </conditionalFormatting>
  <conditionalFormatting sqref="M52 M58 M64 M70 M76 M82 M100 M112 M118 M124 M130 M136 M142 M148">
    <cfRule type="containsText" dxfId="198" priority="191" operator="containsText" text="Falso">
      <formula>NOT(ISERROR(SEARCH("Falso",M52)))</formula>
    </cfRule>
  </conditionalFormatting>
  <conditionalFormatting sqref="M53:M57">
    <cfRule type="cellIs" dxfId="197" priority="61" stopIfTrue="1" operator="lessThan">
      <formula>0</formula>
    </cfRule>
  </conditionalFormatting>
  <conditionalFormatting sqref="M59:M63">
    <cfRule type="cellIs" dxfId="196" priority="60" stopIfTrue="1" operator="lessThan">
      <formula>0</formula>
    </cfRule>
  </conditionalFormatting>
  <conditionalFormatting sqref="M65:M69">
    <cfRule type="cellIs" dxfId="195" priority="59" stopIfTrue="1" operator="lessThan">
      <formula>0</formula>
    </cfRule>
  </conditionalFormatting>
  <conditionalFormatting sqref="M71:M75">
    <cfRule type="cellIs" dxfId="194" priority="58" stopIfTrue="1" operator="lessThan">
      <formula>0</formula>
    </cfRule>
  </conditionalFormatting>
  <conditionalFormatting sqref="M77:M81">
    <cfRule type="cellIs" dxfId="193" priority="57" stopIfTrue="1" operator="lessThan">
      <formula>0</formula>
    </cfRule>
  </conditionalFormatting>
  <conditionalFormatting sqref="M83:M87">
    <cfRule type="cellIs" dxfId="192" priority="56" stopIfTrue="1" operator="lessThan">
      <formula>0</formula>
    </cfRule>
  </conditionalFormatting>
  <conditionalFormatting sqref="M88 M94">
    <cfRule type="containsText" dxfId="191" priority="186" operator="containsText" text="Falso">
      <formula>NOT(ISERROR(SEARCH("Falso",M88)))</formula>
    </cfRule>
  </conditionalFormatting>
  <conditionalFormatting sqref="M89:M93">
    <cfRule type="cellIs" dxfId="190" priority="55" stopIfTrue="1" operator="lessThan">
      <formula>0</formula>
    </cfRule>
  </conditionalFormatting>
  <conditionalFormatting sqref="M95:M99">
    <cfRule type="cellIs" dxfId="189" priority="54" stopIfTrue="1" operator="lessThan">
      <formula>0</formula>
    </cfRule>
  </conditionalFormatting>
  <conditionalFormatting sqref="M101:M105">
    <cfRule type="cellIs" dxfId="188" priority="53" stopIfTrue="1" operator="lessThan">
      <formula>0</formula>
    </cfRule>
  </conditionalFormatting>
  <conditionalFormatting sqref="M106">
    <cfRule type="containsText" dxfId="187" priority="181" operator="containsText" text="Falso">
      <formula>NOT(ISERROR(SEARCH("Falso",M106)))</formula>
    </cfRule>
  </conditionalFormatting>
  <conditionalFormatting sqref="M107:M111">
    <cfRule type="cellIs" dxfId="186" priority="52" stopIfTrue="1" operator="lessThan">
      <formula>0</formula>
    </cfRule>
  </conditionalFormatting>
  <conditionalFormatting sqref="M113:M117">
    <cfRule type="cellIs" dxfId="185" priority="51" stopIfTrue="1" operator="lessThan">
      <formula>0</formula>
    </cfRule>
  </conditionalFormatting>
  <conditionalFormatting sqref="M119:M123">
    <cfRule type="cellIs" dxfId="184" priority="50" stopIfTrue="1" operator="lessThan">
      <formula>0</formula>
    </cfRule>
  </conditionalFormatting>
  <conditionalFormatting sqref="M125:M129">
    <cfRule type="cellIs" dxfId="183" priority="49" stopIfTrue="1" operator="lessThan">
      <formula>0</formula>
    </cfRule>
  </conditionalFormatting>
  <conditionalFormatting sqref="M131:M135">
    <cfRule type="cellIs" dxfId="182" priority="48" stopIfTrue="1" operator="lessThan">
      <formula>0</formula>
    </cfRule>
  </conditionalFormatting>
  <conditionalFormatting sqref="M137:M141">
    <cfRule type="cellIs" dxfId="181" priority="47" stopIfTrue="1" operator="lessThan">
      <formula>0</formula>
    </cfRule>
  </conditionalFormatting>
  <conditionalFormatting sqref="M143:M147">
    <cfRule type="cellIs" dxfId="180" priority="46" stopIfTrue="1" operator="lessThan">
      <formula>0</formula>
    </cfRule>
  </conditionalFormatting>
  <conditionalFormatting sqref="M149:M153">
    <cfRule type="cellIs" dxfId="179" priority="45" stopIfTrue="1" operator="lessThan">
      <formula>0</formula>
    </cfRule>
  </conditionalFormatting>
  <conditionalFormatting sqref="M154">
    <cfRule type="containsText" dxfId="178" priority="71" operator="containsText" text="Falso">
      <formula>NOT(ISERROR(SEARCH("Falso",M154)))</formula>
    </cfRule>
  </conditionalFormatting>
  <conditionalFormatting sqref="M155:M159">
    <cfRule type="cellIs" dxfId="177" priority="44" stopIfTrue="1" operator="lessThan">
      <formula>0</formula>
    </cfRule>
  </conditionalFormatting>
  <conditionalFormatting sqref="M160">
    <cfRule type="containsText" dxfId="176" priority="72" operator="containsText" text="Falso">
      <formula>NOT(ISERROR(SEARCH("Falso",M160)))</formula>
    </cfRule>
  </conditionalFormatting>
  <conditionalFormatting sqref="M161:M165">
    <cfRule type="cellIs" dxfId="175" priority="43" stopIfTrue="1" operator="lessThan">
      <formula>0</formula>
    </cfRule>
  </conditionalFormatting>
  <conditionalFormatting sqref="M166">
    <cfRule type="containsText" dxfId="174" priority="168" operator="containsText" text="Falso">
      <formula>NOT(ISERROR(SEARCH("Falso",M166)))</formula>
    </cfRule>
  </conditionalFormatting>
  <conditionalFormatting sqref="M167:M171">
    <cfRule type="cellIs" dxfId="173" priority="42" stopIfTrue="1" operator="lessThan">
      <formula>0</formula>
    </cfRule>
  </conditionalFormatting>
  <conditionalFormatting sqref="M172">
    <cfRule type="containsText" dxfId="172" priority="163" operator="containsText" text="Falso">
      <formula>NOT(ISERROR(SEARCH("Falso",M172)))</formula>
    </cfRule>
  </conditionalFormatting>
  <conditionalFormatting sqref="M173:M177">
    <cfRule type="cellIs" dxfId="171" priority="41" stopIfTrue="1" operator="lessThan">
      <formula>0</formula>
    </cfRule>
  </conditionalFormatting>
  <conditionalFormatting sqref="M178">
    <cfRule type="containsText" dxfId="170" priority="158" operator="containsText" text="Falso">
      <formula>NOT(ISERROR(SEARCH("Falso",M178)))</formula>
    </cfRule>
  </conditionalFormatting>
  <conditionalFormatting sqref="M179:M183">
    <cfRule type="cellIs" dxfId="169" priority="40" stopIfTrue="1" operator="lessThan">
      <formula>0</formula>
    </cfRule>
  </conditionalFormatting>
  <conditionalFormatting sqref="M184">
    <cfRule type="containsText" dxfId="168" priority="153" operator="containsText" text="Falso">
      <formula>NOT(ISERROR(SEARCH("Falso",M184)))</formula>
    </cfRule>
  </conditionalFormatting>
  <conditionalFormatting sqref="M185:M189">
    <cfRule type="cellIs" dxfId="167" priority="39" stopIfTrue="1" operator="lessThan">
      <formula>0</formula>
    </cfRule>
  </conditionalFormatting>
  <conditionalFormatting sqref="M190 M196">
    <cfRule type="containsText" dxfId="166" priority="148" operator="containsText" text="Falso">
      <formula>NOT(ISERROR(SEARCH("Falso",M190)))</formula>
    </cfRule>
  </conditionalFormatting>
  <conditionalFormatting sqref="M191:M195">
    <cfRule type="cellIs" dxfId="165" priority="38" stopIfTrue="1" operator="lessThan">
      <formula>0</formula>
    </cfRule>
  </conditionalFormatting>
  <conditionalFormatting sqref="M197:M201">
    <cfRule type="cellIs" dxfId="164" priority="37" stopIfTrue="1" operator="lessThan">
      <formula>0</formula>
    </cfRule>
  </conditionalFormatting>
  <conditionalFormatting sqref="M202 M208 M214 M220">
    <cfRule type="containsText" dxfId="163" priority="143" operator="containsText" text="Falso">
      <formula>NOT(ISERROR(SEARCH("Falso",M202)))</formula>
    </cfRule>
  </conditionalFormatting>
  <conditionalFormatting sqref="M203:M207">
    <cfRule type="cellIs" dxfId="162" priority="36" stopIfTrue="1" operator="lessThan">
      <formula>0</formula>
    </cfRule>
  </conditionalFormatting>
  <conditionalFormatting sqref="M209:M213">
    <cfRule type="cellIs" dxfId="161" priority="35" stopIfTrue="1" operator="lessThan">
      <formula>0</formula>
    </cfRule>
  </conditionalFormatting>
  <conditionalFormatting sqref="M215:M219">
    <cfRule type="cellIs" dxfId="160" priority="34" stopIfTrue="1" operator="lessThan">
      <formula>0</formula>
    </cfRule>
  </conditionalFormatting>
  <conditionalFormatting sqref="M222:M226">
    <cfRule type="cellIs" dxfId="159" priority="33" stopIfTrue="1" operator="lessThan">
      <formula>0</formula>
    </cfRule>
  </conditionalFormatting>
  <conditionalFormatting sqref="M227">
    <cfRule type="containsText" dxfId="158" priority="142" operator="containsText" text="Falso">
      <formula>NOT(ISERROR(SEARCH("Falso",M227)))</formula>
    </cfRule>
  </conditionalFormatting>
  <conditionalFormatting sqref="M228:M232">
    <cfRule type="cellIs" dxfId="157" priority="32" stopIfTrue="1" operator="lessThan">
      <formula>0</formula>
    </cfRule>
  </conditionalFormatting>
  <conditionalFormatting sqref="M233 M239 M245">
    <cfRule type="containsText" dxfId="156" priority="137" operator="containsText" text="Falso">
      <formula>NOT(ISERROR(SEARCH("Falso",M233)))</formula>
    </cfRule>
  </conditionalFormatting>
  <conditionalFormatting sqref="M234:M238">
    <cfRule type="cellIs" dxfId="155" priority="31" stopIfTrue="1" operator="lessThan">
      <formula>0</formula>
    </cfRule>
  </conditionalFormatting>
  <conditionalFormatting sqref="M240:M244">
    <cfRule type="cellIs" dxfId="154" priority="30" stopIfTrue="1" operator="lessThan">
      <formula>0</formula>
    </cfRule>
  </conditionalFormatting>
  <conditionalFormatting sqref="M246:M250">
    <cfRule type="cellIs" dxfId="153" priority="29" stopIfTrue="1" operator="lessThan">
      <formula>0</formula>
    </cfRule>
  </conditionalFormatting>
  <conditionalFormatting sqref="M251">
    <cfRule type="containsText" dxfId="152" priority="132" operator="containsText" text="Falso">
      <formula>NOT(ISERROR(SEARCH("Falso",M251)))</formula>
    </cfRule>
  </conditionalFormatting>
  <conditionalFormatting sqref="M252:M256">
    <cfRule type="cellIs" dxfId="151" priority="28" stopIfTrue="1" operator="lessThan">
      <formula>0</formula>
    </cfRule>
  </conditionalFormatting>
  <conditionalFormatting sqref="M257">
    <cfRule type="containsText" dxfId="150" priority="127" operator="containsText" text="Falso">
      <formula>NOT(ISERROR(SEARCH("Falso",M257)))</formula>
    </cfRule>
  </conditionalFormatting>
  <conditionalFormatting sqref="M258:M262">
    <cfRule type="cellIs" dxfId="149" priority="27" stopIfTrue="1" operator="lessThan">
      <formula>0</formula>
    </cfRule>
  </conditionalFormatting>
  <conditionalFormatting sqref="M263 M269">
    <cfRule type="containsText" dxfId="148" priority="122" operator="containsText" text="Falso">
      <formula>NOT(ISERROR(SEARCH("Falso",M263)))</formula>
    </cfRule>
  </conditionalFormatting>
  <conditionalFormatting sqref="M264:M268">
    <cfRule type="cellIs" dxfId="147" priority="26" stopIfTrue="1" operator="lessThan">
      <formula>0</formula>
    </cfRule>
  </conditionalFormatting>
  <conditionalFormatting sqref="M270:M274">
    <cfRule type="cellIs" dxfId="146" priority="25" stopIfTrue="1" operator="lessThan">
      <formula>0</formula>
    </cfRule>
  </conditionalFormatting>
  <conditionalFormatting sqref="M275 M281 M287 M293">
    <cfRule type="containsText" dxfId="145" priority="117" operator="containsText" text="Falso">
      <formula>NOT(ISERROR(SEARCH("Falso",M275)))</formula>
    </cfRule>
  </conditionalFormatting>
  <conditionalFormatting sqref="M276:M280">
    <cfRule type="cellIs" dxfId="144" priority="24" stopIfTrue="1" operator="lessThan">
      <formula>0</formula>
    </cfRule>
  </conditionalFormatting>
  <conditionalFormatting sqref="M282:M286">
    <cfRule type="cellIs" dxfId="143" priority="23" stopIfTrue="1" operator="lessThan">
      <formula>0</formula>
    </cfRule>
  </conditionalFormatting>
  <conditionalFormatting sqref="M288:M292">
    <cfRule type="cellIs" dxfId="142" priority="22" stopIfTrue="1" operator="lessThan">
      <formula>0</formula>
    </cfRule>
  </conditionalFormatting>
  <conditionalFormatting sqref="M295:M300">
    <cfRule type="cellIs" dxfId="141" priority="16" stopIfTrue="1" operator="lessThan">
      <formula>0</formula>
    </cfRule>
  </conditionalFormatting>
  <conditionalFormatting sqref="M301">
    <cfRule type="containsText" dxfId="140" priority="15" operator="containsText" text="Falso">
      <formula>NOT(ISERROR(SEARCH("Falso",M301)))</formula>
    </cfRule>
  </conditionalFormatting>
  <conditionalFormatting sqref="M302:M307">
    <cfRule type="cellIs" dxfId="139" priority="10" stopIfTrue="1" operator="lessThan">
      <formula>0</formula>
    </cfRule>
  </conditionalFormatting>
  <conditionalFormatting sqref="M308 M315">
    <cfRule type="containsText" dxfId="138" priority="14" operator="containsText" text="Falso">
      <formula>NOT(ISERROR(SEARCH("Falso",M308)))</formula>
    </cfRule>
  </conditionalFormatting>
  <conditionalFormatting sqref="M309:M314">
    <cfRule type="cellIs" dxfId="137" priority="9" stopIfTrue="1" operator="lessThan">
      <formula>0</formula>
    </cfRule>
  </conditionalFormatting>
  <conditionalFormatting sqref="M316:M321">
    <cfRule type="cellIs" dxfId="136" priority="8" stopIfTrue="1" operator="lessThan">
      <formula>0</formula>
    </cfRule>
  </conditionalFormatting>
  <conditionalFormatting sqref="M322 M329 M336">
    <cfRule type="containsText" dxfId="135" priority="13" operator="containsText" text="Falso">
      <formula>NOT(ISERROR(SEARCH("Falso",M322)))</formula>
    </cfRule>
  </conditionalFormatting>
  <conditionalFormatting sqref="M323:M328">
    <cfRule type="cellIs" dxfId="134" priority="7" stopIfTrue="1" operator="lessThan">
      <formula>0</formula>
    </cfRule>
  </conditionalFormatting>
  <conditionalFormatting sqref="M330:M335">
    <cfRule type="cellIs" dxfId="133" priority="6" stopIfTrue="1" operator="lessThan">
      <formula>0</formula>
    </cfRule>
  </conditionalFormatting>
  <conditionalFormatting sqref="M337:M342">
    <cfRule type="cellIs" dxfId="132" priority="5" stopIfTrue="1" operator="lessThan">
      <formula>0</formula>
    </cfRule>
  </conditionalFormatting>
  <conditionalFormatting sqref="M343 M350">
    <cfRule type="containsText" dxfId="131" priority="12" operator="containsText" text="Falso">
      <formula>NOT(ISERROR(SEARCH("Falso",M343)))</formula>
    </cfRule>
  </conditionalFormatting>
  <conditionalFormatting sqref="M344:M349">
    <cfRule type="cellIs" dxfId="130" priority="4" stopIfTrue="1" operator="lessThan">
      <formula>0</formula>
    </cfRule>
  </conditionalFormatting>
  <conditionalFormatting sqref="M351:M356">
    <cfRule type="cellIs" dxfId="129" priority="3" stopIfTrue="1" operator="lessThan">
      <formula>0</formula>
    </cfRule>
  </conditionalFormatting>
  <conditionalFormatting sqref="M357">
    <cfRule type="containsText" dxfId="128" priority="11" operator="containsText" text="Falso">
      <formula>NOT(ISERROR(SEARCH("Falso",M357)))</formula>
    </cfRule>
  </conditionalFormatting>
  <conditionalFormatting sqref="M358:M363">
    <cfRule type="cellIs" dxfId="127" priority="2" stopIfTrue="1" operator="lessThan">
      <formula>0</formula>
    </cfRule>
  </conditionalFormatting>
  <conditionalFormatting sqref="M364">
    <cfRule type="containsText" dxfId="126" priority="81" operator="containsText" text="Falso">
      <formula>NOT(ISERROR(SEARCH("Falso",M364)))</formula>
    </cfRule>
  </conditionalFormatting>
  <conditionalFormatting sqref="M365:M371">
    <cfRule type="cellIs" dxfId="125" priority="231" stopIfTrue="1" operator="lessThan">
      <formula>0</formula>
    </cfRule>
  </conditionalFormatting>
  <conditionalFormatting sqref="M377:M381">
    <cfRule type="cellIs" dxfId="124" priority="1" stopIfTrue="1" operator="lessThan">
      <formula>0</formula>
    </cfRule>
  </conditionalFormatting>
  <conditionalFormatting sqref="R5:R9">
    <cfRule type="containsText" dxfId="123" priority="230" operator="containsText" text="ROJO">
      <formula>NOT(ISERROR(SEARCH("ROJO",R5)))</formula>
    </cfRule>
    <cfRule type="containsText" dxfId="122" priority="227" operator="containsText" text="VENCIDO">
      <formula>NOT(ISERROR(SEARCH("VENCIDO",R5)))</formula>
    </cfRule>
    <cfRule type="containsText" dxfId="121" priority="228" operator="containsText" text="VERDE">
      <formula>NOT(ISERROR(SEARCH("VERDE",R5)))</formula>
    </cfRule>
    <cfRule type="containsText" dxfId="120" priority="229" stopIfTrue="1" operator="containsText" text="AMARILLO">
      <formula>NOT(ISERROR(SEARCH("AMARILLO",R5)))</formula>
    </cfRule>
  </conditionalFormatting>
  <conditionalFormatting sqref="R11:R15">
    <cfRule type="containsText" dxfId="119" priority="223" stopIfTrue="1" operator="containsText" text="AMARILLO">
      <formula>NOT(ISERROR(SEARCH("AMARILLO",R11)))</formula>
    </cfRule>
    <cfRule type="containsText" dxfId="118" priority="222" operator="containsText" text="VERDE">
      <formula>NOT(ISERROR(SEARCH("VERDE",R11)))</formula>
    </cfRule>
    <cfRule type="containsText" dxfId="117" priority="221" operator="containsText" text="VENCIDO">
      <formula>NOT(ISERROR(SEARCH("VENCIDO",R11)))</formula>
    </cfRule>
    <cfRule type="containsText" dxfId="116" priority="224" operator="containsText" text="ROJO">
      <formula>NOT(ISERROR(SEARCH("ROJO",R11)))</formula>
    </cfRule>
  </conditionalFormatting>
  <conditionalFormatting sqref="R17:R21">
    <cfRule type="containsText" dxfId="115" priority="219" stopIfTrue="1" operator="containsText" text="AMARILLO">
      <formula>NOT(ISERROR(SEARCH("AMARILLO",R17)))</formula>
    </cfRule>
    <cfRule type="containsText" dxfId="114" priority="220" operator="containsText" text="ROJO">
      <formula>NOT(ISERROR(SEARCH("ROJO",R17)))</formula>
    </cfRule>
    <cfRule type="containsText" dxfId="113" priority="217" operator="containsText" text="VENCIDO">
      <formula>NOT(ISERROR(SEARCH("VENCIDO",R17)))</formula>
    </cfRule>
    <cfRule type="containsText" dxfId="112" priority="218" operator="containsText" text="VERDE">
      <formula>NOT(ISERROR(SEARCH("VERDE",R17)))</formula>
    </cfRule>
  </conditionalFormatting>
  <conditionalFormatting sqref="R23:R27">
    <cfRule type="containsText" dxfId="111" priority="213" stopIfTrue="1" operator="containsText" text="AMARILLO">
      <formula>NOT(ISERROR(SEARCH("AMARILLO",R23)))</formula>
    </cfRule>
    <cfRule type="containsText" dxfId="110" priority="214" operator="containsText" text="ROJO">
      <formula>NOT(ISERROR(SEARCH("ROJO",R23)))</formula>
    </cfRule>
    <cfRule type="containsText" dxfId="109" priority="211" operator="containsText" text="VENCIDO">
      <formula>NOT(ISERROR(SEARCH("VENCIDO",R23)))</formula>
    </cfRule>
    <cfRule type="containsText" dxfId="108" priority="212" operator="containsText" text="VERDE">
      <formula>NOT(ISERROR(SEARCH("VERDE",R23)))</formula>
    </cfRule>
  </conditionalFormatting>
  <conditionalFormatting sqref="R29:R33">
    <cfRule type="containsText" dxfId="107" priority="209" stopIfTrue="1" operator="containsText" text="AMARILLO">
      <formula>NOT(ISERROR(SEARCH("AMARILLO",R29)))</formula>
    </cfRule>
    <cfRule type="containsText" dxfId="106" priority="210" operator="containsText" text="ROJO">
      <formula>NOT(ISERROR(SEARCH("ROJO",R29)))</formula>
    </cfRule>
    <cfRule type="containsText" dxfId="105" priority="207" operator="containsText" text="VENCIDO">
      <formula>NOT(ISERROR(SEARCH("VENCIDO",R29)))</formula>
    </cfRule>
    <cfRule type="containsText" dxfId="104" priority="208" operator="containsText" text="VERDE">
      <formula>NOT(ISERROR(SEARCH("VERDE",R29)))</formula>
    </cfRule>
  </conditionalFormatting>
  <conditionalFormatting sqref="R35:R39">
    <cfRule type="containsText" dxfId="103" priority="204" operator="containsText" text="ROJO">
      <formula>NOT(ISERROR(SEARCH("ROJO",R35)))</formula>
    </cfRule>
    <cfRule type="containsText" dxfId="102" priority="201" operator="containsText" text="VENCIDO">
      <formula>NOT(ISERROR(SEARCH("VENCIDO",R35)))</formula>
    </cfRule>
    <cfRule type="containsText" dxfId="101" priority="202" operator="containsText" text="VERDE">
      <formula>NOT(ISERROR(SEARCH("VERDE",R35)))</formula>
    </cfRule>
    <cfRule type="containsText" dxfId="100" priority="203" stopIfTrue="1" operator="containsText" text="AMARILLO">
      <formula>NOT(ISERROR(SEARCH("AMARILLO",R35)))</formula>
    </cfRule>
  </conditionalFormatting>
  <conditionalFormatting sqref="R41:R45">
    <cfRule type="containsText" dxfId="99" priority="200" operator="containsText" text="ROJO">
      <formula>NOT(ISERROR(SEARCH("ROJO",R41)))</formula>
    </cfRule>
    <cfRule type="containsText" dxfId="98" priority="199" stopIfTrue="1" operator="containsText" text="AMARILLO">
      <formula>NOT(ISERROR(SEARCH("AMARILLO",R41)))</formula>
    </cfRule>
    <cfRule type="containsText" dxfId="97" priority="198" operator="containsText" text="VERDE">
      <formula>NOT(ISERROR(SEARCH("VERDE",R41)))</formula>
    </cfRule>
    <cfRule type="containsText" dxfId="96" priority="197" operator="containsText" text="VENCIDO">
      <formula>NOT(ISERROR(SEARCH("VENCIDO",R41)))</formula>
    </cfRule>
  </conditionalFormatting>
  <conditionalFormatting sqref="R47:R51 R53:R57 R59:R63 R65:R69 R71:R75 R77:R81 R95:R99 R107:R111 R113:R117 R119:R123 R125:R129 R131:R135 R137:R141 R143:R147">
    <cfRule type="containsText" dxfId="95" priority="195" operator="containsText" text="ROJO">
      <formula>NOT(ISERROR(SEARCH("ROJO",R47)))</formula>
    </cfRule>
    <cfRule type="containsText" dxfId="94" priority="194" stopIfTrue="1" operator="containsText" text="AMARILLO">
      <formula>NOT(ISERROR(SEARCH("AMARILLO",R47)))</formula>
    </cfRule>
    <cfRule type="containsText" dxfId="93" priority="193" operator="containsText" text="VERDE">
      <formula>NOT(ISERROR(SEARCH("VERDE",R47)))</formula>
    </cfRule>
    <cfRule type="containsText" dxfId="92" priority="192" operator="containsText" text="VENCIDO">
      <formula>NOT(ISERROR(SEARCH("VENCIDO",R47)))</formula>
    </cfRule>
  </conditionalFormatting>
  <conditionalFormatting sqref="R83:R87 R89:R93">
    <cfRule type="containsText" dxfId="91" priority="189" stopIfTrue="1" operator="containsText" text="AMARILLO">
      <formula>NOT(ISERROR(SEARCH("AMARILLO",R83)))</formula>
    </cfRule>
    <cfRule type="containsText" dxfId="90" priority="190" operator="containsText" text="ROJO">
      <formula>NOT(ISERROR(SEARCH("ROJO",R83)))</formula>
    </cfRule>
    <cfRule type="containsText" dxfId="89" priority="187" operator="containsText" text="VENCIDO">
      <formula>NOT(ISERROR(SEARCH("VENCIDO",R83)))</formula>
    </cfRule>
    <cfRule type="containsText" dxfId="88" priority="188" operator="containsText" text="VERDE">
      <formula>NOT(ISERROR(SEARCH("VERDE",R83)))</formula>
    </cfRule>
  </conditionalFormatting>
  <conditionalFormatting sqref="R101:R105">
    <cfRule type="containsText" dxfId="87" priority="184" stopIfTrue="1" operator="containsText" text="AMARILLO">
      <formula>NOT(ISERROR(SEARCH("AMARILLO",R101)))</formula>
    </cfRule>
    <cfRule type="containsText" dxfId="86" priority="185" operator="containsText" text="ROJO">
      <formula>NOT(ISERROR(SEARCH("ROJO",R101)))</formula>
    </cfRule>
    <cfRule type="containsText" dxfId="85" priority="182" operator="containsText" text="VENCIDO">
      <formula>NOT(ISERROR(SEARCH("VENCIDO",R101)))</formula>
    </cfRule>
    <cfRule type="containsText" dxfId="84" priority="183" operator="containsText" text="VERDE">
      <formula>NOT(ISERROR(SEARCH("VERDE",R101)))</formula>
    </cfRule>
  </conditionalFormatting>
  <conditionalFormatting sqref="R149:R153">
    <cfRule type="containsText" dxfId="83" priority="178" operator="containsText" text="VERDE">
      <formula>NOT(ISERROR(SEARCH("VERDE",R149)))</formula>
    </cfRule>
    <cfRule type="containsText" dxfId="82" priority="177" operator="containsText" text="VENCIDO">
      <formula>NOT(ISERROR(SEARCH("VENCIDO",R149)))</formula>
    </cfRule>
    <cfRule type="containsText" dxfId="81" priority="179" stopIfTrue="1" operator="containsText" text="AMARILLO">
      <formula>NOT(ISERROR(SEARCH("AMARILLO",R149)))</formula>
    </cfRule>
    <cfRule type="containsText" dxfId="80" priority="180" operator="containsText" text="ROJO">
      <formula>NOT(ISERROR(SEARCH("ROJO",R149)))</formula>
    </cfRule>
  </conditionalFormatting>
  <conditionalFormatting sqref="R155:R159">
    <cfRule type="containsText" dxfId="79" priority="176" operator="containsText" text="ROJO">
      <formula>NOT(ISERROR(SEARCH("ROJO",R155)))</formula>
    </cfRule>
    <cfRule type="containsText" dxfId="78" priority="174" operator="containsText" text="VERDE">
      <formula>NOT(ISERROR(SEARCH("VERDE",R155)))</formula>
    </cfRule>
    <cfRule type="containsText" dxfId="77" priority="175" stopIfTrue="1" operator="containsText" text="AMARILLO">
      <formula>NOT(ISERROR(SEARCH("AMARILLO",R155)))</formula>
    </cfRule>
    <cfRule type="containsText" dxfId="76" priority="173" operator="containsText" text="VENCIDO">
      <formula>NOT(ISERROR(SEARCH("VENCIDO",R155)))</formula>
    </cfRule>
  </conditionalFormatting>
  <conditionalFormatting sqref="R161:R165">
    <cfRule type="containsText" dxfId="75" priority="170" operator="containsText" text="VERDE">
      <formula>NOT(ISERROR(SEARCH("VERDE",R161)))</formula>
    </cfRule>
    <cfRule type="containsText" dxfId="74" priority="169" operator="containsText" text="VENCIDO">
      <formula>NOT(ISERROR(SEARCH("VENCIDO",R161)))</formula>
    </cfRule>
    <cfRule type="containsText" dxfId="73" priority="171" stopIfTrue="1" operator="containsText" text="AMARILLO">
      <formula>NOT(ISERROR(SEARCH("AMARILLO",R161)))</formula>
    </cfRule>
    <cfRule type="containsText" dxfId="72" priority="172" operator="containsText" text="ROJO">
      <formula>NOT(ISERROR(SEARCH("ROJO",R161)))</formula>
    </cfRule>
  </conditionalFormatting>
  <conditionalFormatting sqref="R167:R171">
    <cfRule type="containsText" dxfId="71" priority="164" operator="containsText" text="VENCIDO">
      <formula>NOT(ISERROR(SEARCH("VENCIDO",R167)))</formula>
    </cfRule>
    <cfRule type="containsText" dxfId="70" priority="166" stopIfTrue="1" operator="containsText" text="AMARILLO">
      <formula>NOT(ISERROR(SEARCH("AMARILLO",R167)))</formula>
    </cfRule>
    <cfRule type="containsText" dxfId="69" priority="167" operator="containsText" text="ROJO">
      <formula>NOT(ISERROR(SEARCH("ROJO",R167)))</formula>
    </cfRule>
    <cfRule type="containsText" dxfId="68" priority="165" operator="containsText" text="VERDE">
      <formula>NOT(ISERROR(SEARCH("VERDE",R167)))</formula>
    </cfRule>
  </conditionalFormatting>
  <conditionalFormatting sqref="R173:R177">
    <cfRule type="containsText" dxfId="67" priority="160" operator="containsText" text="VERDE">
      <formula>NOT(ISERROR(SEARCH("VERDE",R173)))</formula>
    </cfRule>
    <cfRule type="containsText" dxfId="66" priority="161" stopIfTrue="1" operator="containsText" text="AMARILLO">
      <formula>NOT(ISERROR(SEARCH("AMARILLO",R173)))</formula>
    </cfRule>
    <cfRule type="containsText" dxfId="65" priority="162" operator="containsText" text="ROJO">
      <formula>NOT(ISERROR(SEARCH("ROJO",R173)))</formula>
    </cfRule>
    <cfRule type="containsText" dxfId="64" priority="159" operator="containsText" text="VENCIDO">
      <formula>NOT(ISERROR(SEARCH("VENCIDO",R173)))</formula>
    </cfRule>
  </conditionalFormatting>
  <conditionalFormatting sqref="R179:R183">
    <cfRule type="containsText" dxfId="63" priority="157" operator="containsText" text="ROJO">
      <formula>NOT(ISERROR(SEARCH("ROJO",R179)))</formula>
    </cfRule>
    <cfRule type="containsText" dxfId="62" priority="156" stopIfTrue="1" operator="containsText" text="AMARILLO">
      <formula>NOT(ISERROR(SEARCH("AMARILLO",R179)))</formula>
    </cfRule>
    <cfRule type="containsText" dxfId="61" priority="154" operator="containsText" text="VENCIDO">
      <formula>NOT(ISERROR(SEARCH("VENCIDO",R179)))</formula>
    </cfRule>
    <cfRule type="containsText" dxfId="60" priority="155" operator="containsText" text="VERDE">
      <formula>NOT(ISERROR(SEARCH("VERDE",R179)))</formula>
    </cfRule>
  </conditionalFormatting>
  <conditionalFormatting sqref="R185:R189 R191:R195">
    <cfRule type="containsText" dxfId="59" priority="151" stopIfTrue="1" operator="containsText" text="AMARILLO">
      <formula>NOT(ISERROR(SEARCH("AMARILLO",R185)))</formula>
    </cfRule>
    <cfRule type="containsText" dxfId="58" priority="150" operator="containsText" text="VERDE">
      <formula>NOT(ISERROR(SEARCH("VERDE",R185)))</formula>
    </cfRule>
    <cfRule type="containsText" dxfId="57" priority="149" operator="containsText" text="VENCIDO">
      <formula>NOT(ISERROR(SEARCH("VENCIDO",R185)))</formula>
    </cfRule>
    <cfRule type="containsText" dxfId="56" priority="152" operator="containsText" text="ROJO">
      <formula>NOT(ISERROR(SEARCH("ROJO",R185)))</formula>
    </cfRule>
  </conditionalFormatting>
  <conditionalFormatting sqref="R197:R201 R203:R207 R209:R213 R215:R219">
    <cfRule type="containsText" dxfId="55" priority="146" stopIfTrue="1" operator="containsText" text="AMARILLO">
      <formula>NOT(ISERROR(SEARCH("AMARILLO",R197)))</formula>
    </cfRule>
    <cfRule type="containsText" dxfId="54" priority="147" operator="containsText" text="ROJO">
      <formula>NOT(ISERROR(SEARCH("ROJO",R197)))</formula>
    </cfRule>
    <cfRule type="containsText" dxfId="53" priority="144" operator="containsText" text="VENCIDO">
      <formula>NOT(ISERROR(SEARCH("VENCIDO",R197)))</formula>
    </cfRule>
    <cfRule type="containsText" dxfId="52" priority="145" operator="containsText" text="VERDE">
      <formula>NOT(ISERROR(SEARCH("VERDE",R197)))</formula>
    </cfRule>
  </conditionalFormatting>
  <conditionalFormatting sqref="R222:R226">
    <cfRule type="containsText" dxfId="51" priority="141" operator="containsText" text="ROJO">
      <formula>NOT(ISERROR(SEARCH("ROJO",R222)))</formula>
    </cfRule>
    <cfRule type="containsText" dxfId="50" priority="140" stopIfTrue="1" operator="containsText" text="AMARILLO">
      <formula>NOT(ISERROR(SEARCH("AMARILLO",R222)))</formula>
    </cfRule>
    <cfRule type="containsText" dxfId="49" priority="139" operator="containsText" text="VERDE">
      <formula>NOT(ISERROR(SEARCH("VERDE",R222)))</formula>
    </cfRule>
    <cfRule type="containsText" dxfId="48" priority="138" operator="containsText" text="VENCIDO">
      <formula>NOT(ISERROR(SEARCH("VENCIDO",R222)))</formula>
    </cfRule>
  </conditionalFormatting>
  <conditionalFormatting sqref="R228:R232 R234:R238 R240:R244">
    <cfRule type="containsText" dxfId="47" priority="133" operator="containsText" text="VENCIDO">
      <formula>NOT(ISERROR(SEARCH("VENCIDO",R228)))</formula>
    </cfRule>
    <cfRule type="containsText" dxfId="46" priority="134" operator="containsText" text="VERDE">
      <formula>NOT(ISERROR(SEARCH("VERDE",R228)))</formula>
    </cfRule>
    <cfRule type="containsText" dxfId="45" priority="135" stopIfTrue="1" operator="containsText" text="AMARILLO">
      <formula>NOT(ISERROR(SEARCH("AMARILLO",R228)))</formula>
    </cfRule>
    <cfRule type="containsText" dxfId="44" priority="136" operator="containsText" text="ROJO">
      <formula>NOT(ISERROR(SEARCH("ROJO",R228)))</formula>
    </cfRule>
  </conditionalFormatting>
  <conditionalFormatting sqref="R246:R250">
    <cfRule type="containsText" dxfId="43" priority="128" operator="containsText" text="VENCIDO">
      <formula>NOT(ISERROR(SEARCH("VENCIDO",R246)))</formula>
    </cfRule>
    <cfRule type="containsText" dxfId="42" priority="129" operator="containsText" text="VERDE">
      <formula>NOT(ISERROR(SEARCH("VERDE",R246)))</formula>
    </cfRule>
    <cfRule type="containsText" dxfId="41" priority="130" stopIfTrue="1" operator="containsText" text="AMARILLO">
      <formula>NOT(ISERROR(SEARCH("AMARILLO",R246)))</formula>
    </cfRule>
    <cfRule type="containsText" dxfId="40" priority="131" operator="containsText" text="ROJO">
      <formula>NOT(ISERROR(SEARCH("ROJO",R246)))</formula>
    </cfRule>
  </conditionalFormatting>
  <conditionalFormatting sqref="R252:R256">
    <cfRule type="containsText" dxfId="39" priority="123" operator="containsText" text="VENCIDO">
      <formula>NOT(ISERROR(SEARCH("VENCIDO",R252)))</formula>
    </cfRule>
    <cfRule type="containsText" dxfId="38" priority="124" operator="containsText" text="VERDE">
      <formula>NOT(ISERROR(SEARCH("VERDE",R252)))</formula>
    </cfRule>
    <cfRule type="containsText" dxfId="37" priority="125" stopIfTrue="1" operator="containsText" text="AMARILLO">
      <formula>NOT(ISERROR(SEARCH("AMARILLO",R252)))</formula>
    </cfRule>
    <cfRule type="containsText" dxfId="36" priority="126" operator="containsText" text="ROJO">
      <formula>NOT(ISERROR(SEARCH("ROJO",R252)))</formula>
    </cfRule>
  </conditionalFormatting>
  <conditionalFormatting sqref="R258:R262 R264:R268">
    <cfRule type="containsText" dxfId="35" priority="121" operator="containsText" text="ROJO">
      <formula>NOT(ISERROR(SEARCH("ROJO",R258)))</formula>
    </cfRule>
    <cfRule type="containsText" dxfId="34" priority="120" stopIfTrue="1" operator="containsText" text="AMARILLO">
      <formula>NOT(ISERROR(SEARCH("AMARILLO",R258)))</formula>
    </cfRule>
    <cfRule type="containsText" dxfId="33" priority="118" operator="containsText" text="VENCIDO">
      <formula>NOT(ISERROR(SEARCH("VENCIDO",R258)))</formula>
    </cfRule>
    <cfRule type="containsText" dxfId="32" priority="119" operator="containsText" text="VERDE">
      <formula>NOT(ISERROR(SEARCH("VERDE",R258)))</formula>
    </cfRule>
  </conditionalFormatting>
  <conditionalFormatting sqref="R270:R274 R276:R280 R282:R286 R288:R292">
    <cfRule type="containsText" dxfId="31" priority="113" operator="containsText" text="VENCIDO">
      <formula>NOT(ISERROR(SEARCH("VENCIDO",R270)))</formula>
    </cfRule>
    <cfRule type="containsText" dxfId="30" priority="114" operator="containsText" text="VERDE">
      <formula>NOT(ISERROR(SEARCH("VERDE",R270)))</formula>
    </cfRule>
    <cfRule type="containsText" dxfId="29" priority="115" stopIfTrue="1" operator="containsText" text="AMARILLO">
      <formula>NOT(ISERROR(SEARCH("AMARILLO",R270)))</formula>
    </cfRule>
    <cfRule type="containsText" dxfId="28" priority="116" operator="containsText" text="ROJO">
      <formula>NOT(ISERROR(SEARCH("ROJO",R270)))</formula>
    </cfRule>
  </conditionalFormatting>
  <conditionalFormatting sqref="R295:R300">
    <cfRule type="containsText" dxfId="27" priority="108" operator="containsText" text="VERDE">
      <formula>NOT(ISERROR(SEARCH("VERDE",R295)))</formula>
    </cfRule>
    <cfRule type="containsText" dxfId="26" priority="109" stopIfTrue="1" operator="containsText" text="AMARILLO">
      <formula>NOT(ISERROR(SEARCH("AMARILLO",R295)))</formula>
    </cfRule>
    <cfRule type="containsText" dxfId="25" priority="110" operator="containsText" text="ROJO">
      <formula>NOT(ISERROR(SEARCH("ROJO",R295)))</formula>
    </cfRule>
    <cfRule type="containsText" dxfId="24" priority="107" operator="containsText" text="VENCIDO">
      <formula>NOT(ISERROR(SEARCH("VENCIDO",R295)))</formula>
    </cfRule>
  </conditionalFormatting>
  <conditionalFormatting sqref="R302:R307 R309:R314">
    <cfRule type="containsText" dxfId="23" priority="103" stopIfTrue="1" operator="containsText" text="AMARILLO">
      <formula>NOT(ISERROR(SEARCH("AMARILLO",R302)))</formula>
    </cfRule>
    <cfRule type="containsText" dxfId="22" priority="102" operator="containsText" text="VERDE">
      <formula>NOT(ISERROR(SEARCH("VERDE",R302)))</formula>
    </cfRule>
    <cfRule type="containsText" dxfId="21" priority="101" operator="containsText" text="VENCIDO">
      <formula>NOT(ISERROR(SEARCH("VENCIDO",R302)))</formula>
    </cfRule>
    <cfRule type="containsText" dxfId="20" priority="104" operator="containsText" text="ROJO">
      <formula>NOT(ISERROR(SEARCH("ROJO",R302)))</formula>
    </cfRule>
  </conditionalFormatting>
  <conditionalFormatting sqref="R316:R321 R323:R328 R330:R335">
    <cfRule type="containsText" dxfId="19" priority="98" operator="containsText" text="ROJO">
      <formula>NOT(ISERROR(SEARCH("ROJO",R316)))</formula>
    </cfRule>
    <cfRule type="containsText" dxfId="18" priority="97" stopIfTrue="1" operator="containsText" text="AMARILLO">
      <formula>NOT(ISERROR(SEARCH("AMARILLO",R316)))</formula>
    </cfRule>
    <cfRule type="containsText" dxfId="17" priority="96" operator="containsText" text="VERDE">
      <formula>NOT(ISERROR(SEARCH("VERDE",R316)))</formula>
    </cfRule>
    <cfRule type="containsText" dxfId="16" priority="95" operator="containsText" text="VENCIDO">
      <formula>NOT(ISERROR(SEARCH("VENCIDO",R316)))</formula>
    </cfRule>
  </conditionalFormatting>
  <conditionalFormatting sqref="R337:R342 R344:R349">
    <cfRule type="containsText" dxfId="15" priority="91" stopIfTrue="1" operator="containsText" text="AMARILLO">
      <formula>NOT(ISERROR(SEARCH("AMARILLO",R337)))</formula>
    </cfRule>
    <cfRule type="containsText" dxfId="14" priority="90" operator="containsText" text="VERDE">
      <formula>NOT(ISERROR(SEARCH("VERDE",R337)))</formula>
    </cfRule>
    <cfRule type="containsText" dxfId="13" priority="89" operator="containsText" text="VENCIDO">
      <formula>NOT(ISERROR(SEARCH("VENCIDO",R337)))</formula>
    </cfRule>
    <cfRule type="containsText" dxfId="12" priority="92" operator="containsText" text="ROJO">
      <formula>NOT(ISERROR(SEARCH("ROJO",R337)))</formula>
    </cfRule>
  </conditionalFormatting>
  <conditionalFormatting sqref="R351:R356">
    <cfRule type="containsText" dxfId="11" priority="86" operator="containsText" text="ROJO">
      <formula>NOT(ISERROR(SEARCH("ROJO",R351)))</formula>
    </cfRule>
    <cfRule type="containsText" dxfId="10" priority="85" stopIfTrue="1" operator="containsText" text="AMARILLO">
      <formula>NOT(ISERROR(SEARCH("AMARILLO",R351)))</formula>
    </cfRule>
    <cfRule type="containsText" dxfId="9" priority="84" operator="containsText" text="VERDE">
      <formula>NOT(ISERROR(SEARCH("VERDE",R351)))</formula>
    </cfRule>
    <cfRule type="containsText" dxfId="8" priority="83" operator="containsText" text="VENCIDO">
      <formula>NOT(ISERROR(SEARCH("VENCIDO",R351)))</formula>
    </cfRule>
  </conditionalFormatting>
  <conditionalFormatting sqref="R358:R363">
    <cfRule type="containsText" dxfId="7" priority="79" stopIfTrue="1" operator="containsText" text="AMARILLO">
      <formula>NOT(ISERROR(SEARCH("AMARILLO",R358)))</formula>
    </cfRule>
    <cfRule type="containsText" dxfId="6" priority="78" operator="containsText" text="VERDE">
      <formula>NOT(ISERROR(SEARCH("VERDE",R358)))</formula>
    </cfRule>
    <cfRule type="containsText" dxfId="5" priority="77" operator="containsText" text="VENCIDO">
      <formula>NOT(ISERROR(SEARCH("VENCIDO",R358)))</formula>
    </cfRule>
    <cfRule type="containsText" dxfId="4" priority="80" operator="containsText" text="ROJO">
      <formula>NOT(ISERROR(SEARCH("ROJO",R358)))</formula>
    </cfRule>
  </conditionalFormatting>
  <conditionalFormatting sqref="R365:R371">
    <cfRule type="containsText" dxfId="3" priority="76" operator="containsText" text="ROJO">
      <formula>NOT(ISERROR(SEARCH("ROJO",R365)))</formula>
    </cfRule>
    <cfRule type="containsText" dxfId="2" priority="75" stopIfTrue="1" operator="containsText" text="AMARILLO">
      <formula>NOT(ISERROR(SEARCH("AMARILLO",R365)))</formula>
    </cfRule>
    <cfRule type="containsText" dxfId="1" priority="73" operator="containsText" text="VENCIDO">
      <formula>NOT(ISERROR(SEARCH("VENCIDO",R365)))</formula>
    </cfRule>
    <cfRule type="containsText" dxfId="0" priority="74" operator="containsText" text="VERDE">
      <formula>NOT(ISERROR(SEARCH("VERDE",R365)))</formula>
    </cfRule>
  </conditionalFormatting>
  <dataValidations count="1">
    <dataValidation type="list" allowBlank="1" showInputMessage="1" showErrorMessage="1" sqref="T222:T226 T228:T232 T234:T238 T240:T244 T246:T250 T252:T256 T258:T262 T264:T268 T270:T274 T276:T280 T282:T286 T288:T292 T295:T300 T302:T307 T309:T314 T316:T321 T323:T328 T330:T335 T337:T342 T344:T349 T351:T356 T358:T363 T365:T371 T377:T381" xr:uid="{00000000-0002-0000-0C00-000000000000}">
      <formula1>"VENCIDO,NO VENCIDO"</formula1>
    </dataValidation>
  </dataValidations>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2" master="" otherUserPermission="visible"/>
  <rangeList sheetStid="1" master="" otherUserPermission="visible">
    <arrUserId title="Municipios_1_2" rangeCreator="" othersAccessPermission="edit"/>
    <arrUserId title="Acopio_1_2_2" rangeCreator="" othersAccessPermission="edit"/>
    <arrUserId title="Enero Perdidas_2_2" rangeCreator="" othersAccessPermission="edit"/>
    <arrUserId title="Enero Perdidas_3_2" rangeCreator="" othersAccessPermission="edit"/>
    <arrUserId title="Enero Perdidas_5_2" rangeCreator="" othersAccessPermission="edit"/>
  </rangeList>
  <rangeList sheetStid="3" master="" otherUserPermission="visible">
    <arrUserId title="Municipios_1_2" rangeCreator="" othersAccessPermission="edit"/>
    <arrUserId title="Acopio_1_2_2" rangeCreator="" othersAccessPermission="edit"/>
    <arrUserId title="Enero Perdidas_2_2" rangeCreator="" othersAccessPermission="edit"/>
    <arrUserId title="Enero Perdidas_3_2" rangeCreator="" othersAccessPermission="edit"/>
    <arrUserId title="Municipios_1_2_1" rangeCreator="" othersAccessPermission="edit"/>
    <arrUserId title="Acopio_1_2_2_1" rangeCreator="" othersAccessPermission="edit"/>
    <arrUserId title="Municipios_1_2_3" rangeCreator="" othersAccessPermission="edit"/>
    <arrUserId title="Enero Perdidas_5_2_2" rangeCreator="" othersAccessPermission="edit"/>
  </rangeList>
  <rangeList sheetStid="4" master="" otherUserPermission="visible">
    <arrUserId title="Municipios_1_2" rangeCreator="" othersAccessPermission="edit"/>
    <arrUserId title="Acopio_1_2_2" rangeCreator="" othersAccessPermission="edit"/>
    <arrUserId title="Enero Perdidas_2_2" rangeCreator="" othersAccessPermission="edit"/>
    <arrUserId title="Enero Perdidas_3_2" rangeCreator="" othersAccessPermission="edit"/>
    <arrUserId title="Municipios_1_2_1" rangeCreator="" othersAccessPermission="edit"/>
    <arrUserId title="Acopio_1_2_2_1" rangeCreator="" othersAccessPermission="edit"/>
    <arrUserId title="Municipios_1_2_3" rangeCreator="" othersAccessPermission="edit"/>
    <arrUserId title="Enero Perdidas_5_2_2" rangeCreator="" othersAccessPermission="edit"/>
  </rangeList>
  <rangeList sheetStid="5" master="" otherUserPermission="visible">
    <arrUserId title="Municipios_1_2" rangeCreator="" othersAccessPermission="edit"/>
    <arrUserId title="Acopio_1_2_2" rangeCreator="" othersAccessPermission="edit"/>
    <arrUserId title="Enero Perdidas_2_2" rangeCreator="" othersAccessPermission="edit"/>
    <arrUserId title="Enero Perdidas_3_2" rangeCreator="" othersAccessPermission="edit"/>
    <arrUserId title="Municipios_1_2_1" rangeCreator="" othersAccessPermission="edit"/>
    <arrUserId title="Acopio_1_2_2_1" rangeCreator="" othersAccessPermission="edit"/>
    <arrUserId title="Municipios_1_2_3" rangeCreator="" othersAccessPermission="edit"/>
    <arrUserId title="Enero Perdidas_5_2_2" rangeCreator="" othersAccessPermission="edit"/>
  </rangeList>
  <rangeList sheetStid="6" master="" otherUserPermission="visible">
    <arrUserId title="Municipios_1_2" rangeCreator="" othersAccessPermission="edit"/>
    <arrUserId title="Acopio_1_2_2" rangeCreator="" othersAccessPermission="edit"/>
    <arrUserId title="Enero Perdidas_2_2" rangeCreator="" othersAccessPermission="edit"/>
    <arrUserId title="Enero Perdidas_3_2" rangeCreator="" othersAccessPermission="edit"/>
    <arrUserId title="Municipios_1_2_1" rangeCreator="" othersAccessPermission="edit"/>
    <arrUserId title="Acopio_1_2_2_1" rangeCreator="" othersAccessPermission="edit"/>
    <arrUserId title="Municipios_1_2_3" rangeCreator="" othersAccessPermission="edit"/>
    <arrUserId title="Enero Perdidas_5_2_2" rangeCreator="" othersAccessPermission="edit"/>
  </rangeList>
  <rangeList sheetStid="7" master="" otherUserPermission="visible">
    <arrUserId title="Municipios_1_2" rangeCreator="" othersAccessPermission="edit"/>
    <arrUserId title="Acopio_1_2_2" rangeCreator="" othersAccessPermission="edit"/>
    <arrUserId title="Enero Perdidas_2_2" rangeCreator="" othersAccessPermission="edit"/>
    <arrUserId title="Enero Perdidas_3_2" rangeCreator="" othersAccessPermission="edit"/>
    <arrUserId title="Municipios_1_2_1" rangeCreator="" othersAccessPermission="edit"/>
    <arrUserId title="Acopio_1_2_2_1" rangeCreator="" othersAccessPermission="edit"/>
    <arrUserId title="Municipios_1_2_3" rangeCreator="" othersAccessPermission="edit"/>
    <arrUserId title="Enero Perdidas_5_2_2" rangeCreator="" othersAccessPermission="edit"/>
  </rangeList>
  <rangeList sheetStid="8" master="" otherUserPermission="visible">
    <arrUserId title="Municipios_1_2" rangeCreator="" othersAccessPermission="edit"/>
    <arrUserId title="Acopio_1_2_2" rangeCreator="" othersAccessPermission="edit"/>
    <arrUserId title="Enero Perdidas_2_2" rangeCreator="" othersAccessPermission="edit"/>
    <arrUserId title="Enero Perdidas_3_2" rangeCreator="" othersAccessPermission="edit"/>
    <arrUserId title="Municipios_1_2_1" rangeCreator="" othersAccessPermission="edit"/>
    <arrUserId title="Acopio_1_2_2_1" rangeCreator="" othersAccessPermission="edit"/>
    <arrUserId title="Municipios_1_2_3" rangeCreator="" othersAccessPermission="edit"/>
    <arrUserId title="Enero Perdidas_5_2_2" rangeCreator="" othersAccessPermission="edit"/>
  </rangeList>
  <rangeList sheetStid="9" master="" otherUserPermission="visible">
    <arrUserId title="Municipios_1_2" rangeCreator="" othersAccessPermission="edit"/>
    <arrUserId title="Acopio_1_2_2" rangeCreator="" othersAccessPermission="edit"/>
    <arrUserId title="Enero Perdidas_2_2" rangeCreator="" othersAccessPermission="edit"/>
    <arrUserId title="Enero Perdidas_3_2" rangeCreator="" othersAccessPermission="edit"/>
    <arrUserId title="Municipios_1_2_1" rangeCreator="" othersAccessPermission="edit"/>
    <arrUserId title="Acopio_1_2_2_1" rangeCreator="" othersAccessPermission="edit"/>
    <arrUserId title="Municipios_1_2_3" rangeCreator="" othersAccessPermission="edit"/>
    <arrUserId title="Enero Perdidas_5_2_2" rangeCreator="" othersAccessPermission="edit"/>
  </rangeList>
  <rangeList sheetStid="10" master="" otherUserPermission="visible">
    <arrUserId title="Municipios_1_2" rangeCreator="" othersAccessPermission="edit"/>
    <arrUserId title="Acopio_1_2_2" rangeCreator="" othersAccessPermission="edit"/>
    <arrUserId title="Enero Perdidas_2_2" rangeCreator="" othersAccessPermission="edit"/>
    <arrUserId title="Enero Perdidas_3_2" rangeCreator="" othersAccessPermission="edit"/>
    <arrUserId title="Municipios_1_2_1" rangeCreator="" othersAccessPermission="edit"/>
    <arrUserId title="Acopio_1_2_2_1" rangeCreator="" othersAccessPermission="edit"/>
    <arrUserId title="Municipios_1_2_3" rangeCreator="" othersAccessPermission="edit"/>
    <arrUserId title="Enero Perdidas_5_2_2" rangeCreator="" othersAccessPermission="edit"/>
  </rangeList>
  <rangeList sheetStid="11" master="" otherUserPermission="visible">
    <arrUserId title="Municipios_1_2" rangeCreator="" othersAccessPermission="edit"/>
    <arrUserId title="Acopio_1_2_2" rangeCreator="" othersAccessPermission="edit"/>
    <arrUserId title="Enero Perdidas_2_2" rangeCreator="" othersAccessPermission="edit"/>
    <arrUserId title="Enero Perdidas_3_2" rangeCreator="" othersAccessPermission="edit"/>
    <arrUserId title="Municipios_1_2_1" rangeCreator="" othersAccessPermission="edit"/>
    <arrUserId title="Acopio_1_2_2_1" rangeCreator="" othersAccessPermission="edit"/>
    <arrUserId title="Municipios_1_2_3" rangeCreator="" othersAccessPermission="edit"/>
    <arrUserId title="Enero Perdidas_5_2_2" rangeCreator="" othersAccessPermission="edit"/>
  </rangeList>
  <rangeList sheetStid="12" master="" otherUserPermission="visible">
    <arrUserId title="Municipios_1_2" rangeCreator="" othersAccessPermission="edit"/>
    <arrUserId title="Acopio_1_2_2" rangeCreator="" othersAccessPermission="edit"/>
    <arrUserId title="Enero Perdidas_2_2" rangeCreator="" othersAccessPermission="edit"/>
    <arrUserId title="Enero Perdidas_3_2" rangeCreator="" othersAccessPermission="edit"/>
    <arrUserId title="Municipios_1_2_1" rangeCreator="" othersAccessPermission="edit"/>
    <arrUserId title="Acopio_1_2_2_1" rangeCreator="" othersAccessPermission="edit"/>
    <arrUserId title="Municipios_1_2_3" rangeCreator="" othersAccessPermission="edit"/>
    <arrUserId title="Enero Perdidas_5_2_2" rangeCreator="" othersAccessPermission="edit"/>
  </rangeList>
  <rangeList sheetStid="13" master="" otherUserPermission="visible">
    <arrUserId title="Municipios_1_2" rangeCreator="" othersAccessPermission="edit"/>
    <arrUserId title="Acopio_1_2_2" rangeCreator="" othersAccessPermission="edit"/>
    <arrUserId title="Enero Perdidas_2_2" rangeCreator="" othersAccessPermission="edit"/>
    <arrUserId title="Enero Perdidas_3_2" rangeCreator="" othersAccessPermission="edit"/>
    <arrUserId title="Municipios_1_2_1" rangeCreator="" othersAccessPermission="edit"/>
    <arrUserId title="Acopio_1_2_2_1" rangeCreator="" othersAccessPermission="edit"/>
    <arrUserId title="Municipios_1_2_3" rangeCreator="" othersAccessPermission="edit"/>
    <arrUserId title="Enero Perdidas_5_2_2"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13</vt:i4>
      </vt:variant>
    </vt:vector>
  </HeadingPairs>
  <TitlesOfParts>
    <vt:vector size="13" baseType="lpstr">
      <vt:lpstr>CLASF. PERDIDAS</vt:lpstr>
      <vt:lpstr>Enero</vt:lpstr>
      <vt:lpstr>Febrero</vt:lpstr>
      <vt:lpstr>Marzo</vt:lpstr>
      <vt:lpstr>Abril</vt:lpstr>
      <vt:lpstr>Mayo</vt:lpstr>
      <vt:lpstr>Junio</vt:lpstr>
      <vt:lpstr>Julio</vt:lpstr>
      <vt:lpstr>Agosto</vt:lpstr>
      <vt:lpstr>Septiembre</vt:lpstr>
      <vt:lpstr>Octubre</vt:lpstr>
      <vt:lpstr>Noviembre</vt:lpstr>
      <vt:lpstr>Diciembre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Farid Alexis Romero Bonilla</dc:creator>
  <cp:lastModifiedBy>PC_VACUNACION</cp:lastModifiedBy>
  <dcterms:created xsi:type="dcterms:W3CDTF">2026-01-30T17:19:00Z</dcterms:created>
  <dcterms:modified xsi:type="dcterms:W3CDTF">2026-10-02T22:38:44Z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14A780B50605431DAF51F9C6BFAC5F27_12</vt:lpwstr>
  </property>
  <property fmtid="{D5CDD505-2E9C-101B-9397-08002B2CF9AE}" pid="3" name="KSOProductBuildVer">
    <vt:lpwstr>2058-12.1.0.26880</vt:lpwstr>
  </property>
  <property fmtid="{D5CDD505-2E9C-101B-9397-08002B2CF9AE}" pid="4" name="CalculationRule">
    <vt:i4>0</vt:i4>
  </property>
</Properties>
</file>